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Work\kgw\IIS\Technotes\"/>
    </mc:Choice>
  </mc:AlternateContent>
  <xr:revisionPtr revIDLastSave="0" documentId="13_ncr:1_{1CCF7DB0-A402-48C7-9D02-77BCB5972E5C}" xr6:coauthVersionLast="41" xr6:coauthVersionMax="41" xr10:uidLastSave="{00000000-0000-0000-0000-000000000000}"/>
  <bookViews>
    <workbookView xWindow="28680" yWindow="780" windowWidth="19440" windowHeight="15000" activeTab="6" xr2:uid="{00000000-000D-0000-FFFF-FFFF00000000}"/>
  </bookViews>
  <sheets>
    <sheet name="2013年" sheetId="19" r:id="rId1"/>
    <sheet name="2014年" sheetId="20" r:id="rId2"/>
    <sheet name="2015年" sheetId="22" r:id="rId3"/>
    <sheet name="2016年" sheetId="23" r:id="rId4"/>
    <sheet name="2017年" sheetId="25" r:id="rId5"/>
    <sheet name="2018年" sheetId="26" r:id="rId6"/>
    <sheet name="2019年" sheetId="27" r:id="rId7"/>
  </sheets>
  <definedNames>
    <definedName name="_xlnm._FilterDatabase" localSheetId="0" hidden="1">'2013年'!$A$1:$H$148</definedName>
    <definedName name="_xlnm._FilterDatabase" localSheetId="1" hidden="1">'2014年'!$H$1:$H$167</definedName>
    <definedName name="_xlnm._FilterDatabase" localSheetId="2" hidden="1">'2015年'!$H$1:$H$1</definedName>
    <definedName name="_xlnm._FilterDatabase" localSheetId="3" hidden="1">'2016年'!$H$1:$H$1</definedName>
    <definedName name="_xlnm._FilterDatabase" localSheetId="4" hidden="1">'2017年'!$H$1:$H$1</definedName>
    <definedName name="_xlnm._FilterDatabase" localSheetId="5" hidden="1">'2018年'!$H$1:$H$1</definedName>
    <definedName name="_xlnm._FilterDatabase" localSheetId="6" hidden="1">'2019年'!$H$1:$H$1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6" i="20" l="1"/>
  <c r="A45" i="20"/>
  <c r="A44" i="20"/>
  <c r="A43" i="20"/>
  <c r="A42" i="20"/>
  <c r="A41" i="20"/>
  <c r="A40" i="20"/>
  <c r="A39" i="20"/>
  <c r="A38" i="20"/>
  <c r="A37" i="20"/>
  <c r="A36" i="20"/>
  <c r="A35" i="20"/>
  <c r="A34" i="20"/>
  <c r="A33" i="20"/>
  <c r="A32" i="20"/>
  <c r="A13" i="20"/>
  <c r="A12" i="20"/>
  <c r="A11" i="20"/>
  <c r="A10" i="20"/>
  <c r="A9" i="20"/>
  <c r="A8" i="20"/>
  <c r="A7" i="20"/>
  <c r="A6" i="20"/>
  <c r="A5" i="20"/>
  <c r="A4" i="20"/>
  <c r="A3" i="20"/>
  <c r="A2" i="20"/>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15" i="19"/>
  <c r="A17" i="19"/>
  <c r="A16" i="19"/>
  <c r="A23" i="19"/>
  <c r="A25" i="19"/>
  <c r="A24" i="19"/>
  <c r="A26" i="19"/>
  <c r="A14" i="19"/>
  <c r="A13" i="19"/>
  <c r="A12" i="19"/>
  <c r="A11" i="19"/>
  <c r="A10" i="19"/>
  <c r="A9" i="19"/>
  <c r="A8" i="19"/>
  <c r="A7" i="19"/>
  <c r="A6" i="19"/>
  <c r="A5" i="19"/>
  <c r="A4" i="19"/>
  <c r="A3" i="19"/>
  <c r="A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5" authorId="0" shapeId="0" xr:uid="{00000000-0006-0000-0500-000001000000}">
      <text>
        <r>
          <rPr>
            <sz val="11"/>
            <rFont val="ＭＳ Ｐゴシック"/>
            <family val="3"/>
            <charset val="128"/>
          </rPr>
          <t>本文中でUnix,Linuxとあるが、プラットフォームの表記は全てになっている。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IBM_ADMIN</author>
  </authors>
  <commentList>
    <comment ref="G58" authorId="0" shapeId="0" xr:uid="{00000000-0006-0000-0800-000001000000}">
      <text>
        <r>
          <rPr>
            <b/>
            <sz val="9"/>
            <color indexed="81"/>
            <rFont val="ＭＳ Ｐゴシック"/>
            <family val="3"/>
            <charset val="128"/>
          </rPr>
          <t>過去のTechnoteよりコピペ。Update箇所について修正すること。</t>
        </r>
      </text>
    </comment>
  </commentList>
</comments>
</file>

<file path=xl/sharedStrings.xml><?xml version="1.0" encoding="utf-8"?>
<sst xmlns="http://schemas.openxmlformats.org/spreadsheetml/2006/main" count="5855" uniqueCount="3156">
  <si>
    <t>WAS、AIX</t>
  </si>
  <si>
    <t>DB2Enterpriseステージ、DB2Connectorステージ</t>
  </si>
  <si>
    <t>移行</t>
  </si>
  <si>
    <t>Windows、パラレルジョブ</t>
  </si>
  <si>
    <t>DSXImportService</t>
  </si>
  <si>
    <t>In the Transformer stage, using the IsValid function throws a warning in DataStage.</t>
    <phoneticPr fontId="2"/>
  </si>
  <si>
    <t>InfoSphere Information Server</t>
    <phoneticPr fontId="2"/>
  </si>
  <si>
    <t xml:space="preserve">AIX, HP-UX, Linux, Solaris, Windows </t>
    <phoneticPr fontId="2"/>
  </si>
  <si>
    <t>In DataStage, the DSXImportService command throws an orbtrc dump during authentication only.</t>
    <phoneticPr fontId="2"/>
  </si>
  <si>
    <t>Information Server InfoSphere DataStage, dsrpc daemon not starting after removing previous Information Server version</t>
    <phoneticPr fontId="2"/>
  </si>
  <si>
    <t>InfoSphere DataStage</t>
    <phoneticPr fontId="2"/>
  </si>
  <si>
    <t xml:space="preserve">AIX, HP-UX, Linux, Solaris </t>
    <phoneticPr fontId="2"/>
  </si>
  <si>
    <t>Unable to import table definitions using Datastage DB2 Connector when table name contains underscore ('_')</t>
    <phoneticPr fontId="2"/>
  </si>
  <si>
    <t>When trying to update properties via DataStage Administrator receive the error, Run-time error '9': Subscript out of range.</t>
    <phoneticPr fontId="2"/>
  </si>
  <si>
    <t>IBM Information Server update installer fails to unlock template directory</t>
    <phoneticPr fontId="2"/>
  </si>
  <si>
    <t>Inactivity timeout is ineffective for dsjob commands run against IBM InfoSphere DataStage Server on Windows</t>
    <phoneticPr fontId="2"/>
  </si>
  <si>
    <t>*** glibc detected *** double free or corruption message in a Information Server / DataStage job log</t>
    <phoneticPr fontId="2"/>
  </si>
  <si>
    <t>IBM InfoSphere DataStage clients fail to connect on Windows</t>
    <phoneticPr fontId="2"/>
  </si>
  <si>
    <t>Abnormal termination error running a job using IBM InfoSphere DataStage DB2 Connector</t>
    <phoneticPr fontId="2"/>
  </si>
  <si>
    <t xml:space="preserve">Failed to save Information Server job with following errors: Cannot find job ROOT Unable to save EditServ.impl.JobDefnImpl@2dca2dca </t>
    <phoneticPr fontId="2"/>
  </si>
  <si>
    <t>When IBM InfoSphere Information Server is deployed with the InfoSphere Information Server engine tier running on a Windows Server 2012 system, it is not possible to schedule jobs using the built-in Director job scheduler</t>
    <phoneticPr fontId="2"/>
  </si>
  <si>
    <t xml:space="preserve">Windows </t>
    <phoneticPr fontId="2"/>
  </si>
  <si>
    <t>Information Server installation fails with "libgcc_s.so.1 must be installed for pthread_cancel to work" errorr</t>
    <phoneticPr fontId="2"/>
  </si>
  <si>
    <t>Exporting an Information Server DataStage project with istool or with Information Server Manager while jobs are running</t>
    <phoneticPr fontId="2"/>
  </si>
  <si>
    <t>インストール</t>
    <phoneticPr fontId="2"/>
  </si>
  <si>
    <t>Windows環境、dsjob</t>
    <rPh sb="7" eb="9">
      <t>カンキョウ</t>
    </rPh>
    <phoneticPr fontId="2"/>
  </si>
  <si>
    <t>Linux及びSolaris環境</t>
    <rPh sb="5" eb="6">
      <t>オヨ</t>
    </rPh>
    <rPh sb="14" eb="16">
      <t>カンキョウ</t>
    </rPh>
    <phoneticPr fontId="2"/>
  </si>
  <si>
    <t>Windows環境、クライアント</t>
    <rPh sb="7" eb="9">
      <t>カンキョウ</t>
    </rPh>
    <phoneticPr fontId="2"/>
  </si>
  <si>
    <t>Windows環境、ディレクター・クライアント</t>
    <rPh sb="7" eb="9">
      <t>カンキョウ</t>
    </rPh>
    <phoneticPr fontId="2"/>
  </si>
  <si>
    <t xml:space="preserve">8.5, 8.7 </t>
    <phoneticPr fontId="2"/>
  </si>
  <si>
    <t xml:space="preserve">8.5, 8.7, 9.1 </t>
    <phoneticPr fontId="2"/>
  </si>
  <si>
    <t xml:space="preserve">9.1, 9.1.0.1, 9.1.2.0, 11.3 </t>
    <phoneticPr fontId="2"/>
  </si>
  <si>
    <t>アドミニストレーター・クライアントから、プロジェクトのプロパティボタンを押下すると、以下のエラーが出力される。
Run-time error '9': Subscript out of range
プロジェクトの再作成が必要。</t>
    <rPh sb="36" eb="38">
      <t>オウカ</t>
    </rPh>
    <rPh sb="42" eb="44">
      <t>イカ</t>
    </rPh>
    <rPh sb="49" eb="51">
      <t>シュツリョク</t>
    </rPh>
    <rPh sb="106" eb="109">
      <t>サイサクセイ</t>
    </rPh>
    <rPh sb="110" eb="112">
      <t>ヒツヨウ</t>
    </rPh>
    <phoneticPr fontId="2"/>
  </si>
  <si>
    <t>istoolまたはismanagerを使用して、既存の共用コンテナを上書きでimportしようとすると、以下のエラーとなることがある。
DSRuntimeAccessException: A container named &lt;containername&gt; already exists in this project 
APAR JR39057が作成されているので、適用する。
JR39057: 'DSJOB -DOMAIN &lt;DOMAIN&gt; -USER ... -LJOBS PROJECTS' RETURNS AN EMPTY LIST OF JOBS
http://www-01.ibm.com/support/docview.wss?uid=swg1JR39057</t>
    <rPh sb="19" eb="21">
      <t>シヨウ</t>
    </rPh>
    <rPh sb="24" eb="26">
      <t>キソン</t>
    </rPh>
    <rPh sb="27" eb="29">
      <t>キョウヨウ</t>
    </rPh>
    <rPh sb="34" eb="36">
      <t>ウワガ</t>
    </rPh>
    <rPh sb="52" eb="54">
      <t>イカ</t>
    </rPh>
    <rPh sb="173" eb="175">
      <t>サクセイ</t>
    </rPh>
    <rPh sb="183" eb="185">
      <t>テキヨウ</t>
    </rPh>
    <phoneticPr fontId="2"/>
  </si>
  <si>
    <t>Designerでジョブをオープンすると。 "&lt;Job_name&gt; is read only. Any changes that you make cannot be saved." メッセージが表示される場合で、プロジェクトがプロテクトされているのでなければ、ジョブがReadonlyに設定されている。ジョブをエクスポートし、dsxファイルで設定を変更する。</t>
    <rPh sb="98" eb="100">
      <t>ヒョウジ</t>
    </rPh>
    <rPh sb="103" eb="105">
      <t>バアイ</t>
    </rPh>
    <rPh sb="144" eb="146">
      <t>セッテイ</t>
    </rPh>
    <rPh sb="172" eb="174">
      <t>セッテイ</t>
    </rPh>
    <rPh sb="175" eb="177">
      <t>ヘンコウ</t>
    </rPh>
    <phoneticPr fontId="2"/>
  </si>
  <si>
    <t>パラレルジョブのSequential Fileステージでは、ファイｒ不中に データとして中にCRやEOF文字が存在すると読み込むことができない。回避策として以下が考えられる。
1. External Sourceステージを使用し、sedなどのツールを呼び出し、あらかじめEOFなどの処理できない文字を決まった文字に置き換えておく
2. サーバージョブ用のSequential Fileステージを使用する</t>
    <rPh sb="34" eb="35">
      <t>フ</t>
    </rPh>
    <rPh sb="35" eb="36">
      <t>チュウ</t>
    </rPh>
    <rPh sb="44" eb="45">
      <t>チュウ</t>
    </rPh>
    <rPh sb="52" eb="54">
      <t>モジ</t>
    </rPh>
    <rPh sb="55" eb="57">
      <t>ソンザイ</t>
    </rPh>
    <rPh sb="60" eb="61">
      <t>ヨ</t>
    </rPh>
    <rPh sb="62" eb="63">
      <t>コ</t>
    </rPh>
    <rPh sb="72" eb="74">
      <t>カイヒ</t>
    </rPh>
    <rPh sb="74" eb="75">
      <t>サク</t>
    </rPh>
    <rPh sb="78" eb="80">
      <t>イカ</t>
    </rPh>
    <rPh sb="81" eb="82">
      <t>カンガ</t>
    </rPh>
    <rPh sb="111" eb="113">
      <t>シヨウ</t>
    </rPh>
    <rPh sb="125" eb="126">
      <t>ヨ</t>
    </rPh>
    <rPh sb="127" eb="128">
      <t>ダ</t>
    </rPh>
    <rPh sb="141" eb="143">
      <t>ショリ</t>
    </rPh>
    <rPh sb="147" eb="149">
      <t>モジ</t>
    </rPh>
    <rPh sb="150" eb="151">
      <t>キ</t>
    </rPh>
    <rPh sb="154" eb="156">
      <t>モジ</t>
    </rPh>
    <rPh sb="157" eb="158">
      <t>オ</t>
    </rPh>
    <rPh sb="159" eb="160">
      <t>カ</t>
    </rPh>
    <rPh sb="175" eb="176">
      <t>ヨウ</t>
    </rPh>
    <rPh sb="197" eb="199">
      <t>シヨウ</t>
    </rPh>
    <phoneticPr fontId="2"/>
  </si>
  <si>
    <t>Windowsクライアントから、以下のようにdsjpobコマンドを実行した時、エラーコード81016で失敗することがある。
dsjob.exe -server &lt;ServerName&gt; -user &lt;Username&gt; -password &lt;Password&gt; -lprojects
原因として、dsjobで指定しているServerNameが、Information Server Webコンソールで指定しているサーバー名と異なることが考えられる。ServerNameは、Webコンソールのドメイン管理画面で登録されているものとまったく同じもの(完全修飾名か、短縮銘か、アドレスか、など）を指定すること。</t>
    <rPh sb="16" eb="18">
      <t>イカ</t>
    </rPh>
    <rPh sb="33" eb="35">
      <t>ジッコウ</t>
    </rPh>
    <rPh sb="37" eb="38">
      <t>トキ</t>
    </rPh>
    <rPh sb="51" eb="53">
      <t>シッパイ</t>
    </rPh>
    <phoneticPr fontId="2"/>
  </si>
  <si>
    <t>Ｄｅｓｉｇｎｅｒクライアントでは見えるのに、Directorでは表示されないジョブがある場合、PD方法、修正方法を紹介。</t>
    <rPh sb="16" eb="17">
      <t>ミ</t>
    </rPh>
    <rPh sb="32" eb="34">
      <t>ヒョウジ</t>
    </rPh>
    <rPh sb="44" eb="46">
      <t>バアイ</t>
    </rPh>
    <rPh sb="49" eb="51">
      <t>ホウホウ</t>
    </rPh>
    <rPh sb="52" eb="54">
      <t>シュウセイ</t>
    </rPh>
    <rPh sb="54" eb="56">
      <t>ホウホウ</t>
    </rPh>
    <rPh sb="57" eb="59">
      <t>ショウカイ</t>
    </rPh>
    <phoneticPr fontId="2"/>
  </si>
  <si>
    <t>DataStageジョブ実行で、"Fatal Error: Error initializing FCL library: Exception thrown from CC_MessageResources::openResourceBundle, file
CC_MessageResources.cpp, line 298: [unknown] Unable to load resource bundle "エラーとなるとき、$DSHOME環境変数が正しく設定されていない可能性がある。
対応方法を紹介。</t>
    <rPh sb="228" eb="229">
      <t>タダ</t>
    </rPh>
    <phoneticPr fontId="2"/>
  </si>
  <si>
    <t>パラレルジョブが、以下のようなエラーで失敗することがある。
Message: ssh_exchange_identification: Connection closed by remote host
Message: main_program: rsh issued, no response received
Message: main_program: Unable to contact one or more Section Leaders.　Probable configuration problem; contact Orchestrate system administrator.
Message: main_program: The section leader on hostname died
これらは、SSHデーモンの設定値の問題である可能性がある。対応方法を紹介。</t>
    <rPh sb="9" eb="11">
      <t>イカ</t>
    </rPh>
    <rPh sb="19" eb="21">
      <t>シッパイ</t>
    </rPh>
    <rPh sb="373" eb="375">
      <t>セッテイ</t>
    </rPh>
    <rPh sb="375" eb="376">
      <t>アタイ</t>
    </rPh>
    <rPh sb="377" eb="379">
      <t>モンダイ</t>
    </rPh>
    <rPh sb="382" eb="385">
      <t>カノウセイ</t>
    </rPh>
    <rPh sb="389" eb="391">
      <t>タイオウ</t>
    </rPh>
    <rPh sb="391" eb="393">
      <t>ホウホウ</t>
    </rPh>
    <rPh sb="394" eb="396">
      <t>ショウカイ</t>
    </rPh>
    <phoneticPr fontId="2"/>
  </si>
  <si>
    <t>パラレルジョブの実行、DB更新</t>
    <rPh sb="8" eb="10">
      <t>ジッコウ</t>
    </rPh>
    <rPh sb="13" eb="15">
      <t>コウシン</t>
    </rPh>
    <phoneticPr fontId="2"/>
  </si>
  <si>
    <t>DBの表を更新するパラレルジョブで、シングルノード構成で実行すると成功するのに、複数ノード構成で実行するとハングする場合は、表の更新行に対するロック競合が疑われる。パラレル実行時の考慮点を紹介。</t>
    <rPh sb="3" eb="4">
      <t>ヒョウ</t>
    </rPh>
    <rPh sb="5" eb="7">
      <t>コウシン</t>
    </rPh>
    <rPh sb="25" eb="27">
      <t>コウセイ</t>
    </rPh>
    <rPh sb="28" eb="30">
      <t>ジッコウ</t>
    </rPh>
    <rPh sb="33" eb="35">
      <t>セイコウ</t>
    </rPh>
    <rPh sb="40" eb="42">
      <t>フクスウ</t>
    </rPh>
    <rPh sb="45" eb="47">
      <t>コウセイ</t>
    </rPh>
    <rPh sb="48" eb="50">
      <t>ジッコウ</t>
    </rPh>
    <rPh sb="58" eb="60">
      <t>バアイ</t>
    </rPh>
    <rPh sb="62" eb="63">
      <t>ヒョウ</t>
    </rPh>
    <rPh sb="64" eb="66">
      <t>コウシン</t>
    </rPh>
    <rPh sb="66" eb="67">
      <t>ギョウ</t>
    </rPh>
    <rPh sb="68" eb="69">
      <t>タイ</t>
    </rPh>
    <rPh sb="74" eb="76">
      <t>キョウゴウ</t>
    </rPh>
    <rPh sb="77" eb="78">
      <t>ウタガ</t>
    </rPh>
    <rPh sb="86" eb="88">
      <t>ジッコウ</t>
    </rPh>
    <rPh sb="88" eb="89">
      <t>ジ</t>
    </rPh>
    <rPh sb="90" eb="92">
      <t>コウリョ</t>
    </rPh>
    <rPh sb="92" eb="93">
      <t>テン</t>
    </rPh>
    <rPh sb="94" eb="96">
      <t>ショウカイ</t>
    </rPh>
    <phoneticPr fontId="2"/>
  </si>
  <si>
    <t>DB2Connectorステージで、書き込みモードがバルクロードの場合、リジェクトリンクに、リジェクトされたレコードが書かれないのは仕様。DB2上で例外表を作成し、ロード制御プロパティ-&gt;例外表名で指定すること。</t>
    <rPh sb="18" eb="19">
      <t>カ</t>
    </rPh>
    <rPh sb="20" eb="21">
      <t>コ</t>
    </rPh>
    <rPh sb="33" eb="35">
      <t>バアイ</t>
    </rPh>
    <rPh sb="59" eb="60">
      <t>カ</t>
    </rPh>
    <rPh sb="66" eb="68">
      <t>シヨウ</t>
    </rPh>
    <rPh sb="72" eb="73">
      <t>ジョウ</t>
    </rPh>
    <rPh sb="74" eb="76">
      <t>レイガイ</t>
    </rPh>
    <rPh sb="76" eb="77">
      <t>ヒョウ</t>
    </rPh>
    <rPh sb="78" eb="80">
      <t>サクセイ</t>
    </rPh>
    <rPh sb="85" eb="87">
      <t>セイギョ</t>
    </rPh>
    <rPh sb="94" eb="96">
      <t>レイガイ</t>
    </rPh>
    <phoneticPr fontId="2"/>
  </si>
  <si>
    <t>Designerクライアントのログイン画面で、接続先プロジェクト名のドロップダウンリストで、接続先サーバーとは異なるプロジェクトがリストされる場合は、registered-servers.xmlの定義が間違っている。</t>
    <rPh sb="19" eb="21">
      <t>ガメン</t>
    </rPh>
    <rPh sb="23" eb="25">
      <t>セツゾク</t>
    </rPh>
    <rPh sb="25" eb="26">
      <t>サキ</t>
    </rPh>
    <rPh sb="32" eb="33">
      <t>メイ</t>
    </rPh>
    <rPh sb="46" eb="48">
      <t>セツゾク</t>
    </rPh>
    <rPh sb="48" eb="49">
      <t>サキ</t>
    </rPh>
    <rPh sb="55" eb="56">
      <t>コト</t>
    </rPh>
    <rPh sb="71" eb="73">
      <t>バアイ</t>
    </rPh>
    <rPh sb="98" eb="100">
      <t>テイギ</t>
    </rPh>
    <rPh sb="101" eb="103">
      <t>マチガ</t>
    </rPh>
    <phoneticPr fontId="2"/>
  </si>
  <si>
    <t>Unix, LinuxにおいてNIS(Network Information Services)が有効になっている環境で、dsrpcdプロセスが起動しないことがある。PDおよび対応方法を紹介。
ddsrpcが起動しない問題としては、以下のTechnoteも参照のこと。
InfoSphere DataStage: Termination of DSRPCD service
http://www-01.ibm.com/support/docview.wss?uid=swg21572160</t>
    <rPh sb="49" eb="51">
      <t>ユウコウ</t>
    </rPh>
    <rPh sb="57" eb="59">
      <t>カンキョウ</t>
    </rPh>
    <rPh sb="72" eb="74">
      <t>キドウ</t>
    </rPh>
    <rPh sb="88" eb="90">
      <t>タイオウ</t>
    </rPh>
    <rPh sb="90" eb="92">
      <t>ホウホウ</t>
    </rPh>
    <rPh sb="93" eb="95">
      <t>ショウカイ</t>
    </rPh>
    <rPh sb="104" eb="106">
      <t>キドウ</t>
    </rPh>
    <rPh sb="109" eb="111">
      <t>モンダイ</t>
    </rPh>
    <rPh sb="116" eb="118">
      <t>イカ</t>
    </rPh>
    <rPh sb="128" eb="130">
      <t>サンショウ</t>
    </rPh>
    <phoneticPr fontId="2"/>
  </si>
  <si>
    <t>Designerクライアントでステージプロパティをオープンしようとして、プロパティ編集画面が表示されない場合は、Windowsのレジストリが破損している可能性がある、Windowsのレジストリ内容の確認および修正について。</t>
    <rPh sb="41" eb="43">
      <t>ヘンシュウ</t>
    </rPh>
    <rPh sb="43" eb="45">
      <t>ガメン</t>
    </rPh>
    <rPh sb="46" eb="48">
      <t>ヒョウジ</t>
    </rPh>
    <rPh sb="52" eb="54">
      <t>バアイ</t>
    </rPh>
    <rPh sb="70" eb="72">
      <t>ハソン</t>
    </rPh>
    <rPh sb="76" eb="79">
      <t>カノウセイ</t>
    </rPh>
    <rPh sb="96" eb="98">
      <t>ナイヨウ</t>
    </rPh>
    <rPh sb="99" eb="101">
      <t>カクニン</t>
    </rPh>
    <rPh sb="104" eb="106">
      <t>シュウセイ</t>
    </rPh>
    <phoneticPr fontId="2"/>
  </si>
  <si>
    <t>7.5, 8.0, 8.1, 8.5, 8.7</t>
  </si>
  <si>
    <t>パフォーマンス</t>
    <phoneticPr fontId="2"/>
  </si>
  <si>
    <t>DataStageでimport処理のパフォーマンスを改善するための手法を紹介。</t>
    <phoneticPr fontId="2"/>
  </si>
  <si>
    <t>8.7, 8.7.0.1</t>
  </si>
  <si>
    <t>WAS</t>
    <phoneticPr fontId="2"/>
  </si>
  <si>
    <t>Windows環境、Transformerステージ</t>
    <phoneticPr fontId="2"/>
  </si>
  <si>
    <t>Windows環境</t>
    <phoneticPr fontId="2"/>
  </si>
  <si>
    <t>Operations Console</t>
    <phoneticPr fontId="2"/>
  </si>
  <si>
    <t>DataStageのジョブのインポートが以下のエラーで失敗する。
Error calling subroutine: *DataStage*DSR_SELECT (Action=2); check DataStage is set up correctly in project MyProject. 
UVTEMPの容量が足りないことで発生している可能性がある。対処方法をガイド。</t>
    <rPh sb="20" eb="22">
      <t>イカ</t>
    </rPh>
    <rPh sb="27" eb="29">
      <t>シッパイ</t>
    </rPh>
    <rPh sb="159" eb="161">
      <t>ヨウリョウ</t>
    </rPh>
    <rPh sb="162" eb="163">
      <t>タ</t>
    </rPh>
    <rPh sb="169" eb="171">
      <t>ハッセイ</t>
    </rPh>
    <rPh sb="175" eb="178">
      <t>カノウセイ</t>
    </rPh>
    <rPh sb="182" eb="184">
      <t>タイショ</t>
    </rPh>
    <rPh sb="184" eb="186">
      <t>ホウホウ</t>
    </rPh>
    <phoneticPr fontId="2"/>
  </si>
  <si>
    <t>xmetaデータベースのサイズを減らす方法に関するガイド。</t>
    <rPh sb="16" eb="17">
      <t>ヘ</t>
    </rPh>
    <rPh sb="19" eb="21">
      <t>ホウホウ</t>
    </rPh>
    <rPh sb="22" eb="23">
      <t>カン</t>
    </rPh>
    <phoneticPr fontId="2"/>
  </si>
  <si>
    <t>Windows環境でUpdate Installerのバージョン163以上を使用する場合、MicrosoftのWindows Scriptのインストールが必要。インストールされていないとエラーになる。</t>
    <rPh sb="7" eb="9">
      <t>カンキョウ</t>
    </rPh>
    <rPh sb="35" eb="37">
      <t>イジョウ</t>
    </rPh>
    <rPh sb="38" eb="40">
      <t>シヨウ</t>
    </rPh>
    <rPh sb="42" eb="44">
      <t>バアイ</t>
    </rPh>
    <phoneticPr fontId="2"/>
  </si>
  <si>
    <t>Information Serverがインストールされているマシンで、Javaをアップグレードすることが可能。複数のJavaのバージョンをインストールすることで対応。</t>
    <rPh sb="52" eb="54">
      <t>カノウ</t>
    </rPh>
    <rPh sb="55" eb="57">
      <t>フクスウ</t>
    </rPh>
    <rPh sb="80" eb="82">
      <t>タイオウ</t>
    </rPh>
    <phoneticPr fontId="2"/>
  </si>
  <si>
    <t>Windows環境におけるJobMonAppの起動停止方法に関するガイド。</t>
    <rPh sb="7" eb="9">
      <t>カンキョウ</t>
    </rPh>
    <rPh sb="23" eb="25">
      <t>キドウ</t>
    </rPh>
    <rPh sb="25" eb="27">
      <t>テイシ</t>
    </rPh>
    <rPh sb="27" eb="29">
      <t>ホウホウ</t>
    </rPh>
    <rPh sb="30" eb="31">
      <t>カン</t>
    </rPh>
    <phoneticPr fontId="2"/>
  </si>
  <si>
    <t>DataStage環境にジョブ（実行可能ファイル）をインポートした日時（タイムスタンプ）の確認方法について。ジョブに対応するRT_CONFIGxxファイルの更新日付を確認すること。</t>
    <rPh sb="9" eb="11">
      <t>カンキョウ</t>
    </rPh>
    <rPh sb="16" eb="18">
      <t>ジッコウ</t>
    </rPh>
    <rPh sb="18" eb="20">
      <t>カノウ</t>
    </rPh>
    <rPh sb="33" eb="35">
      <t>ニチジ</t>
    </rPh>
    <rPh sb="45" eb="47">
      <t>カクニン</t>
    </rPh>
    <rPh sb="47" eb="49">
      <t>ホウホウ</t>
    </rPh>
    <rPh sb="58" eb="60">
      <t>タイオウ</t>
    </rPh>
    <rPh sb="78" eb="80">
      <t>コウシン</t>
    </rPh>
    <rPh sb="80" eb="82">
      <t>ヒヅケ</t>
    </rPh>
    <rPh sb="83" eb="85">
      <t>カクニン</t>
    </rPh>
    <phoneticPr fontId="2"/>
  </si>
  <si>
    <t>パラレルジョブで時刻の加算・減算を行うためには、Transformerステージで2つの関数（ HoursFromTime、DateFromDaysSince）を使用すること。</t>
    <rPh sb="8" eb="10">
      <t>ジコク</t>
    </rPh>
    <rPh sb="11" eb="13">
      <t>カサン</t>
    </rPh>
    <rPh sb="14" eb="16">
      <t>ゲンサン</t>
    </rPh>
    <rPh sb="17" eb="18">
      <t>オコナ</t>
    </rPh>
    <rPh sb="43" eb="45">
      <t>カンスウ</t>
    </rPh>
    <rPh sb="80" eb="82">
      <t>シヨウ</t>
    </rPh>
    <phoneticPr fontId="2"/>
  </si>
  <si>
    <t>Windowsクライアントに、Information Serverクライアントをインストールすると下記のメッセージボックスが表示されることがある。
 "RegAsmTool has encountered a problem and needs to close. We are sorry for the inconvenience." 
対処方法についてガイド。</t>
    <rPh sb="49" eb="51">
      <t>カキ</t>
    </rPh>
    <rPh sb="62" eb="64">
      <t>ヒョウジ</t>
    </rPh>
    <rPh sb="171" eb="173">
      <t>タイショ</t>
    </rPh>
    <rPh sb="173" eb="175">
      <t>ホウホウ</t>
    </rPh>
    <phoneticPr fontId="2"/>
  </si>
  <si>
    <t>Windows2008環境でディレクター・クライアントからジョブをスケジュールすると、「実行予定」に「次のXX」（XXは日付）と表示される。次回XXの日付に1回のみ実行されるのが正常な挙動であるが、Windows2008のATコマンドのバグにより、毎月実行されてしまう事象について。</t>
    <rPh sb="11" eb="13">
      <t>カンキョウ</t>
    </rPh>
    <rPh sb="44" eb="46">
      <t>ジッコウ</t>
    </rPh>
    <rPh sb="46" eb="48">
      <t>ヨテイ</t>
    </rPh>
    <rPh sb="51" eb="52">
      <t>ツギ</t>
    </rPh>
    <rPh sb="60" eb="62">
      <t>ヒヅケ</t>
    </rPh>
    <rPh sb="64" eb="66">
      <t>ヒョウジ</t>
    </rPh>
    <rPh sb="124" eb="126">
      <t>マイツキ</t>
    </rPh>
    <rPh sb="126" eb="128">
      <t>ジッコウ</t>
    </rPh>
    <rPh sb="134" eb="136">
      <t>ジショウ</t>
    </rPh>
    <phoneticPr fontId="2"/>
  </si>
  <si>
    <t>移行ツールを使用してv8.5に移行した際、メタデータ・レポジトリーのバックアップやリストアが失敗すると、ツールの再開ができなくなる。復旧方法に関するガイド。</t>
    <rPh sb="0" eb="2">
      <t>イコウ</t>
    </rPh>
    <rPh sb="6" eb="8">
      <t>シヨウ</t>
    </rPh>
    <rPh sb="15" eb="17">
      <t>イコウ</t>
    </rPh>
    <rPh sb="19" eb="20">
      <t>サイ</t>
    </rPh>
    <rPh sb="46" eb="48">
      <t>シッパイ</t>
    </rPh>
    <rPh sb="56" eb="58">
      <t>サイカイ</t>
    </rPh>
    <rPh sb="66" eb="68">
      <t>フッキュウ</t>
    </rPh>
    <rPh sb="68" eb="70">
      <t>ホウホウ</t>
    </rPh>
    <rPh sb="71" eb="72">
      <t>カン</t>
    </rPh>
    <phoneticPr fontId="2"/>
  </si>
  <si>
    <t>全てのDataStageのジョブが実行中の状態でハングする。&amp;PH&amp;ディレクトリー下に大量のファイルが存在する、内部ロックが発生しているなどが原因。サーバーのリブートが必要。</t>
    <rPh sb="0" eb="1">
      <t>スベ</t>
    </rPh>
    <rPh sb="17" eb="20">
      <t>ジッコウチュウ</t>
    </rPh>
    <rPh sb="21" eb="23">
      <t>ジョウタイ</t>
    </rPh>
    <rPh sb="41" eb="42">
      <t>カ</t>
    </rPh>
    <rPh sb="43" eb="45">
      <t>タイリョウ</t>
    </rPh>
    <rPh sb="51" eb="53">
      <t>ソンザイ</t>
    </rPh>
    <rPh sb="56" eb="58">
      <t>ナイブ</t>
    </rPh>
    <rPh sb="62" eb="64">
      <t>ハッセイ</t>
    </rPh>
    <rPh sb="71" eb="73">
      <t>ゲンイン</t>
    </rPh>
    <rPh sb="84" eb="86">
      <t>ヒツヨウ</t>
    </rPh>
    <phoneticPr fontId="2"/>
  </si>
  <si>
    <t>パラレルジョブが下記エラーで失敗する。
"when checking operator: Key field "&lt;Column name&gt;" not found in input schema [keylookup/keylookup.C:xxx]"
Lookupステージのデザインに問題があることが原因。対処方法についてガイド。</t>
    <rPh sb="8" eb="10">
      <t>カキ</t>
    </rPh>
    <rPh sb="14" eb="16">
      <t>シッパイ</t>
    </rPh>
    <rPh sb="142" eb="144">
      <t>モンダイ</t>
    </rPh>
    <rPh sb="150" eb="152">
      <t>ゲンイン</t>
    </rPh>
    <rPh sb="153" eb="155">
      <t>タイショ</t>
    </rPh>
    <rPh sb="155" eb="157">
      <t>ホウホウ</t>
    </rPh>
    <phoneticPr fontId="2"/>
  </si>
  <si>
    <t>Unix環境へのインストールであっても、インストールログにwinservice関連のメッセージが出力される。Websphereのプロファイル作成でWindowsとUnixで共通のコマンドを使用しており、Unix環境では実行されないため無視してよい。</t>
    <rPh sb="4" eb="6">
      <t>カンキョウ</t>
    </rPh>
    <rPh sb="39" eb="41">
      <t>カンレン</t>
    </rPh>
    <rPh sb="48" eb="50">
      <t>シュツリョク</t>
    </rPh>
    <rPh sb="70" eb="72">
      <t>サクセイ</t>
    </rPh>
    <rPh sb="86" eb="88">
      <t>キョウツウ</t>
    </rPh>
    <rPh sb="94" eb="96">
      <t>シヨウ</t>
    </rPh>
    <rPh sb="105" eb="107">
      <t>カンキョウ</t>
    </rPh>
    <rPh sb="109" eb="111">
      <t>ジッコウ</t>
    </rPh>
    <rPh sb="117" eb="119">
      <t>ムシ</t>
    </rPh>
    <phoneticPr fontId="2"/>
  </si>
  <si>
    <t>Linux、インストール</t>
    <phoneticPr fontId="2"/>
  </si>
  <si>
    <t>レポジトリー</t>
    <phoneticPr fontId="2"/>
  </si>
  <si>
    <t>Windows、Update Installer</t>
    <phoneticPr fontId="2"/>
  </si>
  <si>
    <t>Windows、運用</t>
    <phoneticPr fontId="2"/>
  </si>
  <si>
    <t>クライアント、インストール</t>
    <phoneticPr fontId="2"/>
  </si>
  <si>
    <t>Windows、ディレクター・クライアント</t>
    <phoneticPr fontId="2"/>
  </si>
  <si>
    <t>移行ツール</t>
    <phoneticPr fontId="2"/>
  </si>
  <si>
    <t>ジョブ実行</t>
    <phoneticPr fontId="2"/>
  </si>
  <si>
    <t>Lookupステージ</t>
    <phoneticPr fontId="2"/>
  </si>
  <si>
    <t>DataStageのAdministratorサービスが使用するポートのデフォルトは31538だが、デフォルト以外のポートを使用している場合、クライアントログイン画面に保存されるべき前回ログイン先情報のポート番号が失われ、毎回手入力しなければならない。解決方法の紹介。</t>
    <phoneticPr fontId="2"/>
  </si>
  <si>
    <t>Information ServerクライアントをWindows 7に導入しようとした際に、"Microsoft Script Engine must be working correctly."エラーがとなった場合は、アンチウィルスプログラムの問題である可能性がある。PD方法と解決方法。</t>
    <phoneticPr fontId="2"/>
  </si>
  <si>
    <t>DB2Connectorで「データ参照」を実行したとき、以下のようなエラーとなることがある。
KeySyncTest..EDW: SQLExecDirect: DB2 error info message
'[IBM][CLI Driver] CLI0124E Invalid argument value. SQLSTATE=HY009'.DSTAGE-DB2CLI-0005`:`Unable to connect to DB2 server 'TESTDB'.
KeySyncTest..EDW.DSLink1: DSP.Open GCI $DSP.Open error -100. 
LIBPATH (AIX) または LD_LIBRARY_PATH (Solaris, Linux, HP) に、正しいDB2ライブラリパスが定義されているか確認すること。</t>
    <phoneticPr fontId="2"/>
  </si>
  <si>
    <t>DesignerやDirectorクライアントにloginしようとして、"Failed to load the Java Virtual Machine"エラーとなる場合の原因と解決方法。
原因としてもっとも多いのは、メモリ不足であるが、その他、jarが存在しない、.NETのバージョンがサポートされていない、machine.configファイルが破損しているなどがある。
以下のTechnoteも参照すること。
Unable to load the Java Virtual Machine error when logging into IBM Information Server Console
http://www-01.ibm.com/support/docview.wss?uid=swg21370513</t>
    <phoneticPr fontId="2"/>
  </si>
  <si>
    <t>Transformerステージを含むパラレルジョブのコンパイルで、以下のエラーメッセージが出ることがある。
##W IIS-DSEE-TBLD-00000 17:54:32(011) &lt;main_program&gt; Error when checking composite operator: Output from subprocess: sh: /usr/vacpp/bin/xlC_r: not found.
この場合、lslpp –l |grep -i xlC　コマンドを実行して、XL Cではなく、正しくXL C/C++コンパイラが導入されていることを確認すること。
参照：システム要件 InfoSphere Information Server V8.7 detailed system requirements
http://www-01.ibm.com/support/docview.wss?uid=swg27021833</t>
    <phoneticPr fontId="2"/>
  </si>
  <si>
    <t>ODBC接続で文字化けが起こるとき、PDのためにトレースをとる方法を紹介。</t>
  </si>
  <si>
    <t>Windows環境で、ジョブが時々失敗し、以下のようなエラーとなることがある。
Program "XXX": Line 65, Error initializing AK file "Z".
Program "DSP.Open": Line 102, "$XXX" is not in the CATALOG space.
[EACCES] Permission denied
Program "DSP.Open": Line 102, Incorrect VOC entry for $XXX.
Program "DSP.Open": Line 102, Unable to load subroutine. 
アンチウィルスソフトの影響である可能性があるため、アンチウィルスを使用しない、またはDataStageのディレクトリやファイルに対するアクセス時スキャン(on-access scan)をさせないこと。</t>
    <phoneticPr fontId="2"/>
  </si>
  <si>
    <t>DB2, OracleなどのConnectorステージでデータロードのパフォーマンスが、ネイティブツールで実行した場合に比べてはるかに悪い場合は、CC_MSG_LEVEL環境変数の設定でメッセージレベルが詳細すぎる(デバッグ(2)やトレース(1))レベルになっていないかどうか確認する。</t>
    <phoneticPr fontId="2"/>
  </si>
  <si>
    <t>レポジトリのDB2を単体でupgradeした後で、WASの開始時にエラーが出た場合、ISの提供しているjccバージョンが、DB2のレベルと非互換になっていないかどうか確認する。</t>
    <phoneticPr fontId="2"/>
  </si>
  <si>
    <t>InfoSphere InformationServer 8.7 Frequently Asked Questions</t>
  </si>
  <si>
    <t>DataStage jobs fail with OshExecuter.sh Segmentation fault error</t>
  </si>
  <si>
    <t>During installation of IBM InfoSphere Information Server, Version 9.1, you might receive a CWPKI0314E error.</t>
  </si>
  <si>
    <t>In DataStage Designer, the job does not abort even when abort after a number of warnings option is set</t>
  </si>
  <si>
    <t>Fix for APAR JR43422 Causes Behavior Change in Complex Flat File stage</t>
  </si>
  <si>
    <t>MKS Toolkit Security ID Setting Causes Windows System Lockup</t>
  </si>
  <si>
    <t>InfoSphere DataStage clients and dsjob commands fail to connect after a full suite installation of IBM InfoSphere Information Server 8.7 Fix Pack 2 on Windows</t>
  </si>
  <si>
    <t>Information Server DataStage job aborts with error "Abnormal termination of stage detected"</t>
  </si>
  <si>
    <t>A DataStage job can run successfully from the Designer but aborts with a SIGINT when run in the Director</t>
  </si>
  <si>
    <t>When "First Line is Column Names" is set to true for the sequential file stage and a file patten is used, only the first file will have it's first line filtered, this will not be done for the rest of files.</t>
  </si>
  <si>
    <t>Host names in lowercase or mixed case cause upgrade issues in Information Server, V9.1</t>
  </si>
  <si>
    <t>InfoSphere DataStage and QualityStage, Version 9.1 Job Compatibility</t>
  </si>
  <si>
    <t>Installation wizard for InfoSphere Information Server seems to hang at the last step of installation progress</t>
  </si>
  <si>
    <t>DataStage jobs hung in a project in IBM InfoSphere DataStage</t>
  </si>
  <si>
    <t>Information Server istool command fails with "Project Not Found"</t>
  </si>
  <si>
    <t>InfoSphere Information Services Director</t>
  </si>
  <si>
    <t>Information Server</t>
  </si>
  <si>
    <t>7.5.3, 8.0.1, 8.1, 8.5, 8.7, 9.1</t>
    <phoneticPr fontId="2"/>
  </si>
  <si>
    <t>8.5, 8.5.0.1, 8.5.0.2, 8.5.0.3, 8.7, 8.7.0.1, 9.1</t>
    <phoneticPr fontId="2"/>
  </si>
  <si>
    <t>8.0, 8.0.1, 8.1, 8.5, 8.7, 9.1</t>
    <phoneticPr fontId="2"/>
  </si>
  <si>
    <t>7.5.3, 8.1, 8.5, 8.7, 9.1</t>
    <phoneticPr fontId="2"/>
  </si>
  <si>
    <t>8.5, 8.5.0.1, 8.5.0.2, 8.5.0.3, 8.7, 8.7.0.1, 8.7.0.2, 9.1</t>
    <phoneticPr fontId="2"/>
  </si>
  <si>
    <t>8.0, 8.1, 8.5, 8.7, 9.1</t>
    <phoneticPr fontId="2"/>
  </si>
  <si>
    <t>9.1, 9.1.0.1</t>
    <phoneticPr fontId="2"/>
  </si>
  <si>
    <t>8.1, 8.5, 8.7</t>
    <phoneticPr fontId="2"/>
  </si>
  <si>
    <t>8.7, 8.7.0.2</t>
    <phoneticPr fontId="2"/>
  </si>
  <si>
    <t>8.7.0.2</t>
    <phoneticPr fontId="2"/>
  </si>
  <si>
    <t>8.7, 9.1</t>
    <phoneticPr fontId="2"/>
  </si>
  <si>
    <t>8.0, 8.0.1, 8.0.1.1, 8.0.1.2, 8.0.1.3, 8.1, 8.1.0.1, 8.1.0.2, 8.5, 8.5.0.1, 8.5.0.2, 8.5.0.3, 8.7, 8.7.0.1, 8.7.0.2, 9.1</t>
    <phoneticPr fontId="2"/>
  </si>
  <si>
    <t>8.0, 8.0.1, 8.0.1.1, 8.0.1.2, 8.1, 8.1.0.1, 8.1.0.2, 8.5, 8.5.0.1, 8.5.0.2, 8.7, 8.7.0.1, 9.1</t>
    <phoneticPr fontId="2"/>
  </si>
  <si>
    <t>7.5, 8.0.1, 8.1, 8.5, 8.7, 9.1</t>
    <phoneticPr fontId="2"/>
  </si>
  <si>
    <t>Information Server インストール</t>
  </si>
  <si>
    <t>DataStage Complex Flat File ステージ</t>
  </si>
  <si>
    <t>Data Stage ジョブ実行 on Windows</t>
    <phoneticPr fontId="2"/>
  </si>
  <si>
    <t>Information Server 8.7 Fix Pack 2 on Windows インストール</t>
    <phoneticPr fontId="2"/>
  </si>
  <si>
    <t>DataStage ジョブ実行</t>
    <phoneticPr fontId="2"/>
  </si>
  <si>
    <t>DataStage Sequential File ステージ</t>
    <phoneticPr fontId="2"/>
  </si>
  <si>
    <t>Information Server V9.1 アップグレード・インストール</t>
    <phoneticPr fontId="2"/>
  </si>
  <si>
    <t>Information Server V9.1 ジョブ非互換</t>
  </si>
  <si>
    <t>Information Server インストール</t>
    <phoneticPr fontId="2"/>
  </si>
  <si>
    <t>Information Server istool コマンド</t>
    <phoneticPr fontId="2"/>
  </si>
  <si>
    <t>DataStage AIX</t>
  </si>
  <si>
    <t>DataStage Job that Uses Datasets Encounters an Error, Input Buffer Overrun</t>
  </si>
  <si>
    <t>7.5, 8.0, 8.1, 8.5</t>
  </si>
  <si>
    <t>DataStage Designer cannot save job designs on non-English locales</t>
  </si>
  <si>
    <t>9.1, 9.1.0.1</t>
  </si>
  <si>
    <t>Information Server 9.1 Designer Client SSL Certificate Acceptance</t>
    <phoneticPr fontId="2"/>
  </si>
  <si>
    <t>Information Server patch install fails w/ error: java.lang.OutOfMemoryError</t>
  </si>
  <si>
    <t>InfoSphere Information Server DataStage Command Stage cannot find executable.</t>
  </si>
  <si>
    <t>InfoSphere Information Server DataStage OCONV european date conversion</t>
  </si>
  <si>
    <t>Information Server xmeta user getting locked or reporting invalid password</t>
  </si>
  <si>
    <t>Configuring InfoSphere DataStage for Citrix / Terminal Services Environments</t>
  </si>
  <si>
    <t>Cannot create a DataStage project</t>
  </si>
  <si>
    <t>8.1, 8.1.0.1, 8.1.0.2, 8.2.0, 8.2.0.1, 8.5, 8.5.0.1, 8.5.0.2, 8.5.0.3, 8.7, 8.7.0.1, 8.7.0.2, 9.1, 9.1.0.1, 9.1.2.0</t>
  </si>
  <si>
    <t>Documented kernel parameters for DB2 on Linux for SHMALL and SHMMAX</t>
  </si>
  <si>
    <t>Not able to install InfoSphere DataStage 8.5 clients on Microsoft Windows XP</t>
  </si>
  <si>
    <t>Windows</t>
    <phoneticPr fontId="2"/>
  </si>
  <si>
    <t>パラレルジョブ</t>
    <phoneticPr fontId="2"/>
  </si>
  <si>
    <t>7.5, 8.0, 8.1</t>
    <phoneticPr fontId="2"/>
  </si>
  <si>
    <t>Installing Datastage Client on Windows 7 fails with error 'Microsoft Script Engine must be working correctly'</t>
  </si>
  <si>
    <t>When trying to do 'View Data' in a job via DataStage Designer, the DB2 Connector throws an error, 'CLI0124E Invalid argument value' and 'DSP.Open GCI $DSP.Open error 100'</t>
  </si>
  <si>
    <t>When trying to log in to DataStage Designer or Director client, the message "Failed to load the Java Virtual Machine" appears</t>
  </si>
  <si>
    <t>DataStage Parallel job with transformer fails with error - sh: /usr/vacpp/bin/xlC_r: not found</t>
  </si>
  <si>
    <t>Non-English characters not correct in DataStage when read using ODBC.</t>
  </si>
  <si>
    <t>Web コンソール</t>
    <phoneticPr fontId="2"/>
  </si>
  <si>
    <t>8.5, 8.7</t>
    <phoneticPr fontId="2"/>
  </si>
  <si>
    <t>InfoSphere DataStage</t>
    <phoneticPr fontId="2"/>
  </si>
  <si>
    <t>クライアント login</t>
    <phoneticPr fontId="2"/>
  </si>
  <si>
    <t>8.5, 8.5.0.1, 8.5.0.2, 8.5.0.3, 8.7, 8.7.0.1</t>
    <phoneticPr fontId="2"/>
  </si>
  <si>
    <t>DataSet</t>
    <phoneticPr fontId="2"/>
  </si>
  <si>
    <t>8.0, 8.1, 8.2.0, 8.5, 8.7, 9.1</t>
    <phoneticPr fontId="2"/>
  </si>
  <si>
    <t>クライアント　導入　Windows7</t>
    <phoneticPr fontId="2"/>
  </si>
  <si>
    <t>8.5, 8.7, 9.1</t>
    <phoneticPr fontId="2"/>
  </si>
  <si>
    <t>コンパイルTransformer</t>
    <phoneticPr fontId="2"/>
  </si>
  <si>
    <t>Connectors</t>
    <phoneticPr fontId="2"/>
  </si>
  <si>
    <t>8.1, 8.1.0.1, 8.1.0.2, 8.1.2.5, 8.5, 8.5.0.1, 8.5.0.2</t>
    <phoneticPr fontId="2"/>
  </si>
  <si>
    <t xml:space="preserve">Information Server WebコンソールURLにアクセスした際、以下のエラーとなる場合のPD方法の紹介。
The server encountered an unexpected condition which prevented it from fulfilling the request. Click here to go back to the previous page. </t>
    <phoneticPr fontId="2"/>
  </si>
  <si>
    <t>8.5, 8.5.0.1, 8.5.0.2, 8.7, 9.1</t>
  </si>
  <si>
    <t>8.1, 8.1.0.1, 8.1.0.2, 8.5, 8.5.0.1, 8.5.0.2, 8.5.0.3, 8.7, 8.7.0.1</t>
  </si>
  <si>
    <t>8.1, 8.5, 8.7, 9.1</t>
  </si>
  <si>
    <t>8.5, 8.7, 9.1</t>
  </si>
  <si>
    <t>Linux, Windows</t>
  </si>
  <si>
    <t>WASが正常に起動して、しばらくするとWASがハングする。この事象は断続的に発生する。
AIXのfix（APAR IZ93027）が原因であり、AIX 6.1 TL05 SP5、 AIX 6.1 TL06 SP4 、AIX 6.1 TL07 SP1のみで発生する。
ダウングレードするか、追加のパッチを適用すること。</t>
    <phoneticPr fontId="2"/>
  </si>
  <si>
    <t>Mozilla Firefox 12以降のブラウザーを使用して、InfoSphere Information Serverのインストールを行うと、WASのプロファイルのポート番号を指定する箇所で入力ができない。
カット&amp;ペースト、インストーラーに自動設定させる、または他のブラウザーを使用することで対応。</t>
    <phoneticPr fontId="2"/>
  </si>
  <si>
    <t>7.5, 8.0.1, 8.1, 8.5</t>
    <phoneticPr fontId="2"/>
  </si>
  <si>
    <t>Transformerステージ</t>
  </si>
  <si>
    <t>セキュリティ</t>
  </si>
  <si>
    <t>8.5, 8.5.0.1, 8.5.0.2</t>
  </si>
  <si>
    <t>8.5, 8.5.0.1</t>
  </si>
  <si>
    <t>ジョブ開発</t>
  </si>
  <si>
    <t>インストール</t>
  </si>
  <si>
    <t>ログ</t>
  </si>
  <si>
    <t>Webコンソール</t>
  </si>
  <si>
    <t>v8.5のLinux環境においてジョブが以下のメッセージでエラーになる。
"Accept timed out retries ."
ジョブログのメッセージに出力されているパッケージが足りないことが原因。パッケージをインストールすること。</t>
    <rPh sb="10" eb="12">
      <t>カンキョウ</t>
    </rPh>
    <rPh sb="20" eb="22">
      <t>イカ</t>
    </rPh>
    <rPh sb="78" eb="80">
      <t>シュツリョク</t>
    </rPh>
    <rPh sb="91" eb="92">
      <t>タ</t>
    </rPh>
    <rPh sb="98" eb="100">
      <t>ゲンイン</t>
    </rPh>
    <phoneticPr fontId="2"/>
  </si>
  <si>
    <t>RedHat 6 Linux Huge Page option increases runtime memory usage of InfoSphere DataStage Parallel Jobs</t>
  </si>
  <si>
    <t>Linux
パラレルジョブ</t>
    <phoneticPr fontId="2"/>
  </si>
  <si>
    <t>8.1, 8.5, 8.7, 9.1</t>
    <phoneticPr fontId="2"/>
  </si>
  <si>
    <t>Red Hat Enterprise Linux 6以降にアップグレードすると、以前のOSレベル使用時に比べ、パラレルジョブのメモリ使用量が増加することがある。これは、LinuxカーネルのHuge Page機能が、RHEL6からデフォルトで使用される（Transparenet Huge Page)ようになったためである。
現時点では、DataStageパラレルエンジン環境においては、Transparent Huge Page機能を使用しないことを推奨している。Transparenet Huge Page機能をオフにする方法を紹介している。
Transparent Huge Page機能とその使用については、以下のサイトも参照のこと。
Huge pages および transparent huge pages
https://access.redhat.com/site/documentation/ja-JP/Red_Hat_Enterprise_Linux/6/html/Performance_Tuning_Guide/s-memory-transhuge.html
https://access.redhat.com/site/solutions/422283</t>
    <rPh sb="26" eb="28">
      <t>イコウ</t>
    </rPh>
    <rPh sb="40" eb="42">
      <t>イゼン</t>
    </rPh>
    <rPh sb="48" eb="51">
      <t>シヨウジ</t>
    </rPh>
    <rPh sb="52" eb="53">
      <t>クラ</t>
    </rPh>
    <rPh sb="66" eb="69">
      <t>シヨウリョウ</t>
    </rPh>
    <rPh sb="70" eb="72">
      <t>ゾウカ</t>
    </rPh>
    <rPh sb="103" eb="105">
      <t>キノウ</t>
    </rPh>
    <rPh sb="120" eb="122">
      <t>シヨウ</t>
    </rPh>
    <rPh sb="162" eb="165">
      <t>ゲンジテン</t>
    </rPh>
    <rPh sb="185" eb="187">
      <t>カンキョウ</t>
    </rPh>
    <rPh sb="214" eb="216">
      <t>キノウ</t>
    </rPh>
    <rPh sb="217" eb="219">
      <t>シヨウ</t>
    </rPh>
    <rPh sb="225" eb="227">
      <t>スイショウ</t>
    </rPh>
    <rPh sb="254" eb="256">
      <t>キノウ</t>
    </rPh>
    <rPh sb="262" eb="264">
      <t>ホウホウ</t>
    </rPh>
    <rPh sb="265" eb="267">
      <t>ショウカイ</t>
    </rPh>
    <rPh sb="294" eb="296">
      <t>キノウ</t>
    </rPh>
    <rPh sb="299" eb="301">
      <t>シヨウ</t>
    </rPh>
    <rPh sb="307" eb="309">
      <t>イカ</t>
    </rPh>
    <rPh sb="314" eb="316">
      <t>サンショウ</t>
    </rPh>
    <phoneticPr fontId="2"/>
  </si>
  <si>
    <t>Expiration Monitor messages in SystemOut.log thrown by IBM Infosphere Websphere Application Server(WAS) that is bundled with IBM Infosphere Information Server</t>
  </si>
  <si>
    <t>8.5, 8.5.0.1, 8.5.0.2, 8.5.0.3, 8.7, 8.7.0.1, 8.7.0.2, 9.1, 9.1.0.1, 9.1.2.0</t>
    <phoneticPr fontId="2"/>
  </si>
  <si>
    <t>Information Serverに同梱されているWASのSystemOut.logに以下のようなメッセージがでることがある。
[1/22/14 22:10:06:265 NZDT] 00000058 WSNotifier I CWPKI0037I: Expiration monitor reports the following information:
この他、CWPKI0714I、CWPKI0715I、CWPKI0719I、CWPKI0719Iなど、電子証明書の期限切れに関するメッセージが出力される。
これらは、WAS内部で使用されている電子証明書の自動作成、および自動期限モニタリングの仕組みによるものであり、特に独自の証明書や第三者機関による証明書を取得したり、更新したりするのでない限り、無視してかまわない。</t>
    <rPh sb="19" eb="21">
      <t>ドウコン</t>
    </rPh>
    <rPh sb="44" eb="46">
      <t>イカ</t>
    </rPh>
    <rPh sb="183" eb="184">
      <t>ホカ</t>
    </rPh>
    <rPh sb="231" eb="233">
      <t>デンシ</t>
    </rPh>
    <rPh sb="233" eb="236">
      <t>ショウメイショ</t>
    </rPh>
    <rPh sb="237" eb="239">
      <t>キゲン</t>
    </rPh>
    <rPh sb="239" eb="240">
      <t>ギ</t>
    </rPh>
    <rPh sb="242" eb="243">
      <t>カン</t>
    </rPh>
    <rPh sb="251" eb="253">
      <t>シュツリョク</t>
    </rPh>
    <rPh sb="266" eb="268">
      <t>ナイブ</t>
    </rPh>
    <rPh sb="269" eb="271">
      <t>シヨウ</t>
    </rPh>
    <rPh sb="276" eb="278">
      <t>デンシ</t>
    </rPh>
    <rPh sb="278" eb="281">
      <t>ショウメイショ</t>
    </rPh>
    <rPh sb="282" eb="284">
      <t>ジドウ</t>
    </rPh>
    <rPh sb="284" eb="286">
      <t>サクセイ</t>
    </rPh>
    <rPh sb="290" eb="292">
      <t>ジドウ</t>
    </rPh>
    <rPh sb="292" eb="294">
      <t>キゲン</t>
    </rPh>
    <rPh sb="301" eb="303">
      <t>シク</t>
    </rPh>
    <rPh sb="313" eb="314">
      <t>トク</t>
    </rPh>
    <rPh sb="315" eb="317">
      <t>ドクジ</t>
    </rPh>
    <rPh sb="318" eb="321">
      <t>ショウメイショ</t>
    </rPh>
    <rPh sb="322" eb="323">
      <t>ダイ</t>
    </rPh>
    <rPh sb="323" eb="325">
      <t>サンシャ</t>
    </rPh>
    <rPh sb="325" eb="327">
      <t>キカン</t>
    </rPh>
    <rPh sb="330" eb="333">
      <t>ショウメイショ</t>
    </rPh>
    <rPh sb="334" eb="336">
      <t>シュトク</t>
    </rPh>
    <rPh sb="340" eb="342">
      <t>コウシン</t>
    </rPh>
    <rPh sb="351" eb="352">
      <t>カギ</t>
    </rPh>
    <rPh sb="354" eb="356">
      <t>ムシ</t>
    </rPh>
    <phoneticPr fontId="2"/>
  </si>
  <si>
    <t>Datastage Pivot Stage throws fatal error "Unrecognized argument: -derive" during run-time</t>
  </si>
  <si>
    <t>Pivotステージ</t>
    <phoneticPr fontId="2"/>
  </si>
  <si>
    <t>8.0.1, 8.0.1.1, 8.0.1.2, 8.0.1.3, 8.0.2, 8.1, 8.1.0.1, 8.1.0.2, 8.2.0, 8.2.0.1, 8.5, 8.5.0.1, 8.5.0.2, 8.5.0.3, 8.7, 8.7.0.1, 8.7.0.2, 9.1, 9.1.0.1, 9.1.2.0</t>
    <phoneticPr fontId="2"/>
  </si>
  <si>
    <t>Pivotステージを含むジョブを、DataStageのあるバージョンから任意の上位バージョンへ移行した場合、同ジョブの実行で "Unrecognized argument: -derive" エラーとなる場合がある。解決方法を紹介。</t>
    <rPh sb="10" eb="11">
      <t>フク</t>
    </rPh>
    <rPh sb="36" eb="38">
      <t>ニンイ</t>
    </rPh>
    <rPh sb="39" eb="41">
      <t>ジョウイ</t>
    </rPh>
    <rPh sb="47" eb="49">
      <t>イコウ</t>
    </rPh>
    <rPh sb="51" eb="53">
      <t>バアイ</t>
    </rPh>
    <rPh sb="54" eb="55">
      <t>ドウ</t>
    </rPh>
    <rPh sb="59" eb="61">
      <t>ジッコウ</t>
    </rPh>
    <rPh sb="102" eb="104">
      <t>バアイ</t>
    </rPh>
    <rPh sb="108" eb="110">
      <t>カイケツ</t>
    </rPh>
    <rPh sb="110" eb="112">
      <t>ホウホウ</t>
    </rPh>
    <rPh sb="113" eb="115">
      <t>ショウカイ</t>
    </rPh>
    <phoneticPr fontId="2"/>
  </si>
  <si>
    <t>How do I submit an enhancement request against Information Server</t>
  </si>
  <si>
    <t>すべて</t>
    <phoneticPr fontId="2"/>
  </si>
  <si>
    <t>Information Serverに対する機能強化の開発要求は、以下のリンクから提出できる。
https://www.ibm.com/developerworks/rfe/execute?use_case=submitRfe 
開発要求を出すために、PAコールは必要ない。
開発要求の方法を紹介。</t>
    <rPh sb="19" eb="20">
      <t>タイ</t>
    </rPh>
    <rPh sb="22" eb="24">
      <t>キノウ</t>
    </rPh>
    <rPh sb="24" eb="26">
      <t>キョウカ</t>
    </rPh>
    <rPh sb="27" eb="29">
      <t>カイハツ</t>
    </rPh>
    <rPh sb="29" eb="31">
      <t>ヨウキュウ</t>
    </rPh>
    <rPh sb="33" eb="35">
      <t>イカ</t>
    </rPh>
    <rPh sb="41" eb="43">
      <t>テイシュツ</t>
    </rPh>
    <rPh sb="115" eb="117">
      <t>カイハツ</t>
    </rPh>
    <rPh sb="117" eb="119">
      <t>ヨウキュウ</t>
    </rPh>
    <rPh sb="120" eb="121">
      <t>ダ</t>
    </rPh>
    <rPh sb="132" eb="134">
      <t>ヒツヨウ</t>
    </rPh>
    <rPh sb="138" eb="140">
      <t>カイハツ</t>
    </rPh>
    <rPh sb="140" eb="142">
      <t>ヨウキュウ</t>
    </rPh>
    <rPh sb="143" eb="145">
      <t>ホウホウ</t>
    </rPh>
    <rPh sb="146" eb="148">
      <t>ショウカイナイブシヨウデンシショウメイショジドウサクセイジドウキゲンシクトクドクジショウメイショダイサンシャキカンショウメイショシュトクコウシンカギムシ</t>
    </rPh>
    <phoneticPr fontId="2"/>
  </si>
  <si>
    <t>DataStage Job with MQ stage hangs after end-of-data message put on queue.</t>
  </si>
  <si>
    <t>MQステージ</t>
    <phoneticPr fontId="2"/>
  </si>
  <si>
    <t>8.0, 8.1, 8.5, 8.7</t>
    <phoneticPr fontId="2"/>
  </si>
  <si>
    <t>MQステージを含むパラレルジョブを、複数ノードで並列処理している場合、処理を停止するために「データの終わり」メッセージタイプのメッセージをキューに投入する場合は、並列ノード数分の「データの終わり」メッセージを投入する必要がある。</t>
    <rPh sb="7" eb="8">
      <t>フク</t>
    </rPh>
    <rPh sb="18" eb="20">
      <t>フクスウ</t>
    </rPh>
    <rPh sb="24" eb="26">
      <t>ヘイレツ</t>
    </rPh>
    <rPh sb="26" eb="28">
      <t>ショリ</t>
    </rPh>
    <rPh sb="32" eb="34">
      <t>バアイ</t>
    </rPh>
    <rPh sb="35" eb="37">
      <t>ショリ</t>
    </rPh>
    <rPh sb="38" eb="40">
      <t>テイシ</t>
    </rPh>
    <rPh sb="50" eb="51">
      <t>オ</t>
    </rPh>
    <rPh sb="73" eb="75">
      <t>トウニュウ</t>
    </rPh>
    <rPh sb="77" eb="79">
      <t>バアイ</t>
    </rPh>
    <rPh sb="81" eb="83">
      <t>ヘイレツ</t>
    </rPh>
    <rPh sb="86" eb="88">
      <t>スウブン</t>
    </rPh>
    <rPh sb="94" eb="95">
      <t>オ</t>
    </rPh>
    <rPh sb="104" eb="106">
      <t>トウニュウ</t>
    </rPh>
    <rPh sb="108" eb="110">
      <t>ヒツヨウ</t>
    </rPh>
    <phoneticPr fontId="2"/>
  </si>
  <si>
    <t>Character conversion errors are seen in director job log "converting string from UTF-8 to Unicode, substituting" when LANG or LC_ALL is set to JA_JP.UTF-8</t>
  </si>
  <si>
    <t>ジョブ実行
日本語</t>
    <rPh sb="3" eb="5">
      <t>ジッコウ</t>
    </rPh>
    <rPh sb="6" eb="9">
      <t>ニホンゴ</t>
    </rPh>
    <phoneticPr fontId="2"/>
  </si>
  <si>
    <t>LANGまたはLC_ALL=JA_JP.UTF-8と設定されたAIX環境で、DataStageジョブ実行時に以下のようなエラーが出力されることがある。
main_program: Invalid character(s) (文字16進数) found converting string (code point(s): ステージ名 (ストリング) from codepage UTF-8 to Unicode, substituting.
これは、DatStageでは、ロケールはja_JPのように小文字で設定されていることを想定しており、大文字のJA_JPが認識できないため。
V8.1環境ではAPARあり。JR39271
http://www-01.ibm.com/support/docview.wss?uid=swg1JR39271
V8.5では、FP2で修正されている。
問題が修正されたレベルを使用したり、APARを適用数する他、LANG, LC_ALLにja_JPと設定することでも回避可能。</t>
    <rPh sb="26" eb="28">
      <t>セッテイ</t>
    </rPh>
    <rPh sb="34" eb="36">
      <t>カンキョウ</t>
    </rPh>
    <rPh sb="50" eb="52">
      <t>ジッコウ</t>
    </rPh>
    <rPh sb="52" eb="53">
      <t>ジ</t>
    </rPh>
    <rPh sb="54" eb="56">
      <t>イカ</t>
    </rPh>
    <rPh sb="64" eb="66">
      <t>シュツリョク</t>
    </rPh>
    <rPh sb="112" eb="114">
      <t>モジ</t>
    </rPh>
    <rPh sb="116" eb="118">
      <t>シンスウ</t>
    </rPh>
    <rPh sb="164" eb="165">
      <t>メイ</t>
    </rPh>
    <rPh sb="294" eb="296">
      <t>カンキョウ</t>
    </rPh>
    <rPh sb="382" eb="384">
      <t>シュウセイ</t>
    </rPh>
    <phoneticPr fontId="2"/>
  </si>
  <si>
    <t>Unlocking XMETA locks from jobs</t>
  </si>
  <si>
    <t>8.0.1, 8.1</t>
    <phoneticPr fontId="2"/>
  </si>
  <si>
    <t>XMETAレポジトリで、ジョブのメタデータがロックされた状態になると、ジョブをエクスポートできない、ジョブをオープンしようとすると"The Job 'ジョブ名' is locked by user 'ユーザー名'"エラーとなりオープンできない。対応方法を紹介。</t>
    <rPh sb="28" eb="30">
      <t>ジョウタイ</t>
    </rPh>
    <rPh sb="78" eb="79">
      <t>メイ</t>
    </rPh>
    <rPh sb="104" eb="105">
      <t>メイ</t>
    </rPh>
    <rPh sb="122" eb="124">
      <t>タイオウ</t>
    </rPh>
    <rPh sb="124" eb="126">
      <t>ホウホウ</t>
    </rPh>
    <rPh sb="127" eb="129">
      <t>ショウカイ</t>
    </rPh>
    <phoneticPr fontId="2"/>
  </si>
  <si>
    <t>Upgrading to InfoSphere Information Server, Version 8.5, Version 8.7, and Version 9.1</t>
  </si>
  <si>
    <t>旧バージョンからInformation Server V8.5,/8.7/9.1に移行する場合は、以下のリンク先の手順に従うこと。
Performing a migration
http://pic.dhe.ibm.com/infocenter/iisinfsv/v9r1/topic/com.ibm.swg.im.iis.productization.iisinfsv.migrate.doc/topics/a_performing_manual_migration_parent.html
移行ツールは提供されないため、必要なオブジェクトのエクスポート/インポートなどによる"手動"での移行が必要。</t>
    <rPh sb="0" eb="1">
      <t>キュウ</t>
    </rPh>
    <rPh sb="41" eb="43">
      <t>イコウ</t>
    </rPh>
    <rPh sb="45" eb="47">
      <t>バアイ</t>
    </rPh>
    <rPh sb="49" eb="51">
      <t>イカ</t>
    </rPh>
    <rPh sb="55" eb="56">
      <t>サキ</t>
    </rPh>
    <rPh sb="57" eb="59">
      <t>テジュン</t>
    </rPh>
    <rPh sb="60" eb="61">
      <t>シタガ</t>
    </rPh>
    <rPh sb="247" eb="249">
      <t>イコウ</t>
    </rPh>
    <rPh sb="253" eb="255">
      <t>テイキョウ</t>
    </rPh>
    <rPh sb="262" eb="264">
      <t>ヒツヨウ</t>
    </rPh>
    <rPh sb="290" eb="292">
      <t>シュドウ</t>
    </rPh>
    <rPh sb="295" eb="297">
      <t>イコウ</t>
    </rPh>
    <rPh sb="298" eb="300">
      <t>ヒツヨウ</t>
    </rPh>
    <phoneticPr fontId="2"/>
  </si>
  <si>
    <t>How to turn on ODBC tracing to determine issue with DataStage Job</t>
  </si>
  <si>
    <t>ODBCトレースの取得方法の紹介。</t>
    <rPh sb="9" eb="11">
      <t>シュトク</t>
    </rPh>
    <rPh sb="11" eb="13">
      <t>ホウホウ</t>
    </rPh>
    <rPh sb="14" eb="16">
      <t>ショウカイ</t>
    </rPh>
    <phoneticPr fontId="2"/>
  </si>
  <si>
    <t>すでにIISがインストールされている環境に、IISのDataStage、QualityStageを導入しようとすると下記エラーになる場合がある。エラーは無視してインストールを継続して問題ない。
SEVERE: com.ibm.is.install.engine.runtime.InstallEngine
com.ibm.is.install.exception.ActionException: CDIIN5123E: ISFServiceAdminAction failed: the process returned error code 7:
 com.ascential.asb.admin.service.ServiceAdminException: com.ascential.asb.manager.deployment.DeploymentException: com.ascential.asb.manager.service.DuplicateApplicationException: &lt;a_console_application&gt; already exists.</t>
    <rPh sb="18" eb="20">
      <t>カンキョウ</t>
    </rPh>
    <rPh sb="49" eb="51">
      <t>ドウニュウ</t>
    </rPh>
    <rPh sb="58" eb="60">
      <t>カキ</t>
    </rPh>
    <rPh sb="66" eb="68">
      <t>バアイ</t>
    </rPh>
    <rPh sb="76" eb="78">
      <t>ムシ</t>
    </rPh>
    <rPh sb="87" eb="89">
      <t>ケイゾク</t>
    </rPh>
    <rPh sb="91" eb="93">
      <t>モンダイ</t>
    </rPh>
    <phoneticPr fontId="2"/>
  </si>
  <si>
    <t>Windows2008環境で、IPv6とIPv4を両方構成している場合、Transformerステージを含むサーバージョブがエラーコード81011で異常終了する。hostsファイルの変更が必要。</t>
    <rPh sb="11" eb="13">
      <t>カンキョウ</t>
    </rPh>
    <rPh sb="25" eb="27">
      <t>リョウホウ</t>
    </rPh>
    <rPh sb="27" eb="29">
      <t>コウセイ</t>
    </rPh>
    <rPh sb="33" eb="35">
      <t>バアイ</t>
    </rPh>
    <rPh sb="52" eb="53">
      <t>フク</t>
    </rPh>
    <rPh sb="74" eb="76">
      <t>イジョウ</t>
    </rPh>
    <rPh sb="76" eb="78">
      <t>シュウリョウ</t>
    </rPh>
    <rPh sb="91" eb="93">
      <t>ヘンコウ</t>
    </rPh>
    <rPh sb="94" eb="96">
      <t>ヒツヨウ</t>
    </rPh>
    <phoneticPr fontId="2"/>
  </si>
  <si>
    <t>移行ツールによるDataStageオブジェクトのエクスポート処理が失敗する。リソーストラッカーがハングすることが原因。移行ツールを実行する前に、環境変数（APT_DISABLE_TRACKER_STARTUP）を設定しリソーストラッカーを無効にすること。</t>
    <rPh sb="0" eb="2">
      <t>イコウ</t>
    </rPh>
    <rPh sb="30" eb="32">
      <t>ショリ</t>
    </rPh>
    <rPh sb="33" eb="35">
      <t>シッパイ</t>
    </rPh>
    <rPh sb="56" eb="58">
      <t>ゲンイン</t>
    </rPh>
    <rPh sb="59" eb="61">
      <t>イコウ</t>
    </rPh>
    <rPh sb="65" eb="67">
      <t>ジッコウ</t>
    </rPh>
    <rPh sb="69" eb="70">
      <t>マエ</t>
    </rPh>
    <rPh sb="72" eb="74">
      <t>カンキョウ</t>
    </rPh>
    <rPh sb="74" eb="76">
      <t>ヘンスウ</t>
    </rPh>
    <rPh sb="106" eb="108">
      <t>セッテイ</t>
    </rPh>
    <phoneticPr fontId="2"/>
  </si>
  <si>
    <t>DataStageのエンジン層がNFSにインストールされている場合、クライアントログインが突然ハングすることがある。一時的な対応策についてガイド。DataStageの特にエンジン層はローカルにインストールすることを推奨。</t>
    <rPh sb="14" eb="15">
      <t>ソウ</t>
    </rPh>
    <rPh sb="31" eb="33">
      <t>バアイ</t>
    </rPh>
    <rPh sb="45" eb="47">
      <t>トツゼン</t>
    </rPh>
    <rPh sb="58" eb="61">
      <t>イチジテキ</t>
    </rPh>
    <rPh sb="62" eb="64">
      <t>タイオウ</t>
    </rPh>
    <rPh sb="64" eb="65">
      <t>サク</t>
    </rPh>
    <rPh sb="83" eb="84">
      <t>トク</t>
    </rPh>
    <rPh sb="89" eb="90">
      <t>ソウ</t>
    </rPh>
    <rPh sb="107" eb="109">
      <t>スイショウ</t>
    </rPh>
    <phoneticPr fontId="2"/>
  </si>
  <si>
    <t>DataStageのデザイナーおよびディレクタークライアントからジョブを削除するとエラーメッセージが表示され、プロジェクトのディレクトリーから該当ファイルが削除されない。クライアントのビューからは削除されているように見える。delete.fileが壊れたり存在していないことが原因。</t>
    <rPh sb="36" eb="38">
      <t>サクジョ</t>
    </rPh>
    <rPh sb="50" eb="52">
      <t>ヒョウジ</t>
    </rPh>
    <rPh sb="71" eb="73">
      <t>ガイトウ</t>
    </rPh>
    <rPh sb="78" eb="80">
      <t>サクジョ</t>
    </rPh>
    <rPh sb="98" eb="100">
      <t>サクジョ</t>
    </rPh>
    <rPh sb="108" eb="109">
      <t>ミ</t>
    </rPh>
    <rPh sb="124" eb="125">
      <t>コワ</t>
    </rPh>
    <rPh sb="128" eb="130">
      <t>ソンザイ</t>
    </rPh>
    <rPh sb="138" eb="140">
      <t>ゲンイン</t>
    </rPh>
    <phoneticPr fontId="2"/>
  </si>
  <si>
    <t>Windows環境でUACが有効になっていると、ジョブ実行中にDSDプロセスが表示されないので、UACを無効にすること。</t>
    <rPh sb="7" eb="9">
      <t>カンキョウ</t>
    </rPh>
    <rPh sb="14" eb="16">
      <t>ユウコウ</t>
    </rPh>
    <rPh sb="27" eb="30">
      <t>ジッコウチュウ</t>
    </rPh>
    <rPh sb="39" eb="41">
      <t>ヒョウジ</t>
    </rPh>
    <rPh sb="52" eb="54">
      <t>ムコウ</t>
    </rPh>
    <phoneticPr fontId="2"/>
  </si>
  <si>
    <t>9.1.2.0</t>
  </si>
  <si>
    <t>zLinux環境で、v9.1.2をインストールするとISALiteがインストールされない事象について対応策をガイド。それ以外のLinux環境については該当しない。</t>
    <rPh sb="6" eb="8">
      <t>カンキョウ</t>
    </rPh>
    <rPh sb="44" eb="46">
      <t>ジショウ</t>
    </rPh>
    <rPh sb="50" eb="52">
      <t>タイオウ</t>
    </rPh>
    <rPh sb="52" eb="53">
      <t>サク</t>
    </rPh>
    <rPh sb="60" eb="62">
      <t>イガイ</t>
    </rPh>
    <rPh sb="68" eb="70">
      <t>カンキョウ</t>
    </rPh>
    <rPh sb="75" eb="77">
      <t>ガイトウ</t>
    </rPh>
    <phoneticPr fontId="2"/>
  </si>
  <si>
    <t>異常終了したジョブログをディレクターから確認しようとすると下記エラーが表示される。
"unable to return an attached job" 
ジョブログのサイズが2GBに達しているか、他の理由でジョブログに書き込めない状況であることが原因。対処方法についてガイド。</t>
    <rPh sb="0" eb="2">
      <t>イジョウ</t>
    </rPh>
    <rPh sb="2" eb="4">
      <t>シュウリョウ</t>
    </rPh>
    <rPh sb="20" eb="22">
      <t>カクニン</t>
    </rPh>
    <rPh sb="29" eb="31">
      <t>カキ</t>
    </rPh>
    <rPh sb="35" eb="37">
      <t>ヒョウジ</t>
    </rPh>
    <rPh sb="92" eb="93">
      <t>タッ</t>
    </rPh>
    <rPh sb="99" eb="100">
      <t>ホカ</t>
    </rPh>
    <rPh sb="101" eb="103">
      <t>リユウ</t>
    </rPh>
    <rPh sb="110" eb="111">
      <t>カ</t>
    </rPh>
    <rPh sb="112" eb="113">
      <t>コ</t>
    </rPh>
    <rPh sb="116" eb="118">
      <t>ジョウキョウ</t>
    </rPh>
    <rPh sb="124" eb="126">
      <t>ゲンイン</t>
    </rPh>
    <rPh sb="127" eb="129">
      <t>タイショ</t>
    </rPh>
    <rPh sb="129" eb="131">
      <t>ホウホウ</t>
    </rPh>
    <phoneticPr fontId="2"/>
  </si>
  <si>
    <t>v9.1.2.をインストールする前に、インストールするサーバーに対し事前に確認および変更しておくべき事項をガイド。</t>
    <rPh sb="16" eb="17">
      <t>マエ</t>
    </rPh>
    <rPh sb="32" eb="33">
      <t>タイ</t>
    </rPh>
    <rPh sb="34" eb="36">
      <t>ジゼン</t>
    </rPh>
    <rPh sb="37" eb="39">
      <t>カクニン</t>
    </rPh>
    <rPh sb="42" eb="44">
      <t>ヘンコウ</t>
    </rPh>
    <rPh sb="50" eb="52">
      <t>ジコウ</t>
    </rPh>
    <phoneticPr fontId="2"/>
  </si>
  <si>
    <t>パラレル・ジョブ、トレース</t>
  </si>
  <si>
    <t>パラレル・ジョブ、トレース</t>
    <phoneticPr fontId="2"/>
  </si>
  <si>
    <t>Windows環境</t>
  </si>
  <si>
    <t>移行ツール</t>
  </si>
  <si>
    <t>構成</t>
  </si>
  <si>
    <t>クライアント</t>
  </si>
  <si>
    <t>zLinux環境、インストール</t>
  </si>
  <si>
    <t>ジョブログ</t>
  </si>
  <si>
    <t>プロジェクト作成</t>
    <rPh sb="6" eb="8">
      <t>サクセイ</t>
    </rPh>
    <phoneticPr fontId="2"/>
  </si>
  <si>
    <t>Information Server</t>
    <phoneticPr fontId="2"/>
  </si>
  <si>
    <t>タイトル&amp;URL</t>
    <phoneticPr fontId="2"/>
  </si>
  <si>
    <t>Infrmation Server Webコンソールが使用するHTTPポートを変更する手順は、InfoCenterの以下のページに記載されている。
WebSphere Application Server HTTP ポートの変更
http://pic.dhe.ibm.com/infocenter/iisinfsv/v8r7/topic/com.ibm.swg.im.iis.productization.iisinfsv.install.doc/topics/wsisinst_was_http_port_change.html
この記述には、仮想ホストのポート変更手順が抜けているので、正しい手順を紹介。</t>
    <rPh sb="27" eb="29">
      <t>シヨウ</t>
    </rPh>
    <rPh sb="39" eb="41">
      <t>ヘンコウ</t>
    </rPh>
    <rPh sb="43" eb="45">
      <t>テジュン</t>
    </rPh>
    <rPh sb="58" eb="60">
      <t>イカ</t>
    </rPh>
    <rPh sb="65" eb="67">
      <t>キサイ</t>
    </rPh>
    <rPh sb="268" eb="270">
      <t>キジュツ</t>
    </rPh>
    <rPh sb="273" eb="275">
      <t>カソウ</t>
    </rPh>
    <rPh sb="282" eb="284">
      <t>ヘンコウ</t>
    </rPh>
    <rPh sb="284" eb="286">
      <t>テジュン</t>
    </rPh>
    <rPh sb="287" eb="288">
      <t>ヌ</t>
    </rPh>
    <rPh sb="295" eb="296">
      <t>タダ</t>
    </rPh>
    <rPh sb="298" eb="300">
      <t>テジュン</t>
    </rPh>
    <rPh sb="301" eb="303">
      <t>ショウカイ</t>
    </rPh>
    <phoneticPr fontId="2"/>
  </si>
  <si>
    <t>Windows VistaまたはWindows 7に導入されたDesignerクライアントで、ステージプロパティの列が表示されないことがある。これは、Information Server Clientが管理者権限で導入されなかったときに起こる。アンインストールして管理者権限で再導入すること。</t>
    <rPh sb="26" eb="28">
      <t>ドウニュウ</t>
    </rPh>
    <rPh sb="57" eb="58">
      <t>レツ</t>
    </rPh>
    <rPh sb="59" eb="61">
      <t>ヒョウジ</t>
    </rPh>
    <rPh sb="101" eb="103">
      <t>カンリ</t>
    </rPh>
    <rPh sb="103" eb="104">
      <t>シャ</t>
    </rPh>
    <rPh sb="104" eb="106">
      <t>ケンゲン</t>
    </rPh>
    <rPh sb="107" eb="109">
      <t>ドウニュウ</t>
    </rPh>
    <rPh sb="118" eb="119">
      <t>オ</t>
    </rPh>
    <rPh sb="132" eb="135">
      <t>カンリシャ</t>
    </rPh>
    <rPh sb="135" eb="137">
      <t>ケンゲン</t>
    </rPh>
    <rPh sb="138" eb="141">
      <t>サイドウニュウ</t>
    </rPh>
    <phoneticPr fontId="2"/>
  </si>
  <si>
    <t>Sequence, Commandステージ、実行</t>
    <rPh sb="22" eb="24">
      <t>ジッコウ</t>
    </rPh>
    <phoneticPr fontId="2"/>
  </si>
  <si>
    <t>Commandステージを含むシーケンスジョブが、常に"Exception raised: @Execute_NZload, Unhandled failure (2) encountered executing command I:\&lt;path_to_command&gt;Sequence failed (restartable) "エラーで異常終了するとき、コンパイルオプションの指定が正しくない。
ジョブプロパティで、コンパイルオプションAutomatic handle activities that fail(失敗したアクティビティを自動処理)をオフにする。</t>
    <rPh sb="12" eb="13">
      <t>フク</t>
    </rPh>
    <rPh sb="24" eb="25">
      <t>ツネ</t>
    </rPh>
    <rPh sb="169" eb="171">
      <t>イジョウ</t>
    </rPh>
    <rPh sb="171" eb="173">
      <t>シュウリョウ</t>
    </rPh>
    <rPh sb="189" eb="191">
      <t>シテイ</t>
    </rPh>
    <rPh sb="192" eb="193">
      <t>タダ</t>
    </rPh>
    <rPh sb="257" eb="259">
      <t>シッパイ</t>
    </rPh>
    <rPh sb="269" eb="271">
      <t>ジドウ</t>
    </rPh>
    <rPh sb="271" eb="273">
      <t>ショリ</t>
    </rPh>
    <phoneticPr fontId="2"/>
  </si>
  <si>
    <t>Multi-byte characters are not appearing correctly in Datastage when a job is using DB2 connector</t>
  </si>
  <si>
    <t>Parallel Canvas or Parallel jobs do not open in DataStage Designer client after Uninstalling addtional Information Server products like QualityStage and WISD products.</t>
  </si>
  <si>
    <t>In DataStage Designer, Complex Flat File stage throws fatal error but job finishes successfully</t>
  </si>
  <si>
    <t>Information Server DataStage Parallel Jobs on Windows are hanging or showing faults with KERNELBASE.dll in Event Log</t>
  </si>
  <si>
    <t>Unable to apply patches after applying Information Server 9.1 Fix Pack 1</t>
  </si>
  <si>
    <t>Update Installer gives "CDIIN4237E: The suite model could not be built" error after applying 9.1 fixpack 1 with Update Installer 103</t>
  </si>
  <si>
    <t>9.1.0.1</t>
  </si>
  <si>
    <t>DataStage job received compiling error with Transformer stage</t>
  </si>
  <si>
    <t>Windows performance issues with large data files.</t>
  </si>
  <si>
    <t>8.0, 8.0.1, 8.0.1.1, 8.0.1.2, 8.0.1.3, 8.0.2, 8.1, 8.1.0.1, 8.1.0.2, 8.2.0, 8.2.0.1, 8.5, 8.5.0.1, 8.5.0.2, 8.5.0.3, 8.7, 8.7.0.1, 8.7.0.2, 9.1, 9.1.0.1</t>
  </si>
  <si>
    <t>Troubleshooting problems with creating InfoSphere DataStage projects</t>
  </si>
  <si>
    <t>8.0, 8.0.1, 8.0.1.1, 8.0.1.2, 8.0.1.3, 8.1, 8.1.0.1, 8.1.0.2, 8.5, 8.5.0.1, 8.7, 9.1</t>
  </si>
  <si>
    <t>Information Server DataStage job aborts with 'Attempting to Cleanup after ABORT raised in job' after installing Operations Console</t>
  </si>
  <si>
    <t>8.0, 8.1, 8.2.0, 8.5, 8.7, 9.1</t>
  </si>
  <si>
    <t>InfoSphere DataStage job fails with ds_ipcput() - timeout waiting for mutex error</t>
  </si>
  <si>
    <t>データセット</t>
  </si>
  <si>
    <t>Linux</t>
    <phoneticPr fontId="2"/>
  </si>
  <si>
    <t>7.5, 8.0.1, 8.1, 8.5, 8.7, 9.1</t>
  </si>
  <si>
    <t>パラレルジョブのトレース取得方法に関するガイド。</t>
    <rPh sb="12" eb="14">
      <t>シュトク</t>
    </rPh>
    <rPh sb="14" eb="16">
      <t>ホウホウ</t>
    </rPh>
    <rPh sb="17" eb="18">
      <t>カン</t>
    </rPh>
    <phoneticPr fontId="2"/>
  </si>
  <si>
    <t>Unix/Linux環境でRT_LOG FILEの内容をクリアする手法を紹介。サンプルスクリプトの提供。</t>
    <rPh sb="10" eb="12">
      <t>カンキョウ</t>
    </rPh>
    <rPh sb="25" eb="27">
      <t>ナイヨウ</t>
    </rPh>
    <rPh sb="33" eb="35">
      <t>シュホウ</t>
    </rPh>
    <rPh sb="36" eb="38">
      <t>ショウカイ</t>
    </rPh>
    <rPh sb="49" eb="51">
      <t>テイキョウ</t>
    </rPh>
    <phoneticPr fontId="2"/>
  </si>
  <si>
    <t>ジョブ実行中に出力される&amp;PH&amp;ディレクトリー下のログファイルの削除方法（コマンド）についてガイド。</t>
    <rPh sb="3" eb="6">
      <t>ジッコウチュウ</t>
    </rPh>
    <rPh sb="7" eb="9">
      <t>シュツリョク</t>
    </rPh>
    <rPh sb="23" eb="24">
      <t>カ</t>
    </rPh>
    <rPh sb="32" eb="34">
      <t>サクジョ</t>
    </rPh>
    <rPh sb="34" eb="36">
      <t>ホウホウ</t>
    </rPh>
    <phoneticPr fontId="2"/>
  </si>
  <si>
    <t>v9.1の新機能となるパラレルジョブのスタック・トレース生成機能に関するガイド。新しい環境変数APT_DUMP_STACK、APT_DUMP_STACK_DIRECTORYを設定する。</t>
    <rPh sb="5" eb="8">
      <t>シンキノウ</t>
    </rPh>
    <rPh sb="28" eb="30">
      <t>セイセイ</t>
    </rPh>
    <rPh sb="30" eb="32">
      <t>キノウ</t>
    </rPh>
    <rPh sb="33" eb="34">
      <t>カン</t>
    </rPh>
    <rPh sb="40" eb="41">
      <t>アタラ</t>
    </rPh>
    <rPh sb="43" eb="45">
      <t>カンキョウ</t>
    </rPh>
    <rPh sb="45" eb="47">
      <t>ヘンスウ</t>
    </rPh>
    <rPh sb="87" eb="89">
      <t>セッテイ</t>
    </rPh>
    <phoneticPr fontId="2"/>
  </si>
  <si>
    <t>9.1, 9.1.0.1, 9.1.2.0</t>
  </si>
  <si>
    <t>8.0, 8.1, 8.5, 8.7</t>
  </si>
  <si>
    <t>DataStage client logins hang for system where engine resides on NFS volume.</t>
  </si>
  <si>
    <t>Directorクライアント</t>
    <phoneticPr fontId="2"/>
  </si>
  <si>
    <t>7.5, 8.0.1, 8.1, 8.5, 8.7</t>
    <phoneticPr fontId="2"/>
  </si>
  <si>
    <t>DB2Connector</t>
    <phoneticPr fontId="2"/>
  </si>
  <si>
    <t>Webコンソール</t>
    <phoneticPr fontId="2"/>
  </si>
  <si>
    <t>Connectorステージ</t>
    <phoneticPr fontId="2"/>
  </si>
  <si>
    <t>Designerクライアント</t>
    <phoneticPr fontId="2"/>
  </si>
  <si>
    <t>8.5, 8.5.0.1</t>
    <phoneticPr fontId="2"/>
  </si>
  <si>
    <t>Transformer</t>
    <phoneticPr fontId="2"/>
  </si>
  <si>
    <t>アドミニストレーター</t>
    <phoneticPr fontId="2"/>
  </si>
  <si>
    <t xml:space="preserve">Unable to load the Java Virtual Machine error when logging into IBM Information Server Console </t>
  </si>
  <si>
    <t>Severコンソール
DataStageクライアント</t>
    <phoneticPr fontId="2"/>
  </si>
  <si>
    <t>Information Serverコンソールや、DataStageクライアントを起動しようとしてJVMのロードエラーとなる場合は、Java Heapをアロケートするメモリが不足している。チューニング方法を紹介。
その他の原因としては、以下を参照のこと。
When trying to log in to DataStage Designer or Director client, the message "Failed to load the Java Virtual Machine" appears
http://www-01.ibm.com/support/docview.wss?uid=swg21621831</t>
    <rPh sb="41" eb="43">
      <t>キドウ</t>
    </rPh>
    <rPh sb="62" eb="64">
      <t>バアイ</t>
    </rPh>
    <rPh sb="87" eb="89">
      <t>フソク</t>
    </rPh>
    <rPh sb="100" eb="102">
      <t>ホウホウ</t>
    </rPh>
    <rPh sb="103" eb="105">
      <t>ショウカイ</t>
    </rPh>
    <rPh sb="109" eb="110">
      <t>タ</t>
    </rPh>
    <rPh sb="111" eb="113">
      <t>ゲンイン</t>
    </rPh>
    <rPh sb="118" eb="120">
      <t>イカ</t>
    </rPh>
    <rPh sb="121" eb="123">
      <t>サンショウ</t>
    </rPh>
    <phoneticPr fontId="2"/>
  </si>
  <si>
    <t xml:space="preserve">ServiceAdmin Authorization Failed After Installing 8.5 Fix Pack 3 </t>
  </si>
  <si>
    <t>8.5.0.3</t>
  </si>
  <si>
    <t>Information Server V8.5 FP3を適用した後、istool import/exportなどが失敗するようになることがある。このとき、WASのSystemOut.logに、以下のようなエラーメッセージがあれば、FP3適用時のJACCポリシーの更新に失敗している。
[9/25/12 17:46:16:374 GMT+05:30] 00000041 SecurityColla A SECJ0053E: Authorization failed for ASBRealm/dsqa while invoking (Bean)ACS_server.ear#ACS_server.jar#ServiceAdmin deployApplication:com.ascential.asb.util.infrastructure.EAR:1 JACC Authorization failed for bean: ServiceAdmin
対応方法を紹介。</t>
    <rPh sb="28" eb="30">
      <t>テキヨウ</t>
    </rPh>
    <rPh sb="32" eb="33">
      <t>アト</t>
    </rPh>
    <rPh sb="57" eb="59">
      <t>シッパイ</t>
    </rPh>
    <rPh sb="96" eb="98">
      <t>イカ</t>
    </rPh>
    <rPh sb="118" eb="120">
      <t>テキヨウ</t>
    </rPh>
    <rPh sb="120" eb="121">
      <t>ジ</t>
    </rPh>
    <rPh sb="131" eb="133">
      <t>コウシン</t>
    </rPh>
    <rPh sb="134" eb="136">
      <t>シッパイ</t>
    </rPh>
    <rPh sb="425" eb="427">
      <t>タイオウ</t>
    </rPh>
    <rPh sb="427" eb="429">
      <t>ホウホウ</t>
    </rPh>
    <rPh sb="430" eb="432">
      <t>ショウカイ</t>
    </rPh>
    <phoneticPr fontId="2"/>
  </si>
  <si>
    <t>7.5.1, 7.5.2, 7.5.3, 8.0.1, 8.1, 8.5, 8.7, 9.1</t>
    <phoneticPr fontId="2"/>
  </si>
  <si>
    <t>Information Server Clientが導入されていたPCに、Clientの再導入を行った後、Designerクライアントに、"(40503) A call to an OLE server has failed, or a runtime error occurred within the OLE server itself."エラーが出るようになることがある。
原因と対応方法を紹介。</t>
    <rPh sb="26" eb="28">
      <t>ドウニュウ</t>
    </rPh>
    <rPh sb="44" eb="47">
      <t>サイドウニュウ</t>
    </rPh>
    <rPh sb="48" eb="49">
      <t>オコナ</t>
    </rPh>
    <rPh sb="51" eb="52">
      <t>アト</t>
    </rPh>
    <rPh sb="176" eb="177">
      <t>デ</t>
    </rPh>
    <rPh sb="190" eb="192">
      <t>ゲンイン</t>
    </rPh>
    <rPh sb="193" eb="195">
      <t>タイオウ</t>
    </rPh>
    <rPh sb="195" eb="197">
      <t>ホウホウ</t>
    </rPh>
    <rPh sb="198" eb="200">
      <t>ショウカイ</t>
    </rPh>
    <phoneticPr fontId="2"/>
  </si>
  <si>
    <t xml:space="preserve">DataStage client logins hang for system where engine resides on NFS volume. </t>
  </si>
  <si>
    <t>7.5, 8.0, 8.1, 8.5, 8.7</t>
    <phoneticPr fontId="2"/>
  </si>
  <si>
    <t>Information Serverのエンジン層をNFSディスクに導入している環境で、クライアントからのログインがハングする場合がある。DataStageでは,scratchやresourceエリアのようにIO負荷が高いディレクトリをNFSに置くことはパフォーマンス低下の原因となる。また、NFSディスクに対してはロックの扱いで整合性が失われる場合があり、NFSディスクへの導入は推奨していない。ロックが問題でハングした場合の緊急対応方法を紹介。</t>
    <rPh sb="23" eb="24">
      <t>ソウ</t>
    </rPh>
    <rPh sb="33" eb="35">
      <t>ドウニュウ</t>
    </rPh>
    <rPh sb="39" eb="41">
      <t>カンキョウ</t>
    </rPh>
    <rPh sb="62" eb="64">
      <t>バアイ</t>
    </rPh>
    <rPh sb="105" eb="107">
      <t>フカ</t>
    </rPh>
    <rPh sb="108" eb="109">
      <t>タカ</t>
    </rPh>
    <rPh sb="121" eb="122">
      <t>オ</t>
    </rPh>
    <rPh sb="153" eb="154">
      <t>タイ</t>
    </rPh>
    <rPh sb="161" eb="162">
      <t>アツカ</t>
    </rPh>
    <rPh sb="210" eb="212">
      <t>バアイ</t>
    </rPh>
    <rPh sb="213" eb="215">
      <t>キンキュウ</t>
    </rPh>
    <rPh sb="215" eb="217">
      <t>タイオウ</t>
    </rPh>
    <rPh sb="217" eb="219">
      <t>ホウホウ</t>
    </rPh>
    <rPh sb="220" eb="222">
      <t>ショウカイ</t>
    </rPh>
    <phoneticPr fontId="2"/>
  </si>
  <si>
    <t>Windowsh</t>
    <phoneticPr fontId="2"/>
  </si>
  <si>
    <t>AIX</t>
    <phoneticPr fontId="2"/>
  </si>
  <si>
    <t>WIndows</t>
    <phoneticPr fontId="2"/>
  </si>
  <si>
    <t>Directorクライアント</t>
    <phoneticPr fontId="2"/>
  </si>
  <si>
    <t>バージョン</t>
    <phoneticPr fontId="2"/>
  </si>
  <si>
    <t>dsjob</t>
    <phoneticPr fontId="2"/>
  </si>
  <si>
    <t>パラレルジョブ</t>
  </si>
  <si>
    <t>ジョブ</t>
  </si>
  <si>
    <t>コンポーネント</t>
    <phoneticPr fontId="2"/>
  </si>
  <si>
    <t>8.1, 8.1.0.1, 8.1.0.2, 8.5, 8.5.0.1</t>
    <phoneticPr fontId="2"/>
  </si>
  <si>
    <t>AIX, Linux, Solaris</t>
  </si>
  <si>
    <t>7.5, 8.0.1, 8.1, 8.5</t>
    <phoneticPr fontId="2"/>
  </si>
  <si>
    <t>DataStageクライアント</t>
    <phoneticPr fontId="2"/>
  </si>
  <si>
    <t>Windows環境、言語</t>
  </si>
  <si>
    <t>アンインストール</t>
  </si>
  <si>
    <t>Complex Flat Fileステージ</t>
  </si>
  <si>
    <t>プロジェクト</t>
    <phoneticPr fontId="2"/>
  </si>
  <si>
    <t>シーケンスジョブ</t>
    <phoneticPr fontId="2"/>
  </si>
  <si>
    <t>Transformerステージ</t>
    <phoneticPr fontId="2"/>
  </si>
  <si>
    <t>インストール</t>
    <phoneticPr fontId="2"/>
  </si>
  <si>
    <t>dsjobコマンド</t>
    <phoneticPr fontId="2"/>
  </si>
  <si>
    <t>8.0, 8.1, 8.5, 8.7, 9.1</t>
  </si>
  <si>
    <t>8.0.1, 8.1, 8.5, 8.7, 9.1</t>
  </si>
  <si>
    <t>DB2 Connectorステージ</t>
  </si>
  <si>
    <t>WAS</t>
  </si>
  <si>
    <t>Transformerステージを含むパラレルジョブのコンパイルが、以下のエラーメッセージで失敗する場合、TMPDIRに定義されたディレクトリが存在しない。TMPDIRはケースセンシティブなので、大文字小文字に注意する。
##W IIS-DSEE-TBLD-00000 11:53:00(009) &lt;main_program&gt; Error when checking composite operator: Output from subprocess: Couldn't change directory to /Temp: No such file or directory 
"checking composite operator"エラーのその他の原因は、以下を参照のこと。
Compiling a DataStage job containing a transformer results in many errors with text "checking composite operator".
http://www-01.ibm.com/support/docview.wss?uid=swg21422364</t>
    <rPh sb="325" eb="326">
      <t>タ</t>
    </rPh>
    <rPh sb="327" eb="329">
      <t>ゲンイン</t>
    </rPh>
    <rPh sb="331" eb="333">
      <t>イカ</t>
    </rPh>
    <rPh sb="334" eb="336">
      <t>サンショウ</t>
    </rPh>
    <phoneticPr fontId="2"/>
  </si>
  <si>
    <t>DB2のODBC Wire Protocol ドライバーを使って、リモートのデータベースにアクセスしているDataStageジョブが断続的なエラーで異常終了した場合は、データソースの「Retry Count」と「Connection Retry Delay」パラメーターの値を増やすことで解決する可能性がある。
Message: main_program: [IBM (DataDirect OEM)][ODBC DB2 Wire Protocol driver]Socket closed.
or
Message: main_program: Fatal Error: Could not connect to datasource?? (-1; ; ; [IBM (DataDirect OEM)][ODBC DB2 Wire Protocol driver]Connection refused. Verify Host Name and Port Number.)</t>
    <rPh sb="29" eb="30">
      <t>ツカ</t>
    </rPh>
    <rPh sb="66" eb="69">
      <t>ダンゾクテキ</t>
    </rPh>
    <rPh sb="74" eb="76">
      <t>イジョウ</t>
    </rPh>
    <rPh sb="76" eb="78">
      <t>シュウリョウ</t>
    </rPh>
    <rPh sb="80" eb="82">
      <t>バアイ</t>
    </rPh>
    <rPh sb="136" eb="137">
      <t>アタイ</t>
    </rPh>
    <rPh sb="138" eb="139">
      <t>フ</t>
    </rPh>
    <rPh sb="144" eb="146">
      <t>カイケツ</t>
    </rPh>
    <rPh sb="148" eb="151">
      <t>カノウセイ</t>
    </rPh>
    <phoneticPr fontId="2"/>
  </si>
  <si>
    <t>Stored Procedure ステージ</t>
    <phoneticPr fontId="2"/>
  </si>
  <si>
    <t>Stored Procedure ステージは、NVarCharデータ・タイプはサポートしていないため、VarCharデータ・タイプを使用すること。</t>
    <rPh sb="66" eb="68">
      <t>シヨウ</t>
    </rPh>
    <phoneticPr fontId="2"/>
  </si>
  <si>
    <t>ディレクター・クライアント</t>
    <phoneticPr fontId="2"/>
  </si>
  <si>
    <t>DataStageジョブが実行時に失敗し、ディレクター・クライアントからログを確認しようとしたところ、ダイアログに、"unable to return an attached job"エラーが出力された場合、ジョブ・ログのサイズが2GBを超えたか、ジョブ・ログのファイル権限の問題かファイルが破損した可能性がある。ジョブ・ログのサイズが2GBを超えたかどうかの確認方法が紹介されている。</t>
    <rPh sb="13" eb="15">
      <t>ジッコウ</t>
    </rPh>
    <rPh sb="15" eb="16">
      <t>ジ</t>
    </rPh>
    <rPh sb="17" eb="19">
      <t>シッパイ</t>
    </rPh>
    <rPh sb="39" eb="41">
      <t>カクニン</t>
    </rPh>
    <rPh sb="96" eb="98">
      <t>シュツリョク</t>
    </rPh>
    <rPh sb="101" eb="103">
      <t>バアイ</t>
    </rPh>
    <rPh sb="119" eb="120">
      <t>コ</t>
    </rPh>
    <rPh sb="135" eb="137">
      <t>ケンゲン</t>
    </rPh>
    <rPh sb="138" eb="140">
      <t>モンダイ</t>
    </rPh>
    <rPh sb="146" eb="148">
      <t>ハソン</t>
    </rPh>
    <rPh sb="150" eb="153">
      <t>カノウセイ</t>
    </rPh>
    <rPh sb="172" eb="173">
      <t>コ</t>
    </rPh>
    <rPh sb="180" eb="182">
      <t>カクニン</t>
    </rPh>
    <rPh sb="182" eb="184">
      <t>ホウホウ</t>
    </rPh>
    <rPh sb="185" eb="187">
      <t>ショウカイ</t>
    </rPh>
    <phoneticPr fontId="2"/>
  </si>
  <si>
    <t xml:space="preserve">DataStageのジョブが、以下のエラーで失敗した場合、ulimitの設定(オープン可能なファイル数の上限に達した)か、ジョブ・モニターの処理の問題の可能性がある。
APT_CombinedOperatorController(17),1: Adaptive job monitoring feature is disabled; could not create polling thread: Resource temporarily unavailable.
Message: cs}}}(0),1: Failure during execution of operator logic. </t>
    <rPh sb="15" eb="17">
      <t>イカ</t>
    </rPh>
    <rPh sb="22" eb="24">
      <t>シッパイ</t>
    </rPh>
    <rPh sb="26" eb="28">
      <t>バアイ</t>
    </rPh>
    <rPh sb="36" eb="38">
      <t>セッテイ</t>
    </rPh>
    <rPh sb="43" eb="45">
      <t>カノウ</t>
    </rPh>
    <rPh sb="50" eb="51">
      <t>スウ</t>
    </rPh>
    <rPh sb="52" eb="54">
      <t>ジョウゲン</t>
    </rPh>
    <rPh sb="55" eb="56">
      <t>タッ</t>
    </rPh>
    <rPh sb="70" eb="72">
      <t>ショリ</t>
    </rPh>
    <rPh sb="73" eb="75">
      <t>モンダイ</t>
    </rPh>
    <rPh sb="76" eb="79">
      <t>カノウセイ</t>
    </rPh>
    <phoneticPr fontId="2"/>
  </si>
  <si>
    <t>DataStageジョブがハングした際に、問題の原因を分析するための資料の取得方法が紹介されている。</t>
    <rPh sb="18" eb="19">
      <t>サイ</t>
    </rPh>
    <rPh sb="21" eb="23">
      <t>モンダイ</t>
    </rPh>
    <rPh sb="24" eb="26">
      <t>ゲンイン</t>
    </rPh>
    <rPh sb="27" eb="29">
      <t>ブンセキ</t>
    </rPh>
    <rPh sb="34" eb="36">
      <t>シリョウ</t>
    </rPh>
    <rPh sb="37" eb="39">
      <t>シュトク</t>
    </rPh>
    <rPh sb="39" eb="41">
      <t>ホウホウ</t>
    </rPh>
    <rPh sb="42" eb="44">
      <t>ショウカイ</t>
    </rPh>
    <phoneticPr fontId="2"/>
  </si>
  <si>
    <t>Fixpack インストール</t>
    <phoneticPr fontId="2"/>
  </si>
  <si>
    <t>Hashed File ステージで、リモート・サーバー上のハッシュ・ファイルにアクセスするジョブがあると、UV.ACCOUNTファイルに、Universe アカウントが登録される。UV.ACCOUNTファイルには、プロジェクト名も登録されており、InfoSphere Information Serverのfix packをインストールと、インストーラーは、このUV.ACCOUNTファイルを参照し、Universe アカウントをローカルのプロジェクト名と認識してしまう。インストーラーは、実際にはないプロジェクトを更新することができず失敗することがある。</t>
    <rPh sb="27" eb="28">
      <t>ジョウ</t>
    </rPh>
    <rPh sb="84" eb="86">
      <t>トウロク</t>
    </rPh>
    <rPh sb="113" eb="114">
      <t>メイ</t>
    </rPh>
    <rPh sb="115" eb="117">
      <t>トウロク</t>
    </rPh>
    <rPh sb="196" eb="198">
      <t>サンショウ</t>
    </rPh>
    <rPh sb="226" eb="227">
      <t>メイ</t>
    </rPh>
    <rPh sb="228" eb="230">
      <t>ニンシキ</t>
    </rPh>
    <rPh sb="245" eb="247">
      <t>ジッサイ</t>
    </rPh>
    <rPh sb="258" eb="260">
      <t>コウシン</t>
    </rPh>
    <rPh sb="268" eb="270">
      <t>シッパイ</t>
    </rPh>
    <phoneticPr fontId="2"/>
  </si>
  <si>
    <t>Windows、クライアント インストール</t>
    <phoneticPr fontId="2"/>
  </si>
  <si>
    <t>InfoSphere Information Serverクライアントのインストールで、CDIIN4368Eエラーで失敗するのは、アンチウィルスが稼動している可能性がある。アンチウィルスは停止した状態で、インストールすること。</t>
    <rPh sb="58" eb="60">
      <t>シッパイ</t>
    </rPh>
    <rPh sb="73" eb="75">
      <t>カドウ</t>
    </rPh>
    <rPh sb="79" eb="82">
      <t>カノウセイ</t>
    </rPh>
    <rPh sb="94" eb="96">
      <t>テイシ</t>
    </rPh>
    <rPh sb="98" eb="100">
      <t>ジョウタイ</t>
    </rPh>
    <phoneticPr fontId="2"/>
  </si>
  <si>
    <t>Windows、istool</t>
    <phoneticPr fontId="2"/>
  </si>
  <si>
    <t>Windowsのバッチファイルからistoolコマンドを直接実行すると、エラーコードがリターンされないため、Callコマンドからistoolコマンドを実行する方法が紹介されている。</t>
    <rPh sb="28" eb="30">
      <t>チョクセツ</t>
    </rPh>
    <rPh sb="30" eb="32">
      <t>ジッコウ</t>
    </rPh>
    <rPh sb="75" eb="77">
      <t>ジッコウ</t>
    </rPh>
    <rPh sb="79" eb="81">
      <t>ホウホウ</t>
    </rPh>
    <rPh sb="82" eb="84">
      <t>ショウカイ</t>
    </rPh>
    <phoneticPr fontId="2"/>
  </si>
  <si>
    <t>Windows、クライアント</t>
    <phoneticPr fontId="2"/>
  </si>
  <si>
    <t>DataStage</t>
    <phoneticPr fontId="2"/>
  </si>
  <si>
    <t>クライアント</t>
    <phoneticPr fontId="2"/>
  </si>
  <si>
    <t xml:space="preserve">7.5, 8.0.1, 8.1, 8.5 </t>
    <phoneticPr fontId="2"/>
  </si>
  <si>
    <t>8.1.0.1</t>
    <phoneticPr fontId="2"/>
  </si>
  <si>
    <t>8.7, 9.1</t>
  </si>
  <si>
    <t>v8.7で、新規に追加されたユーザーID xmetasrのパスワードの変更方法が紹介されている。</t>
    <rPh sb="6" eb="8">
      <t>シンキ</t>
    </rPh>
    <rPh sb="9" eb="11">
      <t>ツイカ</t>
    </rPh>
    <rPh sb="35" eb="37">
      <t>ヘンコウ</t>
    </rPh>
    <rPh sb="37" eb="39">
      <t>ホウホウ</t>
    </rPh>
    <rPh sb="40" eb="42">
      <t>ショウカイ</t>
    </rPh>
    <phoneticPr fontId="2"/>
  </si>
  <si>
    <t>パッチ適用</t>
    <phoneticPr fontId="2"/>
  </si>
  <si>
    <t>パッチを適用する際に、dsdlockd daemonが使用可能となっていた場合、ログにエラーメッセージを出力する。dsdlockd daemonを無効にする方法が紹介されている。</t>
    <rPh sb="4" eb="6">
      <t>テキヨウ</t>
    </rPh>
    <rPh sb="8" eb="9">
      <t>サイ</t>
    </rPh>
    <rPh sb="27" eb="29">
      <t>シヨウ</t>
    </rPh>
    <rPh sb="29" eb="31">
      <t>カノウ</t>
    </rPh>
    <rPh sb="37" eb="39">
      <t>バアイ</t>
    </rPh>
    <rPh sb="52" eb="54">
      <t>シュツリョク</t>
    </rPh>
    <rPh sb="73" eb="75">
      <t>ムコウ</t>
    </rPh>
    <rPh sb="78" eb="80">
      <t>ホウホウ</t>
    </rPh>
    <rPh sb="81" eb="83">
      <t>ショウカイ</t>
    </rPh>
    <phoneticPr fontId="2"/>
  </si>
  <si>
    <t>パラレル・ジョブ(Transformer/Lookup/Slowly Changing Dimension stage)開発</t>
    <phoneticPr fontId="2"/>
  </si>
  <si>
    <t>8.5.0.1, 8.5.0.2, 8.5.0.3, 8.7.0.1, 8.7.0.2, 9.1, 9.1.0.1</t>
    <phoneticPr fontId="2"/>
  </si>
  <si>
    <t>パラレル・ジョブのTransformer/Lookup/Slowly Changing Dimension stageで、入力データを出力データのフィールドに割り当てる際に、異なるデータタイプだと、データが切り捨てられたり、修正されたりして、データが失われる可能性がある。このジョブをコンパイルするときに、警告やエラー・メッセージが出力されないのは仕様。APT_TRANSFORM_RANGE_CHECK 環境変数を"1"に設定すると、コンパイル時に、データ変換に関して範囲検査され、警告メッセージのファイルが、RT_SCnnフォルダーに出力されるようになる。</t>
    <rPh sb="61" eb="63">
      <t>ニュウリョク</t>
    </rPh>
    <rPh sb="67" eb="69">
      <t>シュツリョク</t>
    </rPh>
    <rPh sb="79" eb="80">
      <t>ワ</t>
    </rPh>
    <rPh sb="81" eb="82">
      <t>ア</t>
    </rPh>
    <rPh sb="84" eb="85">
      <t>サイ</t>
    </rPh>
    <rPh sb="87" eb="88">
      <t>コト</t>
    </rPh>
    <rPh sb="103" eb="104">
      <t>キ</t>
    </rPh>
    <rPh sb="105" eb="106">
      <t>ス</t>
    </rPh>
    <rPh sb="112" eb="114">
      <t>シュウセイ</t>
    </rPh>
    <rPh sb="125" eb="126">
      <t>ウシナ</t>
    </rPh>
    <rPh sb="129" eb="132">
      <t>カノウセイ</t>
    </rPh>
    <rPh sb="153" eb="155">
      <t>ケイコク</t>
    </rPh>
    <rPh sb="166" eb="168">
      <t>シュツリョク</t>
    </rPh>
    <rPh sb="174" eb="176">
      <t>シヨウ</t>
    </rPh>
    <rPh sb="203" eb="205">
      <t>カンキョウ</t>
    </rPh>
    <rPh sb="205" eb="207">
      <t>ヘンスウ</t>
    </rPh>
    <rPh sb="212" eb="214">
      <t>セッテイ</t>
    </rPh>
    <rPh sb="223" eb="224">
      <t>ジ</t>
    </rPh>
    <rPh sb="229" eb="231">
      <t>ヘンカン</t>
    </rPh>
    <rPh sb="232" eb="233">
      <t>カン</t>
    </rPh>
    <rPh sb="235" eb="237">
      <t>ハンイ</t>
    </rPh>
    <rPh sb="237" eb="239">
      <t>ケンサ</t>
    </rPh>
    <rPh sb="242" eb="244">
      <t>ケイコク</t>
    </rPh>
    <rPh sb="269" eb="271">
      <t>シュツリョク</t>
    </rPh>
    <phoneticPr fontId="2"/>
  </si>
  <si>
    <t xml:space="preserve">Windowsで、WASを起動しても開始できず、startServer.logに新規のメッセージが出力されない場合がある。以前、クラッシュした際に、".pid"ファイルが、以下のフォルダ(デフォルト)に残ったままとなっているのが原因。".pid"ファイルを削除してから、WASを起動すること。
V8.0.1/8.1: C:\IBM\WebSphere\AppServer\profiles\default\logs\server1
V8.5: C:\IBM\WebSphere\AppServer\profiles\InfoSphere\logs\server1
</t>
    <rPh sb="13" eb="15">
      <t>キドウ</t>
    </rPh>
    <rPh sb="18" eb="20">
      <t>カイシ</t>
    </rPh>
    <rPh sb="40" eb="42">
      <t>シンキ</t>
    </rPh>
    <rPh sb="49" eb="51">
      <t>シュツリョク</t>
    </rPh>
    <rPh sb="55" eb="57">
      <t>バアイ</t>
    </rPh>
    <rPh sb="61" eb="63">
      <t>イゼン</t>
    </rPh>
    <rPh sb="71" eb="72">
      <t>サイ</t>
    </rPh>
    <rPh sb="86" eb="88">
      <t>イカ</t>
    </rPh>
    <rPh sb="101" eb="102">
      <t>ノコ</t>
    </rPh>
    <rPh sb="114" eb="116">
      <t>ゲンイン</t>
    </rPh>
    <rPh sb="128" eb="130">
      <t>サクジョ</t>
    </rPh>
    <rPh sb="139" eb="141">
      <t>キドウ</t>
    </rPh>
    <phoneticPr fontId="2"/>
  </si>
  <si>
    <t>8.5, 8.5.0.1, 8.5.0.2, 8.5.0.3, 8.7, 8.7.0.1, 8.7.0.2, 9.1, 9.1.0.1</t>
    <phoneticPr fontId="2"/>
  </si>
  <si>
    <t>Information Server導入後、JVMの作業ディレクトリーを変更すると、SystemOut.logにスタックトレースを出力し、WASが起動できないことがある。WebSphere変数の${USER_INSTALL_ROOT}に、WASプロセス(deployment manager/node agent /application server)毎にJVMの作業ディレクトリーを設定する方法が紹介されている。</t>
    <rPh sb="18" eb="20">
      <t>ドウニュウ</t>
    </rPh>
    <rPh sb="20" eb="21">
      <t>ゴ</t>
    </rPh>
    <rPh sb="26" eb="28">
      <t>サギョウ</t>
    </rPh>
    <rPh sb="36" eb="38">
      <t>ヘンコウ</t>
    </rPh>
    <rPh sb="65" eb="67">
      <t>シュツリョク</t>
    </rPh>
    <rPh sb="73" eb="75">
      <t>キドウ</t>
    </rPh>
    <rPh sb="94" eb="96">
      <t>ヘンスウ</t>
    </rPh>
    <rPh sb="177" eb="178">
      <t>マイ</t>
    </rPh>
    <rPh sb="183" eb="185">
      <t>サギョウ</t>
    </rPh>
    <rPh sb="193" eb="195">
      <t>セッテイ</t>
    </rPh>
    <rPh sb="197" eb="199">
      <t>ホウホウ</t>
    </rPh>
    <rPh sb="200" eb="202">
      <t>ショウカイ</t>
    </rPh>
    <phoneticPr fontId="2"/>
  </si>
  <si>
    <t>buildopを使うDataStage ジョブが、レジストリー変数が重複する旨の警告メッセージを受け取った場合は、buildopディレクトリー内に、operator.aptファイルが複数存在しないかどうか確認すること。</t>
    <rPh sb="8" eb="9">
      <t>ツカ</t>
    </rPh>
    <rPh sb="31" eb="33">
      <t>ヘンスウ</t>
    </rPh>
    <rPh sb="34" eb="36">
      <t>チョウフク</t>
    </rPh>
    <rPh sb="38" eb="39">
      <t>ムネ</t>
    </rPh>
    <rPh sb="40" eb="42">
      <t>ケイコク</t>
    </rPh>
    <rPh sb="48" eb="49">
      <t>ウ</t>
    </rPh>
    <rPh sb="50" eb="51">
      <t>ト</t>
    </rPh>
    <rPh sb="53" eb="55">
      <t>バアイ</t>
    </rPh>
    <rPh sb="71" eb="72">
      <t>ナイ</t>
    </rPh>
    <rPh sb="91" eb="93">
      <t>フクスウ</t>
    </rPh>
    <rPh sb="93" eb="95">
      <t>ソンザイ</t>
    </rPh>
    <rPh sb="102" eb="104">
      <t>カクニン</t>
    </rPh>
    <phoneticPr fontId="2"/>
  </si>
  <si>
    <t>Windowsで、Information Server 8.7を導入する際のドロップダウンのリストに、"日本語"がない場合は、Windowsマシンの地域と言語の設定を"日本語(日本)"にすること。</t>
    <rPh sb="32" eb="34">
      <t>ドウニュウ</t>
    </rPh>
    <rPh sb="36" eb="37">
      <t>サイ</t>
    </rPh>
    <rPh sb="52" eb="55">
      <t>ニホンゴ</t>
    </rPh>
    <rPh sb="59" eb="61">
      <t>バアイ</t>
    </rPh>
    <rPh sb="74" eb="76">
      <t>チイキ</t>
    </rPh>
    <rPh sb="77" eb="79">
      <t>ゲンゴ</t>
    </rPh>
    <rPh sb="80" eb="82">
      <t>セッテイ</t>
    </rPh>
    <rPh sb="84" eb="87">
      <t>ニホンゴ</t>
    </rPh>
    <rPh sb="88" eb="90">
      <t>ニホン</t>
    </rPh>
    <phoneticPr fontId="2"/>
  </si>
  <si>
    <t>dsjobコマンドで、DataStage ジョブを開始して、DSJE_TIMEOUT(error code -14)がリターンされた場合、ジョブの起動ユーザーにファイル(DSODBConfig.cfg、DSODBConnect.cfg、DSODBTuning.cfg)への読み取り権限やイベント・ディレクトリー(&lt;InstallDir&gt;/Server/DSODB/events)への書き込み権限がない可能性がある。対処方法が紹介されている。</t>
    <rPh sb="25" eb="27">
      <t>カイシ</t>
    </rPh>
    <rPh sb="66" eb="68">
      <t>バアイ</t>
    </rPh>
    <rPh sb="73" eb="75">
      <t>キドウ</t>
    </rPh>
    <rPh sb="136" eb="137">
      <t>ヨ</t>
    </rPh>
    <rPh sb="138" eb="139">
      <t>ト</t>
    </rPh>
    <rPh sb="140" eb="142">
      <t>ケンゲン</t>
    </rPh>
    <rPh sb="191" eb="192">
      <t>カ</t>
    </rPh>
    <rPh sb="193" eb="194">
      <t>コ</t>
    </rPh>
    <rPh sb="195" eb="197">
      <t>ケンゲン</t>
    </rPh>
    <rPh sb="200" eb="203">
      <t>カノウセイ</t>
    </rPh>
    <rPh sb="207" eb="209">
      <t>タイショ</t>
    </rPh>
    <rPh sb="209" eb="211">
      <t>ホウホウ</t>
    </rPh>
    <rPh sb="212" eb="214">
      <t>ショウカイ</t>
    </rPh>
    <phoneticPr fontId="2"/>
  </si>
  <si>
    <t>Aggregatorステージ</t>
    <phoneticPr fontId="2"/>
  </si>
  <si>
    <t>新規プロジェクトを作成しようとして、以下のエラーとなることがある。
Unable to confirm the JVM can be loaded into the DataStage Server process because running 'DSR_CREATE.PROJECT.B TestJVM' failed. Exit code was 0 
PATH環境変数に設定されている\IBM\InformationServer\ASBNode\lib\cppのパスが、書き換えられていることが原因の可能性がある。Information Server導入後に、DB2 Connect Serverや、DB2 ESEを導入した際に発生することがある。</t>
    <phoneticPr fontId="2"/>
  </si>
  <si>
    <t>InformationServer</t>
    <phoneticPr fontId="2"/>
  </si>
  <si>
    <t>Windows</t>
    <phoneticPr fontId="2"/>
  </si>
  <si>
    <t>Project作成</t>
    <rPh sb="7" eb="9">
      <t>サクセイ</t>
    </rPh>
    <phoneticPr fontId="2"/>
  </si>
  <si>
    <t>IS</t>
    <phoneticPr fontId="2"/>
  </si>
  <si>
    <t>ODBC</t>
    <phoneticPr fontId="2"/>
  </si>
  <si>
    <t>DataStage</t>
  </si>
  <si>
    <t>移行</t>
    <rPh sb="0" eb="2">
      <t>イコウ</t>
    </rPh>
    <phoneticPr fontId="2"/>
  </si>
  <si>
    <t>構成</t>
    <rPh sb="0" eb="2">
      <t>コウセイ</t>
    </rPh>
    <phoneticPr fontId="2"/>
  </si>
  <si>
    <t>内容</t>
    <rPh sb="0" eb="2">
      <t>ナイヨウ</t>
    </rPh>
    <phoneticPr fontId="2"/>
  </si>
  <si>
    <t>コンポーネント</t>
    <phoneticPr fontId="2"/>
  </si>
  <si>
    <t>バージョン</t>
    <phoneticPr fontId="2"/>
  </si>
  <si>
    <t>DataStageクライアント</t>
    <phoneticPr fontId="2"/>
  </si>
  <si>
    <t>8.1, 8.5</t>
    <phoneticPr fontId="2"/>
  </si>
  <si>
    <t>Sequential Fileステージ</t>
    <phoneticPr fontId="2"/>
  </si>
  <si>
    <t>Information Server Managerクライアントを起動しようとして "JVM terminated. Exit code=9086"のエラーとなる場合、GDIPlus.dllが破損している可能性がある。PD方法、回避策を紹介。</t>
    <rPh sb="33" eb="35">
      <t>キドウ</t>
    </rPh>
    <rPh sb="81" eb="83">
      <t>バアイ</t>
    </rPh>
    <rPh sb="96" eb="98">
      <t>ハソン</t>
    </rPh>
    <rPh sb="102" eb="105">
      <t>カノウセイ</t>
    </rPh>
    <rPh sb="111" eb="113">
      <t>ホウホウ</t>
    </rPh>
    <rPh sb="114" eb="116">
      <t>カイヒ</t>
    </rPh>
    <rPh sb="116" eb="117">
      <t>サク</t>
    </rPh>
    <rPh sb="118" eb="120">
      <t>ショウカイ</t>
    </rPh>
    <phoneticPr fontId="2"/>
  </si>
  <si>
    <t xml:space="preserve">Automatically tune values in the uvconfig file of the server engine by using a script </t>
  </si>
  <si>
    <t>uvconfig</t>
    <phoneticPr fontId="2"/>
  </si>
  <si>
    <t>AIX, HP-UX, Linux, Solaris, Windows</t>
    <phoneticPr fontId="2"/>
  </si>
  <si>
    <t>DataStageではシステム負荷に応じてMFILES,T30FILES,RLTABSZ, MAXRLOCKなどの値をチューニングする必要がある場合がある。uvconfigの設定を簡単に設定できるscriptを提供している。ダウンロード可能なスクリプトとその使用方法。
Uvconfigのチューニングについては以下のTechnoteを参照。
Use of the tunable parameters in the UVCONFIG file
http://www-01.ibm.com/support/docview.wss?uid=swg21412963</t>
    <rPh sb="15" eb="17">
      <t>フカ</t>
    </rPh>
    <rPh sb="18" eb="19">
      <t>オウ</t>
    </rPh>
    <rPh sb="57" eb="58">
      <t>アタイ</t>
    </rPh>
    <rPh sb="67" eb="69">
      <t>ヒツヨウ</t>
    </rPh>
    <rPh sb="72" eb="74">
      <t>バアイ</t>
    </rPh>
    <rPh sb="87" eb="89">
      <t>セッテイ</t>
    </rPh>
    <rPh sb="90" eb="92">
      <t>カンタン</t>
    </rPh>
    <rPh sb="93" eb="95">
      <t>セッテイ</t>
    </rPh>
    <rPh sb="105" eb="107">
      <t>テイキョウ</t>
    </rPh>
    <rPh sb="118" eb="120">
      <t>カノウ</t>
    </rPh>
    <rPh sb="129" eb="131">
      <t>シヨウ</t>
    </rPh>
    <rPh sb="131" eb="133">
      <t>ホウホウ</t>
    </rPh>
    <rPh sb="155" eb="157">
      <t>イカ</t>
    </rPh>
    <rPh sb="167" eb="169">
      <t>サンショウ</t>
    </rPh>
    <phoneticPr fontId="2"/>
  </si>
  <si>
    <t xml:space="preserve">When trying to bind a DB2 database in Datastage, the error 'Package creation failed!: Unknown error: SQLCODE -1001' occurred </t>
    <phoneticPr fontId="2"/>
  </si>
  <si>
    <t>DB2 ODBC接続</t>
    <rPh sb="8" eb="10">
      <t>セツゾク</t>
    </rPh>
    <phoneticPr fontId="2"/>
  </si>
  <si>
    <t xml:space="preserve">Using the MQ Connector within DataStage Designer, The job aborts with the error, 'Sort key field not found'. </t>
  </si>
  <si>
    <t>MQ Connector</t>
    <phoneticPr fontId="2"/>
  </si>
  <si>
    <t xml:space="preserve">Character conversion errors are seen in director job log "converting string from UTF-8 to Unicode, substituting" when LANG or LC_ALL is set to JA_JP.UTF-8 </t>
  </si>
  <si>
    <t>8.1, 8.1.0.1, 8.1.0.2</t>
    <phoneticPr fontId="2"/>
  </si>
  <si>
    <t>AIXで日本語ロケールを使用している環境で、ジョブ実行時に以下のエラーが起こることがある。
main_program: Invalid character(s) ([x83]) found converting string (code point(s): XML Output [x83]X[x83]e[x81][x5B][x83]W) from codepage UTF-8 to Unicode, substituting.
DataStageがロケール設定を読み取るときに、JA_JP。UTF-8(正しくはja_JP.UTF-8)となっていると正しく認識されない。APARが出されている。JR39271
http://www-01.ibm.com/support/docview.wss?uid=swg1JR39271
V8.5では修正済み。</t>
    <rPh sb="4" eb="7">
      <t>ニホンゴ</t>
    </rPh>
    <rPh sb="12" eb="14">
      <t>シヨウ</t>
    </rPh>
    <rPh sb="18" eb="20">
      <t>カンキョウ</t>
    </rPh>
    <rPh sb="25" eb="27">
      <t>ジッコウ</t>
    </rPh>
    <rPh sb="27" eb="28">
      <t>ジ</t>
    </rPh>
    <rPh sb="29" eb="31">
      <t>イカ</t>
    </rPh>
    <rPh sb="36" eb="37">
      <t>オ</t>
    </rPh>
    <rPh sb="230" eb="232">
      <t>セッテイ</t>
    </rPh>
    <rPh sb="233" eb="234">
      <t>ヨ</t>
    </rPh>
    <rPh sb="235" eb="236">
      <t>ト</t>
    </rPh>
    <rPh sb="253" eb="254">
      <t>タダ</t>
    </rPh>
    <rPh sb="276" eb="277">
      <t>タダ</t>
    </rPh>
    <rPh sb="279" eb="281">
      <t>ニンシキ</t>
    </rPh>
    <rPh sb="291" eb="292">
      <t>ダ</t>
    </rPh>
    <rPh sb="370" eb="372">
      <t>シュウセイ</t>
    </rPh>
    <rPh sb="372" eb="373">
      <t>ズ</t>
    </rPh>
    <phoneticPr fontId="2"/>
  </si>
  <si>
    <t xml:space="preserve">Information Server / DataStage client install fails with error smks49040. </t>
  </si>
  <si>
    <t>Client導入</t>
    <rPh sb="6" eb="8">
      <t>ドウニュウ</t>
    </rPh>
    <phoneticPr fontId="2"/>
  </si>
  <si>
    <t>Information Server Cientの導入において、以下のようなエラーが起こるときは、MKS Toolkitの導入に失敗している。
Smks49040
INFO: com.ibm.is.install.core.mks.MKSInstaller nutinsInstallOe result string (result-reboot-error-systemError): 0-0-536870918-1603 
ERROR: mks-installer call resulted in a SystemError(1603) - Fatal error during installation. 
対応方法を紹介。</t>
    <rPh sb="25" eb="27">
      <t>ドウニュウ</t>
    </rPh>
    <rPh sb="32" eb="34">
      <t>イカ</t>
    </rPh>
    <rPh sb="42" eb="43">
      <t>オ</t>
    </rPh>
    <rPh sb="61" eb="63">
      <t>ドウニュウ</t>
    </rPh>
    <rPh sb="64" eb="66">
      <t>シッパイ</t>
    </rPh>
    <rPh sb="308" eb="310">
      <t>タイオウ</t>
    </rPh>
    <rPh sb="310" eb="312">
      <t>ホウホウ</t>
    </rPh>
    <rPh sb="313" eb="315">
      <t>ショウカイ</t>
    </rPh>
    <phoneticPr fontId="2"/>
  </si>
  <si>
    <t xml:space="preserve">How to handle unprintable characters in Netezza Connector, DB2 Connector and ODBC Connector stages in Information Server </t>
  </si>
  <si>
    <t>DB2, Netezza, ODBC Connector</t>
    <phoneticPr fontId="2"/>
  </si>
  <si>
    <t>8.0.1, 8.1, 8.5, 8.7, 9.1</t>
    <phoneticPr fontId="2"/>
  </si>
  <si>
    <t>DB2, Netezza, ODBC Connectorで、印刷不可能文字(制御文字など)を扱う方法の紹介。</t>
    <rPh sb="30" eb="32">
      <t>インサツ</t>
    </rPh>
    <rPh sb="32" eb="35">
      <t>フカノウ</t>
    </rPh>
    <rPh sb="35" eb="37">
      <t>モジ</t>
    </rPh>
    <rPh sb="38" eb="40">
      <t>セイギョ</t>
    </rPh>
    <rPh sb="40" eb="42">
      <t>モジ</t>
    </rPh>
    <rPh sb="46" eb="47">
      <t>アツカ</t>
    </rPh>
    <rPh sb="48" eb="50">
      <t>ホウホウ</t>
    </rPh>
    <rPh sb="51" eb="53">
      <t>ショウカイ</t>
    </rPh>
    <phoneticPr fontId="2"/>
  </si>
  <si>
    <t xml:space="preserve">DataStage jobs fail with error message: Message: Error setting up internal communications (fifo RT_SCTEMP/jobName.fifo) </t>
  </si>
  <si>
    <t xml:space="preserve">テンポラリのFIFOファイル(キュー)を使用するジョブが以下のエラーメッセージで失敗するときの原因と対応方法を紹介。
Message: Error setting up internal communications (fifo RT_SCTEMP/jobName.fifo) </t>
    <rPh sb="20" eb="22">
      <t>シヨウ</t>
    </rPh>
    <rPh sb="28" eb="30">
      <t>イカ</t>
    </rPh>
    <rPh sb="40" eb="42">
      <t>シッパイ</t>
    </rPh>
    <rPh sb="47" eb="49">
      <t>ゲンイン</t>
    </rPh>
    <rPh sb="50" eb="52">
      <t>タイオウ</t>
    </rPh>
    <rPh sb="52" eb="54">
      <t>ホウホウ</t>
    </rPh>
    <rPh sb="55" eb="57">
      <t>ショウカイ</t>
    </rPh>
    <phoneticPr fontId="2"/>
  </si>
  <si>
    <t>Windowsサーバーにおける、DataStageパラレルジョブ実行において、Windowsイベントログに以下のようなエラーが出力されたり、パフォーマンスが低下したりすることがある。
D:\IBM85\InformationServer\Server\PXEngine\bin\osh.exe
Faulting module path: C:\Windows\syswow64\KERNELBASE.dll 
原因として、DataStageのtsort（ソート・オペレータ)が考えられる。
tsortには、スレッドで実行されるものと、プロセスで実行されるものがあるが、スレッドモデルでの実行時に問題が発生することがある。Windowsサーバーでのパラレルジョブでは、スレッドベースでのtsortが使われているが、これをプロセスベースに変更する方法を解説。</t>
    <rPh sb="32" eb="34">
      <t>ジッコウ</t>
    </rPh>
    <rPh sb="53" eb="55">
      <t>イカ</t>
    </rPh>
    <rPh sb="63" eb="65">
      <t>シュツリョク</t>
    </rPh>
    <rPh sb="78" eb="80">
      <t>テイカ</t>
    </rPh>
    <rPh sb="205" eb="207">
      <t>ゲンイン</t>
    </rPh>
    <rPh sb="238" eb="239">
      <t>カンガ</t>
    </rPh>
    <rPh sb="258" eb="260">
      <t>ジッコウ</t>
    </rPh>
    <rPh sb="272" eb="274">
      <t>ジッコウ</t>
    </rPh>
    <rPh sb="293" eb="295">
      <t>ジッコウ</t>
    </rPh>
    <rPh sb="295" eb="296">
      <t>ジ</t>
    </rPh>
    <rPh sb="297" eb="299">
      <t>モンダイ</t>
    </rPh>
    <rPh sb="300" eb="302">
      <t>ハッセイ</t>
    </rPh>
    <rPh sb="348" eb="349">
      <t>ツカ</t>
    </rPh>
    <rPh sb="367" eb="369">
      <t>ヘンコウ</t>
    </rPh>
    <rPh sb="371" eb="373">
      <t>ホウホウ</t>
    </rPh>
    <rPh sb="374" eb="376">
      <t>カイセツ</t>
    </rPh>
    <phoneticPr fontId="2"/>
  </si>
  <si>
    <t>DataStage V8.1のDB2 Connectorによるバルクロードの実行で、「LOBまたはXML列を使用したロード」が「いいえ」(デフォルト)が設定されており、decimal型の列で、スケール(小数点以下桁数)が指定されていない時、データがターゲットに書かれない。以下のAPARまたはFP2を適用すること。
JR34510: DB2 CONNECTOR USING BULK LOAD FAILING USING DECIMAL TYPE DATA FIELD WITHOUT SCALE
http://www-01.ibm.com/support/docview.wss?uid=swg1JR34510</t>
    <rPh sb="38" eb="40">
      <t>ジッコウ</t>
    </rPh>
    <rPh sb="52" eb="53">
      <t>レツ</t>
    </rPh>
    <rPh sb="54" eb="56">
      <t>シヨウ</t>
    </rPh>
    <rPh sb="76" eb="78">
      <t>セッテイ</t>
    </rPh>
    <rPh sb="91" eb="92">
      <t>ガタ</t>
    </rPh>
    <rPh sb="93" eb="94">
      <t>レツ</t>
    </rPh>
    <rPh sb="101" eb="104">
      <t>ショウスウテン</t>
    </rPh>
    <rPh sb="104" eb="106">
      <t>イカ</t>
    </rPh>
    <rPh sb="106" eb="108">
      <t>ケタスウ</t>
    </rPh>
    <rPh sb="110" eb="112">
      <t>シテイ</t>
    </rPh>
    <rPh sb="118" eb="119">
      <t>トキ</t>
    </rPh>
    <rPh sb="130" eb="131">
      <t>カ</t>
    </rPh>
    <rPh sb="136" eb="138">
      <t>イカ</t>
    </rPh>
    <rPh sb="150" eb="152">
      <t>テキヨウ</t>
    </rPh>
    <phoneticPr fontId="2"/>
  </si>
  <si>
    <t>DataStage V8.1 Linux環境で、Java Transformerのコンパイルした際に "class file has wrong version 49.0, should be 48.0" エラーとなるのは、FP1に含まれているjarファイルに、8.1GAのJDKより高いレベルでコンパイルされたものがあるため。
patch_PROD00037314_server_redhat.tarを適用する。</t>
    <rPh sb="20" eb="22">
      <t>カンキョウ</t>
    </rPh>
    <rPh sb="48" eb="49">
      <t>サイ</t>
    </rPh>
    <rPh sb="116" eb="117">
      <t>フク</t>
    </rPh>
    <rPh sb="142" eb="143">
      <t>タカ</t>
    </rPh>
    <rPh sb="202" eb="204">
      <t>テキヨウ</t>
    </rPh>
    <phoneticPr fontId="2"/>
  </si>
  <si>
    <t>ジョブのコンパイルが"Failed to invoke GenRuntime using phantom process helper. "エラーで失敗するとき、/tmpがいっぱいである、ジョブステータスが正しくない、などいくつかの原因が考えられる。PD方法、解決方法を紹介。</t>
    <rPh sb="74" eb="76">
      <t>シッパイ</t>
    </rPh>
    <rPh sb="103" eb="104">
      <t>タダ</t>
    </rPh>
    <rPh sb="116" eb="118">
      <t>ゲンイン</t>
    </rPh>
    <rPh sb="119" eb="120">
      <t>カンガ</t>
    </rPh>
    <rPh sb="127" eb="129">
      <t>ホウホウ</t>
    </rPh>
    <rPh sb="130" eb="132">
      <t>カイケツ</t>
    </rPh>
    <rPh sb="132" eb="134">
      <t>ホウホウ</t>
    </rPh>
    <rPh sb="135" eb="137">
      <t>ショウカイ</t>
    </rPh>
    <phoneticPr fontId="2"/>
  </si>
  <si>
    <t>Information ServerのユーザーIDには、以下の文字は使用できない。
V8.5: +(プラス)
V8.1: +(プラス)、@</t>
    <rPh sb="28" eb="30">
      <t>イカ</t>
    </rPh>
    <rPh sb="31" eb="33">
      <t>モジ</t>
    </rPh>
    <rPh sb="34" eb="36">
      <t>シヨウ</t>
    </rPh>
    <phoneticPr fontId="2"/>
  </si>
  <si>
    <t>Designerクライアントで、パラメータセットをインポートしようとして、"Error calling subroutine: DSR_RECORD (Action=20);"のようなエラーとなることがある。 ファイルシステムの権限の問題なので、プロジェクトの、パラメータセットディレクトリおよびサブディレクトリへの書き込みアクセス権をチェックする。</t>
    <rPh sb="114" eb="116">
      <t>ケンゲン</t>
    </rPh>
    <rPh sb="117" eb="119">
      <t>モンダイ</t>
    </rPh>
    <rPh sb="158" eb="159">
      <t>カ</t>
    </rPh>
    <rPh sb="160" eb="161">
      <t>コ</t>
    </rPh>
    <rPh sb="166" eb="167">
      <t>ケン</t>
    </rPh>
    <phoneticPr fontId="2"/>
  </si>
  <si>
    <t>8.0.1, 8.0.1.1, 8.0.1.2, 8.0.1.3, 8.1.0.1, 8.1.0.2, 8.5, 8.5.0.1, 8.5.0.2, 8.5.0.3, 8.7, 8.7.0.1, 8.7.0.2, 9.1, 9.1.0.1, 9.1.2.0</t>
    <phoneticPr fontId="2"/>
  </si>
  <si>
    <t>クライアント・コマンド・ラインからコンパイルを行うdsccコマンドの返り値の一覧。</t>
    <rPh sb="23" eb="24">
      <t>オコナ</t>
    </rPh>
    <rPh sb="34" eb="35">
      <t>カエ</t>
    </rPh>
    <rPh sb="36" eb="37">
      <t>アタイ</t>
    </rPh>
    <rPh sb="38" eb="40">
      <t>イチラン</t>
    </rPh>
    <phoneticPr fontId="2"/>
  </si>
  <si>
    <t>DataStage Designer cannot save job designs on non-English locales</t>
    <phoneticPr fontId="2"/>
  </si>
  <si>
    <t>9.1, 9.1.0.1, 9.1.2.0</t>
    <phoneticPr fontId="2"/>
  </si>
  <si>
    <t>非英語環境でDataStage 9.1 Designerクライアント使用時に、以下の問題があり、APARが出されている。リンク先からダウンロードして適用できる。
JR47525: Designerのプロジェクトツリー上でジョブを移動できない。
http://www-01.ibm.com/support/docview.wss?uid=swg24035735
　　　　　　JR47525には、以下の2つのAPARも含まれている。
JR46394　新しいジョブを作成して、保存しようとすると、 "Cannot find job ROOT"のエラーで保存できない。
http://www-01.ibm.com/support/docview.wss?uid=swg1JR46394
JR46806　Designerでフォルダー名を変更したとき、Directorに反映されない。
http://www-01.ibm.com/support/docview.wss?uid=swg1JR46806</t>
    <rPh sb="0" eb="1">
      <t>ヒ</t>
    </rPh>
    <rPh sb="1" eb="3">
      <t>エイゴ</t>
    </rPh>
    <rPh sb="3" eb="5">
      <t>カンキョウ</t>
    </rPh>
    <rPh sb="34" eb="37">
      <t>シヨウジ</t>
    </rPh>
    <rPh sb="39" eb="41">
      <t>イカ</t>
    </rPh>
    <rPh sb="42" eb="44">
      <t>モンダイ</t>
    </rPh>
    <rPh sb="53" eb="54">
      <t>ダ</t>
    </rPh>
    <rPh sb="63" eb="64">
      <t>サキ</t>
    </rPh>
    <rPh sb="74" eb="76">
      <t>テキヨウ</t>
    </rPh>
    <rPh sb="108" eb="109">
      <t>ジョウ</t>
    </rPh>
    <rPh sb="114" eb="116">
      <t>イドウ</t>
    </rPh>
    <rPh sb="196" eb="198">
      <t>イカ</t>
    </rPh>
    <rPh sb="207" eb="208">
      <t>フク</t>
    </rPh>
    <rPh sb="223" eb="224">
      <t>アタラ</t>
    </rPh>
    <rPh sb="230" eb="232">
      <t>サクセイ</t>
    </rPh>
    <rPh sb="235" eb="237">
      <t>ホゾン</t>
    </rPh>
    <rPh sb="273" eb="275">
      <t>ホゾン</t>
    </rPh>
    <rPh sb="361" eb="362">
      <t>メイ</t>
    </rPh>
    <rPh sb="363" eb="365">
      <t>ヘンコウ</t>
    </rPh>
    <rPh sb="379" eb="381">
      <t>ハンエイ</t>
    </rPh>
    <phoneticPr fontId="2"/>
  </si>
  <si>
    <t>UVCONFIGでMAXRLOCK, RLTABSZ, GLTABSZをチューニングし、かつ、sgmtestユーティリティーの推奨にしたがって、DMEMOFF, PMEMOFF, CMEMOFF, NMEMOFFを設定している環境でジョブのimportや、プロジェクトの作成が"Error code: 4 22"エラーで失敗することがある。メモリアドレスの指定によって、共有メモリアタッチでエラーとなるため。xMEMOFFパラメータの設定は、UVCONFIGパラメータの設定スクリプトにより実施すること。参照： Automatically tune values in the uvconfig file of the server engine by using a script. 
http://www-01.ibm.com/support/docview.wss?uid=swg21470339</t>
    <rPh sb="63" eb="65">
      <t>スイショウ</t>
    </rPh>
    <rPh sb="107" eb="109">
      <t>セッテイ</t>
    </rPh>
    <rPh sb="113" eb="115">
      <t>カンキョウ</t>
    </rPh>
    <rPh sb="135" eb="137">
      <t>サクセイ</t>
    </rPh>
    <rPh sb="160" eb="162">
      <t>シッパイ</t>
    </rPh>
    <rPh sb="178" eb="180">
      <t>シテイ</t>
    </rPh>
    <rPh sb="185" eb="187">
      <t>キョウユウ</t>
    </rPh>
    <rPh sb="217" eb="219">
      <t>セッテイ</t>
    </rPh>
    <rPh sb="235" eb="237">
      <t>セッテイ</t>
    </rPh>
    <rPh sb="245" eb="247">
      <t>ジッシ</t>
    </rPh>
    <rPh sb="252" eb="254">
      <t>サンショウ</t>
    </rPh>
    <phoneticPr fontId="2"/>
  </si>
  <si>
    <t>8.0, 8.0.1, 8.0.1.1, 8.0.1.2, 8.0.1.3, 8.0.2, 8.1, 8.1.0.1, 8.1.0.2, 8.5, 8.5.0.1, 8.5.0.2, 8.5.0.3, 8.7, 8.7.0.1, 8.7.0.2, 9.1, 9.1.0.1, 9.1.2.0</t>
    <phoneticPr fontId="2"/>
  </si>
  <si>
    <t>UVCONFIGでチューニングできるパラメータの紹介。
以前から出されているTechnoteが、V9.1対応に更新されている。</t>
    <rPh sb="24" eb="26">
      <t>ショウカイ</t>
    </rPh>
    <rPh sb="32" eb="33">
      <t>ダ</t>
    </rPh>
    <rPh sb="52" eb="54">
      <t>タイオウ</t>
    </rPh>
    <rPh sb="55" eb="57">
      <t>コウシン</t>
    </rPh>
    <phoneticPr fontId="2"/>
  </si>
  <si>
    <t>コンパイル</t>
    <phoneticPr fontId="2"/>
  </si>
  <si>
    <t>8.1, 8.5</t>
    <phoneticPr fontId="2"/>
  </si>
  <si>
    <t>InfoSphere DataStage</t>
  </si>
  <si>
    <t>AIX, HP-UX, Linux, Solaris, Windows</t>
  </si>
  <si>
    <t>InfoSphere Information Server</t>
  </si>
  <si>
    <t>Windows</t>
  </si>
  <si>
    <t>AIX, HP-UX, Linux, Solaris</t>
  </si>
  <si>
    <t>8.1, 8.5</t>
  </si>
  <si>
    <t>AIX</t>
  </si>
  <si>
    <t>7.5, 8.0.1, 8.1, 8.5</t>
  </si>
  <si>
    <t>Linux</t>
  </si>
  <si>
    <t>AIX, HP-UX, Linux, Linux Red Hat - iSeries, Solaris, Windows</t>
  </si>
  <si>
    <t>タイトル&amp;URL</t>
    <phoneticPr fontId="2"/>
  </si>
  <si>
    <t>対象製品</t>
    <rPh sb="0" eb="2">
      <t>タイショウ</t>
    </rPh>
    <rPh sb="2" eb="4">
      <t>セイヒン</t>
    </rPh>
    <phoneticPr fontId="2"/>
  </si>
  <si>
    <t>対象プラットフォーム</t>
    <rPh sb="0" eb="2">
      <t>タイショウ</t>
    </rPh>
    <phoneticPr fontId="2"/>
  </si>
  <si>
    <t>バージョン</t>
    <phoneticPr fontId="2"/>
  </si>
  <si>
    <t>AIX, Linux, Windows</t>
  </si>
  <si>
    <t>istool</t>
    <phoneticPr fontId="2"/>
  </si>
  <si>
    <t>dsjob</t>
    <phoneticPr fontId="2"/>
  </si>
  <si>
    <t>コンパイル</t>
    <phoneticPr fontId="2"/>
  </si>
  <si>
    <t>Windows XP, Vista, 7において、Information Server 8.5 Clinetの導入が、以下のエラーで失敗することがある。
com.ibm.is.install.exception.ActionException: CDIIN5123E: RegisterAssemblyAction failed: the process returned error code -2,146,232,576:
Microsoft .Net Framework 1.1の導入に失敗している可能性がある。.Net Frameworkを導入/再起動して、Information Server Clientを再導入する。</t>
    <rPh sb="55" eb="57">
      <t>ドウニュウ</t>
    </rPh>
    <rPh sb="59" eb="61">
      <t>イカ</t>
    </rPh>
    <rPh sb="66" eb="68">
      <t>シッパイ</t>
    </rPh>
    <rPh sb="243" eb="245">
      <t>ドウニュウ</t>
    </rPh>
    <rPh sb="246" eb="248">
      <t>シッパイ</t>
    </rPh>
    <rPh sb="252" eb="255">
      <t>カノウセイ</t>
    </rPh>
    <rPh sb="274" eb="276">
      <t>ドウニュウ</t>
    </rPh>
    <rPh sb="277" eb="280">
      <t>サイキドウ</t>
    </rPh>
    <rPh sb="309" eb="312">
      <t>サイドウニュウ</t>
    </rPh>
    <phoneticPr fontId="2"/>
  </si>
  <si>
    <t>AIX環境で、Information Server 8.5導入に成功しているのにdtage1プロジェクトの作成に失敗する場合、AIXのstack execution disable (SED)がONになっていることが原因の可能性がある。SEDをOFFにしてプロジェクトを作成する方法。</t>
    <rPh sb="3" eb="5">
      <t>カンキョウ</t>
    </rPh>
    <rPh sb="29" eb="31">
      <t>ドウニュウ</t>
    </rPh>
    <rPh sb="32" eb="34">
      <t>セイコウ</t>
    </rPh>
    <rPh sb="53" eb="55">
      <t>サクセイ</t>
    </rPh>
    <rPh sb="56" eb="58">
      <t>シッパイ</t>
    </rPh>
    <rPh sb="60" eb="62">
      <t>バアイ</t>
    </rPh>
    <rPh sb="108" eb="110">
      <t>ゲンイン</t>
    </rPh>
    <rPh sb="111" eb="114">
      <t>カノウセイ</t>
    </rPh>
    <rPh sb="135" eb="137">
      <t>サクセイ</t>
    </rPh>
    <rPh sb="139" eb="141">
      <t>ホウホウ</t>
    </rPh>
    <phoneticPr fontId="2"/>
  </si>
  <si>
    <t>Dataset</t>
    <phoneticPr fontId="2"/>
  </si>
  <si>
    <t>8.0, 8.0.1, 8.1, 8.5, 8.7, 9.1</t>
    <phoneticPr fontId="2"/>
  </si>
  <si>
    <t>Datasetステージを含むジョブが、以下のようなメッセージで失敗することがある。
Fatal Error: I/O subsystem: partition 0 must be a multiple of 131072 in size (was　2047107072). The partition was evidently corrupted.
これは、データセットの構成要素が破損したとき出力されるメッセージで、データセットのディスクがいっぱいである可能性が高い。対応方法を紹介。
上記メッセージは、Designerクライアントのツール-&gt;データセット管理を実行した場合にも出される。</t>
    <rPh sb="12" eb="13">
      <t>フク</t>
    </rPh>
    <rPh sb="19" eb="21">
      <t>イカ</t>
    </rPh>
    <rPh sb="31" eb="33">
      <t>シッパイ</t>
    </rPh>
    <rPh sb="187" eb="189">
      <t>コウセイ</t>
    </rPh>
    <rPh sb="189" eb="191">
      <t>ヨウソ</t>
    </rPh>
    <rPh sb="192" eb="194">
      <t>ハソン</t>
    </rPh>
    <rPh sb="198" eb="200">
      <t>シュツリョク</t>
    </rPh>
    <rPh sb="229" eb="232">
      <t>カノウセイ</t>
    </rPh>
    <rPh sb="233" eb="234">
      <t>タカ</t>
    </rPh>
    <rPh sb="236" eb="238">
      <t>タイオウ</t>
    </rPh>
    <rPh sb="238" eb="240">
      <t>ホウホウ</t>
    </rPh>
    <rPh sb="241" eb="243">
      <t>ショウカイ</t>
    </rPh>
    <rPh sb="245" eb="247">
      <t>ジョウキ</t>
    </rPh>
    <rPh sb="280" eb="282">
      <t>カンリ</t>
    </rPh>
    <rPh sb="283" eb="285">
      <t>ジッコウ</t>
    </rPh>
    <rPh sb="287" eb="289">
      <t>バアイ</t>
    </rPh>
    <rPh sb="291" eb="292">
      <t>ダ</t>
    </rPh>
    <phoneticPr fontId="2"/>
  </si>
  <si>
    <t>project作成</t>
    <rPh sb="7" eb="9">
      <t>サクセイ</t>
    </rPh>
    <phoneticPr fontId="2"/>
  </si>
  <si>
    <t xml:space="preserve">Information Server Manager JVM terminated. Exit Code=8096 </t>
  </si>
  <si>
    <t>Information Server Managerクライアント</t>
    <phoneticPr fontId="2"/>
  </si>
  <si>
    <t>セキュリティ</t>
    <phoneticPr fontId="2"/>
  </si>
  <si>
    <t>ジョブ</t>
    <phoneticPr fontId="2"/>
  </si>
  <si>
    <t>Windows Vista, 7, 2008サーバー環境で、DataStage Directorから一度だけ実行するつもりでスケジュールしたジョブが、定期的に実行されてしまうことがある。例えば、翌月の10日に実行するようスケジュールしたジョブが、翌月だけでなく、その翌月10日にも、さらにその翌月も実行される。これは、Windowsのタスクスケジューラの仕様がWindows2008で変更され、ATコマンドでスケジュールされたタスクが削除されないことが原因である。
対応策としては、ジョブをタスクスケジューラから削除し,Windows Hotfixを適用する。詳細は以下を参照。
「Windows Vista、Windows Server 2008、Windows 7 または Windows Server 2008 R2 では、実行後に、"AT"コマンドを使用して作成されたタスクは削除されません。」
http://support.microsoft.com/kb/2787046</t>
    <rPh sb="26" eb="28">
      <t>カンキョウ</t>
    </rPh>
    <rPh sb="50" eb="52">
      <t>イチド</t>
    </rPh>
    <rPh sb="54" eb="56">
      <t>ジッコウ</t>
    </rPh>
    <rPh sb="75" eb="78">
      <t>テイキテキ</t>
    </rPh>
    <rPh sb="79" eb="81">
      <t>ジッコウ</t>
    </rPh>
    <rPh sb="93" eb="94">
      <t>タト</t>
    </rPh>
    <rPh sb="97" eb="99">
      <t>ヨクゲツ</t>
    </rPh>
    <rPh sb="102" eb="103">
      <t>ニチ</t>
    </rPh>
    <rPh sb="104" eb="106">
      <t>ジッコウ</t>
    </rPh>
    <rPh sb="123" eb="125">
      <t>ヨクゲツ</t>
    </rPh>
    <rPh sb="133" eb="135">
      <t>ヨクゲツ</t>
    </rPh>
    <rPh sb="137" eb="138">
      <t>ニチ</t>
    </rPh>
    <rPh sb="146" eb="148">
      <t>ヨクゲツ</t>
    </rPh>
    <rPh sb="149" eb="151">
      <t>ジッコウ</t>
    </rPh>
    <rPh sb="177" eb="179">
      <t>シヨウ</t>
    </rPh>
    <rPh sb="192" eb="194">
      <t>ヘンコウ</t>
    </rPh>
    <rPh sb="217" eb="219">
      <t>サクジョ</t>
    </rPh>
    <rPh sb="226" eb="228">
      <t>ゲンイン</t>
    </rPh>
    <rPh sb="233" eb="235">
      <t>タイオウ</t>
    </rPh>
    <rPh sb="235" eb="236">
      <t>サク</t>
    </rPh>
    <rPh sb="256" eb="258">
      <t>サクジョ</t>
    </rPh>
    <rPh sb="275" eb="277">
      <t>テキヨウ</t>
    </rPh>
    <rPh sb="280" eb="282">
      <t>ショウサイ</t>
    </rPh>
    <rPh sb="283" eb="285">
      <t>イカ</t>
    </rPh>
    <rPh sb="286" eb="288">
      <t>サンショウ</t>
    </rPh>
    <phoneticPr fontId="2"/>
  </si>
  <si>
    <t>V8.1環境で、istool -cm (-commonmetadata)コマンドで共通メタデータの照会、インポート、エクスポートを実行すると、以下のようなエラーとなることがある。
ERROR: unable to connect to ISF server: localhost
Reason: CORBA MARSHAL 0x4942f89a No; nested exception is:
org.omg.CORBA.MARSHAL:
org.omg.CORBA.MARSHAL: Unable to read value from underlying bridge : No available data: Request 18:read beyond end of data.
以下略
この場合は、サービス層のWebSphere Application Server 6.0のFPを適用すること。FP情報は以下。
PK77267; 6.0: *ORB* meta calls fails sometimes
http://www-01.ibm.com/support/docview.wss?uid=swg24021749</t>
    <rPh sb="4" eb="6">
      <t>カンキョウ</t>
    </rPh>
    <rPh sb="41" eb="43">
      <t>キョウツウ</t>
    </rPh>
    <rPh sb="49" eb="51">
      <t>ショウカイ</t>
    </rPh>
    <rPh sb="65" eb="67">
      <t>ジッコウ</t>
    </rPh>
    <rPh sb="71" eb="73">
      <t>イカ</t>
    </rPh>
    <rPh sb="345" eb="348">
      <t>イカリャク</t>
    </rPh>
    <rPh sb="351" eb="353">
      <t>バアイ</t>
    </rPh>
    <rPh sb="359" eb="360">
      <t>ソウ</t>
    </rPh>
    <rPh sb="397" eb="399">
      <t>テキヨウ</t>
    </rPh>
    <rPh sb="406" eb="408">
      <t>ジョウホウ</t>
    </rPh>
    <rPh sb="409" eb="411">
      <t>イカ</t>
    </rPh>
    <phoneticPr fontId="2"/>
  </si>
  <si>
    <t>Information Serverにおける問題発生時の情報収集ガイドがInformation Server V9.1.2対応に更新された。
ISALiteのダウンロードおよび使用方法は以下を参照。
Download the ISALite for InfoSphere Information Server tool Version S9.1.007.5
http://www-01.ibm.com/support/docview.wss?uid=swg24022700
個別に情報を取得する方法については、以下をご覧ください。
MustGather for IBM InfoSphere Information Server
http://www-01.ibm.com/support/docview.wss?uid=swg21383312&amp;aid=1
個別情報収集方法の9.1対応版の和訳は以下を参照してください。（社内)
InfoSphere Information Server 資料収集ガイド
http://w3-06.ibm.com/jp/domino02/ise/ISEINFO.NSF/71f512ffc9b7ca8749257b0900055710/be73d42c423f8f9d4925775b00191c5b?OpenDocument</t>
    <rPh sb="22" eb="24">
      <t>モンダイ</t>
    </rPh>
    <rPh sb="24" eb="26">
      <t>ハッセイ</t>
    </rPh>
    <rPh sb="26" eb="27">
      <t>ジ</t>
    </rPh>
    <rPh sb="28" eb="30">
      <t>ジョウホウ</t>
    </rPh>
    <rPh sb="30" eb="32">
      <t>シュウシュウ</t>
    </rPh>
    <rPh sb="61" eb="63">
      <t>タイオウ</t>
    </rPh>
    <rPh sb="64" eb="66">
      <t>コウシン</t>
    </rPh>
    <rPh sb="88" eb="90">
      <t>シヨウ</t>
    </rPh>
    <rPh sb="90" eb="92">
      <t>ホウホウ</t>
    </rPh>
    <rPh sb="93" eb="95">
      <t>イカ</t>
    </rPh>
    <rPh sb="96" eb="98">
      <t>サンショウ</t>
    </rPh>
    <rPh sb="237" eb="239">
      <t>コベツ</t>
    </rPh>
    <rPh sb="240" eb="242">
      <t>ジョウホウ</t>
    </rPh>
    <rPh sb="243" eb="245">
      <t>シュトク</t>
    </rPh>
    <rPh sb="247" eb="249">
      <t>ホウホウ</t>
    </rPh>
    <rPh sb="255" eb="257">
      <t>イカ</t>
    </rPh>
    <rPh sb="259" eb="260">
      <t>ラン</t>
    </rPh>
    <rPh sb="379" eb="381">
      <t>コベツ</t>
    </rPh>
    <rPh sb="381" eb="383">
      <t>ジョウホウ</t>
    </rPh>
    <rPh sb="383" eb="385">
      <t>シュウシュウ</t>
    </rPh>
    <rPh sb="385" eb="387">
      <t>ホウホウ</t>
    </rPh>
    <rPh sb="391" eb="393">
      <t>タイオウ</t>
    </rPh>
    <rPh sb="393" eb="394">
      <t>ハン</t>
    </rPh>
    <rPh sb="395" eb="397">
      <t>ワヤク</t>
    </rPh>
    <rPh sb="398" eb="400">
      <t>イカ</t>
    </rPh>
    <rPh sb="401" eb="403">
      <t>サンショウ</t>
    </rPh>
    <rPh sb="411" eb="413">
      <t>シャナイ</t>
    </rPh>
    <phoneticPr fontId="2"/>
  </si>
  <si>
    <t>複数のサーバー・ジョブを、同じデータベースに対して実行してもエラーとはならず、パラレル・ジョブを実行すると、"Unable to determine current working directory: Permission denied"エラーを受け取り、ジョブが失敗してしまう場合、プロジェクトやデータベース・クライアントのファイル・システムのパーミッションを確認する手順が紹介されている。</t>
    <rPh sb="0" eb="2">
      <t>フクスウ</t>
    </rPh>
    <rPh sb="13" eb="14">
      <t>オナ</t>
    </rPh>
    <rPh sb="22" eb="23">
      <t>タイ</t>
    </rPh>
    <rPh sb="25" eb="27">
      <t>ジッコウ</t>
    </rPh>
    <rPh sb="48" eb="50">
      <t>ジッコウ</t>
    </rPh>
    <rPh sb="124" eb="125">
      <t>ウ</t>
    </rPh>
    <rPh sb="126" eb="127">
      <t>ト</t>
    </rPh>
    <rPh sb="133" eb="135">
      <t>シッパイ</t>
    </rPh>
    <rPh sb="140" eb="142">
      <t>バアイ</t>
    </rPh>
    <rPh sb="182" eb="184">
      <t>カクニン</t>
    </rPh>
    <rPh sb="186" eb="188">
      <t>テジュン</t>
    </rPh>
    <rPh sb="189" eb="191">
      <t>ショウカイ</t>
    </rPh>
    <phoneticPr fontId="2"/>
  </si>
  <si>
    <t xml:space="preserve">Surrogate Generator Key ステージを使って、DB2に接続すると、以下のような致命的なエラーが出力され、ジョブが失敗することがある。Surrogate Generator Key ステージは、内部で、DB2 EE ステージから組み込みSQLを使って接続しているために、事前にバインドしておく必要がある。バインド手順が紹介されている。
Message Id: IIS-DSEE-TNDB-00534
Message: Error_UID,1: Error Idx = 1; DB2Driver Embedded SQL message: SQL0031C File "C:\IBM\InformationSe...omponents/bin/db2esql80.bnd" could not be opened.; sqlcode = -31; sqlstate =
Message Id: IIS-DSEE-TNDB-00000
Message: Error_UID,1: Program not bound to database Attempting to bind C:/IBM/InformationServer/Server/DSComponents/bin/db2esql80.bnd to the database SIM ....failed </t>
    <rPh sb="29" eb="30">
      <t>ツカ</t>
    </rPh>
    <rPh sb="37" eb="39">
      <t>セツゾク</t>
    </rPh>
    <rPh sb="43" eb="45">
      <t>イカ</t>
    </rPh>
    <rPh sb="49" eb="52">
      <t>チメイテキ</t>
    </rPh>
    <rPh sb="57" eb="59">
      <t>シュツリョク</t>
    </rPh>
    <rPh sb="66" eb="68">
      <t>シッパイ</t>
    </rPh>
    <rPh sb="106" eb="108">
      <t>ナイブ</t>
    </rPh>
    <rPh sb="123" eb="124">
      <t>ク</t>
    </rPh>
    <rPh sb="125" eb="126">
      <t>コ</t>
    </rPh>
    <rPh sb="131" eb="132">
      <t>ツカ</t>
    </rPh>
    <rPh sb="134" eb="136">
      <t>セツゾク</t>
    </rPh>
    <rPh sb="144" eb="146">
      <t>ジゼン</t>
    </rPh>
    <rPh sb="155" eb="157">
      <t>ヒツヨウ</t>
    </rPh>
    <rPh sb="165" eb="167">
      <t>テジュン</t>
    </rPh>
    <rPh sb="168" eb="170">
      <t>ショウカイ</t>
    </rPh>
    <phoneticPr fontId="2"/>
  </si>
  <si>
    <t xml:space="preserve">複数インスタンスのジョブを同時に複数実行すると、"User Id is a required stage property" エラーで失敗することがある。この問題を解決するためには、以下の環境変数の設定を変更すること。
DSForceTerminate=1
DSWaitShutdown=300
DSWaitStartup=300 </t>
    <rPh sb="0" eb="2">
      <t>フクスウ</t>
    </rPh>
    <rPh sb="13" eb="15">
      <t>ドウジ</t>
    </rPh>
    <rPh sb="16" eb="18">
      <t>フクスウ</t>
    </rPh>
    <rPh sb="18" eb="20">
      <t>ジッコウ</t>
    </rPh>
    <rPh sb="67" eb="69">
      <t>シッパイ</t>
    </rPh>
    <rPh sb="79" eb="81">
      <t>モンダイ</t>
    </rPh>
    <rPh sb="82" eb="84">
      <t>カイケツ</t>
    </rPh>
    <rPh sb="91" eb="93">
      <t>イカ</t>
    </rPh>
    <rPh sb="94" eb="96">
      <t>カンキョウ</t>
    </rPh>
    <rPh sb="96" eb="98">
      <t>ヘンスウ</t>
    </rPh>
    <rPh sb="99" eb="101">
      <t>セッテイ</t>
    </rPh>
    <rPh sb="102" eb="104">
      <t>ヘンコウ</t>
    </rPh>
    <phoneticPr fontId="2"/>
  </si>
  <si>
    <t>スケジューラーから、DataStageジョブを開始できず、DSD.RUNの出力ファイルには、以下のようなエラー内容が含まれている場合、XmlFilesファイル(c:\IBM\InformationServer\ASBNode\conf\etc\XmlFiles)に書き込みできない可能性がある。
DataStage Job 422 Phantom 6932
Program "DSD.SendEvent": Line 526, WRITE attempt on read-only file.</t>
    <rPh sb="23" eb="25">
      <t>カイシ</t>
    </rPh>
    <rPh sb="37" eb="39">
      <t>シュツリョク</t>
    </rPh>
    <rPh sb="46" eb="48">
      <t>イカ</t>
    </rPh>
    <rPh sb="55" eb="57">
      <t>ナイヨウ</t>
    </rPh>
    <rPh sb="58" eb="59">
      <t>フク</t>
    </rPh>
    <rPh sb="64" eb="66">
      <t>バアイ</t>
    </rPh>
    <rPh sb="132" eb="133">
      <t>カ</t>
    </rPh>
    <rPh sb="134" eb="135">
      <t>コ</t>
    </rPh>
    <rPh sb="140" eb="143">
      <t>カノウセイ</t>
    </rPh>
    <phoneticPr fontId="2"/>
  </si>
  <si>
    <t>Windows、Webブラウザを使用するクライアント</t>
    <phoneticPr fontId="2"/>
  </si>
  <si>
    <t>Internet Explorer(IE) V8を使って、Information Server(IS)のWebコンソールやBusiness Glossary Webクライアントなど、Webブラウザを使用するクライアントを複数同時に使用する場合、"HTTP session is conflict"エラーを受け取ることがある。IEのセッション情報の共有が原因。対処方法が紹介されている。</t>
    <rPh sb="25" eb="26">
      <t>ツカ</t>
    </rPh>
    <rPh sb="152" eb="153">
      <t>ウ</t>
    </rPh>
    <rPh sb="154" eb="155">
      <t>ト</t>
    </rPh>
    <rPh sb="170" eb="172">
      <t>ジョウホウ</t>
    </rPh>
    <rPh sb="173" eb="175">
      <t>キョウユウ</t>
    </rPh>
    <rPh sb="176" eb="178">
      <t>ゲンイン</t>
    </rPh>
    <rPh sb="179" eb="181">
      <t>タイショ</t>
    </rPh>
    <rPh sb="181" eb="183">
      <t>ホウホウ</t>
    </rPh>
    <rPh sb="184" eb="186">
      <t>ショウカイ</t>
    </rPh>
    <phoneticPr fontId="2"/>
  </si>
  <si>
    <t>ジョブを複数インスタンスで実行すると、"score file deletion"という警告メッセージが出力され失敗する場合、スクラッチ領域がNFSのファイルシステムに構成されていることが原因。スクラッチ領域は、ローカル・ファイルシステムを使用すること。</t>
    <rPh sb="4" eb="6">
      <t>フクスウ</t>
    </rPh>
    <rPh sb="13" eb="15">
      <t>ジッコウ</t>
    </rPh>
    <rPh sb="43" eb="45">
      <t>ケイコク</t>
    </rPh>
    <rPh sb="51" eb="53">
      <t>シュツリョク</t>
    </rPh>
    <rPh sb="55" eb="57">
      <t>シッパイ</t>
    </rPh>
    <rPh sb="59" eb="61">
      <t>バアイ</t>
    </rPh>
    <rPh sb="67" eb="69">
      <t>リョウイキ</t>
    </rPh>
    <rPh sb="83" eb="85">
      <t>コウセイ</t>
    </rPh>
    <rPh sb="93" eb="95">
      <t>ゲンイン</t>
    </rPh>
    <rPh sb="101" eb="103">
      <t>リョウイキ</t>
    </rPh>
    <rPh sb="119" eb="121">
      <t>シヨウ</t>
    </rPh>
    <phoneticPr fontId="2"/>
  </si>
  <si>
    <t>WASの起動を開始しようとすると、SystemOut.logに、SECJ0391Eエラーが出力される場合、WASのsecurity.xmlで、enforceJava2SecurityパラメーターがFALSEとなっていることを確認すること。</t>
    <rPh sb="4" eb="6">
      <t>キドウ</t>
    </rPh>
    <rPh sb="7" eb="9">
      <t>カイシ</t>
    </rPh>
    <rPh sb="45" eb="47">
      <t>シュツリョク</t>
    </rPh>
    <rPh sb="50" eb="52">
      <t>バアイ</t>
    </rPh>
    <rPh sb="112" eb="114">
      <t>カクニン</t>
    </rPh>
    <phoneticPr fontId="2"/>
  </si>
  <si>
    <t>8.0, 8.1, 8.5, 8.7, 9.1, 9.1.2.0</t>
    <phoneticPr fontId="2"/>
  </si>
  <si>
    <t>DataStageジョブの実行で、osh(Orchestrate Shell).exeの起動に失敗した場合、DataStageのサーバーにOracleを導入した際に、PATHに、Oracleのoshバイナリーが登録されたことが原因の可能性がある。osh.exeのパスが正しいかどうか確認すること。
正しいパスの例)
&gt;which osh
/IBM/InformationServer/Server/PXEngine/bin/osh</t>
    <rPh sb="13" eb="15">
      <t>ジッコウ</t>
    </rPh>
    <rPh sb="44" eb="46">
      <t>キドウ</t>
    </rPh>
    <rPh sb="47" eb="49">
      <t>シッパイ</t>
    </rPh>
    <rPh sb="51" eb="53">
      <t>バアイ</t>
    </rPh>
    <rPh sb="76" eb="78">
      <t>ドウニュウ</t>
    </rPh>
    <rPh sb="80" eb="81">
      <t>サイ</t>
    </rPh>
    <rPh sb="105" eb="107">
      <t>トウロク</t>
    </rPh>
    <rPh sb="113" eb="115">
      <t>ゲンイン</t>
    </rPh>
    <rPh sb="116" eb="119">
      <t>カノウセイ</t>
    </rPh>
    <rPh sb="134" eb="135">
      <t>タダ</t>
    </rPh>
    <rPh sb="141" eb="143">
      <t>カクニン</t>
    </rPh>
    <rPh sb="150" eb="151">
      <t>タダ</t>
    </rPh>
    <rPh sb="156" eb="157">
      <t>レイ</t>
    </rPh>
    <phoneticPr fontId="2"/>
  </si>
  <si>
    <t>Data Set ステージ</t>
    <phoneticPr fontId="2"/>
  </si>
  <si>
    <t>AIX, Windows</t>
  </si>
  <si>
    <t>DataStageジョブで、永続的なデータ・セット(AppendモードでData Set ステージを構成する)を作成した場合、データ・セットを新規に作成するタイミングで異常終了すると、一部のパーティションでは、データ・セットが作成されたパーティションと作成されなかったパーティションが存在することになり、次に、同じジョブを起動すると、データ・セットが無効な状態となっている可能性があるのは仕様。回避策は、CreateモードでData Set ステージを構成すること。</t>
    <rPh sb="14" eb="17">
      <t>エイゾクテキ</t>
    </rPh>
    <rPh sb="50" eb="52">
      <t>コウセイ</t>
    </rPh>
    <rPh sb="56" eb="58">
      <t>サクセイ</t>
    </rPh>
    <rPh sb="60" eb="62">
      <t>バアイ</t>
    </rPh>
    <rPh sb="71" eb="73">
      <t>シンキ</t>
    </rPh>
    <rPh sb="74" eb="76">
      <t>サクセイ</t>
    </rPh>
    <rPh sb="84" eb="86">
      <t>イジョウ</t>
    </rPh>
    <rPh sb="86" eb="88">
      <t>シュウリョウ</t>
    </rPh>
    <rPh sb="92" eb="94">
      <t>イチブ</t>
    </rPh>
    <rPh sb="113" eb="115">
      <t>サクセイ</t>
    </rPh>
    <rPh sb="126" eb="128">
      <t>サクセイ</t>
    </rPh>
    <rPh sb="142" eb="144">
      <t>ソンザイ</t>
    </rPh>
    <rPh sb="152" eb="153">
      <t>ツギ</t>
    </rPh>
    <rPh sb="155" eb="156">
      <t>オナ</t>
    </rPh>
    <rPh sb="161" eb="163">
      <t>キドウ</t>
    </rPh>
    <rPh sb="175" eb="177">
      <t>ムコウ</t>
    </rPh>
    <rPh sb="178" eb="180">
      <t>ジョウタイ</t>
    </rPh>
    <rPh sb="186" eb="189">
      <t>カノウセイ</t>
    </rPh>
    <rPh sb="194" eb="196">
      <t>シヨウ</t>
    </rPh>
    <rPh sb="197" eb="199">
      <t>カイヒ</t>
    </rPh>
    <rPh sb="199" eb="200">
      <t>サク</t>
    </rPh>
    <rPh sb="226" eb="228">
      <t>コウセイ</t>
    </rPh>
    <phoneticPr fontId="2"/>
  </si>
  <si>
    <t>DB2 Connector ステージを使用してロードを行う場合、名前付きパイプを開き書き込みするとエラー6で逐次失敗する。DB2の問題であるため、APAR IC73517を参照（DB2の同じテーブルスペースに同時にロードする際の問題）。</t>
  </si>
  <si>
    <t xml:space="preserve">Do Not Run DataStage Clients on a Windows Engine Tier Installation </t>
  </si>
  <si>
    <t>Windows環境,エンジン層</t>
  </si>
  <si>
    <t xml:space="preserve">Windows </t>
  </si>
  <si>
    <t xml:space="preserve">8.1, 8.5, 8.7, 9.1 </t>
  </si>
  <si>
    <t>Windows環境でパラレルジョブが起動しない、もしくはジョブがハングしたりエラーになるといった事象が発生する。Windowsへのエンジン層のインストールでは、UNIXでは起きない構成上の問題が発生することがある。クライアントとエンジン層はWindowsの場合同じシステム上で稼働することができるが、クライアントが”Desktop Heap”と呼ばれるウィンドウズのカーネルメモリ領域を使い果たしてしまうことから、他のプロセスを立ち上げることができなくなる。”Desktop Heap”に起因する問題を避ける方法を紹介。</t>
  </si>
  <si>
    <t xml:space="preserve">WebSphere Application Server fails to re start after changing password when configured for local OS authentication </t>
  </si>
  <si>
    <t xml:space="preserve">AIX, HP-UX, Linux, Solaris, Windows </t>
  </si>
  <si>
    <t xml:space="preserve">8.5, 8.7, 9.1 </t>
  </si>
  <si>
    <t>WASの管理者のOSパスワードを変更し、"AppServerAdmin.sh -was" コマンドを使用してInformation Server を更新すると、WASが以下のエラーで起動に失敗する。
SECJ0336E: Authentication failed for user x because of the following exception com.ibm.websphere.security.PasswordCheckFailedException: Authentication failed for user: x
at com.ibm.ws.security.registry.unix.UnixRegistryImpl.checkPassword(UnixRegistryImpl.java:140)
WAS上でOSの構成プロパティーが「リポジトリーに保管されたサーバー ID」を選択しており、OSの証明情報が変更されてもWAS上のリポジトリで更新されないため。</t>
  </si>
  <si>
    <t xml:space="preserve">When 'Partition Type = Auto' is used in the DB2 Connector stage, some rows are not loaded to a partitioned DB2 table by an InfoSphere DataStage job. </t>
  </si>
  <si>
    <t xml:space="preserve">8.1, 8.5 </t>
  </si>
  <si>
    <t xml:space="preserve">Duplicate name registration error in InfoSphere DataStage parallel job </t>
  </si>
  <si>
    <t xml:space="preserve">AIX, HP-UX, Linux, Solaris </t>
  </si>
  <si>
    <t xml:space="preserve">8.0.1, 8.1, 8.5, 8.7, 9.1 </t>
  </si>
  <si>
    <t>パラレルジョブで、「重複した名前の登録」により下記エラーで失敗する。
    Item #: 24
    Event ID: 23
    Timestamp: 2014-04-18 17:03:34
    Type: Fatal
    User Name: dsadm
    Message Id: IIS-DSEE-TFON-00004
    Message: node1: Fatal Error: Duplicate name registration for: diff, APT_DiffOperator. 
（※オペレーター名は一例）
重複したパラレルエンジンのライブラリは共有ライブラリパス内に存在するため。$DSHOME/../PXEngine/lib と $DSHOME/../DSComponents/bin のシンボリックリンクを確認し、シンボリックリンクを再構成するなどして重複した共有ライブラリを除去する。</t>
  </si>
  <si>
    <t xml:space="preserve">InfoSphere Information Server istool CLI: The istools CLI export command cannot be used with objects containing a single-quote character </t>
  </si>
  <si>
    <t xml:space="preserve">WAS管理コンソールにはログインできるのに、InfoSphere In formation ServerクライアントやWebコンソールからは、以下の認証エラーでサーバーに接続できないケースで、"UpdateSignerCerts.bat"でhttpsを構成しても問題が解決しない場合の資料収集の手順が紹介されている。
Failed to authenticate the current user against the selected Services Tier
com.ibm.jsse2.util.g: PKIX path building failed: java.security.cert.CertPathBuilderException: PKIXCertPathBuilderImpl could not build a valid CertPath.;
internal cause is: java.security.cert.CertPathValidatorException: The certificate issued by CN=&lt;&lt;HostName&gt;&gt;, OU=Root Certificate, OU=&lt;&lt;Host&gt;&gt;Node01Cell, OU=&lt;&lt;Host&gt;&gt;Node01, O=IBM, C=US is not trusted;
internal cause is:java.security.cert.CertPathValidatorException: Certificate chaining error </t>
    <rPh sb="3" eb="5">
      <t>カンリ</t>
    </rPh>
    <rPh sb="71" eb="73">
      <t>イカ</t>
    </rPh>
    <rPh sb="74" eb="76">
      <t>ニンショウ</t>
    </rPh>
    <rPh sb="85" eb="87">
      <t>セツゾク</t>
    </rPh>
    <rPh sb="126" eb="128">
      <t>コウセイ</t>
    </rPh>
    <rPh sb="131" eb="133">
      <t>モンダイ</t>
    </rPh>
    <rPh sb="134" eb="136">
      <t>カイケツ</t>
    </rPh>
    <rPh sb="139" eb="141">
      <t>バアイ</t>
    </rPh>
    <rPh sb="142" eb="144">
      <t>シリョウ</t>
    </rPh>
    <rPh sb="144" eb="146">
      <t>シュウシュウ</t>
    </rPh>
    <rPh sb="147" eb="149">
      <t>テジュン</t>
    </rPh>
    <rPh sb="150" eb="152">
      <t>ショウカイ</t>
    </rPh>
    <phoneticPr fontId="2"/>
  </si>
  <si>
    <t xml:space="preserve">WAS 7.0.0.25以降を使用している環境で、InfoSphere Information Server 8.5にFixpack3を導入すると、インストール・ログに、以下のような警告メッセージが出力され、導入できないことがある。
最新版のモジュールであるFixpack3aを導入すれば、この問題は発生しない。
またFixpack3を導入済みの場合、WASを7.0.0.25以降にバージョンアップする際には、事前にAPAR JR45094 を適用する必要がある。
WASX7017E: Exception received while running file "/opt/IBM/InformationServer/ASBServer/etc/filePropagator.jacl"; exception information: com.ibm.ws.scripting.ScriptingException: WASX7132E: Application install for /tmp/apps.ear failed: see previous messages for details. </t>
    <phoneticPr fontId="2"/>
  </si>
  <si>
    <t>DataStageエンジン</t>
    <phoneticPr fontId="2"/>
  </si>
  <si>
    <t>7.5, 8.0.1, 8.1, 8.5, 8.7</t>
    <phoneticPr fontId="2"/>
  </si>
  <si>
    <t>DataStageエンジンの起動直後に、dsrpcdサービスが終了してしまい、rpc.outには、'get service by name bombed errno=0'というエラー・メッセージが出力されていた場合、/etc/servicesのdsrpcdエントリーが間違っている可能性がある。</t>
    <rPh sb="14" eb="16">
      <t>キドウ</t>
    </rPh>
    <rPh sb="16" eb="18">
      <t>チョクゴ</t>
    </rPh>
    <rPh sb="31" eb="33">
      <t>シュウリョウ</t>
    </rPh>
    <rPh sb="98" eb="100">
      <t>シュツリョク</t>
    </rPh>
    <rPh sb="105" eb="107">
      <t>バアイ</t>
    </rPh>
    <rPh sb="134" eb="136">
      <t>マチガ</t>
    </rPh>
    <rPh sb="140" eb="143">
      <t>カノウセイ</t>
    </rPh>
    <phoneticPr fontId="2"/>
  </si>
  <si>
    <t>DB2 Connector ステージ</t>
    <phoneticPr fontId="2"/>
  </si>
  <si>
    <t>InfoSphere Information Server V8.1のDB2 Connector ステージで、クライアント・ライブラリー・ファイルが見つからない場合、DB2 Connectorステージの接続プロパティーの"DB2 クライアント・ライブラリー・ファイル"に、以下のライブラリー・ファイルの名前が指定されていることを確認すること。
AIX32bitの場合：
/opt/IBM/db2/V9/lib32/libdb2.a(shr.o)
AIX64bitの場合：
/opt/IBM/db2/V9/lib64/libdb2.a(shr_64.o)
[接続プロパティー (DB2 コネクター)]
http://pic.dhe.ibm.com/infocenter/iisinfsv/v9r1/topic/com.ibm.swg.im.iis.conn.db2db.help.doc/topics/props_connection_db2.html</t>
    <rPh sb="74" eb="75">
      <t>ミ</t>
    </rPh>
    <rPh sb="80" eb="82">
      <t>バアイ</t>
    </rPh>
    <rPh sb="101" eb="103">
      <t>セツゾク</t>
    </rPh>
    <rPh sb="136" eb="138">
      <t>イカ</t>
    </rPh>
    <rPh sb="151" eb="153">
      <t>ナマエ</t>
    </rPh>
    <rPh sb="154" eb="156">
      <t>シテイ</t>
    </rPh>
    <rPh sb="164" eb="166">
      <t>カクニン</t>
    </rPh>
    <rPh sb="182" eb="184">
      <t>バアイ</t>
    </rPh>
    <rPh sb="233" eb="235">
      <t>バアイ</t>
    </rPh>
    <phoneticPr fontId="2"/>
  </si>
  <si>
    <t>7.5, 8.0, 8.1, 8.5, 8.7, 9.1</t>
    <phoneticPr fontId="2"/>
  </si>
  <si>
    <t>8.1, 8.1.0.1, 8.1.0.2, 8.1.2.5, 8.5, 8.5.0.1, 8.5.0.2, 8.5.0.3, 8.7, 8.7.0.1, 8.7.0.2, 9.1, 9.1.0.1, 9.1.2.0</t>
    <phoneticPr fontId="2"/>
  </si>
  <si>
    <t>8.5.0.2, 8.5.0.3, 8.7, 8.7.0.1, 8.7.0.2, 9.1, 9.1.0.1, 9.1.2.0</t>
    <phoneticPr fontId="2"/>
  </si>
  <si>
    <t>AIX, HP-UX, Linux, Solaris, Windows</t>
    <phoneticPr fontId="2"/>
  </si>
  <si>
    <t>8.1, 8.5, 8.7, 9.1</t>
    <phoneticPr fontId="2"/>
  </si>
  <si>
    <t>8.1, 8.5, 8.7, 9.1, 9.1.2.0</t>
    <phoneticPr fontId="2"/>
  </si>
  <si>
    <t>8.0, 8.1, 8.5, 8.7, 9.1</t>
    <phoneticPr fontId="2"/>
  </si>
  <si>
    <t xml:space="preserve">After reinstalling InfoSphere Information Server client tier, warning dialog box with message "(40503) A call to an OLE server has failed, or a runtime error occurred within the OLE server itself." pops up in DataStage Desinger. </t>
    <phoneticPr fontId="2"/>
  </si>
  <si>
    <t xml:space="preserve">Unable to create new DataStage Project: Unable to confirm the JVM can be loaded </t>
    <phoneticPr fontId="2"/>
  </si>
  <si>
    <t xml:space="preserve">DataStage job with dataset gets fatal I/O subsystem partition error. </t>
    <phoneticPr fontId="2"/>
  </si>
  <si>
    <t xml:space="preserve">Information Server 8.5 base install fails to create a DataStage project </t>
    <phoneticPr fontId="2"/>
  </si>
  <si>
    <t xml:space="preserve">DataStage patitioning requirements for Range-lookups </t>
    <phoneticPr fontId="2"/>
  </si>
  <si>
    <t xml:space="preserve">Which Information Server parallel canvas stages work with DB2 Connect client vs. the Data Direct ODBC drivers? </t>
    <phoneticPr fontId="2"/>
  </si>
  <si>
    <t>Application Deploymentが「java.lang.IllegalStateException. Error is Platform not running.」のエラーで失敗する。
これは、InfoSphere Information ServerのFixPackやパッチの適用、v8.7からv9.1へのアップグレードなどにおいて発生する。
対処方法についてガイド。</t>
    <phoneticPr fontId="2"/>
  </si>
  <si>
    <t>DB2Enterpriseステージ、DB2Connectorステージの生成SQLを使用して、DB2のパーティション表を正常に更新することができない。
db2cli.iniのReoptオプションに起因している可能性があるため、設定を外すことで対応。</t>
    <phoneticPr fontId="2"/>
  </si>
  <si>
    <t>InfoSphere Information Serverを別のサーバーに物理的に移行させる方法についてガイド。</t>
    <phoneticPr fontId="2"/>
  </si>
  <si>
    <t>Windowsシステムにおいて、変換処理やルックアップを含むジョブは、9.1に移行した後に再コンパイルが必要。
再コンパイルが実行されていないと、"Parallel job reports failure (code 884)"のメッセージでジョブが失敗する。</t>
    <phoneticPr fontId="2"/>
  </si>
  <si>
    <t>インストールの構成チェックが下記のエラーで失敗する。
unable to connect to port 10000 on conductor; socket = 0, Unknown error
APT_Communicator::connectTo: connect() failed due to Unix error = 10,061 (Unknown error) on node HOST_NAME using ConnectionInfo object 'TCP, connection Host: HOST_NAME (IP_ADDRESS), TCP port number: 0', RETRYING connect() 
hostsの設定について確認すること。</t>
    <phoneticPr fontId="2"/>
  </si>
  <si>
    <t>v8.7 FP1をインストールすると、下記エラーで失敗する。
SEVERE: com.ibm.is.install.update.installer.Updater
java.lang.Exception: Execution of jacl script: mrrestEarDeployer.jacl returned a non-zero exit code of 105.
WebSphereのSOAPリクエストのタイムアウトを大きく設定することで対応。</t>
    <phoneticPr fontId="2"/>
  </si>
  <si>
    <t>サーバーインストール時に、"CDIIN4361E: Model deploy failed. "のエラーで失敗する。
Repository（xmeta）DBに対する操作においてエラーが発生している可能性があるため、インストールログを確認し、エラーの内容に応じた対応を行うこと。</t>
    <phoneticPr fontId="2"/>
  </si>
  <si>
    <t>Information Server 8.5もしくは8.7をインストールすると下記エラーで失敗する。
com.ibm.is.install.exception.ActionException: CDIIN5123E: ISFServiceAdminAction failed: the process returned error code 11: CWPKI0022E: SSL HANDSHAKE FAILURE: 
WASが先にインストールされていて、SSLが有効になっている環境で発生する。SSLを無効にしてインストールすること。</t>
    <phoneticPr fontId="2"/>
  </si>
  <si>
    <t>DataStageのジョブを削除しようとすると、下記エラーが出力される。
Unable to delete the item(s). Delete object for "\JobName' failed. Cannot find job &lt;JobName&gt;. 
DataStageサーバーが正常にシャットダウンされず、ジョブのファイルが破損している可能性がある。
SyncProjectツールを使用して破損したファイルを回復すること。</t>
    <phoneticPr fontId="2"/>
  </si>
  <si>
    <t>DSXImportServiceを使用してimportを行うとNO Permissionのエラーが発生する。
DSXImportServiceの-ISHost、及び-DSHostオプションでIPアドレスを指定するのではなく、ホスト名を指定すること。</t>
    <phoneticPr fontId="2"/>
  </si>
  <si>
    <t>アンチウィルスのソフトウェアは、InfoSphere Information Serverのパフォーマンスや挙動に影響するため、特定のディレクトリーに対してアンチウィルスが作動しないよう設定することを推奨。</t>
    <phoneticPr fontId="2"/>
  </si>
  <si>
    <t>データセットを順次ファイルにする方法の紹介。</t>
    <phoneticPr fontId="2"/>
  </si>
  <si>
    <t>ODBC接続を使用しているDB2データベースに対して、パッケージをバインドしようとして"Package creation failed!: Unknown error: SQLCODE -1001"のエラーになる場合は、.odbc.iniファイルの以下のパラメータのどれかが間違っている。
Database=&lt;database name&gt;
IpAddress=&lt;DB2 server host&gt;
TcpPort=&lt;DB2 port number&gt;</t>
    <phoneticPr fontId="2"/>
  </si>
  <si>
    <t>MQ connectoステージで、キューメッセージを読んだとき、メッセージボディ以外の部分が読み取れないのは、MQ Connectorでは、Data Elementが定義されていないカラムは後続のステージに渡されないため。 
MQ Connectorでのカラムの定義方法を解説。</t>
    <phoneticPr fontId="2"/>
  </si>
  <si>
    <t>DataStageのprojectを作成しようとして、以下のメッセージで失敗することがある。
Unable to confirm the JVM can be loaded into the DataStage Server process because running 'DSR_CREATE.PROJECT.B TestJVM' failed. Exit code was 0 
これは必要なモジュールがIBM\InformationServer\ASBNode\lib\cppに見つからないことを示している、DataStage導入後にPATH環境変数でのASBNode指定が変更された場合などに起こり得る問題で、DataStage導入後にDB2 Connectを導入した際に起こることがある。</t>
    <phoneticPr fontId="2"/>
  </si>
  <si>
    <t>istool コマンドを実行して、"Project Not Found"エラーがリターンされた場合、istool import/export コマンドのds オプションに指定するプロジェクト名に問題がある可能性がある。完全修飾名かショート・ネームかを確認する方法が紹介されている。</t>
    <phoneticPr fontId="2"/>
  </si>
  <si>
    <t>DataStage ジョブをDataStage デザイナーから実行すると成功するのに、DataStage ディレクターから実行すると、SIGINTで異常終了することがある。これは、デザイナーとディレクターで、異常終了までに許容される警告メッセージの最大回数の設定が異なるのが原因。値の確認方法が紹介されている。</t>
    <phoneticPr fontId="2"/>
  </si>
  <si>
    <t>Sequential File ステージの"最初の行は列名"を真に設定し、ファイル・パターンを使った場合、最初のファイルのみ列名のオプションが適用され、残りのファイルには適用されなかった。この場合は、APT_IMPORT_PATTERN_USES_FILESET 環境変数を"1"に設定すること。</t>
    <phoneticPr fontId="2"/>
  </si>
  <si>
    <t>Information Server V9.1 のアップグレードのインストールでは、ホスト名をすべて大文字にする仕様となったため、V8.7 のメタデータ・リポジトリーに、小文字または小文字と大文字が混在したホスト名が含まれていた場合、V9.1へのアップグレード時に、重複してホスト名が登録されてしまい、接続時に問題が発生する可能性がある。事前に、InfoSphere Metadata Asset Manager のRepository Management タブで確認すること。</t>
    <phoneticPr fontId="2"/>
  </si>
  <si>
    <t>Information Server V9.1 では、機能強化に伴い、動作が以前のバージョンとは非互換となっているところがある。このため、V8.7で作成したパラレル・ジョブをV9.1で実行するために、修正が必要となるケースがある。非互換項目について紹介されている。</t>
    <phoneticPr fontId="2"/>
  </si>
  <si>
    <t>グラフィカル・モードでInfoSphere Information Server をインストールした場合で、インストールが完了しているにもかかわらず、進行状況表示バーが最後の方で進まずに15分以上ハングしたようになった場合、インストール・ログから、インストールが完了したことを確認する方法が紹介されている。</t>
    <phoneticPr fontId="2"/>
  </si>
  <si>
    <t>プロジェクト内のすべての DataStage ジョブが、実行できるがハングしてしまう場合、&amp;PHP&amp; ディレクトリーに多数のファイルが溜まっている、ジョブのステータスが間違っている、内部ロックが原因の可能性がある。確認方法が紹介されている。</t>
    <phoneticPr fontId="2"/>
  </si>
  <si>
    <t>DataStage ジョブが、 "Abnormal termination of stage detected" エラーで異常終了した場合、ODBCINST と ODBCINI 環境変数のディレクトリー・パスが異なることが原因。対処方法が紹介されている。</t>
    <phoneticPr fontId="2"/>
  </si>
  <si>
    <t xml:space="preserve">Windows に、Information Server 8.7 Fix Pack 2をフル・スイートで導入完了後、DataStage クライアントとdsjobコマンドの接続時に、以下のメッセージがポップアップされた場合の対処方法が紹介されている。
Failed to connect to Information Server Engine; hostname:port, project project.
(The connection has timed out (81015))
For dsjob commands, Status code = 81015 is reported. </t>
    <phoneticPr fontId="2"/>
  </si>
  <si>
    <t>InfoSphere Information Server V8.7 FP2で、APAR JR43422によりComplex Flat File ステージのコードが変更され、その影響で、いくつかのdecimal フィールドがインポート時にリジェクトされることがある。解決策として、パッチが提供されるのを待つか、あるいは、APT_IMPORT_DECIMAL_IGNORE_UNSIGNED 環境変数を設定する方法が紹介されている。</t>
    <phoneticPr fontId="2"/>
  </si>
  <si>
    <t>Windowsで、システムはビジーなもののタスク・マネージャーやエクスプローラーは動くのに、追加でDataStageのパラレル・ジョブが実行できず、ハングしてしまったようになった場合の確認方法と対処方法が紹介されている。</t>
    <phoneticPr fontId="2"/>
  </si>
  <si>
    <t>InfoSphere Information Server V9.1 のインストール中に、以下のエラーメッセージが出力された場合は、別のプロセスがポート2809を使用していた可能性がある。そのプロセスを停止して、インストールを再開すること。
CWPKI0314E: The following error is returned from an exception: ADMC0017E: Could not create an RMI connector to connect to host &lt;hostname&gt; at port 2809.</t>
    <phoneticPr fontId="2"/>
  </si>
  <si>
    <t>DataStage デザイナーで、ジョブの異常終了までに許容される警告メッセージの最大回数を設定しても、異常終了しないことがある。DataStge ディレクターでジョブの状況を確認すると、"異常終了"となっていたり、"完了 (ログを参照)"となっていることもある。osh プロセスのメッセージが非同期で処理されるのが原因。DS_FORCE_ABORT_AT_WARN_LIMIT 環境変数を1に設定する方法が記述されている。</t>
    <phoneticPr fontId="2"/>
  </si>
  <si>
    <t xml:space="preserve">DataStage ジョブが、以下のようなエラーメッセージで失敗した場合は、リソース不足により、パラレル・ジョブのosh プロセスが起動できないのが原因。リソース(メモリー, CPU, I/O)で確認すべき項目が示されている。
RT_SC52/OshExecuter.sh: line 25: 15572 Segmentation fault
$APT_ORCHHOME/bin/osh "$@" 2&gt;&amp;1 </t>
    <phoneticPr fontId="2"/>
  </si>
  <si>
    <t>InfoSphere Information Server 8.7に関するFAQ集がまとめられている。</t>
    <phoneticPr fontId="2"/>
  </si>
  <si>
    <t>データセットを使用するジョブが下記エラーで失敗する。
Input buffer overrun: traversed nnn more bytes than present in the record buffer
データセットが壊れている、異なる文字コードでデータセットが作成されている、環境変数が異なるなどが原因。対処方法についてガイド。</t>
    <phoneticPr fontId="2"/>
  </si>
  <si>
    <t>Windows環境で、localeが英語以外の環境でジョブデザインを保存しようとすると、空のエラーメッセージが出力される。
VB6 language resource dynamic link ライブラリーがWINDOWS\System32に存在していることが原因。APARを適用すること。</t>
    <phoneticPr fontId="2"/>
  </si>
  <si>
    <t>UTF-8を使用したDB2 Connectorステージで、マルチバイト文字が格納されているDB2テーブルのデータが文字化けする。
DB2CODEPAGEを設定することで対応。</t>
    <phoneticPr fontId="2"/>
  </si>
  <si>
    <t>DataStageのAggregatorステージで、ジョブ・ログに、以下の警告メッセージが出力され、Decimal列の区切り文字の変換に失敗した場合、uvconfigファイルのNLSDEFSRVLCとNLSDEFUSERLCの設定を確認すること。
Message: xxxxs: At row 55, link "LinkName", while processing column "ColumnName"
Value treated as NULL
Attempt to convert String value "5678.1234" to Decimal type unsuccessful</t>
    <rPh sb="34" eb="36">
      <t>イカ</t>
    </rPh>
    <rPh sb="37" eb="39">
      <t>ケイコク</t>
    </rPh>
    <rPh sb="45" eb="47">
      <t>シュツリョク</t>
    </rPh>
    <rPh sb="57" eb="58">
      <t>レツ</t>
    </rPh>
    <rPh sb="59" eb="61">
      <t>クギ</t>
    </rPh>
    <rPh sb="62" eb="64">
      <t>モジ</t>
    </rPh>
    <rPh sb="65" eb="67">
      <t>ヘンカン</t>
    </rPh>
    <rPh sb="68" eb="70">
      <t>シッパイ</t>
    </rPh>
    <rPh sb="72" eb="74">
      <t>バアイ</t>
    </rPh>
    <rPh sb="113" eb="115">
      <t>セッテイ</t>
    </rPh>
    <rPh sb="116" eb="118">
      <t>カクニン</t>
    </rPh>
    <phoneticPr fontId="2"/>
  </si>
  <si>
    <t>稼動環境</t>
    <rPh sb="0" eb="2">
      <t>カドウ</t>
    </rPh>
    <rPh sb="2" eb="4">
      <t>カンキョウ</t>
    </rPh>
    <phoneticPr fontId="2"/>
  </si>
  <si>
    <t>Windows 2003 server, Windows 2008 server</t>
  </si>
  <si>
    <t>Information Serverを導入しているLinuxまたはWindowsサーバーのアンチウィルスやセキュリティーのソフトウェアについては、パフォーマンスに影響したり、一時的なファイルの作成を妨げる恐れがあるため、稼動に制限をかけることがガイドされている。</t>
    <rPh sb="19" eb="21">
      <t>ドウニュウ</t>
    </rPh>
    <rPh sb="81" eb="83">
      <t>エイキョウ</t>
    </rPh>
    <rPh sb="87" eb="90">
      <t>イチジテキ</t>
    </rPh>
    <rPh sb="96" eb="98">
      <t>サクセイ</t>
    </rPh>
    <rPh sb="99" eb="100">
      <t>サマタ</t>
    </rPh>
    <rPh sb="102" eb="103">
      <t>オソ</t>
    </rPh>
    <rPh sb="110" eb="112">
      <t>カドウ</t>
    </rPh>
    <rPh sb="113" eb="115">
      <t>セイゲン</t>
    </rPh>
    <phoneticPr fontId="2"/>
  </si>
  <si>
    <t>DataStageのジョブが、以下のエラー・メッセージで、失敗した場合、RT_SCTEMPディレクトリーのfifoファイルに対して、読み書きやファイルの生成、削除ができないことを意味する。ファイルに対するロックや権限が主な原因。このエラーを解決するためのチェックリストが紹介されている。
Message: Error setting up internal communications (fifo RT_SCTEMP/jobName.fifo)</t>
    <rPh sb="15" eb="17">
      <t>イカ</t>
    </rPh>
    <rPh sb="29" eb="31">
      <t>シッパイ</t>
    </rPh>
    <rPh sb="33" eb="35">
      <t>バアイ</t>
    </rPh>
    <rPh sb="62" eb="63">
      <t>タイ</t>
    </rPh>
    <rPh sb="66" eb="67">
      <t>ヨ</t>
    </rPh>
    <rPh sb="68" eb="69">
      <t>カ</t>
    </rPh>
    <rPh sb="76" eb="78">
      <t>セイセイ</t>
    </rPh>
    <rPh sb="79" eb="81">
      <t>サクジョ</t>
    </rPh>
    <rPh sb="89" eb="91">
      <t>イミ</t>
    </rPh>
    <rPh sb="99" eb="100">
      <t>タイ</t>
    </rPh>
    <rPh sb="106" eb="108">
      <t>ケンゲン</t>
    </rPh>
    <rPh sb="109" eb="110">
      <t>オモ</t>
    </rPh>
    <rPh sb="111" eb="113">
      <t>ゲンイン</t>
    </rPh>
    <rPh sb="120" eb="122">
      <t>カイケツ</t>
    </rPh>
    <rPh sb="135" eb="137">
      <t>ショウカイ</t>
    </rPh>
    <phoneticPr fontId="2"/>
  </si>
  <si>
    <t>DataStage アドミニストレーターの無応答タイムアウトの"Do not timeout"を設定していると、クライアントからの接続が切断してもセッションがクリアされないため、ロックが保持されたままとなってしまったり、不要なプロセスが残りDataStageが不安定となる原因になる可能性があるため、タイムアウト時間を設定するようにガイドされている。</t>
    <rPh sb="48" eb="50">
      <t>セッテイ</t>
    </rPh>
    <rPh sb="65" eb="67">
      <t>セツゾク</t>
    </rPh>
    <rPh sb="68" eb="70">
      <t>セツダン</t>
    </rPh>
    <rPh sb="93" eb="95">
      <t>ホジ</t>
    </rPh>
    <rPh sb="110" eb="112">
      <t>フヨウ</t>
    </rPh>
    <rPh sb="118" eb="119">
      <t>ノコ</t>
    </rPh>
    <rPh sb="130" eb="133">
      <t>フアンテイ</t>
    </rPh>
    <rPh sb="136" eb="138">
      <t>ゲンイン</t>
    </rPh>
    <rPh sb="141" eb="144">
      <t>カノウセイ</t>
    </rPh>
    <rPh sb="156" eb="158">
      <t>ジカン</t>
    </rPh>
    <rPh sb="159" eb="161">
      <t>セッテイ</t>
    </rPh>
    <phoneticPr fontId="2"/>
  </si>
  <si>
    <t>ユーザー管理</t>
    <phoneticPr fontId="2"/>
  </si>
  <si>
    <t>8.0.1, 8.1, 8.5, 8.7, 9.1</t>
    <phoneticPr fontId="2"/>
  </si>
  <si>
    <t>8.0.1, 8.1, 8.5, 8.7, 9.1</t>
    <phoneticPr fontId="2"/>
  </si>
  <si>
    <t>ジョブ</t>
    <phoneticPr fontId="2"/>
  </si>
  <si>
    <t>istool</t>
    <phoneticPr fontId="2"/>
  </si>
  <si>
    <t>8.5, 8.7</t>
    <phoneticPr fontId="2"/>
  </si>
  <si>
    <t>ISALite</t>
    <phoneticPr fontId="2"/>
  </si>
  <si>
    <t>DB2 Connector</t>
    <phoneticPr fontId="2"/>
  </si>
  <si>
    <t>発効日</t>
    <rPh sb="0" eb="3">
      <t>ハッコウビ</t>
    </rPh>
    <phoneticPr fontId="2"/>
  </si>
  <si>
    <t>DataStage ジョブ実行</t>
  </si>
  <si>
    <t>7.5, 8.0.1, 8.1, 8.5, 8.7</t>
  </si>
  <si>
    <t>運用</t>
    <rPh sb="0" eb="2">
      <t>ウンヨウ</t>
    </rPh>
    <phoneticPr fontId="2"/>
  </si>
  <si>
    <t>8.5, 8.7</t>
  </si>
  <si>
    <t>Tuning Microsoft Windows 2008 Server and IBM Information Server for good  performance by the DataStage server and parallel engines.</t>
  </si>
  <si>
    <t>7.5, 8.0, 8.1, 8.5</t>
    <phoneticPr fontId="2"/>
  </si>
  <si>
    <t>デザイナー、ディレクター</t>
    <phoneticPr fontId="2"/>
  </si>
  <si>
    <t>7.5, 7.5.1, 7.5.2, 7.5.3, 8.0, 8.0.1, 8.0.1.1, 8.0.1.2, 8.0.1.3, 8.0.2, 8.1, 8.1.0.1, 8.1.0.2, 8.2.0, 8.2.0.1, 8.5, 8.5.0.1, 8.5.0.2, 8.5.0.3, 8.7, 8.7.0.1, 8.7.0.2, 9.1, 9.1.0.1, 9.1.2.0</t>
    <phoneticPr fontId="2"/>
  </si>
  <si>
    <t>Information Serverの追加製品（QualityStageやWISDなど）をアンインストールした後、Designerクライアントでパラレルキャンバスやパラレルジョブが開かない事象が起こる。
アンインストールされる際に、パラレル機能も同時に無効化されてしまうことが原因。LicensingServiceAdmin.shコマンドで有効化すること。</t>
    <phoneticPr fontId="2"/>
  </si>
  <si>
    <t>Complex flat file ステージ --&gt; Transformer --&gt; Datasetのステージで構成されているジョブで、以下のエラーメッセージが出力されるが、ジョブは中断せずに正常終了する。
Message Id: IIS-DSEE-TFAD-00117
Message: main_program: Error parsing field list; expected comma, got ..
グループ列を使用していることが原因。対処方法についてガイド。</t>
    <phoneticPr fontId="2"/>
  </si>
  <si>
    <t>Windows環境のInformation Server8.5で、パラレルジョブを実行すると、Windowsのイベントログにアプリケーションエラーが通知される。またパラレルジョブが頻繁にハングする。
Windows環境のInformation Server8.5ではtsortオペレーターがスレッドベースのバージョンとなっている。プロセスベースのバージョンに切り替えることで対応。</t>
    <phoneticPr fontId="2"/>
  </si>
  <si>
    <t>FixPack1がインストールされている環境でパッチを適用すると、Update Installer 9.1.0.103がエラーになる。
SuiteSpec.xmlを手動で変更するか、Update Installer 9.1.0.103を再インストールすること。</t>
    <phoneticPr fontId="2"/>
  </si>
  <si>
    <t>Update Installerを9.1.0.103に更新して、9.1のFixPack1をインストールすると、コンソールに以下のようなメッセージが出力される。
C:\IBM\InformationServer\Updates\bin&gt;installUpdates
INFO: Patch Installation program will be running in this session, please do not close patch installation window until patch installation program completes.
Update installation program started at 5/9/13 2:11 PM com.ibm.is.install.exception.InvalidSuiteModelException: CDIIN4237E: The suite model could not be built.
Update Installerの不具合であるため、is-update-9.1.0.103-&lt;platform&gt;.zipもしくはそれ以降のUpdate Installerをインストールすること。</t>
    <phoneticPr fontId="2"/>
  </si>
  <si>
    <t>Windows環境でTransformerステージを含むジョブのコンパイルがエラーになる。
C++コンパイラーがサポートされていないバージョンか、Information Serverをインストールしてからサポートされているコンパイラーをインストールしたことが原因。
後者の場合は、AdministratorクライアントからCOMPILERとLINKオプションを手動で設定する必要がある。</t>
    <phoneticPr fontId="2"/>
  </si>
  <si>
    <t>Windows環境において、PXエンジンは連続したメモリーのブロックを要求するが、入力データが大きいとこれらの連続メモリーも大きくなる。
サーバーのスローダウンが発生し、再起動が必要となるケースがある。
物理メモリーを増強する、問題が発生したらリブートする、APT_IO_NOMAP=trueを設定することで対応。</t>
    <phoneticPr fontId="2"/>
  </si>
  <si>
    <t xml:space="preserve">Windows2008サーバー環境でのInfoSphere Information Serverのパフォーマンスチューニングに関するガイド。 </t>
    <phoneticPr fontId="2"/>
  </si>
  <si>
    <t>DataStageのプロジェクト作成における一般的な問題とトラブルシューティングに関する情報。</t>
    <phoneticPr fontId="2"/>
  </si>
  <si>
    <t>Operations Consoleをインストールした後、DataStage のジョブが下記エラーで失敗する。
'Attempting to Cleanup after ABORT raised in job'
DSODBConfig.cfgでデータベースモニタリングが有効になっていることと、logsディレクトリー下の該当ファイルの権限について確認すること。</t>
    <phoneticPr fontId="2"/>
  </si>
  <si>
    <t>DataStage のジョブが下記エラーで失敗する。
ds_ipcput() - timeout waiting for mutex 
IPCリンクはパラレルエンジンとTransformerステージや共有コンテナー間でデータをやり取りする際に使用される。タイムアウトの挙動を過去の設定（環境変数DS_IPCPUT_OLD_TIMEOUT_BEHAVIOR=1）に戻すことで対応。</t>
    <phoneticPr fontId="2"/>
  </si>
  <si>
    <t>Information Server V8.1に同梱されているWebSphere Application Server(WAS) 6.0.2.27には既知のJRE/JDKセキュリティ脆弱性問題(CVE-2010-4476)が含まれているため、WASにFP43とAPAR  PM33893を適用することを推奨している。WASに対するFP/APAR適用手順を紹介。
JRE/JDKセキュリティ脆弱性問題(CVE-2010-4476)については、以下を参照。
【重要情報】 JRE/JDKが特定の文字列の数値変換でハングすることによるサービス不能の脆弱性 (CVE-2010-4476) (PM32387)
http://www-01.ibm.com/support/docview.wss?rs=0&amp;uid=swg21468197
JRE/JDK の脆弱性 (CVE-2010-4476) がInformation ServerとDataStageに与える影響 (DM-11-015)
http://www-304.ibm.com/support/docview.wss?uid=jpn1J1004287</t>
    <phoneticPr fontId="2"/>
  </si>
  <si>
    <t>Windows環境で、 WebSphere Application Server (WAS)をWindowsサービスから起動した場合に、イベントログに以下のようなメッセージが出力されて起動できず、メニューから起動した場合にはハングすることがある。
Windows could not start the IBM WebSphere Server 7.0 - machine1Node1 on Local Computer. For more information review the Event Log. If this is a non-Microsoft service, contact the service vendor, and refer to service specific error code 134219304.
WASが正常終了しなかった場合に、pidファイルが残ってしまうことが原因なので、削除する。</t>
    <phoneticPr fontId="2"/>
  </si>
  <si>
    <t>Information Centerには、記載されたdecimalデータ型のまるめ方法を設定する環境変数としてAPT_DECIMAL_INTERM_ROUND_MODEが紹介されていた。
http://pic.dhe.ibm.com/infocenter/iisinfsv/v8r7/topic/com.ibm.swg.im.iis.ds.parjob.adref.doc/topics/r_deeadvrf_APT_DECIMAL_INTERM_ROUND_MODE.html
しかし、内部で扱われていた名前はAPT_DECIMAL_INTERM_ROUNDMODEであったため、APT_DECIMAL_INTERM_ROUND_MODEを設定しても、定義が反映されていなかった。APAR JR47403を適用するか、またはAPT_DECIMAL_INTERM_ROUNDMODEを設定する。
http://www-01.ibm.com/support/docview.wss?uid=swg1JR47403</t>
    <rPh sb="21" eb="23">
      <t>キサイ</t>
    </rPh>
    <rPh sb="36" eb="37">
      <t>ガタ</t>
    </rPh>
    <rPh sb="41" eb="43">
      <t>ホウホウ</t>
    </rPh>
    <rPh sb="44" eb="46">
      <t>セッテイ</t>
    </rPh>
    <rPh sb="48" eb="50">
      <t>カンキョウ</t>
    </rPh>
    <rPh sb="50" eb="52">
      <t>ヘンスウ</t>
    </rPh>
    <rPh sb="85" eb="87">
      <t>ショウカイ</t>
    </rPh>
    <rPh sb="244" eb="246">
      <t>ナイブ</t>
    </rPh>
    <rPh sb="247" eb="248">
      <t>アツカ</t>
    </rPh>
    <rPh sb="253" eb="255">
      <t>ナマエ</t>
    </rPh>
    <rPh sb="354" eb="356">
      <t>テキヨウ</t>
    </rPh>
    <rPh sb="392" eb="394">
      <t>セッテイ</t>
    </rPh>
    <phoneticPr fontId="2"/>
  </si>
  <si>
    <t>Linux環境,Windows環境,istool</t>
  </si>
  <si>
    <t xml:space="preserve">Linux, Windows </t>
  </si>
  <si>
    <t>Information Serverのistool CLI をコマンドラインモードで使用する際、シングルクオートを名前に含むオブジェクトをエクスポートしようとするとシングルクオートが入れ子になるため正しく解釈されない。コマンドラインモードではなく、スクリプトモードかコンソールモードを使用すること。</t>
  </si>
  <si>
    <t xml:space="preserve">IBM InfoSphere Information Server 9.1 required package query on Red Hat Enterprise Linux (RHEL) Server 6 x86-64 </t>
  </si>
  <si>
    <t xml:space="preserve">Linux </t>
  </si>
  <si>
    <t>Red Hat Enterprise Linux Server release 6.x. に InfoSphere Information Server 9.1 を導入する場合、既存のパッケージ glibc-2.12-1.80.el6_3.6.i686 は、Information Server の要求するlibc-2.12-1.25.el6.x86_64で置き換えられない。前者は32bitライブラリ、後者は64bitライブラリであるため、両方が必要。詳しくは、InfoSphere Information Server 9.1のシステム要件を参照。</t>
  </si>
  <si>
    <t xml:space="preserve">DataStage job executable does not run on second system </t>
  </si>
  <si>
    <t>Transformerステージ,コンパイル</t>
  </si>
  <si>
    <t xml:space="preserve">8.0, 8.1, 8.5, 8.7, 9.1, 9.1.2.0 </t>
  </si>
  <si>
    <t>DataStage のジョブが実行コードを持つ（Transformerステージや、カスタムBuildOpステージ等）場合、それをエクスポートしてリリースやメンテナンスレベルが異なるOSで実行すると次のようなエラーが発生する。 
Transformer_stage_01: Failed to load the library " V0S3_Parse_Transformer_stage_01.so"; either the directory containing the library file is not on the library search path, or the library was compiled on a system that is incompatible with this system"  
このようなステージはエンジン層のCコンパイラでコンパイルされるため、異なるリリース環境（OS及びDataStage）で実行するためには再コンパイルが必要。</t>
  </si>
  <si>
    <t xml:space="preserve">InfoSphere Information Server installation fails due to table create error SQLCODE=-286, SQLSTATE=42727, SQLERRMC=8192 </t>
  </si>
  <si>
    <t>インストール,xmetaリポジトリー</t>
  </si>
  <si>
    <t>Information Server の新規導入時に、xmetaリポジトリーでのテーブル作成が次のエラーとなる。
com.ibm.xmeta.sdk.modeldeployer.impl.DefaultModelDeployer deployModelInternal
SEVERE: Failed executing DDL scripts, will try to rollback
Throwable occurred: com.ibm.xmeta.exception.ModelDeployerSqlException: Error occurred running sql statement:
CREATE TABLE XMetaCore_xmetagen_XQMClasse07f3bbc ...
Caused by: com.ibm.db2.jcc.am.xo: DB2 SQL Error: SQLCODE=-286, SQLSTATE=42727, SQLERRMC=8192;XMETA, DRIVER=3.58.135 
テーブルスペースの指定、サイズや権限、もしくはユーザーの権限に関することが原因。</t>
  </si>
  <si>
    <t xml:space="preserve">On Unix and Linux operating systems, special permissons modes set on the target install directory or its ancestor directories may cause installation or utility program execution to fail. </t>
  </si>
  <si>
    <t>Unix環境,Linux環境,インストール</t>
  </si>
  <si>
    <t xml:space="preserve">8.5, 8.5.0.1, 8.5.0.2, 8.5.0.3, 8.7, 8.7.0.1, 8.7.0.2, 9.1, 9.1.0.1, 9.1.2.0 </t>
  </si>
  <si>
    <t>UnixないしLinux上で、インストールディレクトリやその親ディレクトリの権限が特殊なモード(sticky bit, setuid, setgid)に設定されていると、インストールやユーティリティプログラムの実行で失敗する。
SEVERE: The required configuration file xmeta.bootstrap.properties was not found
Throwable occurred: com.ascential.xmeta.util.config.ConfigurationException: The required configuration file xmeta.bootstrap.properties was not found
インストール前に特殊な権限となっていないか確認すること。</t>
  </si>
  <si>
    <t xml:space="preserve">Information Server Web Console error: Failed to Save Report </t>
  </si>
  <si>
    <t xml:space="preserve">8.1, 8.5, 8.7 </t>
  </si>
  <si>
    <t>InformationServerのWebコンソールでレポートを作成・保存する際、"Failed to Save Report"のエラーメッセージが返される。
System.outログには以下の出力。
com.ascential.acs.reporting.ReportingEngineException: /tmp/informationServer/Reporting&lt;machine_name&gt;Node01server1/engine/JREPORT/realm/defaultRealm/dhtmlPreference.properties (No such file or directory)
原因は、JReport のワークスペースのディレクトリが削除されたこと。ワークスペースが削除されている場合は、WASを再起動することで再作成される。</t>
  </si>
  <si>
    <t xml:space="preserve">IBM InfoSphere DataStage command line tools fail with an 'Unknown Exception' error when the authentication file option is used. </t>
  </si>
  <si>
    <t>Windows環境,クライアント</t>
  </si>
  <si>
    <t xml:space="preserve">9.1, 9.1.0.1, 9.1.2.0 </t>
  </si>
  <si>
    <t>Windows環境でマルチクライアント・マネージャーでクライアントのバージョンを切り替えた後、証明情報ファイルを指定するオプションを使用すると'Unknown Exception' エラーになる。クライアント側のコマンドラインツールが、従属する動的ライブラリのパスを読み込めないことが原因。コマンドラインツールを使用する前に、環境変数に以下のパスを追加すること。
1. &lt;InformationServer root directory&gt;\ASBNode\lib\cpp
2. &lt;InformationServer root directory&gt;\ASBNode\apps\proxy\cpp\vc60\MT_dll\bin</t>
  </si>
  <si>
    <t xml:space="preserve">DataStage V8.7 FP1 Parallel Transformer Stage link constraint derivations may give incorrect results. </t>
  </si>
  <si>
    <t xml:space="preserve">8.7.0.1 </t>
  </si>
  <si>
    <t>以前のバージョンからマイグレーションされたジョブで、Transformerステージの出力リンクで制約が正しく評価されない。これは、制約の評価に使用するカラムがNull可能であるため。正しく評価するためには、ステージ変数で評価を行い、出力リンクの制約にはステージ変数を使用する。</t>
  </si>
  <si>
    <t>DirectoryCommand -add_ds_credentials実行時に、"Invalid data was specified with the add_ds_credentials option"エラーとなる時は、$文字の前にエスケープ(\)が必要。</t>
    <rPh sb="36" eb="38">
      <t>ジッコウ</t>
    </rPh>
    <rPh sb="38" eb="39">
      <t>ジ</t>
    </rPh>
    <rPh sb="110" eb="111">
      <t>トキ</t>
    </rPh>
    <rPh sb="114" eb="116">
      <t>モジ</t>
    </rPh>
    <rPh sb="117" eb="118">
      <t>マエ</t>
    </rPh>
    <rPh sb="128" eb="130">
      <t>ヒツヨウ</t>
    </rPh>
    <phoneticPr fontId="2"/>
  </si>
  <si>
    <t>ジョブ・スケジュール</t>
    <phoneticPr fontId="2"/>
  </si>
  <si>
    <t>Windows環境、パラレルジョブ</t>
    <phoneticPr fontId="2"/>
  </si>
  <si>
    <t>Transformerステージ、コンパイル</t>
    <phoneticPr fontId="2"/>
  </si>
  <si>
    <t>Webコンソール, WAS</t>
    <phoneticPr fontId="2"/>
  </si>
  <si>
    <t>Designerクライアント、Windows Vista,7</t>
    <phoneticPr fontId="2"/>
  </si>
  <si>
    <t>istool, ismanager</t>
    <phoneticPr fontId="2"/>
  </si>
  <si>
    <t>Sequential Fileステージ</t>
    <phoneticPr fontId="2"/>
  </si>
  <si>
    <t>dsrpcd</t>
    <phoneticPr fontId="2"/>
  </si>
  <si>
    <t>istoolコマンド</t>
    <phoneticPr fontId="2"/>
  </si>
  <si>
    <t>Information Server 情報収集</t>
    <rPh sb="19" eb="21">
      <t>ジョウホウ</t>
    </rPh>
    <rPh sb="21" eb="23">
      <t>シュウシュウ</t>
    </rPh>
    <phoneticPr fontId="2"/>
  </si>
  <si>
    <t>decimal</t>
    <phoneticPr fontId="2"/>
  </si>
  <si>
    <t>パラレルジョブ実行　tsort</t>
    <rPh sb="7" eb="9">
      <t>ジッコウ</t>
    </rPh>
    <phoneticPr fontId="2"/>
  </si>
  <si>
    <t>Java Transformerステージ コンパイル</t>
    <phoneticPr fontId="2"/>
  </si>
  <si>
    <t>Information Server ユーザー登録</t>
    <rPh sb="23" eb="25">
      <t>トウロク</t>
    </rPh>
    <phoneticPr fontId="2"/>
  </si>
  <si>
    <t>Designerクライアント　パラメータセット</t>
    <phoneticPr fontId="2"/>
  </si>
  <si>
    <t>dsccコマンド</t>
    <phoneticPr fontId="2"/>
  </si>
  <si>
    <t>UVCONFIG</t>
    <phoneticPr fontId="2"/>
  </si>
  <si>
    <t>DirectoryCommand</t>
    <phoneticPr fontId="2"/>
  </si>
  <si>
    <t>7.5.3, 8.0.1, 8.1, 8.5</t>
    <phoneticPr fontId="2"/>
  </si>
  <si>
    <t>7.5, 8.0.1, 8.1, 8.5、8.7、9.1</t>
    <phoneticPr fontId="2"/>
  </si>
  <si>
    <t>8.0.1, 8.1,8.5</t>
    <phoneticPr fontId="2"/>
  </si>
  <si>
    <t>8.0.1, 8.1, 8.5, 8.7</t>
    <phoneticPr fontId="2"/>
  </si>
  <si>
    <t>8.1, 8.1.0.1, 8.1.0.2</t>
    <phoneticPr fontId="2"/>
  </si>
  <si>
    <t>7.5, 8.0, 8.1, 8.5、8.7、9.1</t>
    <phoneticPr fontId="2"/>
  </si>
  <si>
    <t>8.0.1.1, 8.0.1.2, 8.0.1.3, 8.1, 8.1.0.1, 8.1.0.2, 8.5, 8.5.0.1, 8.5.0.2, 8.5.0.3, 8.7, 8.7.0.1, 8.7.0.2, 9.1, 9.1.0.1, 9.1.2.0</t>
    <phoneticPr fontId="2"/>
  </si>
  <si>
    <t>8.1, 8.5</t>
    <phoneticPr fontId="2"/>
  </si>
  <si>
    <t>Information Server V9.1以前のバージョンからジョブをマイグレーションしたケースで、ジョブが致命的なエラー(エラーコード: -803(ユニーク・キーの制約違反))で失敗する場合がある。V9.1以降、書き込みモードが、Update-then-Insert、または、Delete-then-Insertについては、-803はエラーとなるのが仕様。V9.1以前は、-803は警告メッセージだったため、ジョブは実行できていた。Insert-then-Updateモードを使うか、以前のバージョンの動作にするCC_DB2_WARN_UPSERT_DUPLICATES環境変数をTRUEに設定する対処方法が紹介されている。</t>
    <rPh sb="23" eb="25">
      <t>イゼン</t>
    </rPh>
    <rPh sb="56" eb="59">
      <t>チメイテキ</t>
    </rPh>
    <rPh sb="85" eb="87">
      <t>セイヤク</t>
    </rPh>
    <rPh sb="87" eb="89">
      <t>イハン</t>
    </rPh>
    <rPh sb="92" eb="94">
      <t>シッパイ</t>
    </rPh>
    <rPh sb="96" eb="98">
      <t>バアイ</t>
    </rPh>
    <rPh sb="106" eb="108">
      <t>イコウ</t>
    </rPh>
    <rPh sb="109" eb="110">
      <t>カ</t>
    </rPh>
    <rPh sb="111" eb="112">
      <t>コ</t>
    </rPh>
    <rPh sb="178" eb="180">
      <t>シヨウ</t>
    </rPh>
    <rPh sb="185" eb="187">
      <t>イゼン</t>
    </rPh>
    <rPh sb="194" eb="196">
      <t>ケイコク</t>
    </rPh>
    <rPh sb="211" eb="213">
      <t>ジッコウ</t>
    </rPh>
    <rPh sb="241" eb="242">
      <t>ツカ</t>
    </rPh>
    <rPh sb="245" eb="247">
      <t>イゼン</t>
    </rPh>
    <rPh sb="254" eb="256">
      <t>ドウサ</t>
    </rPh>
    <rPh sb="288" eb="290">
      <t>カンキョウ</t>
    </rPh>
    <rPh sb="290" eb="292">
      <t>ヘンスウ</t>
    </rPh>
    <rPh sb="298" eb="300">
      <t>セッテイ</t>
    </rPh>
    <rPh sb="302" eb="304">
      <t>タイショ</t>
    </rPh>
    <rPh sb="304" eb="306">
      <t>ホウホウ</t>
    </rPh>
    <rPh sb="307" eb="309">
      <t>ショウカイ</t>
    </rPh>
    <phoneticPr fontId="2"/>
  </si>
  <si>
    <t>9.1.0.1, 9.1.2.0</t>
    <phoneticPr fontId="2"/>
  </si>
  <si>
    <t>Operations Consoleのプロジェクト・タブから、ジョブを開始することができない場合、パラメーターセットにAPT_BUFFER_MAXIMUM_TIMEOUT環境変数などの数値型の環境変数を含み、$PROJDEF, $ENV, $UNDEF、のいずれかがデフォルト値になっていると、ログ(/opt/IBM/WebSphere/AppServer/profiles/InfoSphere/logs/datastage_api_restservices.log)に、java.lang.NumberFormatExceptionと出力される。これらの設定値に、適切な数値を設定すること。</t>
    <phoneticPr fontId="2"/>
  </si>
  <si>
    <t>ジョブ実行、ジョブのインポート</t>
    <rPh sb="3" eb="5">
      <t>ジッコウ</t>
    </rPh>
    <phoneticPr fontId="2"/>
  </si>
  <si>
    <t>7.5.1, 7.5.2, 7.5.3, 8.0, 8.0.1, 8.0.1.1, 8.0.1.2, 8.0.1.3, 8.0.2, 8.1, 8.1.0.1, 8.1.0.2, 8.2.0, 8.2.0.1, 8.5, 8.5.0.1, 8.5.0.2, 8.5.0.3, 8.7, 8.7.0.1, 8.7.0.2, 9.1, 9.1.0.1, 9.1.2.0</t>
    <phoneticPr fontId="2"/>
  </si>
  <si>
    <t>パラレル・ジョブで、非常に大きいレコードを扱う場合、ジョブを実行したり、インポートするためには、いくつかの環境変数を設定する必要がある。ジョブ・ログのエラー内容によって、設定すべき環境変数が異なるため、ジョブ・ログの出力を確認すること。</t>
    <rPh sb="10" eb="12">
      <t>ヒジョウ</t>
    </rPh>
    <rPh sb="13" eb="14">
      <t>オオ</t>
    </rPh>
    <rPh sb="21" eb="22">
      <t>アツカ</t>
    </rPh>
    <rPh sb="23" eb="25">
      <t>バアイ</t>
    </rPh>
    <rPh sb="30" eb="32">
      <t>ジッコウ</t>
    </rPh>
    <rPh sb="53" eb="55">
      <t>カンキョウ</t>
    </rPh>
    <rPh sb="55" eb="57">
      <t>ヘンスウ</t>
    </rPh>
    <rPh sb="58" eb="60">
      <t>セッテイ</t>
    </rPh>
    <rPh sb="62" eb="64">
      <t>ヒツヨウ</t>
    </rPh>
    <rPh sb="78" eb="80">
      <t>ナイヨウ</t>
    </rPh>
    <rPh sb="85" eb="87">
      <t>セッテイ</t>
    </rPh>
    <rPh sb="90" eb="92">
      <t>カンキョウ</t>
    </rPh>
    <rPh sb="92" eb="94">
      <t>ヘンスウ</t>
    </rPh>
    <rPh sb="95" eb="96">
      <t>コト</t>
    </rPh>
    <rPh sb="108" eb="110">
      <t>シュツリョク</t>
    </rPh>
    <rPh sb="111" eb="113">
      <t>カクニン</t>
    </rPh>
    <phoneticPr fontId="2"/>
  </si>
  <si>
    <t>DataStageデザイナーやディレクターから、あるプロジェクト内のジョブを表示しようとすると、以下のエラーメッセージをともなう"DS.REINDEX ALL"の失敗で、表示できないことがある。ハッシュファイルの1つである'Type 30(DATA.30)'がないのが原因。ファイルシステムのバックアップからファイルをリストアするか、IBMサポートにファイルの修正を依頼すること。
"File DS_JOBS has no indices Secondary index facility is not supported for type 1 or 19 files"</t>
    <rPh sb="32" eb="33">
      <t>ナイ</t>
    </rPh>
    <rPh sb="38" eb="40">
      <t>ヒョウジ</t>
    </rPh>
    <rPh sb="48" eb="50">
      <t>イカ</t>
    </rPh>
    <rPh sb="81" eb="83">
      <t>シッパイ</t>
    </rPh>
    <rPh sb="85" eb="87">
      <t>ヒョウジ</t>
    </rPh>
    <rPh sb="134" eb="136">
      <t>ゲンイン</t>
    </rPh>
    <rPh sb="180" eb="182">
      <t>シュウセイ</t>
    </rPh>
    <rPh sb="183" eb="185">
      <t>イライ</t>
    </rPh>
    <phoneticPr fontId="2"/>
  </si>
  <si>
    <t>DataStageのログイン・ユーザーがMicrosoft Excelファイルへのアクセス権限がなくても、Unstructured Data ステージで、構成ウィンドウからMicrosoft Excelファイルを表示したりロードしたりできる。これは、構成ウィンドウがASBAgentを起動するユーザー(デフォルトはroot)で開始されているため。ジョブの実行は、DataStageのログイン・ユーザーで開始されるため、どちらのユーザーにも、同じアクセス権限を与えること。</t>
    <rPh sb="45" eb="47">
      <t>ケンゲン</t>
    </rPh>
    <rPh sb="77" eb="79">
      <t>コウセイ</t>
    </rPh>
    <rPh sb="106" eb="108">
      <t>ヒョウジ</t>
    </rPh>
    <rPh sb="125" eb="127">
      <t>コウセイ</t>
    </rPh>
    <rPh sb="142" eb="144">
      <t>キドウ</t>
    </rPh>
    <rPh sb="163" eb="165">
      <t>カイシ</t>
    </rPh>
    <rPh sb="177" eb="179">
      <t>ジッコウ</t>
    </rPh>
    <rPh sb="201" eb="203">
      <t>カイシ</t>
    </rPh>
    <rPh sb="220" eb="221">
      <t>オナ</t>
    </rPh>
    <rPh sb="226" eb="228">
      <t>ケンゲン</t>
    </rPh>
    <rPh sb="229" eb="230">
      <t>アタ</t>
    </rPh>
    <phoneticPr fontId="2"/>
  </si>
  <si>
    <t>Redhat Enterprise Linux 6のglibcのバージョンによって、InfoSphere Information Serverのエンジン層に予期せぬ問題が発生する可能性がある。Redhat社から、memcpy()に関する修正を含む、セキュリティーとバグ修正の更新版glibcがリリースされているため、これを適用すること。Information Serverのバージョンによって、推奨されるglibcのバージョンが異なる。</t>
    <rPh sb="76" eb="77">
      <t>ソウ</t>
    </rPh>
    <rPh sb="78" eb="80">
      <t>ヨキ</t>
    </rPh>
    <rPh sb="82" eb="84">
      <t>モンダイ</t>
    </rPh>
    <rPh sb="85" eb="87">
      <t>ハッセイ</t>
    </rPh>
    <rPh sb="89" eb="92">
      <t>カノウセイ</t>
    </rPh>
    <rPh sb="102" eb="103">
      <t>シャ</t>
    </rPh>
    <rPh sb="115" eb="116">
      <t>カン</t>
    </rPh>
    <rPh sb="118" eb="120">
      <t>シュウセイ</t>
    </rPh>
    <rPh sb="121" eb="122">
      <t>フク</t>
    </rPh>
    <rPh sb="134" eb="136">
      <t>シュウセイ</t>
    </rPh>
    <rPh sb="137" eb="139">
      <t>コウシン</t>
    </rPh>
    <rPh sb="139" eb="140">
      <t>バン</t>
    </rPh>
    <rPh sb="161" eb="163">
      <t>テキヨウ</t>
    </rPh>
    <rPh sb="197" eb="199">
      <t>スイショウ</t>
    </rPh>
    <rPh sb="214" eb="215">
      <t>コト</t>
    </rPh>
    <phoneticPr fontId="2"/>
  </si>
  <si>
    <t>ジョブ開発</t>
    <rPh sb="3" eb="5">
      <t>カイハツ</t>
    </rPh>
    <phoneticPr fontId="2"/>
  </si>
  <si>
    <t>Oracle Connector, DB2 Connector, ODBC ConnectorなどのRDBへのConnectorステージで共通して使用される"Update then insert" (upsert)と"Insert then update" (indate)の機能の違いが紹介されている。</t>
    <rPh sb="69" eb="71">
      <t>キョウツウ</t>
    </rPh>
    <rPh sb="73" eb="75">
      <t>シヨウ</t>
    </rPh>
    <rPh sb="138" eb="140">
      <t>キノウ</t>
    </rPh>
    <rPh sb="141" eb="142">
      <t>チガ</t>
    </rPh>
    <rPh sb="144" eb="146">
      <t>ショウカイ</t>
    </rPh>
    <phoneticPr fontId="2"/>
  </si>
  <si>
    <t>デザイナーのステージのプロパティーの列パネルが空で、列のグリッドがなくなっている場合、製品dllライブラリーがロードできなかったことが原因。DataStageクライアントを再インストールすることが推奨されている。Windows VistaまたはWindows 7にDataStageクライアントをインストールする際は、"run as administrator"で、インストーラーを開始すること。</t>
    <rPh sb="18" eb="19">
      <t>レツ</t>
    </rPh>
    <rPh sb="23" eb="24">
      <t>カラ</t>
    </rPh>
    <rPh sb="26" eb="27">
      <t>レツ</t>
    </rPh>
    <rPh sb="40" eb="42">
      <t>バアイ</t>
    </rPh>
    <rPh sb="43" eb="45">
      <t>セイヒン</t>
    </rPh>
    <rPh sb="67" eb="69">
      <t>ゲンイン</t>
    </rPh>
    <rPh sb="86" eb="87">
      <t>サイ</t>
    </rPh>
    <rPh sb="98" eb="100">
      <t>スイショウ</t>
    </rPh>
    <rPh sb="156" eb="157">
      <t>サイ</t>
    </rPh>
    <rPh sb="191" eb="193">
      <t>カイシ</t>
    </rPh>
    <phoneticPr fontId="2"/>
  </si>
  <si>
    <t>Linux環境、インストール</t>
    <rPh sb="5" eb="7">
      <t>カンキョウ</t>
    </rPh>
    <phoneticPr fontId="2"/>
  </si>
  <si>
    <t>Linux環境で、InfoSphere Information Server V9.1とDB2 V10.1を使用している場合、サーバーの再起動の際に、DB2が自動的に再起動しないことがある。DB2 V10.1 FP3を適用すること。該当するIIS環境は、以下の通り。
V9.1GA
V9.1.0.1： GAレベルにFP1をUpdateした環境
V9.1.2：　 2014/01/02以前にダウンロードしたV9.1.2のイメージをフル・インストールした環境、GAレベルにFP2をUpdateした環境
※以下のV9.1.0.1とV9.1.2の環境は該当しない
V9.1.0.1： V9.1.0.1をフル・インストールした環境
V9.1.2：  2014/01/03以降にダウンロードしたV9.1.2のイメージをフル・インストールした環境、V9.1.0.1をフルインストールした環境にFP２を適用した環境</t>
    <rPh sb="5" eb="7">
      <t>カンキョウ</t>
    </rPh>
    <rPh sb="54" eb="56">
      <t>シヨウ</t>
    </rPh>
    <rPh sb="60" eb="62">
      <t>バアイ</t>
    </rPh>
    <rPh sb="68" eb="71">
      <t>サイキドウ</t>
    </rPh>
    <rPh sb="72" eb="73">
      <t>サイ</t>
    </rPh>
    <rPh sb="79" eb="82">
      <t>ジドウテキ</t>
    </rPh>
    <rPh sb="83" eb="86">
      <t>サイキドウ</t>
    </rPh>
    <rPh sb="109" eb="111">
      <t>テキヨウ</t>
    </rPh>
    <rPh sb="116" eb="118">
      <t>ガイトウ</t>
    </rPh>
    <rPh sb="123" eb="125">
      <t>カンキョウ</t>
    </rPh>
    <rPh sb="127" eb="129">
      <t>イカ</t>
    </rPh>
    <rPh sb="130" eb="131">
      <t>トオ</t>
    </rPh>
    <phoneticPr fontId="2"/>
  </si>
  <si>
    <t>ジョブ開発、ジョブ実行</t>
    <rPh sb="3" eb="5">
      <t>カイハツ</t>
    </rPh>
    <rPh sb="9" eb="11">
      <t>ジッコウ</t>
    </rPh>
    <phoneticPr fontId="2"/>
  </si>
  <si>
    <t>DataStageで、ジョブが開けず、"Unable to load RID - &lt;id string&gt;"エラーとなることがある。WASのSystemOut.logに、SQLCODE: -968が出力されていた場合は、DB2のディスク領域が足りないか、トランザクション・ログがいっぱいとなっている可能性がある。DB2のdb2diag.logで詳細なエラーを確認すること。</t>
    <rPh sb="15" eb="16">
      <t>ヒラ</t>
    </rPh>
    <rPh sb="98" eb="100">
      <t>シュツリョク</t>
    </rPh>
    <rPh sb="105" eb="107">
      <t>バアイ</t>
    </rPh>
    <rPh sb="117" eb="119">
      <t>リョウイキ</t>
    </rPh>
    <rPh sb="120" eb="121">
      <t>タ</t>
    </rPh>
    <rPh sb="148" eb="151">
      <t>カノウセイ</t>
    </rPh>
    <rPh sb="171" eb="173">
      <t>ショウサイ</t>
    </rPh>
    <rPh sb="178" eb="180">
      <t>カクニン</t>
    </rPh>
    <phoneticPr fontId="2"/>
  </si>
  <si>
    <t>サービス層のWASが初期化("Open for e-business"状態にならない)に失敗するか、一定期間稼動後に停止してしまう、あるいは、断続的にユーザー認証に失敗することがある。以下の3つが原因の可能性がある。
・カーネル・パラメーターnofilesが10240以上の値になっていない
・LIBPATH/SHLIB_PATH/LD_LIBRARY_PATHの設定値が長すぎる、あるいは、WebSphereサービスが使うライブラリーと互換性がない
・LDR_CNTLまたはMALLOCOPTIONSが設定されている(AIXのみ)</t>
    <rPh sb="4" eb="5">
      <t>ソウ</t>
    </rPh>
    <rPh sb="10" eb="13">
      <t>ショキカ</t>
    </rPh>
    <rPh sb="35" eb="37">
      <t>ジョウタイ</t>
    </rPh>
    <rPh sb="44" eb="46">
      <t>シッパイ</t>
    </rPh>
    <rPh sb="50" eb="52">
      <t>イッテイ</t>
    </rPh>
    <rPh sb="52" eb="54">
      <t>キカン</t>
    </rPh>
    <rPh sb="54" eb="56">
      <t>カドウ</t>
    </rPh>
    <rPh sb="56" eb="57">
      <t>ゴ</t>
    </rPh>
    <rPh sb="58" eb="60">
      <t>テイシ</t>
    </rPh>
    <rPh sb="71" eb="74">
      <t>ダンゾクテキ</t>
    </rPh>
    <rPh sb="79" eb="81">
      <t>ニンショウ</t>
    </rPh>
    <rPh sb="82" eb="84">
      <t>シッパイ</t>
    </rPh>
    <rPh sb="92" eb="94">
      <t>イカ</t>
    </rPh>
    <rPh sb="98" eb="100">
      <t>ゲンイン</t>
    </rPh>
    <rPh sb="101" eb="104">
      <t>カノウセイ</t>
    </rPh>
    <rPh sb="134" eb="136">
      <t>イジョウ</t>
    </rPh>
    <rPh sb="137" eb="138">
      <t>アタイ</t>
    </rPh>
    <rPh sb="182" eb="184">
      <t>セッテイ</t>
    </rPh>
    <rPh sb="184" eb="185">
      <t>アタイ</t>
    </rPh>
    <rPh sb="186" eb="187">
      <t>ナガ</t>
    </rPh>
    <rPh sb="210" eb="211">
      <t>ツカ</t>
    </rPh>
    <rPh sb="219" eb="222">
      <t>ゴカンセイ</t>
    </rPh>
    <rPh sb="252" eb="254">
      <t>セッテイ</t>
    </rPh>
    <phoneticPr fontId="2"/>
  </si>
  <si>
    <t>Linux環境、ジョブ実行</t>
    <rPh sb="5" eb="7">
      <t>カンキョウ</t>
    </rPh>
    <rPh sb="11" eb="13">
      <t>ジッコウ</t>
    </rPh>
    <phoneticPr fontId="2"/>
  </si>
  <si>
    <t>DataStageで、"File descriptor out of range in fd_set"エラーが出力された場合は、LinuxのFD_SET array size(/usr/include/bits/typesizes.hで設定する)の制限に達したため。この制限は、ある1ユーザーが同時に開くことができるファイル数となっており、ハードリミットのため、ユーザーが変更不可。ジョブの変更が必要。</t>
    <rPh sb="55" eb="57">
      <t>シュツリョク</t>
    </rPh>
    <rPh sb="60" eb="62">
      <t>バアイ</t>
    </rPh>
    <rPh sb="118" eb="120">
      <t>セッテイ</t>
    </rPh>
    <rPh sb="124" eb="126">
      <t>セイゲン</t>
    </rPh>
    <rPh sb="127" eb="128">
      <t>タッ</t>
    </rPh>
    <rPh sb="135" eb="137">
      <t>セイゲン</t>
    </rPh>
    <rPh sb="147" eb="149">
      <t>ドウジ</t>
    </rPh>
    <rPh sb="150" eb="151">
      <t>ヒラ</t>
    </rPh>
    <rPh sb="162" eb="163">
      <t>スウ</t>
    </rPh>
    <rPh sb="186" eb="188">
      <t>ヘンコウ</t>
    </rPh>
    <rPh sb="188" eb="190">
      <t>フカ</t>
    </rPh>
    <rPh sb="195" eb="197">
      <t>ヘンコウ</t>
    </rPh>
    <rPh sb="198" eb="200">
      <t>ヒツヨウ</t>
    </rPh>
    <phoneticPr fontId="2"/>
  </si>
  <si>
    <t>Unstructured Data ステージ、Microsoft Excel</t>
    <phoneticPr fontId="2"/>
  </si>
  <si>
    <t>Redhat Enterprise Linux 6</t>
    <phoneticPr fontId="2"/>
  </si>
  <si>
    <t>8.7, 8.7.0.1, 8.7.0.2, 9.1, 9.1.0.1, 9.1.2.0</t>
    <phoneticPr fontId="2"/>
  </si>
  <si>
    <t>デザイナー、インストール</t>
    <phoneticPr fontId="2"/>
  </si>
  <si>
    <t>Designerクライアント</t>
    <phoneticPr fontId="2"/>
  </si>
  <si>
    <t>DB2</t>
    <phoneticPr fontId="2"/>
  </si>
  <si>
    <t>DB2Connector</t>
    <phoneticPr fontId="2"/>
  </si>
  <si>
    <t>ジョブ実行</t>
    <rPh sb="3" eb="5">
      <t>ジッコウ</t>
    </rPh>
    <phoneticPr fontId="2"/>
  </si>
  <si>
    <t>8.1, 8.1.0.1, 8.1.0.2, 8.2.0, 8.2.0.1, 8.5, 8.5.0.1, 8.5.0.2, 8.5.0.3, 8.7, 8.7.0.1, 8.7.0.2, 9.1, 9.1.0.1, 9.1.2.0</t>
    <phoneticPr fontId="2"/>
  </si>
  <si>
    <t>導入</t>
    <rPh sb="0" eb="2">
      <t>ドウニュウ</t>
    </rPh>
    <phoneticPr fontId="2"/>
  </si>
  <si>
    <t>InfoSphere Information Server</t>
    <phoneticPr fontId="2"/>
  </si>
  <si>
    <t>DataStageパラレルジョブでDB2を使用するステージのうち、ODBCドライバを使用するものと、DB2クライアントを使うものがある。
-ODBCを使用するステージ
    ODBC Enterprise
    ODBC Connector
    Dynamic RDBMS (ODBC、DB2 Clientどちらを使用することも可)
-DB2クライアント
    DB2 API
    Stored Procedure
    Dynamic RDBMS (接続先としてDB2を選択したとき)
    DB2 Connector</t>
    <rPh sb="21" eb="23">
      <t>シヨウ</t>
    </rPh>
    <rPh sb="42" eb="44">
      <t>シヨウ</t>
    </rPh>
    <rPh sb="60" eb="61">
      <t>ツカ</t>
    </rPh>
    <rPh sb="75" eb="77">
      <t>シヨウ</t>
    </rPh>
    <rPh sb="161" eb="163">
      <t>シヨウ</t>
    </rPh>
    <rPh sb="168" eb="169">
      <t>カ</t>
    </rPh>
    <rPh sb="234" eb="236">
      <t>セツゾク</t>
    </rPh>
    <rPh sb="236" eb="237">
      <t>サキ</t>
    </rPh>
    <rPh sb="244" eb="246">
      <t>センタク</t>
    </rPh>
    <phoneticPr fontId="2"/>
  </si>
  <si>
    <t>DataStage Lookup</t>
    <phoneticPr fontId="2"/>
  </si>
  <si>
    <t>8.1, 8.5, 8.7, 9.1</t>
    <phoneticPr fontId="2"/>
  </si>
  <si>
    <t>範囲Lookupを行う際は、パーティション方式は「全体」とする必要がある。設定方法を紹介。</t>
    <rPh sb="0" eb="2">
      <t>ハンイ</t>
    </rPh>
    <rPh sb="9" eb="10">
      <t>オコナ</t>
    </rPh>
    <rPh sb="11" eb="12">
      <t>サイ</t>
    </rPh>
    <rPh sb="21" eb="23">
      <t>ホウシキ</t>
    </rPh>
    <rPh sb="25" eb="27">
      <t>ゼンタイ</t>
    </rPh>
    <rPh sb="31" eb="33">
      <t>ヒツヨウ</t>
    </rPh>
    <rPh sb="37" eb="39">
      <t>セッテイ</t>
    </rPh>
    <rPh sb="39" eb="41">
      <t>ホウホウ</t>
    </rPh>
    <rPh sb="42" eb="44">
      <t>ショウカイ</t>
    </rPh>
    <phoneticPr fontId="2"/>
  </si>
  <si>
    <t xml:space="preserve">InfoSphere Information Server istool command is failing with nested exception error message on import or export </t>
    <phoneticPr fontId="2"/>
  </si>
  <si>
    <t>istoolによるimport/exportの際に以下のようなメッセージで実行できない、Serverコンソールにログインできないという状況になった場合、XMETAデータベースの表スペースがいっぱいである可能性がある。
Beginning Export Preview
Export preview failed: CORBA UNKNOWN 0x4942fe86 Maybe; nested exception is:org.omg.CORBA.UNKNOWN:
&gt;&gt; SERVER (id=4773e3aa, host=tx8adhub030) TRACE START:
&gt;&gt; java.rmi.RemoteException: ; nested exception is:java.lang.RuntimeException: 
com.ascential.acs.logging.client.LoggingException: Logging operation failed.
&gt;&gt; at com.ascential.acs.logging.LoggingServiceLogHelper.retry(LoggingServiceLogHelper.java:230)
中略
&gt;&gt; at com.ibm.ws.util.ThreadPool$Worker.run(ThreadPool.java:1604)
&gt;&gt; SERVER (id=4773e3aa, host=tx8adhub030) TRACE END.
WASのSysError.logを確認する。表スペースの容量不足の場合は以下のようなメッセージ。
0000003d SystemErr R Caused by:
com.ibm.db2.jcc.am.SqlException: DB2 SQL Error: SQLCODE=-289,SQLSTATE=57011,SQLERRMC=XMETA, DRIVER=3.58.135</t>
    <rPh sb="23" eb="24">
      <t>サイ</t>
    </rPh>
    <rPh sb="25" eb="27">
      <t>イカ</t>
    </rPh>
    <rPh sb="37" eb="39">
      <t>ジッコウ</t>
    </rPh>
    <rPh sb="67" eb="69">
      <t>ジョウキョウ</t>
    </rPh>
    <rPh sb="73" eb="75">
      <t>バアイ</t>
    </rPh>
    <rPh sb="88" eb="89">
      <t>ヒョウ</t>
    </rPh>
    <rPh sb="101" eb="104">
      <t>カノウセイ</t>
    </rPh>
    <rPh sb="540" eb="542">
      <t>チュウリャク</t>
    </rPh>
    <rPh sb="679" eb="681">
      <t>カクニン</t>
    </rPh>
    <rPh sb="684" eb="685">
      <t>ヒョウ</t>
    </rPh>
    <rPh sb="690" eb="692">
      <t>ヨウリョウ</t>
    </rPh>
    <rPh sb="692" eb="694">
      <t>フソク</t>
    </rPh>
    <rPh sb="695" eb="697">
      <t>バアイ</t>
    </rPh>
    <rPh sb="698" eb="700">
      <t>イカ</t>
    </rPh>
    <phoneticPr fontId="2"/>
  </si>
  <si>
    <t xml:space="preserve">Information Server 8.5 client installation failed due to .Net framework dll registration failure. </t>
  </si>
  <si>
    <t>クライアント導入</t>
    <rPh sb="6" eb="8">
      <t>ドウニュウ</t>
    </rPh>
    <phoneticPr fontId="2"/>
  </si>
  <si>
    <t>インポート</t>
    <phoneticPr fontId="2"/>
  </si>
  <si>
    <t>デザイナー</t>
  </si>
  <si>
    <t>DataStage V9.1以降、デザイナー・クライアントのログイン時に下記エラーでログインが失敗する。 Error message: Failed to authenticate the current user against the selected Services Tier Exception type: Exception message: Exception stack trace  英語環境以外のクライアントマシーンで発生しやすい。デザイナー・クライアントでのみ新たに使用されたREST APIが、HTTPプロキシー認証をサポートしていないことが原因。解決方法として、クライアントマシンにログインし、インターネットオプションの全てのプロキシー設定を削除するか、インフォメーション・サーバーのサービス層とエンジン層のホストであるマシンを例外として登録する。</t>
  </si>
  <si>
    <t>8.0, 8.0.1, 8.1, 8.1.0.1, 8.1.0.2, 8.5, 8.5.0.1, 8.5.0.2, 8.5.0.3, 8.7, 8.7.0.1, 8.7.0.2, 9.1, 9.1.0.1, 9.1.2.0</t>
  </si>
  <si>
    <t>RedHat Linux 6, パラレルジョブ</t>
  </si>
  <si>
    <t>RedHat Linux 6 以降のバージョンにアップグレードすると、パラレル・エンジン・ジョブのメモリ使用量がこれまでよりも増加する。これは、Linuxカーネルの”Huge Page”機能がデフォルトで使用されるようになったためで、パラレルジョブ実行中に従来よりも30%以上増加したケースがある。DataStageのパラレル・エンジンを使用する場合は、この機能を無効にすることを推奨している。</t>
  </si>
  <si>
    <t>Windows環境でジョブを実行すると下記エラーで失敗する。
Message: Transformer_1: Failed to load the library "V0S1_testjob_Transformer_1.dll". 
C++ランタイムライブラリ（MSVCP90.DLLとMSVCR90.DLL）のディレクトリーがMicrosoft Visual Studioのバージョンによって異なることが原因。対処方法についてガイド。</t>
  </si>
  <si>
    <t>FixPack, インストール</t>
  </si>
  <si>
    <t>Information Server 9.1 のFixPack 1 を適用した後で、Update Installer 9.1.0.103を使用してパッチを適用すると下記エラーが発生する。
Error: Caused by: cvc-complex-type.2.4.a: Invalid content was found starting with element 'RequiredMigrationTool'. One of "SuiteSpec":BuildDate} is expected. xml file: C:\IBM\InformationServer\_uninstall\SuiteSpec.xml. xsd file: SuiteSpec.xsd SuiteSpec.xml がFixPack 1 の適用時に書き換えられてしまうためで、9.1.0.103 の導入のためには、このファイルを更新する必要がある。</t>
  </si>
  <si>
    <t>DataStage のパラレルジョブで、シーケンシャル・ファイルのNLS形式を変換する方法。全てのCharあるいはVarChar型のカラムにUnicode拡張を設定する必要がある。この設定を行わないとターゲットステージでのNLSの違いによる変換は起きない。</t>
  </si>
  <si>
    <t>8.5.0.1, 8.5.0.2, 8.7</t>
  </si>
  <si>
    <t>DataStage V7.5.3から8.7にジョブをインポートする際、”TEMP”という名前のパラメータや関数が存在すると、「Activity {StageName}: Expression "TEMP" - Expected: left parenthesis ("(") 」というエラーでコンパイルに失敗する。該当箇所を除去、あるいはエラーにならないよう修正して再度コンパイルすること。</t>
  </si>
  <si>
    <t>7.5, 8.0, 8.1</t>
  </si>
  <si>
    <t>クライアントからプロジェクトにログインしようとすると下記エラーで失敗する。
"Failed to connect to host: hostname, project: project_name (Invalid account name supplied (39129))"
新規作成されたプロジェクトへのログイン、あるいは新規ユーザーによるログインに失敗する場合、該当プロジェクトのディレクトリ配下のパーミッションが適切でない場合がある。また、既存のプロジェクトに対して全てのユーザーがログインに失敗する場合、UV.ACCOUNTS ファイルのプロジェクト名が欠落している可能性がある。</t>
  </si>
  <si>
    <t>9.1, 9.1.2.0</t>
  </si>
  <si>
    <t>Windows環境, Transformerステージ, コンパイル</t>
  </si>
  <si>
    <t>Windows環境, Transformerステージ, ジョブ開発</t>
  </si>
  <si>
    <t>Balanced Optimization のジョブを実行時に、元のジョブに、データベースのコネクターが含まれる、且つ、TransformerステージでNULLTOEMPTY関数が使用されていると失敗する。これは、NULLTOEMPTY関数の戻り値が、出力先の型が文字型の場合は””、数値型の場合は0であるため。出力先が数値型の場合は、NULLTOZERO関数を使用する必要がある。</t>
  </si>
  <si>
    <t>インポート</t>
  </si>
  <si>
    <t>8.7.0.1, 8.7.0.2, 9.1, 9.1.0.1, 9.1.2.0</t>
  </si>
  <si>
    <t>バージョン 8.7.0.1以降では、InfoSphere Information Serverのツールを使用してテーブル定義メタデータのインポートを行う際、実行ユーザーに対して、Common Metadata Administrator ロールが付与されている必要がある。</t>
  </si>
  <si>
    <t>dsjobコマンド</t>
  </si>
  <si>
    <t>dsjobコマンド実行時、Infomation Server のドメイン認証を行うためにWebSphere Application Serverに接続し、JVMを読み込むが、JVMがクラッシュすることがある。"-domain NONE"オプションを使用することで、JVMを読み込まないようになる。</t>
  </si>
  <si>
    <t>istool, エクスポート</t>
  </si>
  <si>
    <t>istoolを使用して非常に大きなプロジェクトをエクスポートする際、アセット・パスにワイルドカード（*：アスタリスク）を使用すると、エラーになる可能性がある。これは、クエリ・パラメータの上限値（2100）を超えてしまうためで、より小さいグループに絞り込んでパスを指定する必要がある。</t>
  </si>
  <si>
    <t>ジョブ開発, Transformerステージ</t>
  </si>
  <si>
    <t>6.0.1, 6.0.2, 6.0.4, 6.0.6, 6.5.0, 6.5.0.1, 7.0.2, 7.0.3, 7.5, 7.5.1, 7.5.2, 7.5.3, 8.0, 8.0.1, 8.0.1.1, 8.0.1.2, 8.0.1.3, 8.1, 8.1.0.1, 8.1.0.2, 8.5, 8.5.0.1, 8.5.0.2, 8.7</t>
  </si>
  <si>
    <t>Transformerステージで制約に「処理異常終了行数」が設定されている場合、閾値に達するとJobが異常終了するが、バッファーに保持されたデータは後続に出力されない。後続に出力するには、” APT_EXPORT_FLUSH_COUNT=1”を設定するか、Transformerステージを順次あるいは1ノードのみのパラレルに設定し、結合可能モードを「結合しない」として実行する。</t>
  </si>
  <si>
    <t>AIX環境, DB2</t>
  </si>
  <si>
    <t>In the Transformer stage, using the IsValid function throws a warning in DataStage.</t>
    <phoneticPr fontId="2"/>
  </si>
  <si>
    <t>In DataStage, the DSXImportService command throws an orbtrc dump during authentication only.</t>
    <phoneticPr fontId="2"/>
  </si>
  <si>
    <t>Information Server InfoSphere DataStage, dsrpc daemon not starting after removing previous Information Server version</t>
    <phoneticPr fontId="2"/>
  </si>
  <si>
    <t>Unable to import table definitions using Datastage DB2 Connector when table name contains underscore ('_')</t>
    <phoneticPr fontId="2"/>
  </si>
  <si>
    <t>When trying to update properties via DataStage Administrator receive the error, Run-time error '9': Subscript out of range.</t>
    <phoneticPr fontId="2"/>
  </si>
  <si>
    <t>IBM Information Server update installer fails to unlock template directory</t>
    <phoneticPr fontId="2"/>
  </si>
  <si>
    <t>Inactivity timeout is ineffective for dsjob commands run against IBM InfoSphere DataStage Server on Windows</t>
    <phoneticPr fontId="2"/>
  </si>
  <si>
    <t>*** glibc detected *** double free or corruption message in a Information Server / DataStage job log</t>
    <phoneticPr fontId="2"/>
  </si>
  <si>
    <t>IBM InfoSphere DataStage clients fail to connect on Windows</t>
    <phoneticPr fontId="2"/>
  </si>
  <si>
    <t>Abnormal termination error running a job using IBM InfoSphere DataStage DB2 Connector</t>
    <phoneticPr fontId="2"/>
  </si>
  <si>
    <t xml:space="preserve">Failed to save Information Server job with following errors: Cannot find job ROOT Unable to save EditServ.impl.JobDefnImpl@2dca2dca </t>
    <phoneticPr fontId="2"/>
  </si>
  <si>
    <t>When IBM InfoSphere Information Server is deployed with the InfoSphere Information Server engine tier running on a Windows Server 2012 system, it is not possible to schedule jobs using the built-in Director job scheduler</t>
    <phoneticPr fontId="2"/>
  </si>
  <si>
    <t>Information Server installation fails with "libgcc_s.so.1 must be installed for pthread_cancel to work" errorr</t>
    <phoneticPr fontId="2"/>
  </si>
  <si>
    <t>Exporting an Information Server DataStage project with istool or with Information Server Manager while jobs are running</t>
    <phoneticPr fontId="2"/>
  </si>
  <si>
    <t xml:space="preserve">During InfoSphere Information Server installation, DB2 does not start </t>
  </si>
  <si>
    <t xml:space="preserve">AIX </t>
  </si>
  <si>
    <t xml:space="preserve">InfoSphere Information Server, Version 11.3 job compatibility </t>
  </si>
  <si>
    <t xml:space="preserve">InfoSphere DataStage </t>
  </si>
  <si>
    <t>マイグレーション</t>
  </si>
  <si>
    <t>DataStage V11.3 の旧バージョンからの互換性について。
DataStage V11.3 で導入された新機能の影響のため、V9.1のジョブをV11.3にインポートする場合、全てのジョブにおいて再コンパイルが必要。パラレルジョブについては変更が必要な場合がある。具体的な変更点について紹介している。</t>
  </si>
  <si>
    <t xml:space="preserve">Information Server client installation failed due to .Net framework dll registration failure. </t>
  </si>
  <si>
    <t xml:space="preserve">InfoSphere Information Server </t>
  </si>
  <si>
    <t>Windows環境,インストール</t>
  </si>
  <si>
    <t xml:space="preserve">8.5, 8.7 </t>
  </si>
  <si>
    <t xml:space="preserve">MustGather: Collecting logs and artifacts from InfoSphere Information Server </t>
  </si>
  <si>
    <t>MustGather</t>
  </si>
  <si>
    <t xml:space="preserve">8.0.1.1, 8.0.1.2, 8.0.1.3, 8.1, 8.1.0.1, 8.1.0.2, 8.5, 8.5.0.1, 8.5.0.2, 8.5.0.3, 8.7, 8.7.0.1, 8.7.0.2, 9.1, 9.1.0.1, 9.1.2.0, 10.0, 11.3 </t>
  </si>
  <si>
    <t>問題解決に役立つログ等の情報を収集する、Information Server MustGather について。情報を収集し、IBMのサポートに送付することで、既知の問題との照合や、欠陥の有無についての判断をより早く行うことができる。</t>
  </si>
  <si>
    <t xml:space="preserve">IBM InfoSphere DataStage and QualityStage Operations Console istool ODBAdmin command with the purgedb or countdb parameter does not produce any output </t>
  </si>
  <si>
    <t>istool</t>
  </si>
  <si>
    <t xml:space="preserve">8.7, 8.7.0.1, 8.7.0.2, 9.1, 9.1.0.1, 9.1.2.0 </t>
  </si>
  <si>
    <t>istool ODBAdmin コマンド（countdb または purgedb パラメーターを指定）を非rootユーザーで実行しても何も出力されない場合、ユーザーのローカル構成エリアにキャッシュされたJavaのバンドルが失効していることが原因。削除すれば、次回実行時には新たにキャッシュが作成されるのでコマンドは成功する。</t>
  </si>
  <si>
    <t xml:space="preserve">UpdateSignerCerts command fails on the Client machine with error CWPKI0314E </t>
  </si>
  <si>
    <t>UpdateSignerCerts</t>
  </si>
  <si>
    <t>クライアント・マシンから、UpdateSignerCerts コマンドを実行すると、下記のエラーで失敗することがある。
"CWPKI0314E: The following error is returned from an exception: ADMC0017E: Could not create an RMI connector to connect to host &lt;hostname&gt;at port 2825"
まず、下記のTechnoteを参照し、コマンドを正しく実行していることを確認すること。その他、環境要因で確認する項目を紹介している。
（※ハイパーリンク）
Technote[After InfoSphere Information Server installation, the client fails to log into the server which is deployed on WebSphere Application Server v8.]
http://www.ibm.com/support/docview.wss?uid=swg21515435</t>
  </si>
  <si>
    <t xml:space="preserve">Applications launched from Launchpad might not load correctly in Internet Explorer </t>
  </si>
  <si>
    <t>Windows環境,IE,Launchpad</t>
  </si>
  <si>
    <t>Internet Explorer でJavaScript が無効になっている場合に、Launchpad からアプリケーションを起動しても正しくロードされない可能性がある。</t>
  </si>
  <si>
    <t xml:space="preserve">What are some periodic maintenance recommendations for WebSphere in a DataStage environment? </t>
  </si>
  <si>
    <t xml:space="preserve">8.0, 8.1, 8.2.0, 8.5, 8.7, 9.1, 9.1.2.0 </t>
  </si>
  <si>
    <t>DataStage 環境のWASで定期的に実施することが推奨されるメンテナンスについて紹介している。</t>
  </si>
  <si>
    <t xml:space="preserve">IBM InfoSphere DataStage and QualityStage Operations Console displays incorrect service state </t>
  </si>
  <si>
    <t>Operations Console</t>
  </si>
  <si>
    <t>Operations ConsoleのDataStageエンジンのモニタリングで、実際はサービス(例. ASB Agent, dsrpcd (DSRPC Service), etc)が稼働中であるにもかかわらず、サービスの状態が'Not runing(停止中)'など誤った表示となることがある。"DSAppWatcher.sh -status" あるいは "ps -ef" のコマンドで正しい稼働状況を確認できる。解決方法を紹介。</t>
  </si>
  <si>
    <t xml:space="preserve">Error when opening Datastage job in Designer: "Failed to open RT_STATUSxxx file" </t>
  </si>
  <si>
    <t xml:space="preserve">7.5, 8.0, 8.0.1, 8.1, 8.5 </t>
  </si>
  <si>
    <t>デザイナーでジョブを開く際に、RT_STATUS ファイルが破損して開けないためにエラーとなる場合の対処方法を紹介。</t>
  </si>
  <si>
    <t xml:space="preserve">A new feature to generate stack traces for Parallel jobs at version 9.1 of DataStage </t>
  </si>
  <si>
    <t>パラレルジョブ,スタックトレース</t>
  </si>
  <si>
    <t>DataStage V9.1 で、パラレルジョブのスタックトレースを取得する方法について紹介。各種の環境変数を設定することで、スタックトレースを取得できる。</t>
  </si>
  <si>
    <t xml:space="preserve">InfoSphere Information Server Suite Installer does not display tier and product selection panels </t>
  </si>
  <si>
    <t xml:space="preserve">8.5, 8.5.0.1, 8.5.0.2, 8.5.0.3, 8.7, 8.7.0.1, 8.7.0.2, 9.1, 9.1.0.1, 9.1.2.0, 11.3 </t>
  </si>
  <si>
    <t>インストーラのGUIが、層や製品を選択するパネルを表示しないため、必要なパラメータが入力されずインストールが失敗することがある。原因は、以前のインストールの失敗や途中でキャンセルした際に作成された、ISHOME/_uninstall/directory 配下の”inprogress”というディレクトリが残っているため。インストールの途中で残ったものを除去する方法を紹介。</t>
  </si>
  <si>
    <t xml:space="preserve">Change the passwords for IBM InfoSphere Information Server users on Windows </t>
  </si>
  <si>
    <t>Windows環境,ユーザー管理</t>
  </si>
  <si>
    <t xml:space="preserve">8.0.1, 8.1, 8.5 </t>
  </si>
  <si>
    <t>During installation of DB2 that is bundled with InfoSphere Information Server, the DB2 installation fails with return code 126, a 'Permission denied' message for the /tmp/db2 directory</t>
  </si>
  <si>
    <t>インストール,DB2</t>
  </si>
  <si>
    <t xml:space="preserve">AIX, Linux </t>
  </si>
  <si>
    <t xml:space="preserve">11.3.0.0 </t>
  </si>
  <si>
    <t>Infomation Server に同梱されたDB2 のインストールが、以下のようなエラーメッセージとともに、エラーコード 126 で失敗する。
Jul 29, 2014 7:03:27 PM, WARNING: com.ibm.is.install.core.CommonProcess  Exit Code: 126, 
Jul 29, 2014 7:03:27 PM, SEVERE: com.ibm.is.install.engine.runtime.InstallEngine
com.ibm.is.install.exception.InstallException: com.ibm.is.install.exception.InstallException: CDIIN4544E: The DB2 installation failed: the return code was 126
    at com.ibm.is.install.engine.action.builtin.db2.InstallDB2Action.execute(InstallDB2Action.java:182)
…
原因は、一時ディレクトリ /tmp のマウントポイントに対する権限が”noexec”となっているため。noexecオプションをはずして、/tmpをマウントしなおし、インストールを再実施する。</t>
  </si>
  <si>
    <t>Mozilla Firefox Version 27 and Microsoft Internet Explorer 11 and higher are not compatible with the InfoSphere Information Server installation wizard</t>
  </si>
  <si>
    <t xml:space="preserve">8.5, 8.7, 9.1, 9.1.2.0, 10.0, 11.3 </t>
  </si>
  <si>
    <t>Information Server の インストレーションウィザードは、JavaScript の 非互換性のため、Firefox 27 以降と Internet Explorer 11 以降では使用できない。Firefox 27 より前、Internet Explorer 9 あるいは 10 を使用すること。また、Google Chrome では、正常に稼働することが報告されている。</t>
  </si>
  <si>
    <t>How do you manually delete an IBM InfoSphere DataStage project</t>
  </si>
  <si>
    <t>プロジェクト管理</t>
  </si>
  <si>
    <t xml:space="preserve">8.0.1, 8.1, 8.5, 8.7 </t>
  </si>
  <si>
    <t>DataStage V8.0.1, V8.1 で、プロジェクトをDStageWrapper.scriptを使用して手動で削除する方法を紹介。DStageWrapper.scriptは、Information Server のサポートより入手可能。
DataStage V8.5, V8.7 の手順については、以下の資料を参照。
（※）How to manually delete a DataStage project</t>
    <rPh sb="53" eb="55">
      <t>シヨウ</t>
    </rPh>
    <phoneticPr fontId="2"/>
  </si>
  <si>
    <t>Information Server DirectoryCommand.sh is failing when I tried to add permission to a group</t>
  </si>
  <si>
    <t>DirectoryCommand</t>
  </si>
  <si>
    <t>In Information Server Designer, viewing reports fails after clicking on the URL for 'Generate Report' fails. Viewing reports from the web console does not work either.</t>
  </si>
  <si>
    <t>Designerクライアント,Webコンソール,レポート作成</t>
  </si>
  <si>
    <t xml:space="preserve">8.1, 8.5, 8.7, 9.1, 9.1.2.0 </t>
  </si>
  <si>
    <t>XML files in the /IBM/InformationServer/ASBNode/conf/etc/XmlFiles directory</t>
  </si>
  <si>
    <t>Generate Operational Metadata</t>
  </si>
  <si>
    <t xml:space="preserve">8.0, 8.1, 8.5, 8.7, 9.1, 11.3 </t>
  </si>
  <si>
    <t>Information Server DataStage: DSEngine errlog file contains entries, "Illegal flavor keyword, IDEAL flavor DataStage assumed"</t>
  </si>
  <si>
    <t>DSEngine</t>
  </si>
  <si>
    <t>DSEngineディレクトリerrlogファイルに "Illegal flavor keyword, IDEAL flavor DataStage assumed" メッセージが大量に出る場合は、VOCファイル中の、空白であるべきフィールドに"などの文字が入っている。VOCファイルの修正方法を紹介。</t>
    <rPh sb="105" eb="106">
      <t>チュウ</t>
    </rPh>
    <phoneticPr fontId="2"/>
  </si>
  <si>
    <t>How to increase JVM heap size in WAS via server.xml</t>
  </si>
  <si>
    <t>WASの管理コンソールからJVMのヒープサイズが変更できない場合は、server.xml を編集することで変更できる。変更方法を紹介。</t>
  </si>
  <si>
    <t>DataStage Job with an FTP Enterprise stage fails with the error, ftp://host/path/filename is not valid remote file</t>
  </si>
  <si>
    <t>FTP Enterpriseステージ</t>
  </si>
  <si>
    <t xml:space="preserve">DataStage の FTP Enterprise ステージで、以下のエラーで異常終了する場合、URIの指定方法が誤っている。
Id: IIS-DSEE-TFOP-00020
Message: FTP_Enterprise_8: Error occurred during initializeFromArgs().
Message Id: IIS-DSEE-PFTP-00034 Message:
FTP_Enterprise_8: uri: ftp://server_name/file_path/file_name is not valid remote file.
FTPするファイルの絶対パスを指定する場合、 server_name と path の間に スラッシュ（”/”）が２つ必要。
ftp://&lt;server_name&gt;//&lt;path&gt;/ &lt;file name&gt;
参照：FTP Enterprise ステージ: 「プロパティー」タブ
</t>
  </si>
  <si>
    <t>ODBCドライバー</t>
  </si>
  <si>
    <t>ODBCドライバーを使用して読み込むデータの英字以外の文字が正しくない場合に、データベースから取得されるデータが不正なのか、DataStageで文字化けが起こっているのかを判断する方法について。データベースからODBCドライバーの間でsnoop トレースを取得することにより判別できる。取得方法について紹介している。</t>
  </si>
  <si>
    <t>InfoSphere DataStage server job issues warning "Link report for link &lt;LINK NAME&gt; not found."</t>
  </si>
  <si>
    <t>サーバージョブ, Generate Operational Metadata</t>
  </si>
  <si>
    <t>DataStage client login results in host not found error 81011</t>
  </si>
  <si>
    <t>クライアント,認証</t>
  </si>
  <si>
    <t>DataStage のDesignerクライアント、あるいはDirectorクライアントでログインしようとするとき、以下のエラーが発生することがある。
Failed to connect to Information Server Engine: &lt;engine_name&gt;, &lt;project_name&gt;
(The host name specified is not valid, or the host is not responding (81011)) 
クライアントのログインは、サービス層とエンジン層の２段階の認証で行われるが、サービス層では完全修飾ドメイン名を指定するがエンジン層ではショートネームしか定義されていない、というような場合に発生する。</t>
  </si>
  <si>
    <t>DataStage dsjob command fails to open job and then reports error -1004.</t>
    <phoneticPr fontId="2"/>
  </si>
  <si>
    <t>dsjobコマンドで、-1004エラーが返された場合には、以下の2つの原因が考えられる。対処方法が紹介されている。
1. DataStage エンジンのデフォルトのポート番号31538ではない別のポート番号を使っていて、dsjobコマンドの-serverパラメーターで、ポート番号を指定していない場合
2. dsjobコマンドを実行するユーザーに対して、プロジェクト・ディレクトリー(InformationServer/Server/Projects)内のファイルに対する権限が足りない場合(ユーザーが所属するグループにはrwx権限が必要)
エラー例)dsjob -jobinfo projectname jobname
ERROR: Failed to open job
Status code = -1004</t>
    <rPh sb="20" eb="21">
      <t>カエ</t>
    </rPh>
    <rPh sb="24" eb="26">
      <t>バアイ</t>
    </rPh>
    <rPh sb="29" eb="31">
      <t>イカ</t>
    </rPh>
    <rPh sb="35" eb="37">
      <t>ゲンイン</t>
    </rPh>
    <rPh sb="38" eb="39">
      <t>カンガ</t>
    </rPh>
    <rPh sb="44" eb="46">
      <t>タイショ</t>
    </rPh>
    <rPh sb="46" eb="48">
      <t>ホウホウ</t>
    </rPh>
    <rPh sb="49" eb="50">
      <t>ショウ</t>
    </rPh>
    <rPh sb="50" eb="51">
      <t>カイ</t>
    </rPh>
    <rPh sb="86" eb="88">
      <t>バンゴウ</t>
    </rPh>
    <rPh sb="97" eb="98">
      <t>ベツ</t>
    </rPh>
    <rPh sb="102" eb="104">
      <t>バンゴウ</t>
    </rPh>
    <rPh sb="105" eb="106">
      <t>ツカ</t>
    </rPh>
    <rPh sb="139" eb="141">
      <t>バンゴウ</t>
    </rPh>
    <rPh sb="142" eb="144">
      <t>シテイ</t>
    </rPh>
    <rPh sb="149" eb="151">
      <t>バアイ</t>
    </rPh>
    <rPh sb="165" eb="167">
      <t>ジッコウ</t>
    </rPh>
    <rPh sb="174" eb="175">
      <t>タイ</t>
    </rPh>
    <rPh sb="227" eb="228">
      <t>ナイ</t>
    </rPh>
    <rPh sb="234" eb="235">
      <t>タイ</t>
    </rPh>
    <rPh sb="237" eb="239">
      <t>ケンゲン</t>
    </rPh>
    <rPh sb="240" eb="241">
      <t>タ</t>
    </rPh>
    <rPh sb="244" eb="246">
      <t>バアイ</t>
    </rPh>
    <rPh sb="252" eb="254">
      <t>ショゾク</t>
    </rPh>
    <rPh sb="265" eb="267">
      <t>ケンゲン</t>
    </rPh>
    <rPh sb="268" eb="270">
      <t>ヒツヨウ</t>
    </rPh>
    <rPh sb="276" eb="277">
      <t>レイ</t>
    </rPh>
    <phoneticPr fontId="2"/>
  </si>
  <si>
    <t>Information Server DataStage job fails with unknown error 10,054.</t>
    <phoneticPr fontId="2"/>
  </si>
  <si>
    <t>DataStage ジョブ実行, Windows環境</t>
    <rPh sb="13" eb="15">
      <t>ジッコウ</t>
    </rPh>
    <rPh sb="24" eb="26">
      <t>カンキョウ</t>
    </rPh>
    <phoneticPr fontId="2"/>
  </si>
  <si>
    <t xml:space="preserve">DataStageジョブが、以下の10,054(Unknown error)エラーで失敗した場合、DataStageにおけるプロセス間通信のデフォルト・トランスポート・タイプをソケットから共用メモリーに変更することで解決する可能性がある。デフォルトのトランスポート・タイプを共用メモリーに変更したい場合には、APT_NO_IOCOMM_OPTIMIZATION環境変数を設定する(Windows環境でのみ有効)。解決しない場合には、Technote[Tuning Microsoft Windows 2008 Server and IBM Information Server for good performance by the DataStage server and parallel engines.
](http://www.ibm.com/support/docview.wss?uid=swg21591294)にしたがって、WindowsレジストリーおよびDataStageのuvconfigをチューニングすること。
APT_IOPort::readBlkVirt: read for block header, partition 0, [fd 5], returned -1 with errno 10,054 (Unknown error) 
</t>
    <rPh sb="14" eb="16">
      <t>イカ</t>
    </rPh>
    <rPh sb="42" eb="44">
      <t>シッパイ</t>
    </rPh>
    <rPh sb="46" eb="48">
      <t>バアイ</t>
    </rPh>
    <rPh sb="66" eb="67">
      <t>カン</t>
    </rPh>
    <rPh sb="67" eb="69">
      <t>ツウシン</t>
    </rPh>
    <rPh sb="94" eb="96">
      <t>キョウヨウ</t>
    </rPh>
    <rPh sb="101" eb="103">
      <t>ヘンコウ</t>
    </rPh>
    <rPh sb="108" eb="110">
      <t>カイケツ</t>
    </rPh>
    <rPh sb="112" eb="115">
      <t>カノウセイ</t>
    </rPh>
    <rPh sb="206" eb="208">
      <t>カイケツ</t>
    </rPh>
    <rPh sb="211" eb="213">
      <t>バアイ</t>
    </rPh>
    <phoneticPr fontId="2"/>
  </si>
  <si>
    <t>IBM InfoSphere DataStage jobs fail with Fatal Error: Need to be able to open at least 16 files</t>
    <phoneticPr fontId="2"/>
  </si>
  <si>
    <t>DataStage ジョブ実行</t>
    <rPh sb="13" eb="15">
      <t>ジッコウ</t>
    </rPh>
    <phoneticPr fontId="2"/>
  </si>
  <si>
    <t xml:space="preserve">DataStageジョブが、以下のエラーで失敗した場合には、ulimitの設定(オープンできるファイルの数)を確認すること。確認/変更方法が紹介されている。少なくとも10240を設定することが推奨されている。
Fatal Error: Need to be able to open at least 16 files; please check your ulimit setting for number of file descriptors. </t>
    <rPh sb="14" eb="16">
      <t>イカ</t>
    </rPh>
    <rPh sb="21" eb="23">
      <t>シッパイ</t>
    </rPh>
    <rPh sb="25" eb="27">
      <t>バアイ</t>
    </rPh>
    <rPh sb="37" eb="39">
      <t>セッテイ</t>
    </rPh>
    <rPh sb="52" eb="53">
      <t>カズ</t>
    </rPh>
    <rPh sb="55" eb="57">
      <t>カクニン</t>
    </rPh>
    <rPh sb="62" eb="64">
      <t>カクニン</t>
    </rPh>
    <rPh sb="65" eb="67">
      <t>ヘンコウ</t>
    </rPh>
    <rPh sb="67" eb="69">
      <t>ホウホウ</t>
    </rPh>
    <rPh sb="70" eb="71">
      <t>ショウ</t>
    </rPh>
    <rPh sb="71" eb="72">
      <t>カイ</t>
    </rPh>
    <rPh sb="78" eb="79">
      <t>スク</t>
    </rPh>
    <rPh sb="89" eb="91">
      <t>セッテイ</t>
    </rPh>
    <rPh sb="96" eb="98">
      <t>スイショウ</t>
    </rPh>
    <phoneticPr fontId="2"/>
  </si>
  <si>
    <t>DataStage 11.3 client login fails with WinInet ErrorCode 0</t>
    <phoneticPr fontId="2"/>
  </si>
  <si>
    <t>InfoSphere Information Server 11.3へDataStageクライアントからログインする際に、以下のエラーとなる場合がある。Information Server 11.3は、クライアントからのログインはSSLによる接続がデフォルトのため、SSLポートを指定する必要がある。WASインストール時に指定したHTTPポート番号(デフォルト：9080)ではなく、HTTPSポート番号(デフォルト：9443)にして再ログインすること。
Failed to authenticate the current user against the selected Services Tier
Unable to send HTTP request to Server [servername] on port [9080]. The WinInet ErrorCode is: [0]</t>
    <rPh sb="58" eb="59">
      <t>サイ</t>
    </rPh>
    <rPh sb="61" eb="63">
      <t>イカ</t>
    </rPh>
    <rPh sb="70" eb="72">
      <t>バアイ</t>
    </rPh>
    <rPh sb="121" eb="123">
      <t>セツゾク</t>
    </rPh>
    <rPh sb="140" eb="142">
      <t>シテイ</t>
    </rPh>
    <rPh sb="144" eb="146">
      <t>ヒツヨウ</t>
    </rPh>
    <phoneticPr fontId="2"/>
  </si>
  <si>
    <t>DataStage Parallel Job fails with reading connection message error</t>
    <phoneticPr fontId="2"/>
  </si>
  <si>
    <t>DataStageのパラレル・ジョブで、データを処理できずに、以下のような"reading connection message"エラーがジョブ・ログに出力された場合は、DataStageがコミュニケーションで使用する10,000から15,000のポート番号を利用する他のソフトウェアがいないかどうか確認すること。APT_PM_STARTUP_PORT環境変数とAPT_PLAYER_CONNECTION_PORT環境変数でDataStageが使用するポート番号を変更することが可能。
  Item #: 13
   Event ID: 1960
   Timestamp: 2011-09-01 06:30:44
   Type: Fatal
   User Name: dsadm
   Message Id: IIS-DSEE-TFPM-00154
   Message: main_program: APT_PMConnectionRecord::start:  Reading connection message returned 28, expected 40, Error 0</t>
    <rPh sb="24" eb="26">
      <t>ショリ</t>
    </rPh>
    <rPh sb="31" eb="33">
      <t>イカ</t>
    </rPh>
    <rPh sb="76" eb="78">
      <t>シュツリョク</t>
    </rPh>
    <rPh sb="81" eb="83">
      <t>バアイ</t>
    </rPh>
    <rPh sb="105" eb="107">
      <t>シヨウ</t>
    </rPh>
    <rPh sb="127" eb="129">
      <t>バンゴウ</t>
    </rPh>
    <rPh sb="130" eb="132">
      <t>リヨウ</t>
    </rPh>
    <rPh sb="134" eb="135">
      <t>ホカ</t>
    </rPh>
    <rPh sb="150" eb="152">
      <t>カクニン</t>
    </rPh>
    <rPh sb="176" eb="178">
      <t>カンキョウ</t>
    </rPh>
    <rPh sb="178" eb="180">
      <t>ヘンスウ</t>
    </rPh>
    <rPh sb="207" eb="209">
      <t>カンキョウ</t>
    </rPh>
    <rPh sb="209" eb="211">
      <t>ヘンスウ</t>
    </rPh>
    <rPh sb="222" eb="224">
      <t>シヨウ</t>
    </rPh>
    <rPh sb="229" eb="231">
      <t>バンゴウ</t>
    </rPh>
    <rPh sb="232" eb="234">
      <t>ヘンコウ</t>
    </rPh>
    <rPh sb="239" eb="241">
      <t>カノウ</t>
    </rPh>
    <phoneticPr fontId="2"/>
  </si>
  <si>
    <t>How do you configure WebSphere Application Server (WAS) to use a new admin userid after you install Information Server?</t>
    <phoneticPr fontId="2"/>
  </si>
  <si>
    <t xml:space="preserve">8.0, 8.1, 8.5, 8.7, 9.1 </t>
    <phoneticPr fontId="2"/>
  </si>
  <si>
    <t>Information Server導入後にWAS管理者を変更する方法が紹介されている。</t>
    <rPh sb="25" eb="28">
      <t>カンリシャ</t>
    </rPh>
    <rPh sb="29" eb="31">
      <t>ヘンコウ</t>
    </rPh>
    <rPh sb="33" eb="35">
      <t>ホウホウ</t>
    </rPh>
    <rPh sb="36" eb="37">
      <t>ショウ</t>
    </rPh>
    <rPh sb="37" eb="38">
      <t>カイ</t>
    </rPh>
    <phoneticPr fontId="2"/>
  </si>
  <si>
    <t>Information Server 8.7 Prerequisite Checker shows failure of "Ensure that the required library libXp.so.6 32-bit is installed" on Red Hat Enterprise Linux</t>
    <phoneticPr fontId="2"/>
  </si>
  <si>
    <t>インストール, Linux環境</t>
    <rPh sb="13" eb="15">
      <t>カンキョウ</t>
    </rPh>
    <phoneticPr fontId="2"/>
  </si>
  <si>
    <t>Information Server 8.7をRed Hat Enterprise Linuxに導入する際のシステム要件の確認で、"Ensure that the required library libXp.so.6 32-bit is installed. Resolution: Install the missing library and try again. Status code is CDIPR2022I."と出力されることがある。Information Serverは、64bitライブラリーがあれば動くため、この要件は無視して構わない。</t>
    <rPh sb="48" eb="50">
      <t>ドウニュウ</t>
    </rPh>
    <rPh sb="52" eb="53">
      <t>サイ</t>
    </rPh>
    <rPh sb="58" eb="60">
      <t>ヨウケン</t>
    </rPh>
    <rPh sb="61" eb="63">
      <t>カクニン</t>
    </rPh>
    <rPh sb="214" eb="216">
      <t>シュツリョク</t>
    </rPh>
    <rPh sb="260" eb="261">
      <t>ウゴ</t>
    </rPh>
    <rPh sb="267" eb="269">
      <t>ヨウケン</t>
    </rPh>
    <rPh sb="270" eb="272">
      <t>ムシ</t>
    </rPh>
    <rPh sb="274" eb="275">
      <t>カマ</t>
    </rPh>
    <phoneticPr fontId="2"/>
  </si>
  <si>
    <t>Import of InfoSphere DataStage routine with 'istool' and '-nodesign' option</t>
    <phoneticPr fontId="2"/>
  </si>
  <si>
    <t>DataStageルーチンをistool importコマンドの'-nodesign'オプションを指定してインポートすると、ルーチンのデザインが失われるため、DataStageジョブからインポートされたルーチンを実行すると失敗する可能性がある。</t>
    <rPh sb="49" eb="51">
      <t>シテイ</t>
    </rPh>
    <rPh sb="72" eb="73">
      <t>ウシナ</t>
    </rPh>
    <rPh sb="106" eb="108">
      <t>ジッコウ</t>
    </rPh>
    <rPh sb="111" eb="113">
      <t>シッパイ</t>
    </rPh>
    <rPh sb="115" eb="118">
      <t>カノウセイ</t>
    </rPh>
    <phoneticPr fontId="2"/>
  </si>
  <si>
    <t>Does IBM POWER8 support installation of Information Server 9.1?</t>
    <phoneticPr fontId="2"/>
  </si>
  <si>
    <t>システム要件, AIX環境</t>
    <rPh sb="4" eb="6">
      <t>ヨウケン</t>
    </rPh>
    <phoneticPr fontId="2"/>
  </si>
  <si>
    <t xml:space="preserve">InfoSphere DataStage: Parallel Job Performance Issue on Redhat Linux 6.1 System </t>
    <phoneticPr fontId="2"/>
  </si>
  <si>
    <t>Transformer ステージ, Linux環境</t>
    <rPh sb="23" eb="25">
      <t>カンキョウ</t>
    </rPh>
    <phoneticPr fontId="2"/>
  </si>
  <si>
    <t>RedHat Enterprise Linux 6.1環境で、Transformer ステージを使ったパラレル・ジョブのパフォーマンスが低下する可能性がある。Transformer ステージでCurrentTimestampMS() 関数の使用が原因。解決策が紹介されている。</t>
    <rPh sb="27" eb="29">
      <t>カンキョウ</t>
    </rPh>
    <rPh sb="48" eb="49">
      <t>ツカ</t>
    </rPh>
    <rPh sb="68" eb="70">
      <t>テイカ</t>
    </rPh>
    <rPh sb="72" eb="75">
      <t>カノウセイ</t>
    </rPh>
    <rPh sb="117" eb="119">
      <t>カンスウ</t>
    </rPh>
    <rPh sb="120" eb="122">
      <t>シヨウ</t>
    </rPh>
    <rPh sb="123" eb="125">
      <t>ゲンイン</t>
    </rPh>
    <rPh sb="126" eb="129">
      <t>カイケツサク</t>
    </rPh>
    <rPh sb="130" eb="131">
      <t>ショウ</t>
    </rPh>
    <rPh sb="131" eb="132">
      <t>カイ</t>
    </rPh>
    <phoneticPr fontId="2"/>
  </si>
  <si>
    <t>General recommendations to run InfoSphere Information Server DataStage parallel jobs on Windows Platforms</t>
    <phoneticPr fontId="2"/>
  </si>
  <si>
    <t xml:space="preserve">8.1, 8.5, 8.7, 9.1 </t>
    <phoneticPr fontId="2"/>
  </si>
  <si>
    <t>Windows環境で、パラレル・ジョブを稼動するために必要なTipsが紹介されている。</t>
    <rPh sb="7" eb="9">
      <t>カンキョウ</t>
    </rPh>
    <rPh sb="20" eb="22">
      <t>カドウ</t>
    </rPh>
    <rPh sb="27" eb="29">
      <t>ヒツヨウ</t>
    </rPh>
    <rPh sb="35" eb="36">
      <t>ショウ</t>
    </rPh>
    <rPh sb="36" eb="37">
      <t>カイ</t>
    </rPh>
    <phoneticPr fontId="2"/>
  </si>
  <si>
    <t>DataStage Parallel Jobs on Windows fail to start or show random failures</t>
    <phoneticPr fontId="2"/>
  </si>
  <si>
    <t xml:space="preserve">Windows環境で、パラレル・ジョブの実行で、以下のような症状がある場合には、"Desktop Heap"が原因の可能性がある。対処方法が紹介されている。
・問題なしにジョブが稼働している状況で、新規にジョブを開始しようとすると失敗する
・ジョブが時々ハングする
・他のWindowsアプリケーションが開始できない
・fork()エラーをともなうMKS toolkitエラーに関するメッセージがログに記録される
</t>
    <rPh sb="7" eb="9">
      <t>カンキョウ</t>
    </rPh>
    <rPh sb="20" eb="22">
      <t>ジッコウ</t>
    </rPh>
    <rPh sb="24" eb="26">
      <t>イカ</t>
    </rPh>
    <rPh sb="30" eb="32">
      <t>ショウジョウ</t>
    </rPh>
    <rPh sb="35" eb="37">
      <t>バアイ</t>
    </rPh>
    <rPh sb="55" eb="57">
      <t>ゲンイン</t>
    </rPh>
    <rPh sb="58" eb="61">
      <t>カノウセイ</t>
    </rPh>
    <rPh sb="65" eb="67">
      <t>タイショ</t>
    </rPh>
    <rPh sb="67" eb="69">
      <t>ホウホウ</t>
    </rPh>
    <rPh sb="70" eb="71">
      <t>ショウ</t>
    </rPh>
    <rPh sb="71" eb="72">
      <t>カイ</t>
    </rPh>
    <rPh sb="81" eb="83">
      <t>モンダイ</t>
    </rPh>
    <rPh sb="126" eb="128">
      <t>トキドキ</t>
    </rPh>
    <rPh sb="135" eb="136">
      <t>ホカ</t>
    </rPh>
    <rPh sb="153" eb="155">
      <t>カイシ</t>
    </rPh>
    <rPh sb="190" eb="191">
      <t>カン</t>
    </rPh>
    <rPh sb="202" eb="204">
      <t>キロク</t>
    </rPh>
    <phoneticPr fontId="2"/>
  </si>
  <si>
    <t>Information Server - Disabling UAC on Windows Server 2012</t>
    <phoneticPr fontId="2"/>
  </si>
  <si>
    <t>インストール, Windows環境</t>
    <rPh sb="15" eb="17">
      <t>カンキョウ</t>
    </rPh>
    <phoneticPr fontId="2"/>
  </si>
  <si>
    <t>Windows Server 2012環境で、パッチをインストールする際に、update installerからユーザーアカウント制御（UAC）を無効にするよう指示があるが、コントロール・パネルによるUACの無効化と合わせて、レジストリー変数によるUACの無効化も実施すること。</t>
    <rPh sb="19" eb="21">
      <t>カンキョウ</t>
    </rPh>
    <rPh sb="35" eb="36">
      <t>サイ</t>
    </rPh>
    <rPh sb="73" eb="75">
      <t>ムコウ</t>
    </rPh>
    <rPh sb="80" eb="82">
      <t>シジ</t>
    </rPh>
    <rPh sb="104" eb="107">
      <t>ムコウカ</t>
    </rPh>
    <rPh sb="108" eb="109">
      <t>ア</t>
    </rPh>
    <rPh sb="119" eb="121">
      <t>ヘンスウ</t>
    </rPh>
    <rPh sb="128" eb="131">
      <t>ムコウカ</t>
    </rPh>
    <rPh sb="132" eb="134">
      <t>ジッシ</t>
    </rPh>
    <phoneticPr fontId="2"/>
  </si>
  <si>
    <t>Information Server Web Console Groups Window is Collapsed with Internet Explorer 8</t>
    <phoneticPr fontId="2"/>
  </si>
  <si>
    <t>Infosphere Information Server Fixpack Installation hangs on domain tier</t>
  </si>
  <si>
    <t>FP導入</t>
    <rPh sb="2" eb="4">
      <t>ドウニュウ</t>
    </rPh>
    <phoneticPr fontId="2"/>
  </si>
  <si>
    <t>10月 28, 2014</t>
  </si>
  <si>
    <t xml:space="preserve">ドメイン層(サービス層)に対してFixPackを導入する際、FixPack導入がearパッケージのデプロイ中に、以下のエラーメッセージでハングすることがある。
Caused by: com.ascential.asb.manager.service.ServiceManagerException:
Deployment failed: [ADMA5014E: The installation of application ASB_PRS.ear failed.]
WebSphere Application Serveｒ(WAS)のログマネジメントの問題。WASを停止して、一時ディレクトリを削除してWASを再起動してから、再導入する。
</t>
    <rPh sb="314" eb="317">
      <t>サイドウニュウ</t>
    </rPh>
    <phoneticPr fontId="2"/>
  </si>
  <si>
    <t>Fail to connect to all the projects from Information Server clients with "Error calling subroutine: *DataStage*DSR_PROJECT (Action=1); check DataStage is set up correctly in project &lt;name&gt;. (Subroutine failed to complete successfully (30107))"</t>
  </si>
  <si>
    <t>10月 25, 2014</t>
  </si>
  <si>
    <t xml:space="preserve">Designer, Director, Administratorクライアントから、以下のエラーメッセージによりすべてのプロジェクトに対して接続できない場合PATHの設定に問題がある可能性がある。PDと修正方法について。
Error calling subroutine: *DataStage*DSR_PROJECT (Action=1); check DataStage is set up correctly in project &lt;project name&gt;
(Subroutine failed to complete successfully (30107)) </t>
    <rPh sb="42" eb="44">
      <t>イカ</t>
    </rPh>
    <rPh sb="67" eb="68">
      <t>タイ</t>
    </rPh>
    <rPh sb="70" eb="72">
      <t>セツゾク</t>
    </rPh>
    <rPh sb="76" eb="78">
      <t>バアイ</t>
    </rPh>
    <rPh sb="83" eb="85">
      <t>セッテイ</t>
    </rPh>
    <rPh sb="86" eb="88">
      <t>モンダイ</t>
    </rPh>
    <rPh sb="91" eb="94">
      <t>カノウセイ</t>
    </rPh>
    <rPh sb="101" eb="103">
      <t>シュウセイ</t>
    </rPh>
    <rPh sb="103" eb="105">
      <t>ホウホウ</t>
    </rPh>
    <phoneticPr fontId="2"/>
  </si>
  <si>
    <t>DataStage job compile fails with ambiguous C++ compiler error</t>
  </si>
  <si>
    <t xml:space="preserve">8.1, 8.5, 8.7, 9.1, 11.3 </t>
    <phoneticPr fontId="2"/>
  </si>
  <si>
    <t>10月 23, 2014</t>
  </si>
  <si>
    <t>Cannot log into Datastage Designer client. Other Datastage rich clients work fine.</t>
  </si>
  <si>
    <t xml:space="preserve">9.1, 9.1.0.1, 9.1.2.0 </t>
    <phoneticPr fontId="2"/>
  </si>
  <si>
    <t>InfoSphere Information Server DataStage Parallel Jobs Section Leaders are timing out</t>
  </si>
  <si>
    <t>Parallelジョブ実行</t>
    <rPh sb="11" eb="13">
      <t>ジッコウ</t>
    </rPh>
    <phoneticPr fontId="2"/>
  </si>
  <si>
    <t>10月 20, 2014</t>
  </si>
  <si>
    <t>InfoSphere Information Server - ISALite "General Diagnostic Health Checker" collection fails</t>
    <phoneticPr fontId="2"/>
  </si>
  <si>
    <t>10月 16, 2014</t>
  </si>
  <si>
    <t>IBM InfoSphere Information Server product or fixpack installation issue on Windows</t>
  </si>
  <si>
    <t xml:space="preserve">8.0.1, 8.1, 8.5, 8.7, 9.1 </t>
    <phoneticPr fontId="2"/>
  </si>
  <si>
    <t>Unable to specify installation directory in IBM ISA Lite for Information Server</t>
    <phoneticPr fontId="2"/>
  </si>
  <si>
    <t>ISALite実行時に導入ディレクトリ名を設定する箇所で以下のエラーとなることがある。
"&lt;PathName&gt; is not an acceptable installation directory value. Possible causes: the directory does not exist, the installed version of Information Server is prior to 8.0.1 FP1 (8.0.1.1), or the
installation is corrupted or not accessible. Please try again."
ISALiteからVersion.xmlファイルが見つからないことが原因なので、ファイルがあること、実行ユーザーからアクセスできることを確認する。</t>
    <rPh sb="7" eb="9">
      <t>ジッコウ</t>
    </rPh>
    <rPh sb="9" eb="10">
      <t>ジ</t>
    </rPh>
    <rPh sb="11" eb="13">
      <t>ドウニュウ</t>
    </rPh>
    <rPh sb="19" eb="20">
      <t>メイ</t>
    </rPh>
    <rPh sb="21" eb="23">
      <t>セッテイ</t>
    </rPh>
    <rPh sb="25" eb="27">
      <t>カショ</t>
    </rPh>
    <rPh sb="28" eb="30">
      <t>イカ</t>
    </rPh>
    <rPh sb="327" eb="328">
      <t>ミ</t>
    </rPh>
    <rPh sb="336" eb="338">
      <t>ゲンイン</t>
    </rPh>
    <rPh sb="352" eb="354">
      <t>ジッコウ</t>
    </rPh>
    <rPh sb="370" eb="372">
      <t>カクニン</t>
    </rPh>
    <phoneticPr fontId="2"/>
  </si>
  <si>
    <t>Unable to start IBM Websphere Application Server (WAS) after changing metadata repository (XMETA) hostname</t>
    <phoneticPr fontId="2"/>
  </si>
  <si>
    <t>10月 15, 2014</t>
  </si>
  <si>
    <t>10月 14, 2014</t>
  </si>
  <si>
    <t>DS_JOBOBJECTS corrupted in Information Server</t>
  </si>
  <si>
    <t>DataStageジョブをコンパイルしようとして"cannot open file DS_JOBOBJECTS"エラーとなる時は、実際にDS_JOBOBJECTSファイルが破損しているのか確認し、再作成する必要がある。その方法を紹介。</t>
    <rPh sb="62" eb="63">
      <t>トキ</t>
    </rPh>
    <rPh sb="65" eb="67">
      <t>ジッサイ</t>
    </rPh>
    <rPh sb="86" eb="88">
      <t>ハソン</t>
    </rPh>
    <rPh sb="94" eb="96">
      <t>カクニン</t>
    </rPh>
    <rPh sb="98" eb="101">
      <t>サイサクセイ</t>
    </rPh>
    <rPh sb="103" eb="105">
      <t>ヒツヨウ</t>
    </rPh>
    <rPh sb="111" eb="113">
      <t>ホウホウ</t>
    </rPh>
    <rPh sb="114" eb="116">
      <t>ショウカイ</t>
    </rPh>
    <phoneticPr fontId="2"/>
  </si>
  <si>
    <t>IBM InfoSphere Information Server Version 9.1 installation program halts with 'regtlibv12.exe not found' message</t>
  </si>
  <si>
    <t>10月 09, 2014</t>
  </si>
  <si>
    <t>Windows 2012またはWindows 8に、Information Serverクライアントを導入しようとすると、"Command Not Found: regtlibv32.exe does not exist." で停止することがある。Information Serverの導入プログラムはregtlibv32.exeでType Library(TLB)を登録するが、Windows 2012以降にはこのプログラムが無いことがあるため。
対応方法を紹介。</t>
    <rPh sb="51" eb="53">
      <t>ドウニュウ</t>
    </rPh>
    <rPh sb="114" eb="116">
      <t>テイシ</t>
    </rPh>
    <rPh sb="143" eb="145">
      <t>ドウニュウ</t>
    </rPh>
    <rPh sb="184" eb="186">
      <t>トウロク</t>
    </rPh>
    <rPh sb="202" eb="204">
      <t>イコウ</t>
    </rPh>
    <rPh sb="214" eb="215">
      <t>ナ</t>
    </rPh>
    <rPh sb="225" eb="227">
      <t>タイオウ</t>
    </rPh>
    <rPh sb="227" eb="229">
      <t>ホウホウ</t>
    </rPh>
    <rPh sb="230" eb="232">
      <t>ショウカイ</t>
    </rPh>
    <phoneticPr fontId="2"/>
  </si>
  <si>
    <t>DataStage Java stage cannot find the specified class com.ibm.websphere.ssl.protocol.SSLSocketFactory.</t>
  </si>
  <si>
    <t>10月 08, 2014</t>
  </si>
  <si>
    <t>Java Client または Java Transformerステージを含むジョブで、以下のエラーとなることがある。
java.net.SocketException: java.lang.ClassNotFoundException: Cannot find the specified class com.ibm.websphere.ssl.protocol.SSLSocketFactory 
これは、Javaの内部でsocketを使っているが、socket factoryのjarがCLASSPATHに含まれていないため。
解決方法を紹介。</t>
    <rPh sb="37" eb="38">
      <t>フク</t>
    </rPh>
    <rPh sb="44" eb="46">
      <t>イカ</t>
    </rPh>
    <rPh sb="210" eb="212">
      <t>ナイブ</t>
    </rPh>
    <rPh sb="220" eb="221">
      <t>ツカ</t>
    </rPh>
    <rPh sb="256" eb="257">
      <t>フク</t>
    </rPh>
    <rPh sb="267" eb="269">
      <t>カイケツ</t>
    </rPh>
    <rPh sb="269" eb="271">
      <t>ホウホウ</t>
    </rPh>
    <rPh sb="272" eb="274">
      <t>ショウカイ</t>
    </rPh>
    <phoneticPr fontId="2"/>
  </si>
  <si>
    <t>How to move a InfoSphere DataStage DataSet file</t>
  </si>
  <si>
    <t>10月 03, 2014</t>
  </si>
  <si>
    <t>DataSetのディレクトリを移動するには、orchadmin copyコマンドを使用する。
異なるサーバーに移動したい場合は、以下のTechnoteを参照のこと。
How to move dataset from one server to another in IBM InfoSphere DataStage
http://www-01.ibm.com/support/docview.wss?uid=swg21392477</t>
    <rPh sb="15" eb="17">
      <t>イドウ</t>
    </rPh>
    <rPh sb="41" eb="43">
      <t>シヨウ</t>
    </rPh>
    <rPh sb="47" eb="48">
      <t>コト</t>
    </rPh>
    <rPh sb="55" eb="57">
      <t>イドウ</t>
    </rPh>
    <rPh sb="60" eb="62">
      <t>バアイ</t>
    </rPh>
    <rPh sb="64" eb="66">
      <t>イカ</t>
    </rPh>
    <rPh sb="76" eb="78">
      <t>サンショウ</t>
    </rPh>
    <phoneticPr fontId="2"/>
  </si>
  <si>
    <t>DataStage Designer and Director clients login fails "Failed to find an entry for the DataStage server (&lt;Server name&gt;) and project (&lt;Project name&gt;) in the repository"</t>
  </si>
  <si>
    <t>Designer および Directorクライアントでloginしようとすると"Failed to find an entry for the DataStage server (&lt;Server name&gt;) and project (&lt;Project name&gt;) in the repository" エラーとなる時は、日時の表示フォーマットがWindows標準と異なっている。フォーマットを変更すること。</t>
    <rPh sb="160" eb="161">
      <t>トキ</t>
    </rPh>
    <rPh sb="163" eb="165">
      <t>ニチジ</t>
    </rPh>
    <rPh sb="166" eb="168">
      <t>ヒョウジ</t>
    </rPh>
    <rPh sb="182" eb="184">
      <t>ヒョウジュン</t>
    </rPh>
    <rPh sb="185" eb="186">
      <t>コト</t>
    </rPh>
    <rPh sb="199" eb="201">
      <t>ヘンコウ</t>
    </rPh>
    <phoneticPr fontId="2"/>
  </si>
  <si>
    <t>For DataStage Designer, there is no password option when using secure FTP mode in the FTP enterprise stage</t>
  </si>
  <si>
    <t xml:space="preserve">AIX, HP-UX, Linux, Solaris, Windows
</t>
    <phoneticPr fontId="2"/>
  </si>
  <si>
    <t>10月 02, 2014</t>
  </si>
  <si>
    <t>FTP Enterpriseステージで、Secure FTP(SFTP)プロトコルを使用する場合には、プロパティとしてパスワードは設定できない。SFTPを使用するためには、パスフレーズやRSA認証を必要としないSSH接続を構成しておくこと。</t>
    <rPh sb="42" eb="44">
      <t>シヨウ</t>
    </rPh>
    <rPh sb="46" eb="48">
      <t>バアイ</t>
    </rPh>
    <rPh sb="65" eb="67">
      <t>セッテイ</t>
    </rPh>
    <rPh sb="77" eb="79">
      <t>シヨウ</t>
    </rPh>
    <rPh sb="96" eb="98">
      <t>ニンショウ</t>
    </rPh>
    <rPh sb="99" eb="101">
      <t>ヒツヨウ</t>
    </rPh>
    <rPh sb="108" eb="110">
      <t>セツゾク</t>
    </rPh>
    <rPh sb="111" eb="113">
      <t>コウセイ</t>
    </rPh>
    <phoneticPr fontId="2"/>
  </si>
  <si>
    <t>A DataStage job does not use the new value that is put in the Parameter set.</t>
    <phoneticPr fontId="2"/>
  </si>
  <si>
    <t>11月 25, 2014</t>
  </si>
  <si>
    <t>How to move Infosphere DataStage project</t>
  </si>
  <si>
    <t>11月 20, 2014</t>
  </si>
  <si>
    <t>プロジェクトを別のパスに移動する方法。</t>
    <rPh sb="7" eb="8">
      <t>ベツ</t>
    </rPh>
    <rPh sb="12" eb="14">
      <t>イドウ</t>
    </rPh>
    <rPh sb="16" eb="18">
      <t>ホウホウ</t>
    </rPh>
    <phoneticPr fontId="2"/>
  </si>
  <si>
    <t>InfoSphere DataStage: Using a wildcard character to specify assets to be exported in ISTools does not include read only assets</t>
  </si>
  <si>
    <t>11月 13, 2014</t>
  </si>
  <si>
    <t>IBM InfoSphere Information Server: Websphere fails to start</t>
  </si>
  <si>
    <t>11月 12, 2014</t>
  </si>
  <si>
    <t>Information Serverを起動しようとして、WebSphere Application Server (WAS)が、以下のエラーで起動されないことがある。
WSVR0605W: Thread "server.startup : 0" (00000092) has been active for 692282 milliseconds and may be hung. There is/are 1 thread(s) in total in the server that may be hung.
WASの障害PM85921によるものと思われるため、WASを8.5.5.3にアップグレードする。</t>
    <rPh sb="19" eb="21">
      <t>キドウ</t>
    </rPh>
    <rPh sb="64" eb="66">
      <t>イカ</t>
    </rPh>
    <rPh sb="71" eb="73">
      <t>キドウ</t>
    </rPh>
    <rPh sb="261" eb="263">
      <t>ショウガイ</t>
    </rPh>
    <rPh sb="276" eb="277">
      <t>オモ</t>
    </rPh>
    <phoneticPr fontId="2"/>
  </si>
  <si>
    <t>How do I collect log information about IBM DataStage Multi-Client Manager?</t>
  </si>
  <si>
    <t>11月 07, 2014</t>
  </si>
  <si>
    <t>Multi Client Managerの問題判別のために、実行ログを取得する方法の紹介。</t>
    <rPh sb="21" eb="23">
      <t>モンダイ</t>
    </rPh>
    <rPh sb="23" eb="25">
      <t>ハンベツ</t>
    </rPh>
    <rPh sb="30" eb="32">
      <t>ジッコウ</t>
    </rPh>
    <rPh sb="35" eb="37">
      <t>シュトク</t>
    </rPh>
    <rPh sb="39" eb="41">
      <t>ホウホウ</t>
    </rPh>
    <rPh sb="42" eb="44">
      <t>ショウカイ</t>
    </rPh>
    <phoneticPr fontId="2"/>
  </si>
  <si>
    <t>Information Server Parallel jobs fail or compile hangs intermittently on Windows</t>
  </si>
  <si>
    <t>11月 04, 2014</t>
  </si>
  <si>
    <t>InfoSphere Information Server console or InfoSphere DataStage: Cannot log in to the domain server</t>
  </si>
  <si>
    <t>11月 03, 2014</t>
  </si>
  <si>
    <t>Information Serverコンソールや、DataStageから、ドメイン(サービス)層システムに接続できないエラーとなる場合について、チェックすべき箇所を紹介。
あわせて以下のTechnoteも参照するとよい。
IBM InfoSphere Information Server rich client authentication (login) failures
http://www-01.ibm.com/support/docview.wss?uid=swg21382084</t>
    <rPh sb="47" eb="48">
      <t>ソウ</t>
    </rPh>
    <rPh sb="53" eb="55">
      <t>セツゾク</t>
    </rPh>
    <rPh sb="65" eb="67">
      <t>バアイ</t>
    </rPh>
    <rPh sb="79" eb="81">
      <t>カショ</t>
    </rPh>
    <rPh sb="82" eb="84">
      <t>ショウカイ</t>
    </rPh>
    <rPh sb="90" eb="92">
      <t>イカ</t>
    </rPh>
    <rPh sb="102" eb="104">
      <t>サンショウ</t>
    </rPh>
    <phoneticPr fontId="2"/>
  </si>
  <si>
    <t>Information Server 85 - Engine Startup:cmdTrace.c(713):ERROR:104 error</t>
    <phoneticPr fontId="2"/>
  </si>
  <si>
    <t>12月 31, 2014</t>
  </si>
  <si>
    <t>Red Hat Enterprise Linux Serverに導入されたInformation Server 8.5のエンジン層の起動で、"cmdTrace.c(713):ERROR:104: 'start' is an unrecognized subcommand "エラーとなった場合、環境変数の設定に問題がある可能性がある。対処方法が紹介されている。</t>
    <rPh sb="32" eb="34">
      <t>ドウニュウ</t>
    </rPh>
    <rPh sb="64" eb="65">
      <t>ソウ</t>
    </rPh>
    <rPh sb="66" eb="68">
      <t>キドウ</t>
    </rPh>
    <rPh sb="144" eb="146">
      <t>バアイ</t>
    </rPh>
    <rPh sb="147" eb="149">
      <t>カンキョウ</t>
    </rPh>
    <rPh sb="149" eb="151">
      <t>ヘンスウ</t>
    </rPh>
    <rPh sb="152" eb="154">
      <t>セッテイ</t>
    </rPh>
    <rPh sb="155" eb="157">
      <t>モンダイ</t>
    </rPh>
    <rPh sb="160" eb="163">
      <t>カノウセイ</t>
    </rPh>
    <rPh sb="167" eb="169">
      <t>タイショ</t>
    </rPh>
    <rPh sb="169" eb="171">
      <t>ホウホウ</t>
    </rPh>
    <rPh sb="172" eb="173">
      <t>ショウ</t>
    </rPh>
    <rPh sb="173" eb="174">
      <t>カイ</t>
    </rPh>
    <phoneticPr fontId="2"/>
  </si>
  <si>
    <t>DataStage jobs with MQ Connector support for always-on to receive MQ messages</t>
    <phoneticPr fontId="2"/>
  </si>
  <si>
    <t>12月 26, 2014</t>
  </si>
  <si>
    <t>How to Install InfoSphere Information Server Client on Windows 8?</t>
    <phoneticPr fontId="2"/>
  </si>
  <si>
    <t>インストール, クライアント層, Windows 8</t>
    <rPh sb="14" eb="15">
      <t>ソウ</t>
    </rPh>
    <phoneticPr fontId="2"/>
  </si>
  <si>
    <t>12月 24, 2014</t>
  </si>
  <si>
    <t>Windows 8またはWindows 8.1に、InfoSphere Information Serverのクライアント層をインストールすると、以下のエラーとなる場合、setup.exeに-forceオプションを指定してインストーラーを起動することでインストールできる。
"The current windows version Windows 8.1 Enterprise service pack 0 is not supported. Supported Windows versions include: Windows XP with minimum service pack 3, Windows Server 2008 with minimum service pack 2, Windows Server 2008 R2, Windows 7 with minimum service pack 1 and Windows Vista with minimum service pack 1."
Business Glossary AnywhereクライアントとBusiness Glossary for eclipseについてはWindows8をサポートしていないが、Information Serverのクライアント層はWindows8をサポートしている。</t>
    <rPh sb="61" eb="62">
      <t>ソウ</t>
    </rPh>
    <rPh sb="73" eb="75">
      <t>イカ</t>
    </rPh>
    <rPh sb="82" eb="84">
      <t>バアイ</t>
    </rPh>
    <rPh sb="107" eb="109">
      <t>シテイ</t>
    </rPh>
    <rPh sb="119" eb="121">
      <t>キドウ</t>
    </rPh>
    <phoneticPr fontId="2"/>
  </si>
  <si>
    <t>How can you ensure that DataStage scheduled jobs execute with the parameters defined at the project level if the parameters are changed?</t>
    <phoneticPr fontId="2"/>
  </si>
  <si>
    <t>12月 22, 2014</t>
  </si>
  <si>
    <t>プロジェクト・レベルで定義されたパラメーターを使うジョブはスケジュールされた時点で値は決まっているが、実行時にパラメーターの値を変更するにはどのような設定が必要なのかが紹介されている。</t>
    <rPh sb="11" eb="13">
      <t>テイギ</t>
    </rPh>
    <rPh sb="23" eb="24">
      <t>ツカ</t>
    </rPh>
    <rPh sb="38" eb="40">
      <t>ジテン</t>
    </rPh>
    <rPh sb="41" eb="42">
      <t>アタイ</t>
    </rPh>
    <rPh sb="43" eb="44">
      <t>キ</t>
    </rPh>
    <rPh sb="51" eb="53">
      <t>ジッコウ</t>
    </rPh>
    <rPh sb="53" eb="54">
      <t>ジ</t>
    </rPh>
    <rPh sb="62" eb="63">
      <t>アタイ</t>
    </rPh>
    <rPh sb="64" eb="66">
      <t>ヘンコウ</t>
    </rPh>
    <rPh sb="75" eb="77">
      <t>セッテイ</t>
    </rPh>
    <rPh sb="78" eb="80">
      <t>ヒツヨウ</t>
    </rPh>
    <rPh sb="84" eb="85">
      <t>ショウ</t>
    </rPh>
    <phoneticPr fontId="2"/>
  </si>
  <si>
    <t>DataStage job with DB2 stages fails with: SQL0330N A string cannot be used because it cannot be processed. Reason code="16".</t>
    <phoneticPr fontId="2"/>
  </si>
  <si>
    <t>12月 19, 2014</t>
  </si>
  <si>
    <t>IBM InfoSphere DataStage Designer Client returns message 'The client session to Services Tier is lost. Attempting to re-establish session.'</t>
    <phoneticPr fontId="2"/>
  </si>
  <si>
    <t>DataStageデザイナー・クライアント 9.1で、'The client session to Services Tier is lost. Attempting to re-establish session.'メッセージが返される場合がある。DataStageクライアント 9.1では、REST APIを使い60秒毎にサービス層にハートビートを送信し、サービス層のセッション・モニターは30秒毎にハートビートを確認して3回検知に失敗するとタイムアウト(約90秒)する。セッション・モニターのMaxAllowedMissedHeartbeatCountの回数を変更する方法が紹介されている。</t>
    <rPh sb="115" eb="116">
      <t>カエ</t>
    </rPh>
    <rPh sb="119" eb="121">
      <t>バアイ</t>
    </rPh>
    <rPh sb="156" eb="157">
      <t>ツカ</t>
    </rPh>
    <rPh sb="160" eb="161">
      <t>ビョウ</t>
    </rPh>
    <rPh sb="161" eb="162">
      <t>マイ</t>
    </rPh>
    <rPh sb="167" eb="168">
      <t>ソウ</t>
    </rPh>
    <rPh sb="176" eb="178">
      <t>ソウシン</t>
    </rPh>
    <rPh sb="184" eb="185">
      <t>ソウ</t>
    </rPh>
    <rPh sb="199" eb="200">
      <t>ビョウ</t>
    </rPh>
    <rPh sb="200" eb="201">
      <t>マイ</t>
    </rPh>
    <rPh sb="209" eb="211">
      <t>カクニン</t>
    </rPh>
    <rPh sb="214" eb="215">
      <t>カイ</t>
    </rPh>
    <rPh sb="215" eb="217">
      <t>ケンチ</t>
    </rPh>
    <rPh sb="218" eb="220">
      <t>シッパイ</t>
    </rPh>
    <rPh sb="230" eb="231">
      <t>ヤク</t>
    </rPh>
    <rPh sb="233" eb="234">
      <t>ビョウ</t>
    </rPh>
    <rPh sb="280" eb="282">
      <t>カイスウ</t>
    </rPh>
    <rPh sb="283" eb="285">
      <t>ヘンコウ</t>
    </rPh>
    <rPh sb="287" eb="289">
      <t>ホウホウ</t>
    </rPh>
    <rPh sb="290" eb="291">
      <t>ショウ</t>
    </rPh>
    <rPh sb="291" eb="292">
      <t>カイ</t>
    </rPh>
    <phoneticPr fontId="2"/>
  </si>
  <si>
    <t>Enabling metadata import for new and updated bridges in InfoSphere Information Server, Version 11.3</t>
    <phoneticPr fontId="2"/>
  </si>
  <si>
    <t>patch, インストール</t>
    <phoneticPr fontId="2"/>
  </si>
  <si>
    <t>12月 18, 2014</t>
  </si>
  <si>
    <t>How to strongly encrypt passwords defined as project Environment Variables in Infosphere Information Server DataStage</t>
    <phoneticPr fontId="2"/>
  </si>
  <si>
    <t>8.5, 8.7, 9.1, 11.3</t>
    <phoneticPr fontId="2"/>
  </si>
  <si>
    <t>プロジェクト環境変数と値が保管されているDSParamsファイルに、encryptコマンドを使って強固に暗号化したパスワードを保管する方法が紹介されている。</t>
    <rPh sb="6" eb="8">
      <t>カンキョウ</t>
    </rPh>
    <rPh sb="8" eb="10">
      <t>ヘンスウ</t>
    </rPh>
    <rPh sb="11" eb="12">
      <t>アタイ</t>
    </rPh>
    <rPh sb="13" eb="15">
      <t>ホカン</t>
    </rPh>
    <rPh sb="46" eb="47">
      <t>ツカ</t>
    </rPh>
    <rPh sb="49" eb="51">
      <t>キョウコ</t>
    </rPh>
    <rPh sb="52" eb="55">
      <t>アンゴウカ</t>
    </rPh>
    <rPh sb="63" eb="65">
      <t>ホカン</t>
    </rPh>
    <rPh sb="67" eb="69">
      <t>ホウホウ</t>
    </rPh>
    <rPh sb="70" eb="71">
      <t>ショウ</t>
    </rPh>
    <rPh sb="71" eb="72">
      <t>カイ</t>
    </rPh>
    <phoneticPr fontId="2"/>
  </si>
  <si>
    <t>Datastage still pointing to old DB2 server after recataloging the DB2 Database with different server name</t>
    <phoneticPr fontId="2"/>
  </si>
  <si>
    <t>DB2, 接続</t>
    <rPh sb="5" eb="7">
      <t>セツゾク</t>
    </rPh>
    <phoneticPr fontId="2"/>
  </si>
  <si>
    <t>アンカタログして新しいDB2データベースに対して異なるデータベース名でカタログしても、古いサーバー名やIPアドレスを参照してしまうことがある。ASBNode エージェントを再起動してDB2カタログ情報を更新すること。</t>
    <rPh sb="8" eb="9">
      <t>アタラ</t>
    </rPh>
    <rPh sb="21" eb="22">
      <t>タイ</t>
    </rPh>
    <rPh sb="24" eb="25">
      <t>コト</t>
    </rPh>
    <rPh sb="33" eb="34">
      <t>メイ</t>
    </rPh>
    <rPh sb="43" eb="44">
      <t>フル</t>
    </rPh>
    <rPh sb="49" eb="50">
      <t>メイ</t>
    </rPh>
    <rPh sb="58" eb="60">
      <t>サンショウ</t>
    </rPh>
    <rPh sb="86" eb="89">
      <t>サイキドウ</t>
    </rPh>
    <rPh sb="98" eb="100">
      <t>ジョウホウ</t>
    </rPh>
    <rPh sb="101" eb="103">
      <t>コウシン</t>
    </rPh>
    <phoneticPr fontId="2"/>
  </si>
  <si>
    <t>DataStage jobs getting killed on Linux</t>
    <phoneticPr fontId="2"/>
  </si>
  <si>
    <t>Linux環境, ジョブ実行</t>
    <rPh sb="12" eb="14">
      <t>ジッコウ</t>
    </rPh>
    <phoneticPr fontId="2"/>
  </si>
  <si>
    <t>Datastage Error using Connector Migration Tool -Failed to connect to the project :Connection to https://hostname:9443 refused</t>
    <phoneticPr fontId="2"/>
  </si>
  <si>
    <t xml:space="preserve">Connector Migration Toolで以下のエラーで接続が失敗することがある。Information Server V11.3のデフォルト・ポートは9443であるが、他のポートを使う場合には接続時にポート番号を指定して接続すること。
Failed to connect to the project :Connection to https://hostname:9443 refused;
nested exception is:org.apache.http.conn.HttpHostConnectException: </t>
    <rPh sb="25" eb="27">
      <t>イカ</t>
    </rPh>
    <rPh sb="32" eb="34">
      <t>セツゾク</t>
    </rPh>
    <rPh sb="35" eb="37">
      <t>シッパイ</t>
    </rPh>
    <rPh sb="89" eb="90">
      <t>ホカ</t>
    </rPh>
    <rPh sb="95" eb="96">
      <t>ツカ</t>
    </rPh>
    <rPh sb="97" eb="99">
      <t>バアイ</t>
    </rPh>
    <rPh sb="101" eb="103">
      <t>セツゾク</t>
    </rPh>
    <rPh sb="103" eb="104">
      <t>ジ</t>
    </rPh>
    <rPh sb="108" eb="110">
      <t>バンゴウ</t>
    </rPh>
    <rPh sb="111" eb="113">
      <t>シテイ</t>
    </rPh>
    <rPh sb="115" eb="117">
      <t>セツゾク</t>
    </rPh>
    <phoneticPr fontId="2"/>
  </si>
  <si>
    <t>Can you write a script to automate applying DataStage client patch updates?</t>
    <phoneticPr fontId="2"/>
  </si>
  <si>
    <t>InfoSphere Information Analyzer</t>
    <phoneticPr fontId="2"/>
  </si>
  <si>
    <t>12月 17, 2014</t>
  </si>
  <si>
    <t>GUIを起動せずにDataStageクライアントにパッチを適用するスクリプトを作成するには、installUpdatesコマンドにすべての引数を指定して実行すること。ただし、サイレント・モードとは異なり応答ファイルはない。</t>
    <rPh sb="4" eb="6">
      <t>キドウ</t>
    </rPh>
    <rPh sb="29" eb="31">
      <t>テキヨウ</t>
    </rPh>
    <rPh sb="39" eb="41">
      <t>サクセイ</t>
    </rPh>
    <rPh sb="98" eb="99">
      <t>コト</t>
    </rPh>
    <rPh sb="101" eb="103">
      <t>オウトウ</t>
    </rPh>
    <phoneticPr fontId="2"/>
  </si>
  <si>
    <t>DataStage client unable to import Server jobs</t>
    <phoneticPr fontId="2"/>
  </si>
  <si>
    <t>DataStage デザイナーで、パラレル・ジョブはインポートできるがサーバー・ジョブは、"Server job,shared container, routine or stagetype objects were ignored"エラーでインポートできない場合の対処方法が紹介されている。 ライセンスの構成かインストールされたコンポーネントに問題がある可能性がある。</t>
    <rPh sb="130" eb="132">
      <t>バアイ</t>
    </rPh>
    <rPh sb="133" eb="135">
      <t>タイショ</t>
    </rPh>
    <rPh sb="135" eb="137">
      <t>ホウホウ</t>
    </rPh>
    <rPh sb="138" eb="139">
      <t>ショウ</t>
    </rPh>
    <rPh sb="139" eb="140">
      <t>カイ</t>
    </rPh>
    <rPh sb="153" eb="155">
      <t>コウセイ</t>
    </rPh>
    <rPh sb="173" eb="175">
      <t>モンダイ</t>
    </rPh>
    <rPh sb="178" eb="181">
      <t>カノウセイ</t>
    </rPh>
    <phoneticPr fontId="2"/>
  </si>
  <si>
    <t>Identifiers do not display quotation marks in DB2 Connector for Information Server, Version 8.1</t>
    <phoneticPr fontId="2"/>
  </si>
  <si>
    <t>12月 16, 2014</t>
  </si>
  <si>
    <t>Problems with DataStage Parallel Engine Transformer stages which use Looping with multiple output links</t>
    <phoneticPr fontId="2"/>
  </si>
  <si>
    <t>looping機能を使い複数の出力リンクを持つTransformer ステージで、レコードが異なるリンクに出力される、あるいは、以下のエラー・メッセージでジョブが失敗することがある。IS 9.1.xとIS 11.3.xに対するパッチ(APAR JR51917)が提供されている。
Message Id: IIS-DSEE-TUXX-00002
Message: tfm_create_offsetting,0: Internal Error: (xfer_-&gt;initialFixRunLength_f == initialFixRunLength):./../include/apt_internal/api/transfer_rep.h: 772: Buffer and schema variable padding do not match. Data corruption will occur.</t>
    <rPh sb="7" eb="9">
      <t>キノウ</t>
    </rPh>
    <rPh sb="10" eb="11">
      <t>ツカ</t>
    </rPh>
    <rPh sb="12" eb="14">
      <t>フクスウ</t>
    </rPh>
    <rPh sb="15" eb="17">
      <t>シュツリョク</t>
    </rPh>
    <rPh sb="21" eb="22">
      <t>モ</t>
    </rPh>
    <rPh sb="46" eb="47">
      <t>コト</t>
    </rPh>
    <rPh sb="53" eb="55">
      <t>シュツリョク</t>
    </rPh>
    <rPh sb="64" eb="66">
      <t>イカ</t>
    </rPh>
    <rPh sb="81" eb="83">
      <t>シッパイ</t>
    </rPh>
    <rPh sb="110" eb="111">
      <t>タイ</t>
    </rPh>
    <rPh sb="131" eb="133">
      <t>テイキョウ</t>
    </rPh>
    <phoneticPr fontId="2"/>
  </si>
  <si>
    <t>Unable to switch Clients using IBM DataStage Multi-Client Manager</t>
    <phoneticPr fontId="2"/>
  </si>
  <si>
    <t>Windows環境, クライアント</t>
    <rPh sb="7" eb="9">
      <t>カンキョウ</t>
    </rPh>
    <phoneticPr fontId="2"/>
  </si>
  <si>
    <t>12月 05, 2014</t>
  </si>
  <si>
    <t>Table definitions are incorrect after import of table definitions in IBM DataStage</t>
    <phoneticPr fontId="2"/>
  </si>
  <si>
    <t>AIX環境, ジョブ開発, 移行</t>
    <rPh sb="3" eb="5">
      <t>カンキョウ</t>
    </rPh>
    <rPh sb="10" eb="12">
      <t>カイハツ</t>
    </rPh>
    <rPh sb="14" eb="16">
      <t>イコウ</t>
    </rPh>
    <phoneticPr fontId="2"/>
  </si>
  <si>
    <t>V8.5やV8.7 DataStageから移行後、表定義をインポートすると、データソースのタイプが&lt;UnknownType&gt;、データソース名が&lt;UnknownSource&gt;と表示されてしまうことがある。connector-import-wizard.logファイル内のホスト名が、クライアントが接続に使っているホスト名と一致しているかどうか(大文字と小文字などの違いはないか)を確認すること。</t>
    <rPh sb="21" eb="23">
      <t>イコウ</t>
    </rPh>
    <rPh sb="23" eb="24">
      <t>ゴ</t>
    </rPh>
    <rPh sb="25" eb="26">
      <t>ヒョウ</t>
    </rPh>
    <rPh sb="26" eb="28">
      <t>テイギ</t>
    </rPh>
    <rPh sb="69" eb="70">
      <t>メイ</t>
    </rPh>
    <rPh sb="87" eb="89">
      <t>ヒョウジ</t>
    </rPh>
    <rPh sb="132" eb="133">
      <t>ナイ</t>
    </rPh>
    <rPh sb="137" eb="138">
      <t>メイ</t>
    </rPh>
    <rPh sb="147" eb="149">
      <t>セツゾク</t>
    </rPh>
    <rPh sb="150" eb="151">
      <t>ツカ</t>
    </rPh>
    <rPh sb="158" eb="159">
      <t>メイ</t>
    </rPh>
    <rPh sb="160" eb="162">
      <t>イッチ</t>
    </rPh>
    <rPh sb="171" eb="174">
      <t>オオモジ</t>
    </rPh>
    <rPh sb="175" eb="178">
      <t>コモジ</t>
    </rPh>
    <rPh sb="181" eb="182">
      <t>チガ</t>
    </rPh>
    <rPh sb="189" eb="191">
      <t>カクニン</t>
    </rPh>
    <phoneticPr fontId="2"/>
  </si>
  <si>
    <t>Error when running AppServerAdmin script to change XMETA password</t>
    <phoneticPr fontId="2"/>
  </si>
  <si>
    <t>AppServerAdminコマンド, パスワード変更</t>
    <rPh sb="25" eb="27">
      <t>ヘンコウ</t>
    </rPh>
    <phoneticPr fontId="2"/>
  </si>
  <si>
    <t>AppServerAdminコマンドを使って、XMETAパスワードを変更しようとしてZIPファイルのエラー(java.util.zip.ZipException: ZIP file must have at least one entry)となった場合、3つの原因が考えられる。
1. JREのバージョンが間違っている
2. xmetaパスワードに特殊文字が含まれている
3. ojb-conf.jarファイル(ASBServer/apps/lib配下)が壊れている
原因毎に解決方法が紹介されている。</t>
    <rPh sb="19" eb="20">
      <t>ツカ</t>
    </rPh>
    <rPh sb="34" eb="36">
      <t>ヘンコウ</t>
    </rPh>
    <rPh sb="124" eb="126">
      <t>バアイ</t>
    </rPh>
    <rPh sb="130" eb="132">
      <t>ゲンイン</t>
    </rPh>
    <rPh sb="133" eb="134">
      <t>カンガ</t>
    </rPh>
    <rPh sb="153" eb="155">
      <t>マチガ</t>
    </rPh>
    <rPh sb="174" eb="176">
      <t>トクシュ</t>
    </rPh>
    <rPh sb="176" eb="178">
      <t>モジ</t>
    </rPh>
    <rPh sb="179" eb="180">
      <t>フク</t>
    </rPh>
    <rPh sb="224" eb="225">
      <t>クバ</t>
    </rPh>
    <rPh sb="225" eb="226">
      <t>シタ</t>
    </rPh>
    <rPh sb="228" eb="229">
      <t>コワ</t>
    </rPh>
    <rPh sb="234" eb="236">
      <t>ゲンイン</t>
    </rPh>
    <rPh sb="236" eb="237">
      <t>マイ</t>
    </rPh>
    <rPh sb="238" eb="240">
      <t>カイケツ</t>
    </rPh>
    <rPh sb="240" eb="242">
      <t>ホウホウ</t>
    </rPh>
    <rPh sb="243" eb="244">
      <t>ショウ</t>
    </rPh>
    <rPh sb="244" eb="245">
      <t>カイ</t>
    </rPh>
    <phoneticPr fontId="2"/>
  </si>
  <si>
    <t>Infosphere DataStage DSJOB Command Returns Module libvmdsapi.so Load Errors</t>
    <phoneticPr fontId="2"/>
  </si>
  <si>
    <t>12月 04, 2014</t>
  </si>
  <si>
    <t>DataStageのdsjobコマンドで、libvmdsapi.soモジュールのロードエラーとなった場合、３つの原因が考えられる。
1. OSのライブラリーが欠けている
2. LIBPATHが設定されていない
3. dsjobを実行するユーザーのプロファイルにdsenvファイルが読み込まれていない
原因毎に解決方法が紹介されている。</t>
    <rPh sb="50" eb="52">
      <t>バアイ</t>
    </rPh>
    <rPh sb="56" eb="58">
      <t>ゲンイン</t>
    </rPh>
    <rPh sb="59" eb="60">
      <t>カンガ</t>
    </rPh>
    <rPh sb="79" eb="80">
      <t>カ</t>
    </rPh>
    <rPh sb="96" eb="98">
      <t>セッテイ</t>
    </rPh>
    <rPh sb="114" eb="116">
      <t>ジッコウ</t>
    </rPh>
    <rPh sb="140" eb="141">
      <t>ヨ</t>
    </rPh>
    <rPh sb="142" eb="143">
      <t>コ</t>
    </rPh>
    <phoneticPr fontId="2"/>
  </si>
  <si>
    <t>How do you make a project read only without protecting the project?</t>
    <phoneticPr fontId="2"/>
  </si>
  <si>
    <t>12月 02, 2014</t>
  </si>
  <si>
    <t>プロジェクトをプロテクトせずに、読み取りのみ可能なプロジェクトを作成したい場合は、管理ユーザーのみプロジェクトへの書き込み権限を与え、他のすべてのユーザーは読み取り権限のみ許可する構成とすることが可能。構成方法が紹介されている。</t>
    <rPh sb="16" eb="17">
      <t>ヨ</t>
    </rPh>
    <rPh sb="18" eb="19">
      <t>ト</t>
    </rPh>
    <rPh sb="22" eb="24">
      <t>カノウ</t>
    </rPh>
    <rPh sb="32" eb="34">
      <t>サクセイ</t>
    </rPh>
    <rPh sb="37" eb="39">
      <t>バアイ</t>
    </rPh>
    <rPh sb="41" eb="43">
      <t>カンリ</t>
    </rPh>
    <rPh sb="57" eb="58">
      <t>カ</t>
    </rPh>
    <rPh sb="59" eb="60">
      <t>コ</t>
    </rPh>
    <rPh sb="61" eb="63">
      <t>ケンゲン</t>
    </rPh>
    <rPh sb="64" eb="65">
      <t>アタ</t>
    </rPh>
    <rPh sb="67" eb="68">
      <t>ホカ</t>
    </rPh>
    <rPh sb="78" eb="79">
      <t>ヨ</t>
    </rPh>
    <rPh sb="80" eb="81">
      <t>ト</t>
    </rPh>
    <rPh sb="82" eb="84">
      <t>ケンゲン</t>
    </rPh>
    <rPh sb="86" eb="88">
      <t>キョカ</t>
    </rPh>
    <rPh sb="90" eb="92">
      <t>コウセイ</t>
    </rPh>
    <rPh sb="98" eb="100">
      <t>カノウ</t>
    </rPh>
    <rPh sb="101" eb="103">
      <t>コウセイ</t>
    </rPh>
    <rPh sb="103" eb="105">
      <t>ホウホウ</t>
    </rPh>
    <rPh sb="106" eb="107">
      <t>ショウ</t>
    </rPh>
    <rPh sb="107" eb="108">
      <t>カイ</t>
    </rPh>
    <phoneticPr fontId="2"/>
  </si>
  <si>
    <t>DataStageジョブのMQ Connectorステージは、MQメッセージを受け取る際に"always-on(常時接続)"モードをサポートする。データの終わりメッセージ・タイプというプロパティーがメッセージ・ヘッダーに含まれているとメッセージの読み取りを終了する。このプロパティーは、0から999999999までの整数で指定できる。
IBM Knowledge Center[データの終わりメッセージ・タイプ]
http://www.ibm.com/support/knowledgecenter/SSZJPZ_11.3.0/com.ibm.swg.im.iis.conn.wsmq.help.doc/topics/r_cwsmqcon_cn_End_of_data_msg_type.html</t>
    <rPh sb="39" eb="40">
      <t>ウ</t>
    </rPh>
    <rPh sb="41" eb="42">
      <t>ト</t>
    </rPh>
    <rPh sb="43" eb="44">
      <t>サイ</t>
    </rPh>
    <rPh sb="56" eb="58">
      <t>ジョウジ</t>
    </rPh>
    <rPh sb="58" eb="60">
      <t>セツゾク</t>
    </rPh>
    <rPh sb="77" eb="78">
      <t>オ</t>
    </rPh>
    <rPh sb="110" eb="111">
      <t>フク</t>
    </rPh>
    <rPh sb="123" eb="124">
      <t>ヨ</t>
    </rPh>
    <rPh sb="125" eb="126">
      <t>ト</t>
    </rPh>
    <rPh sb="128" eb="130">
      <t>シュウリョウ</t>
    </rPh>
    <rPh sb="158" eb="160">
      <t>セイスウ</t>
    </rPh>
    <rPh sb="161" eb="163">
      <t>シテイ</t>
    </rPh>
    <phoneticPr fontId="2"/>
  </si>
  <si>
    <t xml:space="preserve">InfoSphere Information Server V11.3で rollup_RU2_IMAM_11300-11310 パッチを適用すると、最新のIBM Cognos TM1 bridge と Sybase PowerDesigner LDM bridge が使用可能となる。
[Prerequisites for metadata import functionality added to InfoSphere Information Server, V11.3]
http://www-01.ibm.com/support/docview.wss?uid=swg27044408
</t>
    <rPh sb="69" eb="71">
      <t>テキヨウ</t>
    </rPh>
    <rPh sb="135" eb="137">
      <t>シヨウ</t>
    </rPh>
    <rPh sb="137" eb="139">
      <t>カノウ</t>
    </rPh>
    <phoneticPr fontId="2"/>
  </si>
  <si>
    <t>DataStageジョブが以下のようなエラーを報告した場合は、Linux Out Of Memory Killer (oom killer) プロセスがメモリー使用率の高いプロセスをKillした可能性がある。oom killer プロセスをOFFにするか、メモリー使用量の閾値を超えないようにすること。
RT_SCx/OshExecuter.sh: line 25: 1705 Killed $APT_ORCHHOME/bin/osh "$@" 2&gt;&amp;1 
Parallel job reports failure (code 137)</t>
    <rPh sb="13" eb="15">
      <t>イカ</t>
    </rPh>
    <rPh sb="23" eb="25">
      <t>ホウコク</t>
    </rPh>
    <rPh sb="27" eb="29">
      <t>バアイ</t>
    </rPh>
    <rPh sb="80" eb="82">
      <t>シヨウ</t>
    </rPh>
    <rPh sb="82" eb="83">
      <t>リツ</t>
    </rPh>
    <rPh sb="84" eb="85">
      <t>タカ</t>
    </rPh>
    <rPh sb="97" eb="100">
      <t>カノウセイ</t>
    </rPh>
    <rPh sb="132" eb="135">
      <t>シヨウリョウ</t>
    </rPh>
    <rPh sb="136" eb="138">
      <t>シキイチ</t>
    </rPh>
    <rPh sb="139" eb="140">
      <t>コ</t>
    </rPh>
    <phoneticPr fontId="2"/>
  </si>
  <si>
    <t>DB2 Connector で 「識別子を引用符で囲む(Enable quoted identifier)」を「はい(Yes)」に設定してバルク・ロードを実行しても、識別子に引用符が表示されない。これは、DB2 Connector が 「識別子を引用符で囲む」の設定を無視するため。</t>
    <rPh sb="65" eb="67">
      <t>セッテイ</t>
    </rPh>
    <rPh sb="77" eb="79">
      <t>ジッコウ</t>
    </rPh>
    <rPh sb="83" eb="85">
      <t>シキベツ</t>
    </rPh>
    <rPh sb="85" eb="86">
      <t>コ</t>
    </rPh>
    <rPh sb="87" eb="90">
      <t>インヨウフ</t>
    </rPh>
    <rPh sb="91" eb="93">
      <t>ヒョウジ</t>
    </rPh>
    <rPh sb="131" eb="133">
      <t>セッテイ</t>
    </rPh>
    <rPh sb="134" eb="136">
      <t>ムシ</t>
    </rPh>
    <phoneticPr fontId="2"/>
  </si>
  <si>
    <t>8.1, 8.1.0.1, 8.1.0.2, 8.5, 8.5.0.1</t>
    <phoneticPr fontId="2"/>
  </si>
  <si>
    <t>XMETA</t>
    <phoneticPr fontId="2"/>
  </si>
  <si>
    <t>8.0.1, 8.1</t>
    <phoneticPr fontId="2"/>
  </si>
  <si>
    <t>ODBC</t>
    <phoneticPr fontId="2"/>
  </si>
  <si>
    <t>7.5, 8.0.1, 8.1, 8.5, 8.7, 9.1, 9.1.2.0</t>
    <phoneticPr fontId="2"/>
  </si>
  <si>
    <t>InfoSphere Information Server</t>
    <phoneticPr fontId="2"/>
  </si>
  <si>
    <t>デザイナー</t>
    <phoneticPr fontId="2"/>
  </si>
  <si>
    <t xml:space="preserve">AIX, HP-UX, Linux, Solaris, Windows </t>
    <phoneticPr fontId="2"/>
  </si>
  <si>
    <t>V9.1のDataStageデザイナー(Windows 7以降の環境)からSSLを使った接続をする際に、Certificate errorとなることがある。SSL証明書をWindowsのキーストアに保管する必要があるため。対処方法が紹介されている。</t>
    <rPh sb="29" eb="31">
      <t>イコウ</t>
    </rPh>
    <rPh sb="32" eb="34">
      <t>カンキョウ</t>
    </rPh>
    <rPh sb="41" eb="42">
      <t>ツカ</t>
    </rPh>
    <rPh sb="44" eb="46">
      <t>セツゾク</t>
    </rPh>
    <rPh sb="49" eb="50">
      <t>サイ</t>
    </rPh>
    <rPh sb="81" eb="84">
      <t>ショウメイショ</t>
    </rPh>
    <rPh sb="99" eb="101">
      <t>ホカン</t>
    </rPh>
    <rPh sb="103" eb="105">
      <t>ヒツヨウ</t>
    </rPh>
    <rPh sb="111" eb="113">
      <t>タイショ</t>
    </rPh>
    <rPh sb="113" eb="115">
      <t>ホウホウ</t>
    </rPh>
    <rPh sb="116" eb="117">
      <t>ショウ</t>
    </rPh>
    <rPh sb="117" eb="118">
      <t>カイ</t>
    </rPh>
    <phoneticPr fontId="2"/>
  </si>
  <si>
    <t>patch, fix pack, インストール</t>
    <phoneticPr fontId="2"/>
  </si>
  <si>
    <t>パッチやfix packのインストールで、インストーラーがjavacoreファイルを生成し、
java.lang.OutOfMemoryErrorで失敗した場合には、インストーラーのJVMのヒープ・サイズを設定する方法が紹介されている。</t>
    <rPh sb="42" eb="44">
      <t>セイセイ</t>
    </rPh>
    <rPh sb="74" eb="76">
      <t>シッパイ</t>
    </rPh>
    <rPh sb="78" eb="80">
      <t>バアイ</t>
    </rPh>
    <rPh sb="103" eb="105">
      <t>セッテイ</t>
    </rPh>
    <rPh sb="107" eb="109">
      <t>ホウホウ</t>
    </rPh>
    <rPh sb="110" eb="111">
      <t>ショウ</t>
    </rPh>
    <rPh sb="111" eb="112">
      <t>カイ</t>
    </rPh>
    <phoneticPr fontId="2"/>
  </si>
  <si>
    <t>InfoSphere DataStage</t>
    <phoneticPr fontId="2"/>
  </si>
  <si>
    <t>Windows</t>
    <phoneticPr fontId="2"/>
  </si>
  <si>
    <t>8.7, 9.1</t>
    <phoneticPr fontId="2"/>
  </si>
  <si>
    <t xml:space="preserve">ジョブ・シーケンスからコマンドを実行した際に、以下のようなWindowsエラーが出力されることがある。DataStageアプリケーションは、32ビットのため、syswow64フォルダに、実行可能ファイルを移動すること。
TheProgramName' is not recognized as an internal or external command,
operable program or batch file. </t>
    <rPh sb="16" eb="18">
      <t>ジッコウ</t>
    </rPh>
    <rPh sb="20" eb="21">
      <t>サイ</t>
    </rPh>
    <rPh sb="23" eb="25">
      <t>イカ</t>
    </rPh>
    <rPh sb="40" eb="42">
      <t>シュツリョク</t>
    </rPh>
    <rPh sb="93" eb="95">
      <t>ジッコウ</t>
    </rPh>
    <rPh sb="95" eb="97">
      <t>カノウ</t>
    </rPh>
    <rPh sb="102" eb="104">
      <t>イドウ</t>
    </rPh>
    <phoneticPr fontId="2"/>
  </si>
  <si>
    <t>ジョブ開発, OCONV</t>
    <rPh sb="3" eb="5">
      <t>カイハツ</t>
    </rPh>
    <phoneticPr fontId="2"/>
  </si>
  <si>
    <t>サーバージョブのBASICのOCONV関数で日付のフォーマットをヨーロッパ形式(day/month/year)に変換することができるが、"E"値(例. "D4/E" または "D/E")を使った場合に、変換されないことがある(month/day/yearのまま)。National Language Support (NLS)が有効となっていると、日付の形式はロケールの設定に依存し、"E"値は作用しないのが原因。対処方法が紹介されている。</t>
    <rPh sb="19" eb="21">
      <t>カンスウ</t>
    </rPh>
    <rPh sb="22" eb="24">
      <t>ヒヅケ</t>
    </rPh>
    <rPh sb="37" eb="39">
      <t>ケイシキ</t>
    </rPh>
    <rPh sb="56" eb="58">
      <t>ヘンカン</t>
    </rPh>
    <rPh sb="71" eb="72">
      <t>チ</t>
    </rPh>
    <rPh sb="73" eb="74">
      <t>レイ</t>
    </rPh>
    <rPh sb="94" eb="95">
      <t>ツカ</t>
    </rPh>
    <rPh sb="97" eb="99">
      <t>バアイ</t>
    </rPh>
    <rPh sb="101" eb="103">
      <t>ヘンカン</t>
    </rPh>
    <rPh sb="164" eb="166">
      <t>ユウコウ</t>
    </rPh>
    <rPh sb="174" eb="176">
      <t>ヒヅケ</t>
    </rPh>
    <rPh sb="177" eb="179">
      <t>ケイシキ</t>
    </rPh>
    <rPh sb="185" eb="187">
      <t>セッテイ</t>
    </rPh>
    <rPh sb="188" eb="190">
      <t>イゾン</t>
    </rPh>
    <rPh sb="195" eb="196">
      <t>チ</t>
    </rPh>
    <rPh sb="197" eb="199">
      <t>サヨウ</t>
    </rPh>
    <rPh sb="204" eb="206">
      <t>ゲンイン</t>
    </rPh>
    <rPh sb="207" eb="209">
      <t>タイショ</t>
    </rPh>
    <rPh sb="209" eb="211">
      <t>ホウホウ</t>
    </rPh>
    <rPh sb="212" eb="213">
      <t>ショウ</t>
    </rPh>
    <rPh sb="213" eb="214">
      <t>カイ</t>
    </rPh>
    <phoneticPr fontId="2"/>
  </si>
  <si>
    <t>Citrix XenApp / Windows Terminal Services環境</t>
    <rPh sb="41" eb="43">
      <t>カンキョウ</t>
    </rPh>
    <phoneticPr fontId="2"/>
  </si>
  <si>
    <t>Ctrix XenApp または Windows Terminal Services(リモート・デスクトップ)環境では、デザイナーやディレクター・クライアント側のClassicディレクトリーに、大量のコア・ファイルが生成されてしまう可能性がある。これを防ぐため、ASBNode\conf\proxy.xml構成ファイルへの設定方法が紹介されている。</t>
    <rPh sb="55" eb="57">
      <t>カンキョウ</t>
    </rPh>
    <rPh sb="79" eb="80">
      <t>ガワ</t>
    </rPh>
    <rPh sb="97" eb="99">
      <t>タイリョウ</t>
    </rPh>
    <rPh sb="108" eb="110">
      <t>セイセイ</t>
    </rPh>
    <rPh sb="116" eb="119">
      <t>カノウセイ</t>
    </rPh>
    <rPh sb="126" eb="127">
      <t>フセ</t>
    </rPh>
    <rPh sb="153" eb="155">
      <t>コウセイ</t>
    </rPh>
    <rPh sb="161" eb="163">
      <t>セッテイ</t>
    </rPh>
    <rPh sb="163" eb="165">
      <t>ホウホウ</t>
    </rPh>
    <rPh sb="166" eb="167">
      <t>ショウ</t>
    </rPh>
    <rPh sb="167" eb="168">
      <t>カイ</t>
    </rPh>
    <phoneticPr fontId="2"/>
  </si>
  <si>
    <t>UNIX環境(64bit), ジョブ開発</t>
    <rPh sb="4" eb="6">
      <t>カンキョウ</t>
    </rPh>
    <rPh sb="18" eb="20">
      <t>カイハツ</t>
    </rPh>
    <phoneticPr fontId="2"/>
  </si>
  <si>
    <t>64ビットのUNIX環境で、アドミニストレーターやdsadmin -createproject -location コマンドで、プロジェクトを作成すると、エラー("DSR.ADMIN: Error updating secondary indices. ")となることがある。DS, ds, UV または uvという文字や、プロジェクトが配置されるディレクトリー名を、プロジェクト名に使用してはいけない。</t>
    <rPh sb="10" eb="12">
      <t>カンキョウ</t>
    </rPh>
    <rPh sb="71" eb="73">
      <t>サクセイ</t>
    </rPh>
    <rPh sb="158" eb="160">
      <t>モジ</t>
    </rPh>
    <rPh sb="169" eb="171">
      <t>ハイチ</t>
    </rPh>
    <rPh sb="181" eb="182">
      <t>メイ</t>
    </rPh>
    <rPh sb="190" eb="191">
      <t>メイ</t>
    </rPh>
    <rPh sb="192" eb="194">
      <t>シヨウ</t>
    </rPh>
    <phoneticPr fontId="2"/>
  </si>
  <si>
    <t>Linux環境, インストール</t>
    <rPh sb="5" eb="7">
      <t>カンキョウ</t>
    </rPh>
    <phoneticPr fontId="2"/>
  </si>
  <si>
    <t xml:space="preserve">Linux環境で、DB2のためのカーネル・パラメーター(SHMALL, SHMMAX)の設定値について、マニュアルの記載を以下のように訂正している。
[Modifying kernel parameters and user limits (Linux, AIX, HP-UX, Solaris)]
http://pic.dhe.ibm.com/infocenter/iisinfsv/v8r5/index.jsp?topic=%2Fcom.ibm.swg.im.iis.productization.iisinfsv.install.doc%2Ftopics%2Fwsisinst_kernel_parameters_linux_unix.html
For the SHMALL parameter:
For the default 4096 PAGE_SIZE, use 4294967296
For a PAGE_SIZE larger than 4096, divide 17592186044416 by PAGE_SIZE (17592186044416/PAGE_SIZE)
For the SHMMAX parameter:
    Set this value to be equal to 100% of the physical memory (in bytes) on your computer. </t>
    <rPh sb="5" eb="7">
      <t>カンキョウ</t>
    </rPh>
    <rPh sb="44" eb="47">
      <t>セッテイチ</t>
    </rPh>
    <rPh sb="58" eb="60">
      <t>キサイ</t>
    </rPh>
    <rPh sb="61" eb="63">
      <t>イカ</t>
    </rPh>
    <rPh sb="67" eb="69">
      <t>テイセイ</t>
    </rPh>
    <phoneticPr fontId="2"/>
  </si>
  <si>
    <t>Windows XP環境, クライアント, インストール</t>
    <rPh sb="10" eb="12">
      <t>カンキョウ</t>
    </rPh>
    <phoneticPr fontId="2"/>
  </si>
  <si>
    <t>Windows XP環境で、2GBメモリーが搭載されているにもかかわらず、DataStageクライアント8.5をインストールしようとすると、以下のメッセージが出力され失敗することがある。この場合は、setup.exeコマンドにforceオプションをつけて実行すること。
FAILED: Ensure that the operating systems has at least 2 GB memory. Found 1 GB memory. The installation program might not be able to complete successfully.
Resolution for failure: Add more memory to this system, restart it, and try the installation again.</t>
    <rPh sb="10" eb="12">
      <t>カンキョウ</t>
    </rPh>
    <rPh sb="22" eb="24">
      <t>トウサイ</t>
    </rPh>
    <rPh sb="70" eb="72">
      <t>イカ</t>
    </rPh>
    <rPh sb="79" eb="81">
      <t>シュツリョク</t>
    </rPh>
    <rPh sb="83" eb="85">
      <t>シッパイ</t>
    </rPh>
    <rPh sb="95" eb="97">
      <t>バアイ</t>
    </rPh>
    <rPh sb="127" eb="129">
      <t>ジッコウ</t>
    </rPh>
    <phoneticPr fontId="2"/>
  </si>
  <si>
    <r>
      <t xml:space="preserve">WASの起動が下記のエラー（SystemOut.log）で失敗する。
* SQLException during execution of sql-statement:
* sql statement was 'SELECT A0.uri,A0.xml FROM EPackage A0'
* Exception message is [DB2 SQL Error: SQLCODE=-204, SQLSTATE=42704, SQLERRMC=ISDB201.EPACKAGE, DRIVER=3.58.135]
</t>
    </r>
    <r>
      <rPr>
        <sz val="9"/>
        <rFont val="ＭＳ Ｐゴシック"/>
        <family val="3"/>
        <charset val="128"/>
      </rPr>
      <t>xmeta repository のデフォルトユーザーにEPACKAGE の読み取り権限がない場合、WASの起動に失敗する。AppServerAdmin を使用した対応方法が記載されている。</t>
    </r>
  </si>
  <si>
    <r>
      <t>Windows環境のサーバーで、</t>
    </r>
    <r>
      <rPr>
        <sz val="9"/>
        <rFont val="ＭＳ Ｐゴシック"/>
        <family val="3"/>
        <charset val="128"/>
      </rPr>
      <t>Transformerステージを含むジョブをコンパイルする際に、表題のエラーが発生することがある。その場合、以下の事項を確認すること。１：アドミニストレーター・クライアントで、コンパイラーとリンクのオプションが正しく設定されているか確認。　２：VisualStudioのバージョンを確認。　３：VisualStudioのパスを設定する環境変数を確認。　４：VisualStudio .Net C++ の設定を確認する。</t>
    </r>
  </si>
  <si>
    <t xml:space="preserve">DB2 Connector のパーティションタブで、パーティション・タイプに「自動」を選択すると、DB2 のパーティション化されたテーブルにすべてのレコードがバルクロードされていないにもかかわらず、ジョブは正常終了する。「自動」の代わりに「DB2 コネクター」を使用する。
Information Server 8.5 fix pack 1からは、不正なパーティション・タイプの指定に対しメッセージを出力するようになった。
IIS-CONN-DB2-678 "You must set the partition type to the DB2 connector when loading to a partitioned database" </t>
    <phoneticPr fontId="2"/>
  </si>
  <si>
    <t>Red Hat Enterprise Linux Server release 6.x.,インストール</t>
  </si>
  <si>
    <t>InfoSphere Information Server</t>
    <phoneticPr fontId="2"/>
  </si>
  <si>
    <t>Transformerステージ</t>
    <phoneticPr fontId="2"/>
  </si>
  <si>
    <t xml:space="preserve">AIX, HP-UX, Linux, Solaris, Windows </t>
    <phoneticPr fontId="2"/>
  </si>
  <si>
    <t xml:space="preserve">8.5, 8.7, 9.1, 9.1.2.0 </t>
    <phoneticPr fontId="2"/>
  </si>
  <si>
    <t>TransformerステージでIsValid関数を使用して、有効ではない日付を評価する際に、v8.1まではワーニングが無かったが、v8.5以降ではワーニングが出力されるようになった。V8.1以前の仕様に戻す方法についてガイド。</t>
    <rPh sb="23" eb="25">
      <t>カンスウ</t>
    </rPh>
    <rPh sb="26" eb="28">
      <t>シヨウ</t>
    </rPh>
    <rPh sb="31" eb="33">
      <t>ユウコウ</t>
    </rPh>
    <rPh sb="37" eb="39">
      <t>ヒヅケ</t>
    </rPh>
    <rPh sb="40" eb="42">
      <t>ヒョウカ</t>
    </rPh>
    <rPh sb="44" eb="45">
      <t>サイ</t>
    </rPh>
    <rPh sb="60" eb="61">
      <t>ナ</t>
    </rPh>
    <rPh sb="70" eb="72">
      <t>イコウ</t>
    </rPh>
    <rPh sb="80" eb="82">
      <t>シュツリョク</t>
    </rPh>
    <rPh sb="96" eb="98">
      <t>イゼン</t>
    </rPh>
    <rPh sb="99" eb="101">
      <t>シヨウ</t>
    </rPh>
    <rPh sb="102" eb="103">
      <t>モド</t>
    </rPh>
    <rPh sb="104" eb="106">
      <t>ホウホウ</t>
    </rPh>
    <phoneticPr fontId="2"/>
  </si>
  <si>
    <t>InfoSphere DataStage</t>
    <phoneticPr fontId="2"/>
  </si>
  <si>
    <t>インポート</t>
    <phoneticPr fontId="2"/>
  </si>
  <si>
    <t xml:space="preserve">8.5, 8.7 </t>
    <phoneticPr fontId="2"/>
  </si>
  <si>
    <t>DSImportServiceコマンドでインポートすると、インポート終了時に認証エラーが毎回orbtcファイルに出力される。インポートは正常に行われているため、無視して構わない。</t>
    <rPh sb="34" eb="37">
      <t>シュウリョウジ</t>
    </rPh>
    <rPh sb="38" eb="40">
      <t>ニンショウ</t>
    </rPh>
    <rPh sb="44" eb="46">
      <t>マイカイ</t>
    </rPh>
    <rPh sb="56" eb="58">
      <t>シュツリョク</t>
    </rPh>
    <rPh sb="68" eb="70">
      <t>セイジョウ</t>
    </rPh>
    <rPh sb="71" eb="72">
      <t>オコナ</t>
    </rPh>
    <rPh sb="80" eb="82">
      <t>ムシ</t>
    </rPh>
    <rPh sb="84" eb="85">
      <t>カマ</t>
    </rPh>
    <phoneticPr fontId="2"/>
  </si>
  <si>
    <t>インストール</t>
    <phoneticPr fontId="2"/>
  </si>
  <si>
    <t xml:space="preserve">AIX, HP-UX, Linux, Solaris </t>
    <phoneticPr fontId="2"/>
  </si>
  <si>
    <t xml:space="preserve">8.5, 8.7, 9.1 </t>
    <phoneticPr fontId="2"/>
  </si>
  <si>
    <t>新しいバージョンのInformation Serverをインストールし、古いバージョンをアンインストールすると、dsrpcデーモンが起動しなくなる。古いバージョンをアンインストールした際に、/etc/servicesからdsrpcのエントリーが削除されることが原因。エントリーを追加すること。</t>
    <rPh sb="0" eb="1">
      <t>アタラ</t>
    </rPh>
    <rPh sb="36" eb="37">
      <t>フル</t>
    </rPh>
    <rPh sb="66" eb="68">
      <t>キドウ</t>
    </rPh>
    <rPh sb="74" eb="75">
      <t>フル</t>
    </rPh>
    <rPh sb="92" eb="93">
      <t>サイ</t>
    </rPh>
    <rPh sb="122" eb="124">
      <t>サクジョ</t>
    </rPh>
    <rPh sb="130" eb="132">
      <t>ゲンイン</t>
    </rPh>
    <rPh sb="139" eb="141">
      <t>ツイカ</t>
    </rPh>
    <phoneticPr fontId="2"/>
  </si>
  <si>
    <t>DB2 Connectorを使用して、「_（アンダーライン）」を含む表定義をインポートすると、失敗するか、そのテーブルには存在しない列が表示される。DB2 APIが、「_（アンダーライン）」をワイルドカードとして動作することが原因。DB2 CLIのパラメータを設定することで対応。</t>
    <rPh sb="14" eb="16">
      <t>シヨウ</t>
    </rPh>
    <rPh sb="32" eb="33">
      <t>フク</t>
    </rPh>
    <rPh sb="34" eb="35">
      <t>ヒョウ</t>
    </rPh>
    <rPh sb="35" eb="37">
      <t>テイギ</t>
    </rPh>
    <rPh sb="47" eb="49">
      <t>シッパイ</t>
    </rPh>
    <rPh sb="61" eb="63">
      <t>ソンザイ</t>
    </rPh>
    <rPh sb="66" eb="67">
      <t>レツ</t>
    </rPh>
    <rPh sb="68" eb="70">
      <t>ヒョウジ</t>
    </rPh>
    <rPh sb="106" eb="108">
      <t>ドウサ</t>
    </rPh>
    <rPh sb="113" eb="115">
      <t>ゲンイン</t>
    </rPh>
    <rPh sb="130" eb="132">
      <t>セッテイ</t>
    </rPh>
    <rPh sb="137" eb="139">
      <t>タイオウ</t>
    </rPh>
    <phoneticPr fontId="2"/>
  </si>
  <si>
    <t>Update Installerが、テンプレートのディレクトリーのロック解除ができず、下記エラーでFixPackのインストールに失敗する。
SEVERE: com.ibm.is.install.core.UVInstance EPatchInstaller92071:Failed to unlock Template directory. Operations on the template directory will have no affect.
もしくは、
SEVERE: com.ibm.is.install.core.UVInstance  CDIIN3239E:Failed to unlock the Template directory. Operations on the template directory will have no effect 
その前に実施したインストールが中断しているか、バックアップなどの操作が同時に実行されていることが原因。対処方法についてガイド。</t>
    <rPh sb="36" eb="38">
      <t>カイジョ</t>
    </rPh>
    <rPh sb="43" eb="45">
      <t>カキ</t>
    </rPh>
    <rPh sb="64" eb="66">
      <t>シッパイ</t>
    </rPh>
    <rPh sb="391" eb="392">
      <t>マエ</t>
    </rPh>
    <rPh sb="393" eb="395">
      <t>ジッシ</t>
    </rPh>
    <rPh sb="404" eb="406">
      <t>チュウダン</t>
    </rPh>
    <rPh sb="421" eb="423">
      <t>ソウサ</t>
    </rPh>
    <rPh sb="424" eb="426">
      <t>ドウジ</t>
    </rPh>
    <rPh sb="427" eb="429">
      <t>ジッコウ</t>
    </rPh>
    <rPh sb="437" eb="439">
      <t>ゲンイン</t>
    </rPh>
    <rPh sb="440" eb="442">
      <t>タイショ</t>
    </rPh>
    <rPh sb="442" eb="444">
      <t>ホウホウ</t>
    </rPh>
    <phoneticPr fontId="2"/>
  </si>
  <si>
    <t>Windows環境で、dsjobコマンドの「-wait」もしくは「-jobstatus」オプションを使用してジョブを実行した際に、タイムアウトに到達しても81002のエラーが出力されない。シェルスクリプトを使用した対処方法についてガイド。</t>
    <rPh sb="7" eb="9">
      <t>カンキョウ</t>
    </rPh>
    <rPh sb="50" eb="52">
      <t>シヨウ</t>
    </rPh>
    <rPh sb="58" eb="60">
      <t>ジッコウ</t>
    </rPh>
    <rPh sb="62" eb="63">
      <t>サイ</t>
    </rPh>
    <rPh sb="72" eb="74">
      <t>トウタツ</t>
    </rPh>
    <rPh sb="87" eb="89">
      <t>シュツリョク</t>
    </rPh>
    <rPh sb="103" eb="105">
      <t>シヨウ</t>
    </rPh>
    <rPh sb="107" eb="109">
      <t>タイショ</t>
    </rPh>
    <rPh sb="109" eb="111">
      <t>ホウホウ</t>
    </rPh>
    <phoneticPr fontId="2"/>
  </si>
  <si>
    <t>Linux及びSolaris環境で、ジョブログに以下のエラーメッセージが表示されることがある。
 *** glibc detected *** double free or corruption (out): 0x097eaac0 *** 
ヒープの破損が原因。環境変数を設定することで対応。</t>
    <rPh sb="5" eb="6">
      <t>オヨ</t>
    </rPh>
    <rPh sb="14" eb="16">
      <t>カンキョウ</t>
    </rPh>
    <rPh sb="24" eb="26">
      <t>イカ</t>
    </rPh>
    <rPh sb="36" eb="38">
      <t>ヒョウジ</t>
    </rPh>
    <rPh sb="125" eb="127">
      <t>ハソン</t>
    </rPh>
    <rPh sb="128" eb="130">
      <t>ゲンイン</t>
    </rPh>
    <rPh sb="131" eb="133">
      <t>カンキョウ</t>
    </rPh>
    <rPh sb="133" eb="135">
      <t>ヘンスウ</t>
    </rPh>
    <rPh sb="136" eb="138">
      <t>セッテイ</t>
    </rPh>
    <rPh sb="143" eb="145">
      <t>タイオウ</t>
    </rPh>
    <phoneticPr fontId="2"/>
  </si>
  <si>
    <t>Windows環境のInfoSphere Information Serverに、DataStageのクライアントから接続すると、下記エラーで失敗する。
Failed to connect to Information Server Engine: hostname, project: projname
(Internal Error (1650552405)) 
uvconfigのT30FILEを増やすこと。</t>
    <rPh sb="7" eb="9">
      <t>カンキョウ</t>
    </rPh>
    <rPh sb="59" eb="61">
      <t>セツゾク</t>
    </rPh>
    <rPh sb="65" eb="67">
      <t>カキ</t>
    </rPh>
    <rPh sb="71" eb="73">
      <t>シッパイ</t>
    </rPh>
    <rPh sb="201" eb="202">
      <t>フ</t>
    </rPh>
    <phoneticPr fontId="2"/>
  </si>
  <si>
    <t>DB2 Connectorを使用したジョブが下記のエラーで失敗する。
 “SQL0430N User defined function "SYSPROC.ENV_GET_SYS_INFO" (specific name "ENV_GET_SYS_INFO") has abnormally terminated. SQLSTATE=38503 (CC_DB2Connection::queryServerHostName, file CC_DB2Connection.cpp, line 3,248)” 
DB2 Connectorは内部的にDB2の環境情報を取得しており、対象テーブルやdb2fmpに権限がないことが原因。権限を確認及び追加すること。</t>
    <rPh sb="14" eb="16">
      <t>シヨウ</t>
    </rPh>
    <rPh sb="22" eb="24">
      <t>カキ</t>
    </rPh>
    <rPh sb="29" eb="31">
      <t>シッパイ</t>
    </rPh>
    <rPh sb="267" eb="270">
      <t>ナイブテキ</t>
    </rPh>
    <rPh sb="275" eb="277">
      <t>カンキョウ</t>
    </rPh>
    <rPh sb="277" eb="279">
      <t>ジョウホウ</t>
    </rPh>
    <rPh sb="280" eb="282">
      <t>シュトク</t>
    </rPh>
    <rPh sb="287" eb="289">
      <t>タイショウ</t>
    </rPh>
    <rPh sb="301" eb="303">
      <t>ケンゲン</t>
    </rPh>
    <rPh sb="309" eb="311">
      <t>ゲンイン</t>
    </rPh>
    <rPh sb="312" eb="314">
      <t>ケンゲン</t>
    </rPh>
    <rPh sb="315" eb="317">
      <t>カクニン</t>
    </rPh>
    <rPh sb="317" eb="318">
      <t>オヨ</t>
    </rPh>
    <rPh sb="319" eb="321">
      <t>ツイカ</t>
    </rPh>
    <phoneticPr fontId="2"/>
  </si>
  <si>
    <t>DataStageのジョブを保存する際に、以下のエラーで失敗する。
Cannot find job ROOT
Unable to save EditServ.impl.JobDefnImpl@2dca2dca
レポジトリーの空き領域が無くなっているか、表スペースが破損していることが原因。SystemOut.logを確認すること。</t>
    <rPh sb="14" eb="16">
      <t>ホゾン</t>
    </rPh>
    <rPh sb="18" eb="19">
      <t>サイ</t>
    </rPh>
    <rPh sb="21" eb="23">
      <t>イカ</t>
    </rPh>
    <rPh sb="28" eb="30">
      <t>シッパイ</t>
    </rPh>
    <rPh sb="112" eb="113">
      <t>ア</t>
    </rPh>
    <rPh sb="114" eb="116">
      <t>リョウイキ</t>
    </rPh>
    <rPh sb="117" eb="118">
      <t>ナ</t>
    </rPh>
    <rPh sb="126" eb="127">
      <t>ヒョウ</t>
    </rPh>
    <rPh sb="132" eb="134">
      <t>ハソン</t>
    </rPh>
    <rPh sb="141" eb="143">
      <t>ゲンイン</t>
    </rPh>
    <rPh sb="158" eb="160">
      <t>カクニン</t>
    </rPh>
    <phoneticPr fontId="2"/>
  </si>
  <si>
    <t>Windows Server 2012の環境（InfoSphere Information Serverのエンジン層）で、ディレクター・クライアントからジョブをスケジュールすると下記エラーで失敗する。
Error adding to schedule: The AT command has been deprecated. Please use schtasks.exe instead. 
Windows 2012でATコマンドが廃止されたことが原因。ディレクター・クライアントのジョブスケジュール機能は利用できないため、他の方法についてガイド。</t>
    <rPh sb="20" eb="22">
      <t>カンキョウ</t>
    </rPh>
    <rPh sb="57" eb="58">
      <t>ソウ</t>
    </rPh>
    <rPh sb="89" eb="91">
      <t>カキ</t>
    </rPh>
    <rPh sb="95" eb="97">
      <t>シッパイ</t>
    </rPh>
    <rPh sb="217" eb="219">
      <t>ハイシ</t>
    </rPh>
    <rPh sb="225" eb="227">
      <t>ゲンイン</t>
    </rPh>
    <rPh sb="263" eb="264">
      <t>ホカ</t>
    </rPh>
    <rPh sb="265" eb="267">
      <t>ホウホウ</t>
    </rPh>
    <phoneticPr fontId="2"/>
  </si>
  <si>
    <t>InfoSphere Information Serverのインストールが下記エラーで失敗する。
 "libgcc_s.so.1 must be installed for pthread_cancel to work"
32ビットのlibgccライブラリーをインストールしてから再インストールすること。</t>
    <rPh sb="37" eb="39">
      <t>カキ</t>
    </rPh>
    <rPh sb="43" eb="45">
      <t>シッパイ</t>
    </rPh>
    <rPh sb="140" eb="141">
      <t>サイ</t>
    </rPh>
    <phoneticPr fontId="2"/>
  </si>
  <si>
    <t>ジョブ実行中に、istoolやInformation Server Managerを使用してジョブをエクスポートすることは可能。インポートやジョブの変更はできない。</t>
    <rPh sb="3" eb="6">
      <t>ジッコウチュウ</t>
    </rPh>
    <rPh sb="42" eb="44">
      <t>シヨウ</t>
    </rPh>
    <rPh sb="61" eb="63">
      <t>カノウ</t>
    </rPh>
    <rPh sb="74" eb="76">
      <t>ヘンコウ</t>
    </rPh>
    <phoneticPr fontId="2"/>
  </si>
  <si>
    <r>
      <t>Windows環境で、</t>
    </r>
    <r>
      <rPr>
        <sz val="9"/>
        <rFont val="ＭＳ Ｐゴシック"/>
        <family val="3"/>
        <charset val="128"/>
      </rPr>
      <t>Information Server の各ユーザー（wasadmin, isadmin, xmeta, iadb）のパスワードを変更する際の、手順について紹介。</t>
    </r>
    <phoneticPr fontId="2"/>
  </si>
  <si>
    <t>Windows環境で DirectoryCommand.bat を実行すると成功するのに、UNIX/Linux環境で、DirectoryCommand.sh を実行するとエラーになる場合がある。DirectoryCommandのパラメータシンタックスでは、サブリストのセパレータとして"$"がデフォルトとなっているが、UNIX/Linux系OSでは"$"は特殊な文字として予約されておりセパレーターとして使用できないため。
DirectoryCommand.sh のオプションで別のセパレーターを指定する。</t>
    <phoneticPr fontId="2"/>
  </si>
  <si>
    <t>Designerクライアンドで ”レポートの作成”を実行し、 表示されたレポートのURLをクリックした時、以下のようなエラーとなることがある。
SRVE0260E: The server cannot use the error page specified for your
application to handle the Original Exception printed below.
Webコンソール上からの参照でも同様のエラーとなる。
これは、WASのjacc.configで必要な情報が欠落しているのが原因。jacc.configの設定をやりなおすことで解消する。再設定のコマンドを紹介。</t>
    <phoneticPr fontId="2"/>
  </si>
  <si>
    <r>
      <t>/IBM/InformationServer/ASBNode/conf/etc/XmlFiles ディレクトリーのXMLファイルは、削除しても問題ない。
InfomationServer には、ジョブの実行毎にXMLファイルを作成し、ディスクに保存するオプションがある。このXMLファイルは、ジョブの実行に関する情報を持ち、Information Server Console や Metadata Workbench で使用することができる。この機能を使用しない場合は、プロジェクトレベル、あるいはジョブレベルで「オペレーショナル・メタデータを生成」</t>
    </r>
    <r>
      <rPr>
        <strike/>
        <sz val="9"/>
        <color indexed="8"/>
        <rFont val="ＭＳ Ｐゴシック"/>
        <family val="3"/>
        <charset val="128"/>
      </rPr>
      <t xml:space="preserve"> </t>
    </r>
    <r>
      <rPr>
        <sz val="9"/>
        <color indexed="8"/>
        <rFont val="ＭＳ Ｐゴシック"/>
        <family val="3"/>
        <charset val="128"/>
      </rPr>
      <t>オプションをオフにしておけばXMLファイルは作成されない。</t>
    </r>
  </si>
  <si>
    <t>8.1, 8.5, 8.7, 9.1</t>
    <phoneticPr fontId="2"/>
  </si>
  <si>
    <r>
      <t>DataStage のサーバージョブで、 "Link report for link &lt;link name&gt; not found."  というエラーが出る問題について。</t>
    </r>
    <r>
      <rPr>
        <sz val="9"/>
        <color indexed="8"/>
        <rFont val="ＭＳ Ｐゴシック"/>
        <family val="3"/>
        <charset val="128"/>
      </rPr>
      <t>「オペレーショナル・メタデータを生成」</t>
    </r>
    <r>
      <rPr>
        <sz val="9"/>
        <rFont val="ＭＳ Ｐゴシック"/>
        <family val="3"/>
        <charset val="128"/>
      </rPr>
      <t>オプションがチェックされている場合に発生するので、不要であればチェックを外すか、必要な場合はパッチ（JR49185 ）を適用する。</t>
    </r>
  </si>
  <si>
    <t>dsjobコマンド</t>
    <phoneticPr fontId="2"/>
  </si>
  <si>
    <t xml:space="preserve">8.0, 8.1, 8.5, 8.7, 9.1, 11.3 </t>
    <phoneticPr fontId="2"/>
  </si>
  <si>
    <t>Windows</t>
    <phoneticPr fontId="2"/>
  </si>
  <si>
    <t>8.7, 9.1, 11.3</t>
    <phoneticPr fontId="2"/>
  </si>
  <si>
    <t>8.0, 8.1, 8.5, 8.7, 9.1, 11.3</t>
    <phoneticPr fontId="2"/>
  </si>
  <si>
    <t>DataStage クライアント</t>
    <phoneticPr fontId="2"/>
  </si>
  <si>
    <t>7.5, 8.0, 8.1, 8.5</t>
    <phoneticPr fontId="2"/>
  </si>
  <si>
    <t>WAS</t>
    <phoneticPr fontId="2"/>
  </si>
  <si>
    <t xml:space="preserve">8.0, 8.1, 8.5, 8.7, 9.1 </t>
    <phoneticPr fontId="2"/>
  </si>
  <si>
    <t>Linux</t>
    <phoneticPr fontId="2"/>
  </si>
  <si>
    <t>Information Server istool</t>
    <phoneticPr fontId="2"/>
  </si>
  <si>
    <t>8.5, 8.7, 9.1, 9.1.2.0</t>
    <phoneticPr fontId="2"/>
  </si>
  <si>
    <t>AIX</t>
    <phoneticPr fontId="2"/>
  </si>
  <si>
    <t>9.1, 9.1.2.0</t>
    <phoneticPr fontId="2"/>
  </si>
  <si>
    <t>現在Information Server 9.1は、IBM POWER8をサポートしていません。</t>
    <phoneticPr fontId="2"/>
  </si>
  <si>
    <t xml:space="preserve">8.7, 9.1 </t>
    <phoneticPr fontId="2"/>
  </si>
  <si>
    <t xml:space="preserve">8.1, 8.5, 8.7, 9.1 </t>
    <phoneticPr fontId="2"/>
  </si>
  <si>
    <t xml:space="preserve">9.1, 9.1.0.1, 9.1.2.0, 11.3.0.0 </t>
    <phoneticPr fontId="2"/>
  </si>
  <si>
    <t>IS</t>
    <phoneticPr fontId="2"/>
  </si>
  <si>
    <t>Webコンソール</t>
    <phoneticPr fontId="2"/>
  </si>
  <si>
    <t>Windows IE8</t>
    <phoneticPr fontId="2"/>
  </si>
  <si>
    <t xml:space="preserve">8.7.0.2, 9.1, 9.1.2.0 </t>
    <phoneticPr fontId="2"/>
  </si>
  <si>
    <t>10月 30, 2014</t>
    <phoneticPr fontId="2"/>
  </si>
  <si>
    <t>Information Serverのロールアップパッチrollup_RU1_ISF_all_8702を適用すると、Internet Explorer(IE) 8上でWebコンソールを実行した時、[管理]-[ユーザーとグループ]メニューの[グループ]ウィンドウが開かなくなる。
IE10を使用するか、IE8において互換表示モードをONにする。</t>
    <phoneticPr fontId="2"/>
  </si>
  <si>
    <t>Information Serer</t>
    <phoneticPr fontId="2"/>
  </si>
  <si>
    <t>DataStageクライアント</t>
    <phoneticPr fontId="2"/>
  </si>
  <si>
    <t xml:space="preserve">8.0.1, 8.1, 8.5, 8.7 </t>
    <phoneticPr fontId="2"/>
  </si>
  <si>
    <t>DataStage</t>
    <phoneticPr fontId="2"/>
  </si>
  <si>
    <t>Transformerステージ　コンパイル</t>
    <phoneticPr fontId="2"/>
  </si>
  <si>
    <t xml:space="preserve">8.1, 8.5, 8.7, 9.1, 11.3 </t>
    <phoneticPr fontId="2"/>
  </si>
  <si>
    <t xml:space="preserve">Transformerを含むジョブのコンパイルした際、"ISO C++ says that these are ambiguous, even though the worst conversion for the first is better than the worst conversion for the second. "のエラーが出る場合、C++コンパイラで複数に解釈できるステートメントがあることが原因。コンパイラによって、エラーとなるか、ならないかが異なる場合もある。出力仕様を変更しながら、どの設定に問題があるか特定していくことが必要。エラーとなる例を解説。
</t>
    <phoneticPr fontId="2"/>
  </si>
  <si>
    <t>Designerクライアント</t>
    <phoneticPr fontId="2"/>
  </si>
  <si>
    <t xml:space="preserve">9.1, 9.1.0.1, 9.1.2.0 </t>
    <phoneticPr fontId="2"/>
  </si>
  <si>
    <t xml:space="preserve">7.0, 7.5, 8.0, 8.1, 8.5, 8.7, 9.1 </t>
    <phoneticPr fontId="2"/>
  </si>
  <si>
    <t>セキュリティ</t>
    <phoneticPr fontId="2"/>
  </si>
  <si>
    <t xml:space="preserve">QSSRD または DSODBを実質利用していない場合も、これらのDBでXMETA ユーザーと同じユーザー名を設定していると、XMETA ユーザーがロックされた、あるいは、無効なパスワードである(Password validation for user &lt;xmeta user&gt; failed with rc )とデータベースのトレース・ファイル(例. db2diag.log)に出力されることがある。この場合には、リンク先の手順にしたがって、QSSRD、または、DSODBのデータソースのプロパティーの設定で、別のユーザーを使って接続するように変更すること。
[Modifying the connection properties for data sources for the InfoSphere QualityStage Standardization Rules Designer database]
http://pic.dhe.ibm.com/infocenter/iisinfsv/v9r1/topic/com.ibm.swg.im.iis.productization.iisinfsv.install.doc/topics/wsisinst_was_modify_datasource_qssrd.html
</t>
    <phoneticPr fontId="2"/>
  </si>
  <si>
    <t>Linux</t>
    <phoneticPr fontId="2"/>
  </si>
  <si>
    <t xml:space="preserve">8.1, 8.5, 8.7 </t>
    <phoneticPr fontId="2"/>
  </si>
  <si>
    <t>アドミニストレーター・クライアント</t>
    <phoneticPr fontId="2"/>
  </si>
  <si>
    <t>7.1, 7.5, 8.0.1, 8.1, 8.5, 8.7, 9.1, 9.1.2.0</t>
    <phoneticPr fontId="2"/>
  </si>
  <si>
    <t xml:space="preserve">Linux, Solaris </t>
    <phoneticPr fontId="2"/>
  </si>
  <si>
    <t xml:space="preserve">7.5, 8.0, 8.1, 8.5, 8.7, 9.1 </t>
    <phoneticPr fontId="2"/>
  </si>
  <si>
    <t xml:space="preserve">8.1, 8.1.0.1, 8.1.0.2, 8.5, 8.5.0.1, 8.5.0.2, 8.5.0.3, 8.7, 8.7.0.1, 8.7.0.2, 9.1, 9.1.0.1, 9.1.2.0 </t>
    <phoneticPr fontId="2"/>
  </si>
  <si>
    <t>DB2 Connector</t>
    <phoneticPr fontId="2"/>
  </si>
  <si>
    <t>8.1, 8.5</t>
    <phoneticPr fontId="2"/>
  </si>
  <si>
    <t>ジョブ</t>
    <phoneticPr fontId="2"/>
  </si>
  <si>
    <t>8.0.1, 8.1, 8.5, 8.7, 9.1</t>
    <phoneticPr fontId="2"/>
  </si>
  <si>
    <t xml:space="preserve">Windows </t>
    <phoneticPr fontId="2"/>
  </si>
  <si>
    <t xml:space="preserve">9.1, 9.1.0.1, 9.1.2.0, 11.3 </t>
    <phoneticPr fontId="2"/>
  </si>
  <si>
    <t>8.7, 9.1</t>
    <phoneticPr fontId="2"/>
  </si>
  <si>
    <t>エクスポート</t>
    <phoneticPr fontId="2"/>
  </si>
  <si>
    <t>Information Server のインストール中にエラーが発生し、以下のメッセージが出力されユーザーの応答を求められることがある。
SEVERE: com.ibm.is.install.engine.action.builtin.db2.StartDb2Action  SQL6036N  START or STOP DATABASE MANAGER command is already in progress.
リトライしてもメッセージが出力される場合は、IBMサポートに連絡すること。</t>
    <phoneticPr fontId="2"/>
  </si>
  <si>
    <t>Infomation Server クライアントのインストール中、Microsoft .Net Framework 1.1 のインストールの失敗により下記のようなエラーが発生した場合、.Net Framework 1.1 を手動でインストールした後、Infomation Server クライアントのインストールを再実施する。
com.ibm.is.install.exception.ActionException: CDIIN5123E: RegisterAssemblyAction failed: the process returned error code -2,146,232,576:
CDIIN5106I: Details:
UnregisterAssemblyAction (AbstractRegisterAssemblyAction (
CDIIN5106I: Details:
InstallAction (_id = register.netrtsn.dll, _installUnitModelId = ISFNode)
_assemblyLocation = apps/proxy/dotnet/netrtsn.dll
)
_generateTypeLibrary = true
)
対象のOSのバージョンは、Windows XP, Windows Vista, Windows 7。</t>
    <phoneticPr fontId="2"/>
  </si>
  <si>
    <t>Director, Administratorクライアントではログインできるのに、Designerクライアントでは,"Error message: Failed to authenticate the current user against the selected Services Tier"エラーでログインできないことがある。
Information Server 9.1から Designerでは、REST API が使われており、そのAPIでHTTP proxy認証がサポートされていないことが原因である可能性がある。PD方法、回避方法を紹介。</t>
    <phoneticPr fontId="2"/>
  </si>
  <si>
    <t>Windows環境で、以下のエラーによりジョブが不定期に失敗するのは、他のアプリケーションの影響により、セクションリーダーがプロセス間通信用のソケットを取得できないため。
Message Id: IIS-DSEE-TFPM-00152
Message: main_program: Accept timed out retries = 1 [processmgr/newcontact.C:998]
Message Id: IIS-DSEE-TFPM-00174
Message: main_program: connection 3 - nodeName_ = a02620, socket_ = -1, state_ = eInitiated
チェックすべき項目を紹介。</t>
    <phoneticPr fontId="2"/>
  </si>
  <si>
    <t>ISALite</t>
    <phoneticPr fontId="2"/>
  </si>
  <si>
    <t>AIX環境で、ISALiteの"General Diagnostic Health Checker"セクションの実行が"rmsock &lt;adress&gt; tcpcb getprocdata: malloc failed"エラーにより失敗する場合、実行ユーザーのデータセグメント割り当てが小さすぎる。ulimit -dで割り当てを増やす。</t>
    <phoneticPr fontId="2"/>
  </si>
  <si>
    <t xml:space="preserve">8.0.1, 8.1, 8.5, 8.7, 9.1 </t>
    <phoneticPr fontId="2"/>
  </si>
  <si>
    <t>Windows環境にInformation ServerのFixPackを導入する際、以下のようなエラーで失敗することがある。
CDIIN2753I:Command Array: cmd /c regsvr32 /s "C:\IBM\InformationServer\Clients\Classic\PluginNavigator.dll, env = null, workingDir =null INFO: Exit Code: 5"
登録が削除されていない状態のdllがあるため、新規dllの登録に失敗している。回復方法を紹介。</t>
    <phoneticPr fontId="2"/>
  </si>
  <si>
    <t>IS</t>
    <phoneticPr fontId="4"/>
  </si>
  <si>
    <t>AIX, HP-UX, Linux, Solaris, Windows</t>
    <phoneticPr fontId="2"/>
  </si>
  <si>
    <t>AIX, HP-UX, Solaris, Windows</t>
    <phoneticPr fontId="2"/>
  </si>
  <si>
    <t xml:space="preserve">メタデータレポジトリ(XMETA)の存在するサーバーのホスト名を変更した後、Web Application Server(WAS)が以下のエラーで起動しなくなることがある。
java.sql.SQLNonTransientConnectionException: [IBM][SQLServer JDBC Driver][SQLServer]Cannot open database &lt;old server name&gt; requested by the login. The login failed.
旧ホスト名を参照している箇所があるのが原因。チェックすべき箇所の紹介。 
</t>
    <phoneticPr fontId="2"/>
  </si>
  <si>
    <t>8.1, 8.5, 8.7, 9.1, 9.1.2.0, 11.3</t>
    <phoneticPr fontId="2"/>
  </si>
  <si>
    <t xml:space="preserve">Information Serverのエンジン層がWindowsである環境で、DataStageクライアントからDataStageへの接続が"Failed to connect to Information Server Engine: hostname, project: projname (Internal Error (1650552405)) "エラーで失敗する場合、uvconfigのT30FILEの設定を増加させる必要がある。
Uvconfigのチューニングについては、以下のTechnoteを参照のこと。
Configuring a Microsoft Windows Server to run InfoSphere Information Server 
http://www.ibm.com/support/docview.wss?uid=swg21419242
</t>
    <phoneticPr fontId="2"/>
  </si>
  <si>
    <t>コンパイル</t>
    <phoneticPr fontId="2"/>
  </si>
  <si>
    <t>8.0, 8.1, 8.5, 8.7</t>
    <phoneticPr fontId="2"/>
  </si>
  <si>
    <t>Windows 2012, Windows 8</t>
    <phoneticPr fontId="2"/>
  </si>
  <si>
    <t>9.1, 9.1.0.1, 9.1.2.0</t>
    <phoneticPr fontId="2"/>
  </si>
  <si>
    <t>Java Client, Java Transformerステージ</t>
    <phoneticPr fontId="2"/>
  </si>
  <si>
    <t xml:space="preserve">8.0, 8.1, 8.5, 8.7, 9.1
</t>
    <phoneticPr fontId="2"/>
  </si>
  <si>
    <t>DataSet</t>
    <phoneticPr fontId="2"/>
  </si>
  <si>
    <t xml:space="preserve">7.5, 8.0, 8.1 </t>
    <phoneticPr fontId="2"/>
  </si>
  <si>
    <t>Designer, Directorクライアント</t>
    <phoneticPr fontId="2"/>
  </si>
  <si>
    <t>8.0, 8.1, 8.5, 8.7, 9.1, 9.1.2.0</t>
    <phoneticPr fontId="2"/>
  </si>
  <si>
    <t>FTP Enterpriseステージ</t>
    <phoneticPr fontId="2"/>
  </si>
  <si>
    <t xml:space="preserve">AIX, HP-UX, Linux, Solaris, Windows
</t>
    <phoneticPr fontId="2"/>
  </si>
  <si>
    <t xml:space="preserve">8.1, 8.5, 8.7, 9.1, 9.1.2.0, 11.3 </t>
    <phoneticPr fontId="2"/>
  </si>
  <si>
    <t xml:space="preserve">8.0.1, 8.1, 8.5, 8.7, 9.1, 11.3 </t>
    <phoneticPr fontId="2"/>
  </si>
  <si>
    <t>パラメータセットはコンパイル時に読み込まれるので、パラメータセットの値を変更しても、ジョブがコンパイルされてなければ反映されない。
パラメータセットを変更する可能性があるのであれば、$PROJDEFジョブパラメータに定義すること。</t>
    <phoneticPr fontId="2"/>
  </si>
  <si>
    <t>Project</t>
    <phoneticPr fontId="2"/>
  </si>
  <si>
    <t>7.5, 8.0, 8.1, 8.5, 8.7, 9.1.2.0, 11.3</t>
    <phoneticPr fontId="2"/>
  </si>
  <si>
    <t>プロジェクトを別のパスに移動する方法の紹介。</t>
    <phoneticPr fontId="2"/>
  </si>
  <si>
    <t>istool</t>
    <phoneticPr fontId="2"/>
  </si>
  <si>
    <t xml:space="preserve">9.1.2.0 </t>
    <phoneticPr fontId="2"/>
  </si>
  <si>
    <t>istool exportで資産をエクスポートするとき、資産パスの指定にワイルドカード(*)を使用すると、Read Only資産(システム資産)がエクスポートされない。
エクスポートしたい場合は、フルパスを指定する。</t>
    <phoneticPr fontId="2"/>
  </si>
  <si>
    <t xml:space="preserve">9.1, 9.1.2.0 </t>
    <phoneticPr fontId="2"/>
  </si>
  <si>
    <t>Information Serverを起動しようとして、WebSphere Application Server (WAS)が、以下のエラーで起動されないことがある。
WSVR0605W: Thread "server.startup : 0" (00000092) has been active for 692282 milliseconds and may be hung. There is/are 1 thread(s) in total in the server that may be hung.
WASの障害PM85921によるものと思われるため、WASを8.5.5.3にアップグレードする。</t>
    <phoneticPr fontId="2"/>
  </si>
  <si>
    <t>Multi Client Manager</t>
    <phoneticPr fontId="2"/>
  </si>
  <si>
    <t>Multi Client Managerの問題判別のために、実行ログを取得する方法の紹介。</t>
    <phoneticPr fontId="2"/>
  </si>
  <si>
    <t>パラレルジョブ</t>
    <phoneticPr fontId="2"/>
  </si>
  <si>
    <t>Windows環境のDataStageでパラレルジョブを実行すると、時々、以下のようなエラーメッセージで失敗したり、ジョブのコンパイルがハングすることがある。
Error setting up internal communications (fifo \\.\pipe\Application-RT_SC111-job_name) STATUS() 2
Failed to write to named pipe \.\pipe\a02555_19816_nzw_0_1_20140826200232662. Error code: 232 (CC_NZPipe::write, file CC_NZWinPipe.cpp, line 195)
Message: main_program: Accept timed out retries = 1 
また、ジョブ実行中にエンジン層のWindowsシステムに、DataStageエンジンユーザーでログオンすると、MKSToolkit Licensing Errorというタイトルの、ブランクのエラーポップアップウィンドウが出ることがある。
原因として、MKS Toolkitの9.4で追加されたアクティベーションプロセスで失敗していることが考えられる。デジタル署名の取得と登録の方法を紹介している。</t>
    <phoneticPr fontId="2"/>
  </si>
  <si>
    <t>Information Serverコンソール
DataStage</t>
    <phoneticPr fontId="2"/>
  </si>
  <si>
    <t xml:space="preserve">パラメータセットはコンパイル時に読み込まれるので、パラメータセットの値を変更しても、ジョブがコンパイルされていなければ反映されない。
パラメータセットを変更する可能性があるのであれば、$PROJDEFジョブパラメータに定義すること。
</t>
    <phoneticPr fontId="2"/>
  </si>
  <si>
    <t>istool exportで資産をエクスポートするとき、資産パスの指定にワイルドカード(*)を使用すると、Read Only資産(システム資産)がエクスポートされない。エクスポートしたい場合は、フルパスを指定する。</t>
    <phoneticPr fontId="2"/>
  </si>
  <si>
    <t>Windows環境のDataStageでパラレルジョブを実行すると、時々、以下のようなエラーメッセージが出力されたり、ジョブのコンパイルがハングすることがある。
Error setting up internal communications (fifo \\.\pipe\Application-RT_SC111-job_name) STATUS() 2
Failed to write to named pipe \.\pipe\a02555_19816_nzw_0_1_20140826200232662. Error code: 232 (CC_NZPipe::write, file CC_NZWinPipe.cpp, line 195)
Message: main_program: Accept timed out retries = 1 
また、ジョブ実行中にエンジン層のWindowsシステムに、DataStageエンジンユーザーでログオンすると、MKSToolkit Licensing Errorというタイトルの、ブランクのエラーポップアップウィンドウが出ることがある。
原因として、MKS Toolkitの9.4で追加されたアクティベーションプロセスの実行に失敗していることが考えられる。デジタル署名の取得と登録の方法を紹介している。</t>
    <phoneticPr fontId="2"/>
  </si>
  <si>
    <t>Linux環境, エンジン層</t>
    <phoneticPr fontId="2"/>
  </si>
  <si>
    <t xml:space="preserve">8.5, 8.5.0.1, 8.5.0.2, 8.5.0.3, 8.7, 8.7.0.1, 9.1 </t>
    <phoneticPr fontId="2"/>
  </si>
  <si>
    <t>MQ Connector ステージ</t>
    <phoneticPr fontId="2"/>
  </si>
  <si>
    <t xml:space="preserve">データベースに書き込みを行うDataStageジョブが以下のエラーで失敗した場合には、ターゲットとなるデータベースに予期せぬ文字セットのデータが送信された可能性がある。入力データの文字セットとデータベース(DB2, Oracle)の文字セットを確認する方法や文字セットが一致しなかった場合の対処方法などが紹介されている。
SQL0330N A string cannot be used because it cannot be processed. Reason code="16"
</t>
    <phoneticPr fontId="2"/>
  </si>
  <si>
    <t>デザイナー</t>
    <phoneticPr fontId="2"/>
  </si>
  <si>
    <t>InfoSphere Information Server
IBM InfoSphere Metadata Asset Manager</t>
    <phoneticPr fontId="2"/>
  </si>
  <si>
    <t>patch, インストール</t>
    <phoneticPr fontId="2"/>
  </si>
  <si>
    <t>11.3.0.0, 11.3.1.0</t>
    <phoneticPr fontId="2"/>
  </si>
  <si>
    <t>セキュリティ</t>
    <phoneticPr fontId="2"/>
  </si>
  <si>
    <t>AIX, Linux, Solaris, Windows</t>
    <phoneticPr fontId="2"/>
  </si>
  <si>
    <t>8.5, 8.7, 9.1, 11.3</t>
    <phoneticPr fontId="2"/>
  </si>
  <si>
    <t>InfoSphere Information Analyzer</t>
    <phoneticPr fontId="2"/>
  </si>
  <si>
    <t>クライアント, patch, インストール</t>
    <phoneticPr fontId="2"/>
  </si>
  <si>
    <t>8.5, 8.7, 9.1</t>
    <phoneticPr fontId="2"/>
  </si>
  <si>
    <t>デザイナー, インポート</t>
    <phoneticPr fontId="2"/>
  </si>
  <si>
    <t>DB2 Connector ステージ</t>
    <phoneticPr fontId="2"/>
  </si>
  <si>
    <t>AIX, Linux, Windows</t>
    <phoneticPr fontId="2"/>
  </si>
  <si>
    <t>Transformer ステージ</t>
    <phoneticPr fontId="2"/>
  </si>
  <si>
    <t>8.7, 8.7.0.1, 8.7.0.2, 9.1, 9.1.0.1, 9.1.2.0</t>
    <phoneticPr fontId="2"/>
  </si>
  <si>
    <t>8.1, 8.5, 8.7, 9.1, 11.3</t>
    <phoneticPr fontId="2"/>
  </si>
  <si>
    <t>1台の端末に複数バージョンのDataStageクライアントを導入した場合、IBM DataStage Multi-Client Managerを使ってクライアントをスイッチする必要がある。以下のエラーでスイッチできない場合の対処方法として、すべてのクライアントを再インストールするかWindowsレジストリー変数を編集する手順が紹介されている。必ず、古いバージョンのクライアントから導入すること。
ERROR: The version of the DataStage Multi-Client Manager service (ClientSwitcherService.exe, version 8.7.0.0) differs from the version of this tool (9.1.2.0). Please ensure the correct version of the service is installed and running.</t>
    <phoneticPr fontId="2"/>
  </si>
  <si>
    <t>In DB2 Connector "Insert then Update" write mode is preferred to "Update then Insert" in case of loading rows with a key value not already present in the table (or if table is empty)</t>
    <phoneticPr fontId="2"/>
  </si>
  <si>
    <t xml:space="preserve">8.5, 8.5.0.1, 8.5.0.2, 8.5.0.3, 8.7, 8.7.0.1, 8.7.0.2, 9.1, 9.1.0.1, 9.1.2.0 </t>
    <phoneticPr fontId="2"/>
  </si>
  <si>
    <t>1月 30, 2015</t>
  </si>
  <si>
    <t>DB2Connectorで、書き込みモードを"upsert"「更新してから挿入」に指定している場合、次の条件に合致すると、更新が正しく反映されないことがある。
-DataStageからの入力データの中に、キー値が同じレコードがある
-DB表で、キーにユニーク制約またはPK制約が設定されている
-DB2Connectorの配列サイズが2以上である
これを回避する方法としては、以下がある。
1. 書き込みモードとして、「挿入してから更新」を使用する
2. 配列サイズを1にする
3. DataStage側で、DB2に書き込む前に、Remove Duplicateステージを使用して、重複レコードを排除する
この問題については、テクニカルフラッシュ「DB2 Connectorステージ（Upsert）使用時の注意点 (DM-10-013)」も参照のこと。
http://www-01.ibm.com/support/docview.wss?uid=jpn1J1005423</t>
    <rPh sb="14" eb="15">
      <t>カ</t>
    </rPh>
    <rPh sb="16" eb="17">
      <t>コ</t>
    </rPh>
    <rPh sb="31" eb="33">
      <t>コウシン</t>
    </rPh>
    <rPh sb="37" eb="39">
      <t>ソウニュウ</t>
    </rPh>
    <rPh sb="41" eb="43">
      <t>シテイ</t>
    </rPh>
    <rPh sb="47" eb="49">
      <t>バアイ</t>
    </rPh>
    <rPh sb="50" eb="51">
      <t>ツギ</t>
    </rPh>
    <rPh sb="52" eb="54">
      <t>ジョウケン</t>
    </rPh>
    <rPh sb="55" eb="57">
      <t>ガッチ</t>
    </rPh>
    <rPh sb="61" eb="63">
      <t>コウシン</t>
    </rPh>
    <rPh sb="64" eb="65">
      <t>タダ</t>
    </rPh>
    <rPh sb="67" eb="69">
      <t>ハンエイ</t>
    </rPh>
    <rPh sb="93" eb="95">
      <t>ニュウリョク</t>
    </rPh>
    <rPh sb="99" eb="100">
      <t>ナカ</t>
    </rPh>
    <rPh sb="104" eb="105">
      <t>アタイ</t>
    </rPh>
    <rPh sb="106" eb="107">
      <t>オナ</t>
    </rPh>
    <rPh sb="119" eb="120">
      <t>ヒョウ</t>
    </rPh>
    <rPh sb="136" eb="138">
      <t>セイヤク</t>
    </rPh>
    <rPh sb="139" eb="141">
      <t>セッテイ</t>
    </rPh>
    <rPh sb="161" eb="163">
      <t>ハイレツ</t>
    </rPh>
    <rPh sb="168" eb="170">
      <t>イジョウ</t>
    </rPh>
    <rPh sb="177" eb="179">
      <t>カイヒ</t>
    </rPh>
    <rPh sb="181" eb="183">
      <t>ホウホウ</t>
    </rPh>
    <rPh sb="188" eb="190">
      <t>イカ</t>
    </rPh>
    <rPh sb="198" eb="199">
      <t>カ</t>
    </rPh>
    <rPh sb="200" eb="201">
      <t>コ</t>
    </rPh>
    <rPh sb="210" eb="212">
      <t>ソウニュウ</t>
    </rPh>
    <rPh sb="216" eb="218">
      <t>コウシン</t>
    </rPh>
    <rPh sb="220" eb="222">
      <t>シヨウ</t>
    </rPh>
    <rPh sb="228" eb="230">
      <t>ハイレツ</t>
    </rPh>
    <rPh sb="251" eb="252">
      <t>ガワ</t>
    </rPh>
    <rPh sb="258" eb="259">
      <t>カ</t>
    </rPh>
    <rPh sb="260" eb="261">
      <t>コ</t>
    </rPh>
    <rPh sb="262" eb="263">
      <t>マエ</t>
    </rPh>
    <rPh sb="286" eb="288">
      <t>シヨウ</t>
    </rPh>
    <rPh sb="291" eb="293">
      <t>チョウフク</t>
    </rPh>
    <rPh sb="298" eb="300">
      <t>ハイジョ</t>
    </rPh>
    <rPh sb="305" eb="307">
      <t>モンダイ</t>
    </rPh>
    <rPh sb="370" eb="372">
      <t>サンショウ</t>
    </rPh>
    <phoneticPr fontId="2"/>
  </si>
  <si>
    <t>Some operations in InfoSphere DataStage rich clients fail with "Error code: 4 22"</t>
  </si>
  <si>
    <t>Ｌｉｎｕｘ</t>
    <phoneticPr fontId="2"/>
  </si>
  <si>
    <t>1月 29, 2015</t>
  </si>
  <si>
    <t>DataStage Designerクライアントでのジョブインポートや、Administratorクライアントでのプロジェクト作成が"Error code: 4 22"で失敗するとき、uvconfigでMAXRLOCK, RLTABSZ, GLTABSZのチューニングで設定したDMEMOFF, PMEMOFF, CMEMOFF, NMEMOFFの値が間違っている可能性がある。
以下のTechnoteを参照して、uvconfigの設定値をチューニングすること。
Automatically tune values in the uvconfig file of the server engine by using a script
http://www-01.ibm.com/support/docview.wss?uid=swg21470339
uvconfigについては、以下も参照のこと。
Using tunable parameters in the UVCONFIG file
http://www-01.ibm.com/support/knowledgecenter/SSZJPZ_11.3.0/com.ibm.swg.im.iis.ds.trouble.ref.doc/topics/1412963.html?lang=en</t>
    <rPh sb="63" eb="65">
      <t>サクセイ</t>
    </rPh>
    <rPh sb="85" eb="87">
      <t>シッパイ</t>
    </rPh>
    <rPh sb="135" eb="137">
      <t>セッテイ</t>
    </rPh>
    <rPh sb="174" eb="175">
      <t>アタイ</t>
    </rPh>
    <rPh sb="176" eb="178">
      <t>マチガ</t>
    </rPh>
    <rPh sb="182" eb="184">
      <t>カノウ</t>
    </rPh>
    <rPh sb="184" eb="185">
      <t>セイ</t>
    </rPh>
    <rPh sb="190" eb="192">
      <t>イカ</t>
    </rPh>
    <rPh sb="202" eb="204">
      <t>サンショウ</t>
    </rPh>
    <rPh sb="216" eb="218">
      <t>セッテイ</t>
    </rPh>
    <rPh sb="218" eb="219">
      <t>アタイ</t>
    </rPh>
    <rPh sb="390" eb="392">
      <t>イカ</t>
    </rPh>
    <rPh sb="393" eb="395">
      <t>サンショウ</t>
    </rPh>
    <phoneticPr fontId="2"/>
  </si>
  <si>
    <t>Unicode conversion of the string literals in DataStage parallel transformer</t>
  </si>
  <si>
    <t>1月 27, 2015</t>
  </si>
  <si>
    <t>Transformerステージで、出力仕様にリテラルで設定された値は、DataStageジョブ内でUnicodeに変換されるが、その時に使用されるコードページ、変換表について解説している。</t>
    <rPh sb="17" eb="19">
      <t>シュツリョク</t>
    </rPh>
    <rPh sb="19" eb="21">
      <t>シヨウ</t>
    </rPh>
    <rPh sb="27" eb="29">
      <t>セッテイ</t>
    </rPh>
    <rPh sb="32" eb="33">
      <t>アタイ</t>
    </rPh>
    <rPh sb="47" eb="48">
      <t>ナイ</t>
    </rPh>
    <rPh sb="57" eb="59">
      <t>ヘンカン</t>
    </rPh>
    <rPh sb="66" eb="67">
      <t>トキ</t>
    </rPh>
    <rPh sb="68" eb="70">
      <t>シヨウ</t>
    </rPh>
    <rPh sb="80" eb="82">
      <t>ヘンカン</t>
    </rPh>
    <rPh sb="82" eb="83">
      <t>ヒョウ</t>
    </rPh>
    <rPh sb="87" eb="89">
      <t>カイセツ</t>
    </rPh>
    <phoneticPr fontId="2"/>
  </si>
  <si>
    <t>Trying to run any DataStage job results in a timeout error.</t>
  </si>
  <si>
    <t>クライアント, dsjob</t>
    <phoneticPr fontId="2"/>
  </si>
  <si>
    <t>1月 22, 2015</t>
  </si>
  <si>
    <t>dsjobでジョブを実行した時、すべてのジョブがStatus code = -14 DSJE_TIMEOUTで実行できなかったり、DataStageクライアントから、ODBC経由で表定義をインポートしようとしてハングしたりする場合は、uvodbc.configファイルにおけるlocalhost定義が間違っている可能性がある。</t>
    <rPh sb="10" eb="12">
      <t>ジッコウ</t>
    </rPh>
    <rPh sb="14" eb="15">
      <t>トキ</t>
    </rPh>
    <rPh sb="55" eb="57">
      <t>ジッコウ</t>
    </rPh>
    <rPh sb="87" eb="89">
      <t>ケイユ</t>
    </rPh>
    <rPh sb="90" eb="91">
      <t>ヒョウ</t>
    </rPh>
    <rPh sb="91" eb="93">
      <t>テイギ</t>
    </rPh>
    <rPh sb="113" eb="115">
      <t>バアイ</t>
    </rPh>
    <rPh sb="147" eb="149">
      <t>テイギ</t>
    </rPh>
    <rPh sb="150" eb="152">
      <t>マチガ</t>
    </rPh>
    <rPh sb="156" eb="159">
      <t>カノウセイ</t>
    </rPh>
    <phoneticPr fontId="2"/>
  </si>
  <si>
    <t>パッチ、フィックスパックのインストール</t>
    <phoneticPr fontId="2"/>
  </si>
  <si>
    <t>Informtion Serverに対するパッチやフィックスパックの適用が、java.lang.OutOfMemoryErrorで失敗する場合は、.jvm_argsファイルを作成してJVMサイズを大きくしてからインストーラーを再実行する。手順を紹介。</t>
    <rPh sb="18" eb="19">
      <t>タイ</t>
    </rPh>
    <rPh sb="34" eb="36">
      <t>テキヨウ</t>
    </rPh>
    <rPh sb="65" eb="67">
      <t>シッパイ</t>
    </rPh>
    <rPh sb="69" eb="71">
      <t>バアイ</t>
    </rPh>
    <rPh sb="98" eb="99">
      <t>オオ</t>
    </rPh>
    <rPh sb="113" eb="116">
      <t>サイジッコウ</t>
    </rPh>
    <rPh sb="119" eb="121">
      <t>テジュン</t>
    </rPh>
    <rPh sb="122" eb="124">
      <t>ショウカイ</t>
    </rPh>
    <phoneticPr fontId="2"/>
  </si>
  <si>
    <t>DataStage parallel job unexpected results converting Decimal(6,3) to Decimal(7,4) in Transformer</t>
  </si>
  <si>
    <t xml:space="preserve">8.1, 8.2.0, 8.5, 8.7, 9.1 </t>
    <phoneticPr fontId="2"/>
  </si>
  <si>
    <t>1月 21, 2015</t>
  </si>
  <si>
    <t>Transformerステージの入力と出力でDecimalの精度、スケールの定義が異なる場合、変換が正しく行われないことがある。たとえば、入力リンクでの定義がDecimal(6,3)で出力がDecimal(7,4)となっているような場合。
回避策としては、ジョブパラメータとしてAPT_CHECK_DECIMAL_VALIDITY=1 を定義する。</t>
    <rPh sb="16" eb="18">
      <t>ニュウリョク</t>
    </rPh>
    <rPh sb="19" eb="21">
      <t>シュツリョク</t>
    </rPh>
    <rPh sb="30" eb="32">
      <t>セイド</t>
    </rPh>
    <rPh sb="38" eb="40">
      <t>テイギ</t>
    </rPh>
    <rPh sb="41" eb="42">
      <t>コト</t>
    </rPh>
    <rPh sb="44" eb="46">
      <t>バアイ</t>
    </rPh>
    <rPh sb="47" eb="49">
      <t>ヘンカン</t>
    </rPh>
    <rPh sb="50" eb="51">
      <t>タダ</t>
    </rPh>
    <rPh sb="53" eb="54">
      <t>オコナ</t>
    </rPh>
    <rPh sb="69" eb="71">
      <t>ニュウリョク</t>
    </rPh>
    <rPh sb="76" eb="78">
      <t>テイギ</t>
    </rPh>
    <rPh sb="92" eb="94">
      <t>シュツリョク</t>
    </rPh>
    <rPh sb="116" eb="118">
      <t>バアイ</t>
    </rPh>
    <rPh sb="120" eb="122">
      <t>カイヒ</t>
    </rPh>
    <rPh sb="122" eb="123">
      <t>サク</t>
    </rPh>
    <rPh sb="169" eb="171">
      <t>テイギ</t>
    </rPh>
    <phoneticPr fontId="2"/>
  </si>
  <si>
    <t>InfoSphere Information Server WebSphere Liberty crashes on reboot</t>
  </si>
  <si>
    <t>ＩＳ</t>
    <phoneticPr fontId="2"/>
  </si>
  <si>
    <t>WAS Liberty</t>
    <phoneticPr fontId="2"/>
  </si>
  <si>
    <t xml:space="preserve">11.3, 11.3.1.0 </t>
    <phoneticPr fontId="2"/>
  </si>
  <si>
    <t>1月 20, 2015</t>
  </si>
  <si>
    <t>Windowsプラットフォーム上にサービス層としてWAS Libertyを導入している環境で、シャットダウンの際に、WAS Libertyを停止せずにWindowsを停止すると、再起動時にWAS Libertyがクラッシュすることがあること。
Windowsを停止する前に、サービス層を手動で停止するようにする。
また、パッチJR50959を適用することにより、クラッシュの頻度を下げることができる。
http://www-01.ibm.com/support/docview.wss?uid=swg21681966
Windows上にエンジン層も導入されており、サービス層とエンジン層が同じJDKを共用している場合には、Windowsのサービス定義で、サービス層とエンジン層のサービスが同時に起動しないように調整する。</t>
    <rPh sb="15" eb="16">
      <t>ジョウ</t>
    </rPh>
    <rPh sb="21" eb="22">
      <t>ソウ</t>
    </rPh>
    <rPh sb="37" eb="39">
      <t>ドウニュウ</t>
    </rPh>
    <rPh sb="43" eb="45">
      <t>カンキョウ</t>
    </rPh>
    <rPh sb="55" eb="56">
      <t>サイ</t>
    </rPh>
    <rPh sb="70" eb="72">
      <t>テイシ</t>
    </rPh>
    <rPh sb="83" eb="85">
      <t>テイシ</t>
    </rPh>
    <rPh sb="89" eb="92">
      <t>サイキドウ</t>
    </rPh>
    <rPh sb="92" eb="93">
      <t>ジ</t>
    </rPh>
    <rPh sb="130" eb="132">
      <t>テイシ</t>
    </rPh>
    <rPh sb="134" eb="135">
      <t>マエ</t>
    </rPh>
    <rPh sb="141" eb="142">
      <t>ソウ</t>
    </rPh>
    <rPh sb="143" eb="145">
      <t>シュドウ</t>
    </rPh>
    <rPh sb="146" eb="148">
      <t>テイシ</t>
    </rPh>
    <rPh sb="171" eb="173">
      <t>テキヨウ</t>
    </rPh>
    <rPh sb="187" eb="189">
      <t>ヒンド</t>
    </rPh>
    <rPh sb="190" eb="191">
      <t>サ</t>
    </rPh>
    <rPh sb="266" eb="267">
      <t>ジョウ</t>
    </rPh>
    <rPh sb="272" eb="273">
      <t>ソウ</t>
    </rPh>
    <rPh sb="274" eb="276">
      <t>ドウニュウ</t>
    </rPh>
    <rPh sb="286" eb="287">
      <t>ソウ</t>
    </rPh>
    <rPh sb="292" eb="293">
      <t>ソウ</t>
    </rPh>
    <rPh sb="294" eb="295">
      <t>オナ</t>
    </rPh>
    <rPh sb="306" eb="308">
      <t>バアイ</t>
    </rPh>
    <rPh sb="323" eb="325">
      <t>テイギ</t>
    </rPh>
    <rPh sb="331" eb="332">
      <t>ソウ</t>
    </rPh>
    <rPh sb="337" eb="338">
      <t>ソウ</t>
    </rPh>
    <rPh sb="344" eb="346">
      <t>ドウジ</t>
    </rPh>
    <rPh sb="347" eb="349">
      <t>キドウ</t>
    </rPh>
    <rPh sb="355" eb="357">
      <t>チョウセイ</t>
    </rPh>
    <phoneticPr fontId="2"/>
  </si>
  <si>
    <t>What is the procedure to physically move a server with Information Server installed to a new location if the ip address of the server will change in the new location?</t>
  </si>
  <si>
    <t>構成変更</t>
    <rPh sb="0" eb="2">
      <t>コウセイ</t>
    </rPh>
    <rPh sb="2" eb="4">
      <t>ヘンコウ</t>
    </rPh>
    <phoneticPr fontId="2"/>
  </si>
  <si>
    <t>1月 08, 2015</t>
  </si>
  <si>
    <t>導入後Information Serverを違うロケーションに移設する場合、hostnameが同じであれば、DNSサービスおよび/etc/hostsによりhostnameが解決できれば、IPを変えても問題ない。
Versions.xmlのPersistedVariableセクションにはhostnameが用いられていて、IPアドレスで参照されている箇所が無いことを確認すること。</t>
    <rPh sb="0" eb="2">
      <t>ドウニュウ</t>
    </rPh>
    <rPh sb="2" eb="3">
      <t>ゴ</t>
    </rPh>
    <rPh sb="22" eb="23">
      <t>チガ</t>
    </rPh>
    <rPh sb="31" eb="33">
      <t>イセツ</t>
    </rPh>
    <rPh sb="35" eb="37">
      <t>バアイ</t>
    </rPh>
    <rPh sb="47" eb="48">
      <t>オナ</t>
    </rPh>
    <rPh sb="86" eb="88">
      <t>カイケツ</t>
    </rPh>
    <rPh sb="96" eb="97">
      <t>カ</t>
    </rPh>
    <rPh sb="100" eb="102">
      <t>モンダイ</t>
    </rPh>
    <rPh sb="152" eb="153">
      <t>モチ</t>
    </rPh>
    <rPh sb="167" eb="169">
      <t>サンショウ</t>
    </rPh>
    <rPh sb="174" eb="176">
      <t>カショ</t>
    </rPh>
    <rPh sb="177" eb="178">
      <t>ナ</t>
    </rPh>
    <rPh sb="182" eb="184">
      <t>カクニン</t>
    </rPh>
    <phoneticPr fontId="2"/>
  </si>
  <si>
    <t>Recommended GPFS tuning parameters for InformationServer DataStage</t>
  </si>
  <si>
    <t>GPFS</t>
    <phoneticPr fontId="2"/>
  </si>
  <si>
    <t>AIX, Linux</t>
    <phoneticPr fontId="2"/>
  </si>
  <si>
    <t>1月 07, 2015</t>
  </si>
  <si>
    <t>DataStageジョブがGPFS上のデータセットに書こうとすると、"Broken Pipe"エラーとなる場合、GPFSの以下のパラメータをチューニングしてみる。
Pagepool : 1GB (default is 64k)
maxFilesToCache : 10k (default is 40k)
その他のGPFSパラメータについては、以下の資料を参照。
Tuning Parameters
https://www.ibm.com/developerworks/community/wikis/home?lang=en#!/wiki/General%20Parallel%20File%20System%20%28GPFS%29/page/Tuning%20Parameters</t>
    <rPh sb="17" eb="18">
      <t>ジョウ</t>
    </rPh>
    <rPh sb="26" eb="27">
      <t>カ</t>
    </rPh>
    <rPh sb="53" eb="55">
      <t>バアイ</t>
    </rPh>
    <rPh sb="61" eb="63">
      <t>イカ</t>
    </rPh>
    <rPh sb="155" eb="156">
      <t>タ</t>
    </rPh>
    <rPh sb="172" eb="174">
      <t>イカ</t>
    </rPh>
    <rPh sb="175" eb="177">
      <t>シリョウ</t>
    </rPh>
    <rPh sb="178" eb="180">
      <t>サンショウ</t>
    </rPh>
    <phoneticPr fontId="2"/>
  </si>
  <si>
    <t>How to verify if DataStage project has any corrupted files</t>
  </si>
  <si>
    <t>1月 06, 2015</t>
  </si>
  <si>
    <t>プロジェクト内に破損したファイルが無いかどうか確認する方法の紹介。</t>
    <rPh sb="6" eb="7">
      <t>ナイ</t>
    </rPh>
    <rPh sb="8" eb="10">
      <t>ハソン</t>
    </rPh>
    <rPh sb="17" eb="18">
      <t>ナ</t>
    </rPh>
    <rPh sb="23" eb="25">
      <t>カクニン</t>
    </rPh>
    <rPh sb="27" eb="29">
      <t>ホウホウ</t>
    </rPh>
    <rPh sb="30" eb="32">
      <t>ショウカイ</t>
    </rPh>
    <phoneticPr fontId="2"/>
  </si>
  <si>
    <t>Unable to access remote IBM DB2 database</t>
    <phoneticPr fontId="2"/>
  </si>
  <si>
    <t>DB2 UDB Enterprise ステージ</t>
    <phoneticPr fontId="2"/>
  </si>
  <si>
    <t>2月 26, 2015</t>
  </si>
  <si>
    <t>DB2 UDB Enterprise ステージを使うDataStageジョブは、以下のDB2LUWバージョンのデータベースにはリモート接続できない。
　V8FP16以降
　V9.1FP5以降
　V9.5FP2以降
回避策として、DataStageのstartup.aptスクリプトにDB2の環境変数をセットする方法が紹介されている。</t>
    <rPh sb="24" eb="25">
      <t>ツカ</t>
    </rPh>
    <rPh sb="40" eb="42">
      <t>イカ</t>
    </rPh>
    <rPh sb="67" eb="69">
      <t>セツゾク</t>
    </rPh>
    <rPh sb="82" eb="84">
      <t>イコウ</t>
    </rPh>
    <rPh sb="93" eb="95">
      <t>イコウ</t>
    </rPh>
    <rPh sb="104" eb="106">
      <t>イコウ</t>
    </rPh>
    <rPh sb="107" eb="109">
      <t>カイヒ</t>
    </rPh>
    <rPh sb="109" eb="110">
      <t>サク</t>
    </rPh>
    <rPh sb="145" eb="147">
      <t>カンキョウ</t>
    </rPh>
    <rPh sb="147" eb="149">
      <t>ヘンスウ</t>
    </rPh>
    <rPh sb="155" eb="157">
      <t>ホウホウ</t>
    </rPh>
    <rPh sb="158" eb="159">
      <t>ショウ</t>
    </rPh>
    <rPh sb="159" eb="160">
      <t>カイ</t>
    </rPh>
    <phoneticPr fontId="2"/>
  </si>
  <si>
    <t>Windows Server 2012, ジョブ実行</t>
    <rPh sb="24" eb="26">
      <t>ジッコウ</t>
    </rPh>
    <phoneticPr fontId="2"/>
  </si>
  <si>
    <t>2月 24, 2015</t>
  </si>
  <si>
    <t>エンジン層がWindows Server 2012で稼動している環境で、ディレクター・クライアントのジョブ・スケジューリング機能が以下のエラーで使えないことがある。JR51153パッチを適用すること。
Error adding to schedule: The AT command has been deprecated. Please use schtasks.exe instead. 
代替策としては、Windowsのタスク・スケジューラーやSCHTASKSコマンドを使って、dsjobコマンドを実行する方法がある。</t>
    <rPh sb="4" eb="5">
      <t>ソウ</t>
    </rPh>
    <rPh sb="26" eb="28">
      <t>カドウ</t>
    </rPh>
    <rPh sb="32" eb="34">
      <t>カンキョウ</t>
    </rPh>
    <rPh sb="62" eb="64">
      <t>キノウ</t>
    </rPh>
    <rPh sb="65" eb="67">
      <t>イカ</t>
    </rPh>
    <rPh sb="72" eb="73">
      <t>ツカ</t>
    </rPh>
    <rPh sb="197" eb="199">
      <t>ダイタイ</t>
    </rPh>
    <rPh sb="199" eb="200">
      <t>サク</t>
    </rPh>
    <rPh sb="238" eb="239">
      <t>ツカ</t>
    </rPh>
    <rPh sb="252" eb="254">
      <t>ジッコウ</t>
    </rPh>
    <rPh sb="256" eb="258">
      <t>ホウホウ</t>
    </rPh>
    <phoneticPr fontId="2"/>
  </si>
  <si>
    <t>Substring extractions using nested expressions for start and end positions whose results are greater than 32767 can return incorrect results.</t>
    <phoneticPr fontId="2"/>
  </si>
  <si>
    <t>2月 23, 2015</t>
  </si>
  <si>
    <t>文字の開始位置や終了位置を示すためにネストされた式を含んだSubstring関数を使う場合、32767を超える数値がネスト式に含まれていると、間違った結果が返される。例えば、StageVarには'A'が32793文字あり、StageVarの文字列で'A'が32768回目に出現する位置から14文字を取得する場合、以下のようにすると空文字が返されてしまう。
例. StageVar[Index(StageVar ,'A', 32768) ,14]
これを回避するには、'Index(StageVar ,'A', 32768)'という式の計算結果を保持するための変数(例. svStartPos)を定義し、substring関数には以下のようにこの作成した変数svStartPosを代入することで解決する。
例. StageVar(svStartPos,14)</t>
    <phoneticPr fontId="2"/>
  </si>
  <si>
    <t>Compilation of Jobs containing a Transformer Stage fails.</t>
    <phoneticPr fontId="2"/>
  </si>
  <si>
    <t>Transformer ステージ, ジョブ開発</t>
    <rPh sb="21" eb="23">
      <t>カイハツ</t>
    </rPh>
    <phoneticPr fontId="2"/>
  </si>
  <si>
    <t xml:space="preserve">8.0.1, 8.1, 8.5, 8.7, 9.1, 9.1.2.0 </t>
    <phoneticPr fontId="2"/>
  </si>
  <si>
    <t>Transformer ステージを使ったジョブのコンパイルが失敗し、実行可能なoshが見つからないというエラーとなった場合、環境変数 APT_ORCHHOMEの値を確認すること。
Error compiling parallel transformer Job_COMET_BW_COMET_02.xfm_Transformation
Output from transformer compilation follows:
SH: /opt/infosrvr/InformationServer/Server/PXEngine/bin/osh: not found (Job_COMET_BW_COMET_02.xfm_Transformation)</t>
    <rPh sb="17" eb="18">
      <t>ツカ</t>
    </rPh>
    <rPh sb="30" eb="32">
      <t>シッパイ</t>
    </rPh>
    <rPh sb="34" eb="36">
      <t>ジッコウ</t>
    </rPh>
    <rPh sb="36" eb="38">
      <t>カノウ</t>
    </rPh>
    <rPh sb="43" eb="44">
      <t>ミ</t>
    </rPh>
    <rPh sb="59" eb="61">
      <t>バアイ</t>
    </rPh>
    <rPh sb="80" eb="81">
      <t>アタイ</t>
    </rPh>
    <rPh sb="82" eb="84">
      <t>カクニン</t>
    </rPh>
    <phoneticPr fontId="2"/>
  </si>
  <si>
    <t>New features and changes for Version 8.5 InfoSphere Information Server released in updates and fix packs</t>
    <phoneticPr fontId="2"/>
  </si>
  <si>
    <t xml:space="preserve">8.5, 8.5.0.1, 8.5.0.2 </t>
    <phoneticPr fontId="2"/>
  </si>
  <si>
    <t>2月 19, 2015</t>
  </si>
  <si>
    <t>InfoSphere Information Server 8.5がリリースされて以降の製品/文書の変更点がリストされている。</t>
    <rPh sb="41" eb="43">
      <t>イコウ</t>
    </rPh>
    <rPh sb="44" eb="46">
      <t>セイヒン</t>
    </rPh>
    <rPh sb="47" eb="49">
      <t>ブンショ</t>
    </rPh>
    <rPh sb="50" eb="53">
      <t>ヘンコウテン</t>
    </rPh>
    <phoneticPr fontId="2"/>
  </si>
  <si>
    <t>Unable to run any DataStage jobs and no entries written to the job log</t>
    <phoneticPr fontId="2"/>
  </si>
  <si>
    <t>DataStageジョブを実行しても何も起こらず、ジョブ・ログへの書き込みがなく、uvshファイル(DSEngin/binディレクトリー配下にある)のサイズが0で現在の日付となっている場合、uvshファイルが破損している可能性がある。errlogファイルに書き込まれたメッセージからこの問題に該当するかどうかを判別できる。確認手順が紹介されている。</t>
    <phoneticPr fontId="2"/>
  </si>
  <si>
    <t>Installing InfoSphere DataStage Enterprise Pack on AIX receives error, WARNING: Got invalid size of 0 for file</t>
    <phoneticPr fontId="2"/>
  </si>
  <si>
    <t>InfoSphere Information Server
Pack for SAP R/3</t>
    <phoneticPr fontId="2"/>
  </si>
  <si>
    <t>AIX, DataStage Enterprise Pack, インストール</t>
    <phoneticPr fontId="2"/>
  </si>
  <si>
    <t>各コンポーネントのバージョンは内容欄に記載</t>
    <rPh sb="0" eb="1">
      <t>カク</t>
    </rPh>
    <rPh sb="15" eb="17">
      <t>ナイヨウ</t>
    </rPh>
    <rPh sb="17" eb="18">
      <t>ラン</t>
    </rPh>
    <rPh sb="19" eb="21">
      <t>キサイ</t>
    </rPh>
    <phoneticPr fontId="2"/>
  </si>
  <si>
    <t>2月 13, 2015</t>
  </si>
  <si>
    <t>AIX環境で、DataStage Enterprise Packs(以下に該当するServer Packをリスト)をコンソールモードでインストールすると、WARNING: Got invalid size of 0 for fileというエラーが出る場合があるが、インストールは成功している。
InfoSphere Information Server Pack for Salesforce.com 1.5
InfoSphere Information Server Pack for Hyperion Essbase 1.0.1
InfoSphere Information Server Pack for SAP R/3 6.5.0.x
InfoSphere Information Server Pack for SAP BW 4.3.2.x
InfoSphere Information Server Pack for JD Edwards EnterpriseOne 1.6.1.1
InfoSphere Information Server Pack for Oracle Applications 2.2.2.1
InfoSphere Information Server Pack for PeopleSoft Enterprise 3.2.1.1
InfoSphere Information Server Pack for Siebel 3.2.2.1
Websphere Transformation Extender for DataStage 8.2.0.1</t>
    <phoneticPr fontId="2"/>
  </si>
  <si>
    <t>IBM InfoSphere Information Server installs adding components to an existing installation complain about a running Agent process</t>
    <phoneticPr fontId="2"/>
  </si>
  <si>
    <t>11.3</t>
    <phoneticPr fontId="2"/>
  </si>
  <si>
    <t>2月 11, 2015</t>
  </si>
  <si>
    <t xml:space="preserve">Information Serverを導入後、エンジン層に追加でコンポーネントをインストールする際に、AgentImplプロセスが起動されていると、前提条件のチェックで以下の警告メッセージが出力されるが無視しても構わない。
Line 2687: 2015-01-23T23:51:56.33, INFO: WARNING: CDIPR2053I: Found running process AgentImpl. This
process might interfere with the InfoSphere Information Server installation. 
</t>
    <rPh sb="19" eb="21">
      <t>ドウニュウ</t>
    </rPh>
    <rPh sb="21" eb="22">
      <t>ゴ</t>
    </rPh>
    <rPh sb="27" eb="28">
      <t>ソウ</t>
    </rPh>
    <rPh sb="29" eb="31">
      <t>ツイカ</t>
    </rPh>
    <rPh sb="48" eb="49">
      <t>サイ</t>
    </rPh>
    <rPh sb="65" eb="67">
      <t>キドウ</t>
    </rPh>
    <rPh sb="74" eb="76">
      <t>ゼンテイ</t>
    </rPh>
    <rPh sb="76" eb="78">
      <t>ジョウケン</t>
    </rPh>
    <rPh sb="84" eb="86">
      <t>イカ</t>
    </rPh>
    <rPh sb="87" eb="89">
      <t>ケイコク</t>
    </rPh>
    <rPh sb="95" eb="97">
      <t>シュツリョク</t>
    </rPh>
    <rPh sb="101" eb="103">
      <t>ムシ</t>
    </rPh>
    <rPh sb="106" eb="107">
      <t>カマ</t>
    </rPh>
    <phoneticPr fontId="2"/>
  </si>
  <si>
    <t>How do I enable NLS Functionality in IBM InfoSphere DataStage</t>
    <phoneticPr fontId="2"/>
  </si>
  <si>
    <t>インストール, NLS</t>
    <phoneticPr fontId="2"/>
  </si>
  <si>
    <t>各国語サポート (NLS) が有効となっていない環境は、インストール時にNLSオプションを選択していない可能性がある。NLS機能を使いたい場合には再インストールが必要。</t>
    <rPh sb="15" eb="17">
      <t>ユウコウ</t>
    </rPh>
    <rPh sb="24" eb="26">
      <t>カンキョウ</t>
    </rPh>
    <rPh sb="34" eb="35">
      <t>ジ</t>
    </rPh>
    <rPh sb="45" eb="47">
      <t>センタク</t>
    </rPh>
    <rPh sb="52" eb="55">
      <t>カノウセイ</t>
    </rPh>
    <rPh sb="62" eb="64">
      <t>キノウ</t>
    </rPh>
    <rPh sb="65" eb="66">
      <t>ツカ</t>
    </rPh>
    <rPh sb="69" eb="71">
      <t>バアイ</t>
    </rPh>
    <rPh sb="73" eb="74">
      <t>サイ</t>
    </rPh>
    <rPh sb="81" eb="83">
      <t>ヒツヨウ</t>
    </rPh>
    <phoneticPr fontId="2"/>
  </si>
  <si>
    <t>IBM Information Server Manager launch failure</t>
    <phoneticPr fontId="2"/>
  </si>
  <si>
    <t>Windows環境, Information Server Manager</t>
    <rPh sb="7" eb="9">
      <t>カンキョウ</t>
    </rPh>
    <phoneticPr fontId="2"/>
  </si>
  <si>
    <t>2月 10, 2015</t>
  </si>
  <si>
    <t>Information Server Managerを起動しようとした際に画面が瞬間的に表示されるもののアプリケーションが立ち上がってこない、Windowsのイベント・ビューアーでもエラーや警告メッセージがない場合、Eclipseに問題がある可能性がある。管理者権限をもつユーザーでInformation Server Managerを再インストールするか、Information Server Manager起動時にEclipseのp2 filesへのアクセス権限を与えるスクリプトを作成する方法が紹介されている。</t>
    <rPh sb="27" eb="29">
      <t>キドウ</t>
    </rPh>
    <rPh sb="35" eb="36">
      <t>サイ</t>
    </rPh>
    <rPh sb="37" eb="39">
      <t>ガメン</t>
    </rPh>
    <rPh sb="40" eb="42">
      <t>シュンカン</t>
    </rPh>
    <rPh sb="42" eb="43">
      <t>テキ</t>
    </rPh>
    <rPh sb="44" eb="46">
      <t>ヒョウジ</t>
    </rPh>
    <rPh sb="61" eb="62">
      <t>タ</t>
    </rPh>
    <rPh sb="63" eb="64">
      <t>ア</t>
    </rPh>
    <rPh sb="95" eb="97">
      <t>ケイコク</t>
    </rPh>
    <rPh sb="105" eb="107">
      <t>バアイ</t>
    </rPh>
    <rPh sb="116" eb="118">
      <t>モンダイ</t>
    </rPh>
    <rPh sb="121" eb="124">
      <t>カノウセイ</t>
    </rPh>
    <rPh sb="128" eb="131">
      <t>カンリシャ</t>
    </rPh>
    <rPh sb="131" eb="133">
      <t>ケンゲン</t>
    </rPh>
    <rPh sb="168" eb="169">
      <t>サイ</t>
    </rPh>
    <rPh sb="205" eb="207">
      <t>キドウ</t>
    </rPh>
    <rPh sb="207" eb="208">
      <t>ジ</t>
    </rPh>
    <rPh sb="231" eb="233">
      <t>ケンゲン</t>
    </rPh>
    <rPh sb="234" eb="235">
      <t>アタ</t>
    </rPh>
    <rPh sb="243" eb="245">
      <t>サクセイ</t>
    </rPh>
    <rPh sb="247" eb="249">
      <t>ホウホウ</t>
    </rPh>
    <rPh sb="250" eb="251">
      <t>ショウ</t>
    </rPh>
    <rPh sb="251" eb="252">
      <t>カイ</t>
    </rPh>
    <phoneticPr fontId="2"/>
  </si>
  <si>
    <t>"40804 Unable to create the specified object" error when adding a link in a job in InfoSphere DataStage.</t>
    <phoneticPr fontId="2"/>
  </si>
  <si>
    <t>2月 09, 2015</t>
  </si>
  <si>
    <t>すでに多くのリンクを持つジョブでリンクを追加する際に、"40804 Unable to create the specified object"エラーを受け取った場合の対処方法が紹介されている。CDC Transaction ステージで多く見られる現象。</t>
    <rPh sb="3" eb="4">
      <t>オオ</t>
    </rPh>
    <rPh sb="10" eb="11">
      <t>モ</t>
    </rPh>
    <rPh sb="20" eb="22">
      <t>ツイカ</t>
    </rPh>
    <rPh sb="24" eb="25">
      <t>サイ</t>
    </rPh>
    <rPh sb="76" eb="77">
      <t>ウ</t>
    </rPh>
    <rPh sb="78" eb="79">
      <t>ト</t>
    </rPh>
    <rPh sb="81" eb="83">
      <t>バアイ</t>
    </rPh>
    <rPh sb="84" eb="86">
      <t>タイショ</t>
    </rPh>
    <rPh sb="86" eb="88">
      <t>ホウホウ</t>
    </rPh>
    <rPh sb="89" eb="90">
      <t>ショウ</t>
    </rPh>
    <rPh sb="90" eb="91">
      <t>カイ</t>
    </rPh>
    <rPh sb="118" eb="119">
      <t>オオ</t>
    </rPh>
    <rPh sb="120" eb="121">
      <t>ミ</t>
    </rPh>
    <rPh sb="124" eb="126">
      <t>ゲンショウ</t>
    </rPh>
    <phoneticPr fontId="2"/>
  </si>
  <si>
    <t xml:space="preserve">8.5, 8.7, 9.1, 11.3 </t>
    <phoneticPr fontId="2"/>
  </si>
  <si>
    <t>Information Server Websphere Admin console login error SRVE0255E: A WebGroup/Virtual Host to handle /IBM/console/logon.jsp has not been defined.</t>
    <phoneticPr fontId="2"/>
  </si>
  <si>
    <t>9.1</t>
    <phoneticPr fontId="2"/>
  </si>
  <si>
    <t>2月 05, 2015</t>
  </si>
  <si>
    <t>Installing the InfoSphere Information Server 11.3 Remediation Version 1 patch on Version 11.3.0.0 computers</t>
    <phoneticPr fontId="2"/>
  </si>
  <si>
    <t>Windows環境, InfoSphere Information Analyzer クライアント</t>
    <phoneticPr fontId="2"/>
  </si>
  <si>
    <t>2月 04, 2015</t>
  </si>
  <si>
    <t>11.3.0.0 InfoSphere Information Analyzer クライアントに11.3 Remediation Version 1(subscriptionManagerAndDataQualityUpdates) patchを適用すると、既存のプロジェクトが見えなかったり、新規にプロジェクトが作成できない現象が発生する。Remediation Version 1 patchインストール後は、手動でisc.exe.configファイル(&lt;IS_install_directory&gt;\Clients\ISCディレクトリー配下にある)を修正すること。
11.3.0.1 InfoSphere Information Analyzer クライアントには該当しない。</t>
    <rPh sb="123" eb="125">
      <t>テキヨウ</t>
    </rPh>
    <rPh sb="129" eb="131">
      <t>キゾン</t>
    </rPh>
    <rPh sb="139" eb="140">
      <t>ミ</t>
    </rPh>
    <rPh sb="147" eb="149">
      <t>シンキ</t>
    </rPh>
    <rPh sb="157" eb="159">
      <t>サクセイ</t>
    </rPh>
    <rPh sb="163" eb="165">
      <t>ゲンショウ</t>
    </rPh>
    <rPh sb="166" eb="168">
      <t>ハッセイ</t>
    </rPh>
    <rPh sb="204" eb="205">
      <t>ゴ</t>
    </rPh>
    <rPh sb="207" eb="209">
      <t>シュドウ</t>
    </rPh>
    <rPh sb="270" eb="271">
      <t>クバ</t>
    </rPh>
    <rPh sb="271" eb="272">
      <t>シタ</t>
    </rPh>
    <rPh sb="277" eb="279">
      <t>シュウセイ</t>
    </rPh>
    <rPh sb="334" eb="336">
      <t>ガイトウ</t>
    </rPh>
    <phoneticPr fontId="2"/>
  </si>
  <si>
    <t>Required steps you must take before applying a patch if InfoSphere Information Server web servers change</t>
    <phoneticPr fontId="2"/>
  </si>
  <si>
    <t>2月 02, 2015</t>
  </si>
  <si>
    <t>サービス層がWebSphere ND クラスターで導入されている環境にパッチを適用する際は、適用前にVersion.xmlファイルの"is.web.server"プロパティーの値(value)を変更するという追加の手順が必要となるので注意すること。修正方法が紹介されている。</t>
    <rPh sb="4" eb="5">
      <t>ソウ</t>
    </rPh>
    <rPh sb="25" eb="27">
      <t>ドウニュウ</t>
    </rPh>
    <rPh sb="32" eb="34">
      <t>カンキョウ</t>
    </rPh>
    <rPh sb="39" eb="41">
      <t>テキヨウ</t>
    </rPh>
    <rPh sb="43" eb="44">
      <t>サイ</t>
    </rPh>
    <rPh sb="46" eb="48">
      <t>テキヨウ</t>
    </rPh>
    <rPh sb="48" eb="49">
      <t>マエ</t>
    </rPh>
    <rPh sb="88" eb="89">
      <t>アタイ</t>
    </rPh>
    <rPh sb="97" eb="99">
      <t>ヘンコウ</t>
    </rPh>
    <rPh sb="104" eb="106">
      <t>ツイカ</t>
    </rPh>
    <rPh sb="107" eb="109">
      <t>テジュン</t>
    </rPh>
    <rPh sb="110" eb="112">
      <t>ヒツヨウ</t>
    </rPh>
    <rPh sb="117" eb="119">
      <t>チュウイ</t>
    </rPh>
    <rPh sb="124" eb="126">
      <t>シュウセイ</t>
    </rPh>
    <rPh sb="126" eb="128">
      <t>ホウホウ</t>
    </rPh>
    <rPh sb="129" eb="130">
      <t>ショウ</t>
    </rPh>
    <rPh sb="130" eb="131">
      <t>カイ</t>
    </rPh>
    <phoneticPr fontId="2"/>
  </si>
  <si>
    <t>Web servers fail to connect to InfoSphere Information Server applications</t>
    <phoneticPr fontId="2"/>
  </si>
  <si>
    <t>Technote[Required steps you must take before applying a patch if InfoSphere Information Server web servers change](http://www.ibm.com/support/docview.wss?uid=swg21695136)でVersion.xmlファイルを変更しパッチを適用したが、うまく動作しない(変更されたアプリケーションに新しいWebサーバーがアクセスできない)場合、WAS管理コンソールでアプリケーションのマッピングを手動で設定する必要がある。設定手順が紹介されている。</t>
    <rPh sb="187" eb="189">
      <t>ヘンコウ</t>
    </rPh>
    <rPh sb="194" eb="196">
      <t>テキヨウ</t>
    </rPh>
    <rPh sb="203" eb="205">
      <t>ドウサ</t>
    </rPh>
    <rPh sb="209" eb="211">
      <t>ヘンコウ</t>
    </rPh>
    <rPh sb="223" eb="224">
      <t>アタラ</t>
    </rPh>
    <rPh sb="243" eb="245">
      <t>バアイ</t>
    </rPh>
    <rPh sb="249" eb="251">
      <t>カンリ</t>
    </rPh>
    <rPh sb="272" eb="274">
      <t>シュドウ</t>
    </rPh>
    <rPh sb="275" eb="277">
      <t>セッテイ</t>
    </rPh>
    <rPh sb="279" eb="281">
      <t>ヒツヨウ</t>
    </rPh>
    <rPh sb="285" eb="287">
      <t>セッテイ</t>
    </rPh>
    <rPh sb="287" eb="289">
      <t>テジュン</t>
    </rPh>
    <rPh sb="290" eb="291">
      <t>ショウ</t>
    </rPh>
    <rPh sb="291" eb="292">
      <t>カイ</t>
    </rPh>
    <phoneticPr fontId="2"/>
  </si>
  <si>
    <t>Changing timeout values to allow import of large files to InfoSphere Business Glossary or to InfoSphere Information Governance Catalog</t>
    <phoneticPr fontId="2"/>
  </si>
  <si>
    <t>InfoSphere Business Glossary</t>
    <phoneticPr fontId="2"/>
  </si>
  <si>
    <t>InfoSphere Business Glossary, InfoSphere Information Governance Catalog</t>
    <phoneticPr fontId="2"/>
  </si>
  <si>
    <t>8.5, 8.5.0.1, 8.5.0.2, 8.5.0.3, 8.7, 8.7.0.1, 9.1, 9.1.0.1, 11.3</t>
    <phoneticPr fontId="2"/>
  </si>
  <si>
    <t>3月 03, 2015</t>
    <phoneticPr fontId="2"/>
  </si>
  <si>
    <t xml:space="preserve">大きなサイズのビジネス・グロッサリーのファイルをインポートしようとすると、タイムアウト値を超えたために失敗することがある。WAS と Information Server に設定されているタイムアウト値を変更する方法が紹介されている。 </t>
    <rPh sb="0" eb="1">
      <t>オオ</t>
    </rPh>
    <rPh sb="43" eb="44">
      <t>アタイ</t>
    </rPh>
    <rPh sb="45" eb="46">
      <t>コ</t>
    </rPh>
    <rPh sb="51" eb="53">
      <t>シッパイ</t>
    </rPh>
    <rPh sb="87" eb="89">
      <t>セッテイ</t>
    </rPh>
    <rPh sb="100" eb="101">
      <t>アタイ</t>
    </rPh>
    <rPh sb="102" eb="104">
      <t>ヘンコウ</t>
    </rPh>
    <rPh sb="106" eb="108">
      <t>ホウホウ</t>
    </rPh>
    <rPh sb="109" eb="110">
      <t>ショウ</t>
    </rPh>
    <rPh sb="110" eb="111">
      <t>カイ</t>
    </rPh>
    <phoneticPr fontId="2"/>
  </si>
  <si>
    <t>IBM InfoSphere Information Server install on Windows does not display the DataStage options panel</t>
    <phoneticPr fontId="2"/>
  </si>
  <si>
    <t xml:space="preserve">11.3, 11.3.1.0, 11.3.1.1 </t>
    <phoneticPr fontId="2"/>
  </si>
  <si>
    <t>3月 09, 2015</t>
    <phoneticPr fontId="2"/>
  </si>
  <si>
    <t>InfoSphere QualityStage または InfoSphere Information Analyzer をすでにインストールした環境に、DataStageの追加インストールをする際、"Balanced Optimization"がオプション・パネルに表示されないことがある。回避策として、応答ファイルによるサイレント・インストールの方法が紹介されている。</t>
    <rPh sb="72" eb="74">
      <t>カンキョウ</t>
    </rPh>
    <rPh sb="86" eb="88">
      <t>ツイカ</t>
    </rPh>
    <rPh sb="97" eb="98">
      <t>サイ</t>
    </rPh>
    <rPh sb="133" eb="135">
      <t>ヒョウジ</t>
    </rPh>
    <rPh sb="145" eb="147">
      <t>カイヒ</t>
    </rPh>
    <rPh sb="147" eb="148">
      <t>サク</t>
    </rPh>
    <rPh sb="152" eb="154">
      <t>オウトウ</t>
    </rPh>
    <rPh sb="174" eb="176">
      <t>ホウホウ</t>
    </rPh>
    <rPh sb="177" eb="178">
      <t>ショウ</t>
    </rPh>
    <rPh sb="178" eb="179">
      <t>カイ</t>
    </rPh>
    <phoneticPr fontId="2"/>
  </si>
  <si>
    <t>Documented kernel parameters for DB2 on Linux for SHMALL and SHMMAX</t>
    <phoneticPr fontId="2"/>
  </si>
  <si>
    <t xml:space="preserve">8.5, 8.5.0.1 </t>
    <phoneticPr fontId="2"/>
  </si>
  <si>
    <t>InfoSphere Information Server 8.5 のマニュアルで、Linux 環境に DB2 をインストールする際のカーネル・パラメーター(SHMALL, SHMMAX)の最小要件の値が下記のように訂正された。
誤)
For the SHMALL parameter you see:
    8388608 or 90% of physical memory (whichever value is greater) . 
For the SHMMAX parameter, you see:
    For 32-bit: 268435456
    For 64-bit: 1073741824 
正)
For the SHMALL parameter:
    デフォルトの 4096 PAGE_SIZE には、4294967296 を使用します
    4096 より大きい PAGE_SIZE の場合は、 17592186044416 を PAGE_SIZE で除算します (17592186044416/PAGE_SIZE)
For the SHMMAX parameter:
    この値は、コンピューターの物理メモリー (バイト単位) の 100% と同じになるように設定します。</t>
    <rPh sb="48" eb="50">
      <t>カンキョウ</t>
    </rPh>
    <rPh sb="65" eb="66">
      <t>サイ</t>
    </rPh>
    <rPh sb="95" eb="97">
      <t>サイショウ</t>
    </rPh>
    <rPh sb="97" eb="99">
      <t>ヨウケン</t>
    </rPh>
    <rPh sb="100" eb="101">
      <t>アタイ</t>
    </rPh>
    <rPh sb="102" eb="104">
      <t>カキ</t>
    </rPh>
    <rPh sb="108" eb="110">
      <t>テイセイ</t>
    </rPh>
    <rPh sb="116" eb="117">
      <t>ゴ</t>
    </rPh>
    <rPh sb="314" eb="315">
      <t>セイ</t>
    </rPh>
    <phoneticPr fontId="2"/>
  </si>
  <si>
    <t>IBM InfoSphere Information Server installation on Zlinux may fail due to a time out while stopping or starting the Liberty WebSphere Application Server</t>
    <phoneticPr fontId="2"/>
  </si>
  <si>
    <t>インストール, Zlinux環境</t>
    <rPh sb="14" eb="16">
      <t>カンキョウ</t>
    </rPh>
    <phoneticPr fontId="2"/>
  </si>
  <si>
    <t>11.3.1.1</t>
    <phoneticPr fontId="2"/>
  </si>
  <si>
    <t>Zlinux(SUSE/RH) 環境に InfoSphere Information Server を導入する際、アプリケーション・サーバーとして WAS Liberty を使用した場合に、インストーラーが WAS Libert yの停止や開始を繰り返して失敗することがある。WAS Liberty の停止や開始にかかる時間が、JVM オプションで設定するタイムアウト値を超えてしまった可能性がある。再導入しても失敗する場合は、タイムアウト値の変更を検討すること。</t>
    <rPh sb="16" eb="18">
      <t>カンキョウ</t>
    </rPh>
    <rPh sb="51" eb="53">
      <t>ドウニュウ</t>
    </rPh>
    <rPh sb="55" eb="56">
      <t>サイ</t>
    </rPh>
    <rPh sb="87" eb="89">
      <t>シヨウ</t>
    </rPh>
    <rPh sb="91" eb="93">
      <t>バアイ</t>
    </rPh>
    <rPh sb="117" eb="119">
      <t>テイシ</t>
    </rPh>
    <rPh sb="120" eb="122">
      <t>カイシ</t>
    </rPh>
    <rPh sb="123" eb="124">
      <t>ク</t>
    </rPh>
    <rPh sb="125" eb="126">
      <t>カエ</t>
    </rPh>
    <rPh sb="128" eb="130">
      <t>シッパイ</t>
    </rPh>
    <rPh sb="151" eb="153">
      <t>テイシ</t>
    </rPh>
    <rPh sb="154" eb="156">
      <t>カイシ</t>
    </rPh>
    <rPh sb="160" eb="162">
      <t>ジカン</t>
    </rPh>
    <rPh sb="174" eb="176">
      <t>セッテイ</t>
    </rPh>
    <rPh sb="184" eb="185">
      <t>アタイ</t>
    </rPh>
    <rPh sb="186" eb="187">
      <t>コ</t>
    </rPh>
    <rPh sb="193" eb="196">
      <t>カノウセイ</t>
    </rPh>
    <rPh sb="200" eb="203">
      <t>サイドウニュウ</t>
    </rPh>
    <rPh sb="206" eb="208">
      <t>シッパイ</t>
    </rPh>
    <rPh sb="210" eb="212">
      <t>バアイ</t>
    </rPh>
    <rPh sb="220" eb="221">
      <t>アタイ</t>
    </rPh>
    <rPh sb="222" eb="224">
      <t>ヘンコウ</t>
    </rPh>
    <rPh sb="225" eb="227">
      <t>ケントウ</t>
    </rPh>
    <phoneticPr fontId="2"/>
  </si>
  <si>
    <t>IBM InfoSphere Information Server install fails if a user ID or password contains the characters _ - \ . or =</t>
    <phoneticPr fontId="2"/>
  </si>
  <si>
    <t>インストール</t>
    <phoneticPr fontId="2"/>
  </si>
  <si>
    <t xml:space="preserve">AIX, HP-UX, Linux, Solaris, Windows </t>
    <phoneticPr fontId="2"/>
  </si>
  <si>
    <t xml:space="preserve">9.1.2.0, 11.3.1.1 </t>
    <phoneticPr fontId="2"/>
  </si>
  <si>
    <t>3月 09, 2015</t>
    <phoneticPr fontId="2"/>
  </si>
  <si>
    <t>WAS や Information Server の管理者のユーザー名やパスワードに、特殊文字(_ - \ . =)が含まれていると、InfoSphere Information Serverの導入が失敗する。ユーザー名やパスワードに特殊文字を使わないこと。</t>
    <rPh sb="26" eb="29">
      <t>カンリシャ</t>
    </rPh>
    <rPh sb="34" eb="35">
      <t>メイ</t>
    </rPh>
    <rPh sb="43" eb="45">
      <t>トクシュ</t>
    </rPh>
    <rPh sb="45" eb="47">
      <t>モジ</t>
    </rPh>
    <rPh sb="59" eb="60">
      <t>フク</t>
    </rPh>
    <rPh sb="97" eb="99">
      <t>ドウニュウ</t>
    </rPh>
    <rPh sb="100" eb="102">
      <t>シッパイ</t>
    </rPh>
    <rPh sb="109" eb="110">
      <t>メイ</t>
    </rPh>
    <rPh sb="117" eb="119">
      <t>トクシュ</t>
    </rPh>
    <rPh sb="119" eb="121">
      <t>モジ</t>
    </rPh>
    <rPh sb="122" eb="123">
      <t>ツカ</t>
    </rPh>
    <phoneticPr fontId="2"/>
  </si>
  <si>
    <t>InformationServer 11.3.1 install fails when configuring xmeta with Oracle 12 in RedHat 6. ORA-00942: table or view does not exist.</t>
    <phoneticPr fontId="2"/>
  </si>
  <si>
    <t>インストール, Linux環境, Oracle 12</t>
    <rPh sb="13" eb="15">
      <t>カンキョウ</t>
    </rPh>
    <phoneticPr fontId="2"/>
  </si>
  <si>
    <t xml:space="preserve">3月 10, 2015 </t>
  </si>
  <si>
    <r>
      <t>RedHat 6に、IIS 11.3.1を導入する際、Oracle 12データベース上のXMETAレポジトリーの構成中にインストールが失敗することがある。ISInstall*.log(/tmp/ibm_is_logsディレクトリー配下)に、以下のメッセージが出力されているか確認すること。v$nls_parameters表へのSELECT権限を付与する方法が紹介されている。
2015-02-12T13:44:54.575, INFO: **********
2015-02-12T13:44:54.575, INFO: select * from v$nls_parameters
2015-02-12T13:44:54.576, INFO: **********
2015-02-12T13:44:54.582, SEVERE:
com.ibm.is.install.check.PreInstalledDatabaseChecker^M
java.sql.SQLSyntaxErrorException: [IBM][Oracle JDBC
Driver][Oracle]</t>
    </r>
    <r>
      <rPr>
        <b/>
        <sz val="10"/>
        <rFont val="ＭＳ Ｐゴシック"/>
        <family val="3"/>
        <charset val="128"/>
      </rPr>
      <t>ORA-00942: table or view does not exist</t>
    </r>
    <rPh sb="21" eb="23">
      <t>ドウニュウ</t>
    </rPh>
    <rPh sb="25" eb="26">
      <t>サイ</t>
    </rPh>
    <rPh sb="42" eb="43">
      <t>ジョウ</t>
    </rPh>
    <rPh sb="56" eb="58">
      <t>コウセイ</t>
    </rPh>
    <rPh sb="58" eb="59">
      <t>チュウ</t>
    </rPh>
    <rPh sb="67" eb="69">
      <t>シッパイ</t>
    </rPh>
    <rPh sb="115" eb="116">
      <t>クバ</t>
    </rPh>
    <rPh sb="116" eb="117">
      <t>シタ</t>
    </rPh>
    <rPh sb="120" eb="122">
      <t>イカ</t>
    </rPh>
    <rPh sb="129" eb="131">
      <t>シュツリョク</t>
    </rPh>
    <rPh sb="137" eb="139">
      <t>カクニン</t>
    </rPh>
    <phoneticPr fontId="2"/>
  </si>
  <si>
    <t>The JDBC data source Test connection fails with Information Server 11.3 installed with a WebSphere cluster.</t>
    <phoneticPr fontId="2"/>
  </si>
  <si>
    <t>WAS, クラスター環境</t>
    <rPh sb="10" eb="12">
      <t>カンキョウ</t>
    </rPh>
    <phoneticPr fontId="2"/>
  </si>
  <si>
    <t>AIX, Linux, Windows</t>
    <phoneticPr fontId="2"/>
  </si>
  <si>
    <t xml:space="preserve">11.3, 11.3.1.0 </t>
    <phoneticPr fontId="2"/>
  </si>
  <si>
    <t xml:space="preserve">3月 11, 2015 </t>
  </si>
  <si>
    <t>WebSphere クラスター構成で Information Server 11.3を導入した環境で、JDBCデータソースのテスト接続が以下のエラーで失敗することがある。データソースのユーザーIDの別名が適切でない可能性がある。WAS管理コンソールから正しい設定にする手順が紹介されている。
DB2のxmetaデータベースの場合の出力例)※データベースのタイプによってエラー内容は異なる。
java.sql.SQLException: [jcc][t4][10205][11234][3.66.46] Null userid is not supported. ERRORCODE=-4461, SQLSTATE=42815 DSRA0010E: SQL State = 42815, Error Code = -4,461. 
以下のデータソースで発生する可能性がある。
ASB JDBC
ASB JDBC XA
ASB JDBC Staging XA
JReport JDBC</t>
    <rPh sb="15" eb="17">
      <t>コウセイ</t>
    </rPh>
    <rPh sb="43" eb="45">
      <t>ドウニュウ</t>
    </rPh>
    <rPh sb="47" eb="49">
      <t>カンキョウ</t>
    </rPh>
    <rPh sb="65" eb="67">
      <t>セツゾク</t>
    </rPh>
    <rPh sb="68" eb="70">
      <t>イカ</t>
    </rPh>
    <rPh sb="75" eb="77">
      <t>シッパイ</t>
    </rPh>
    <rPh sb="99" eb="101">
      <t>ベツメイ</t>
    </rPh>
    <rPh sb="102" eb="104">
      <t>テキセツ</t>
    </rPh>
    <rPh sb="107" eb="110">
      <t>カノウセイ</t>
    </rPh>
    <rPh sb="117" eb="119">
      <t>カンリ</t>
    </rPh>
    <rPh sb="126" eb="127">
      <t>タダ</t>
    </rPh>
    <rPh sb="129" eb="131">
      <t>セッテイ</t>
    </rPh>
    <rPh sb="134" eb="136">
      <t>テジュン</t>
    </rPh>
    <rPh sb="137" eb="138">
      <t>ショウ</t>
    </rPh>
    <rPh sb="138" eb="139">
      <t>カイ</t>
    </rPh>
    <rPh sb="163" eb="165">
      <t>バアイ</t>
    </rPh>
    <rPh sb="166" eb="168">
      <t>シュツリョク</t>
    </rPh>
    <rPh sb="168" eb="169">
      <t>レイ</t>
    </rPh>
    <rPh sb="367" eb="369">
      <t>イカ</t>
    </rPh>
    <rPh sb="377" eb="379">
      <t>ハッセイ</t>
    </rPh>
    <rPh sb="381" eb="384">
      <t>カノウセイ</t>
    </rPh>
    <phoneticPr fontId="2"/>
  </si>
  <si>
    <t>IBM Infosphere DataStage 9.1 dsjob command syntax is missing option -authfile</t>
    <phoneticPr fontId="2"/>
  </si>
  <si>
    <t xml:space="preserve">8.7, 8.7.0.1, 8.7.0.2, 9.1, 9.1.0.1, 9.1.2.0 </t>
    <phoneticPr fontId="2"/>
  </si>
  <si>
    <t xml:space="preserve">3月 16, 2015 </t>
    <phoneticPr fontId="2"/>
  </si>
  <si>
    <t>Information Server 9.1.2.0が導入されている同じサーバーにInformation Server 8.5も導入されていた場合で、デフォルトのdsrpcポート(31538)が使われていると、dsjobのコマンド構文にauthfileオプションが抜けて出力されることがある。APAR JR47809を適用すること。
(誤)
Command Syntax:
dsjob [-file &lt;file&gt; &lt;domain&gt; &lt;DataStage server&gt; | -domain &lt;domain&gt; - user &lt;user&gt; -password &lt;password&gt; -server &lt;DataStage server&gt;] &lt;primary command&gt;
(正)
Command Syntax:
dsjob [-authfile &lt;authfile&gt; | -file &lt;file&gt; &lt;domain&gt; &lt;server&gt; | -domain &lt;domain&gt; -user &lt;user&gt; -password &lt;password&gt; -server &lt;DataStage server&gt;] | -domain &lt;domain&gt; [-user &lt;user&gt;] -server &lt;DataStage server&gt; &lt;primary command&gt;
[JR47809: DSJOB COMMAND HANGS WHEN PORT IS NOT RUNNING ON DEFAULT PORT OF 31538]
http://www.ibm.com/support/docview.wss?uid=swg1JR47809</t>
    <phoneticPr fontId="2"/>
  </si>
  <si>
    <t>IBM InfoSphere DataStage: Microsoft Visual Studio 2010 and Visual Studio 2012 C/C++ compilers (cl.exe) do not compile UTF-8 encoded source files correctly</t>
    <phoneticPr fontId="2"/>
  </si>
  <si>
    <t xml:space="preserve">3月 17, 2015 </t>
    <phoneticPr fontId="2"/>
  </si>
  <si>
    <t>Visual Studio 2010 と Visual Studio 2012 C/C++ コンパイラーは、UTF-8でエンコーディングされたソース・ファイル内の文字列を間違って変換してしまう可能性がある。列名を英語以外の言語で定義した場合に発生することが多い。
Visual Studio 2010 GAであれば、fix pack1を適用すること。Visual Studio 2012であれば、Visual Studio 2013のインストールを検討すること。</t>
    <rPh sb="79" eb="80">
      <t>ナイ</t>
    </rPh>
    <rPh sb="81" eb="84">
      <t>モジレツ</t>
    </rPh>
    <rPh sb="85" eb="87">
      <t>マチガ</t>
    </rPh>
    <rPh sb="89" eb="91">
      <t>ヘンカン</t>
    </rPh>
    <rPh sb="96" eb="99">
      <t>カノウセイ</t>
    </rPh>
    <rPh sb="103" eb="104">
      <t>レツ</t>
    </rPh>
    <rPh sb="104" eb="105">
      <t>メイ</t>
    </rPh>
    <rPh sb="106" eb="108">
      <t>エイゴ</t>
    </rPh>
    <rPh sb="108" eb="110">
      <t>イガイ</t>
    </rPh>
    <rPh sb="111" eb="113">
      <t>ゲンゴ</t>
    </rPh>
    <rPh sb="114" eb="116">
      <t>テイギ</t>
    </rPh>
    <rPh sb="118" eb="120">
      <t>バアイ</t>
    </rPh>
    <rPh sb="121" eb="123">
      <t>ハッセイ</t>
    </rPh>
    <rPh sb="128" eb="129">
      <t>オオ</t>
    </rPh>
    <rPh sb="168" eb="170">
      <t>テキヨウ</t>
    </rPh>
    <rPh sb="224" eb="226">
      <t>ケントウ</t>
    </rPh>
    <phoneticPr fontId="2"/>
  </si>
  <si>
    <t>Connector stages that have long and complex user-defined SQL might cause the IBM InfoSphere DataStage Designer client to become unresponsive.</t>
    <phoneticPr fontId="2"/>
  </si>
  <si>
    <t xml:space="preserve">9.1, 9.1.0.1, 9.1.2.0, 11.3 </t>
    <phoneticPr fontId="2"/>
  </si>
  <si>
    <t xml:space="preserve">3月 17, 2015 </t>
    <phoneticPr fontId="2"/>
  </si>
  <si>
    <t>複雑なユーザー定義 SQL ステートメントを使っている Connector ステージを開いたり、SQLを編集したり、閉じたりすると、Data Stage デザイナーが無反応となってしまうことがある。
ファイルからSQLステートメントを読み込む方法やAPAR JR45159 を適用する方法が紹介されている。</t>
    <rPh sb="0" eb="2">
      <t>フクザツ</t>
    </rPh>
    <rPh sb="7" eb="9">
      <t>テイギ</t>
    </rPh>
    <rPh sb="22" eb="23">
      <t>ツカ</t>
    </rPh>
    <rPh sb="43" eb="44">
      <t>ヒラ</t>
    </rPh>
    <rPh sb="52" eb="54">
      <t>ヘンシュウ</t>
    </rPh>
    <rPh sb="58" eb="59">
      <t>ト</t>
    </rPh>
    <rPh sb="83" eb="84">
      <t>ム</t>
    </rPh>
    <rPh sb="84" eb="86">
      <t>ハンノウ</t>
    </rPh>
    <rPh sb="117" eb="118">
      <t>ヨ</t>
    </rPh>
    <rPh sb="119" eb="120">
      <t>コ</t>
    </rPh>
    <rPh sb="121" eb="123">
      <t>ホウホウ</t>
    </rPh>
    <rPh sb="138" eb="140">
      <t>テキヨウ</t>
    </rPh>
    <rPh sb="142" eb="144">
      <t>ホウホウ</t>
    </rPh>
    <rPh sb="145" eb="146">
      <t>ショウ</t>
    </rPh>
    <rPh sb="146" eb="147">
      <t>カイ</t>
    </rPh>
    <phoneticPr fontId="2"/>
  </si>
  <si>
    <t>The istool "-all" parameter does not work with the export and import commands</t>
    <phoneticPr fontId="2"/>
  </si>
  <si>
    <t xml:space="preserve">11.3.1.1 </t>
    <phoneticPr fontId="2"/>
  </si>
  <si>
    <t>istool export と importコマンドで、"-all"オプションは使用できません。istool -help の実行で、"-all"オプションが表示されていても、IIS V11.3.1ではサポートされません。</t>
    <rPh sb="40" eb="42">
      <t>シヨウ</t>
    </rPh>
    <rPh sb="62" eb="64">
      <t>ジッコウ</t>
    </rPh>
    <rPh sb="78" eb="80">
      <t>ヒョウジ</t>
    </rPh>
    <phoneticPr fontId="2"/>
  </si>
  <si>
    <t>DataStage Job with 64bit hash file hangs the system completely</t>
    <phoneticPr fontId="2"/>
  </si>
  <si>
    <t>64bitのハッシュ・ファイルを使ったジョブを実行するとシステムがハングする場合、uvconfig ファイル内のSYNCALOC 変数の値を確認すること。SYNCALOC が 1 に設定されていると、新しいファイルの割り当てに関するI/O操作が同期的に行われるため、他のすべての処理が待機してしまう。SYNCALOC を デフォルトの0に戻す手順が紹介されている。</t>
    <rPh sb="16" eb="17">
      <t>ツカ</t>
    </rPh>
    <rPh sb="23" eb="25">
      <t>ジッコウ</t>
    </rPh>
    <rPh sb="38" eb="40">
      <t>バアイ</t>
    </rPh>
    <rPh sb="54" eb="55">
      <t>ナイ</t>
    </rPh>
    <rPh sb="65" eb="67">
      <t>ヘンスウ</t>
    </rPh>
    <rPh sb="68" eb="69">
      <t>アタイ</t>
    </rPh>
    <rPh sb="70" eb="72">
      <t>カクニン</t>
    </rPh>
    <rPh sb="91" eb="93">
      <t>セッテイ</t>
    </rPh>
    <rPh sb="100" eb="101">
      <t>アタラ</t>
    </rPh>
    <rPh sb="108" eb="109">
      <t>ワ</t>
    </rPh>
    <rPh sb="110" eb="111">
      <t>ア</t>
    </rPh>
    <rPh sb="113" eb="114">
      <t>カン</t>
    </rPh>
    <rPh sb="119" eb="121">
      <t>ソウサ</t>
    </rPh>
    <rPh sb="122" eb="124">
      <t>ドウキ</t>
    </rPh>
    <rPh sb="124" eb="125">
      <t>テキ</t>
    </rPh>
    <rPh sb="126" eb="127">
      <t>オコナ</t>
    </rPh>
    <rPh sb="133" eb="134">
      <t>ホカ</t>
    </rPh>
    <rPh sb="139" eb="141">
      <t>ショリ</t>
    </rPh>
    <rPh sb="142" eb="144">
      <t>タイキ</t>
    </rPh>
    <rPh sb="169" eb="170">
      <t>モド</t>
    </rPh>
    <rPh sb="171" eb="173">
      <t>テジュン</t>
    </rPh>
    <rPh sb="174" eb="175">
      <t>ショウ</t>
    </rPh>
    <rPh sb="175" eb="176">
      <t>カイ</t>
    </rPh>
    <phoneticPr fontId="2"/>
  </si>
  <si>
    <t>Test Data Source and View Data fail after upgrading 11.3 to 11.3.1.1</t>
    <phoneticPr fontId="2"/>
  </si>
  <si>
    <t>Windows環境, デザイナー</t>
    <rPh sb="7" eb="9">
      <t>カンキョウ</t>
    </rPh>
    <phoneticPr fontId="2"/>
  </si>
  <si>
    <t>クライアントがWindows環境で、IBM InfoSphere Information Server 11.3(11.3.0.0 or 11.3.1.0) から 11.3.1.1 へのアップグレード後、 DataStage デザイナーのconnector から "View Data" や "Test" ボタンをクリックすると、"Operation failed."エラーとなってしまうことがある。また、同時にこれらの操作を実行すると、 "Runtime Error!"エラーでデザイナーがクラッシュしてしまう可能性がある。fix packで更新されるDDLの一部が正しく登録されなかったのが原因。不具合を修正するためのバッチ・ファイルが提供されており、その適用手順が紹介されている。</t>
    <rPh sb="14" eb="16">
      <t>カンキョウ</t>
    </rPh>
    <rPh sb="100" eb="101">
      <t>ゴ</t>
    </rPh>
    <rPh sb="203" eb="205">
      <t>ドウジ</t>
    </rPh>
    <rPh sb="210" eb="212">
      <t>ソウサ</t>
    </rPh>
    <rPh sb="213" eb="215">
      <t>ジッコウ</t>
    </rPh>
    <rPh sb="256" eb="259">
      <t>カノウセイ</t>
    </rPh>
    <rPh sb="272" eb="274">
      <t>コウシン</t>
    </rPh>
    <rPh sb="281" eb="283">
      <t>イチブ</t>
    </rPh>
    <rPh sb="284" eb="285">
      <t>タダ</t>
    </rPh>
    <rPh sb="287" eb="289">
      <t>トウロク</t>
    </rPh>
    <rPh sb="297" eb="299">
      <t>ゲンイン</t>
    </rPh>
    <rPh sb="300" eb="303">
      <t>フグアイ</t>
    </rPh>
    <rPh sb="304" eb="306">
      <t>シュウセイ</t>
    </rPh>
    <rPh sb="320" eb="322">
      <t>テイキョウ</t>
    </rPh>
    <rPh sb="330" eb="332">
      <t>テキヨウ</t>
    </rPh>
    <rPh sb="332" eb="334">
      <t>テジュン</t>
    </rPh>
    <rPh sb="335" eb="336">
      <t>ショウ</t>
    </rPh>
    <rPh sb="336" eb="337">
      <t>カイ</t>
    </rPh>
    <phoneticPr fontId="2"/>
  </si>
  <si>
    <t>How to change the default location of the Information Server Reporting workspace.</t>
    <phoneticPr fontId="2"/>
  </si>
  <si>
    <t>Information Server, レポート作成</t>
    <rPh sb="24" eb="26">
      <t>サクセイ</t>
    </rPh>
    <phoneticPr fontId="2"/>
  </si>
  <si>
    <t>Information Server のレポーティング・ワークスペースのデフォルト・ロケーション(/tmp配下)を変更する方法が紹介されている。レポーティング・ワークスペースは、レポート生成時に一時的なステータスや情報を保持するために使用される。/tmpにあると、システム管理者の定期メンテナンスなどでファイルが削除されてしまう可能性がある場合には、別のディレクトリーに変更すること。変更手順が紹介されている。</t>
    <rPh sb="53" eb="54">
      <t>クバ</t>
    </rPh>
    <rPh sb="54" eb="55">
      <t>シタ</t>
    </rPh>
    <rPh sb="57" eb="59">
      <t>ヘンコウ</t>
    </rPh>
    <rPh sb="61" eb="63">
      <t>ホウホウ</t>
    </rPh>
    <rPh sb="64" eb="65">
      <t>ショウ</t>
    </rPh>
    <rPh sb="65" eb="66">
      <t>カイ</t>
    </rPh>
    <rPh sb="93" eb="95">
      <t>セイセイ</t>
    </rPh>
    <rPh sb="95" eb="96">
      <t>ジ</t>
    </rPh>
    <rPh sb="97" eb="99">
      <t>イチジ</t>
    </rPh>
    <rPh sb="99" eb="100">
      <t>テキ</t>
    </rPh>
    <rPh sb="107" eb="109">
      <t>ジョウホウ</t>
    </rPh>
    <rPh sb="110" eb="112">
      <t>ホジ</t>
    </rPh>
    <rPh sb="117" eb="119">
      <t>シヨウ</t>
    </rPh>
    <rPh sb="136" eb="139">
      <t>カンリシャ</t>
    </rPh>
    <rPh sb="140" eb="142">
      <t>テイキ</t>
    </rPh>
    <rPh sb="156" eb="158">
      <t>サクジョ</t>
    </rPh>
    <rPh sb="164" eb="167">
      <t>カノウセイ</t>
    </rPh>
    <rPh sb="170" eb="172">
      <t>バアイ</t>
    </rPh>
    <rPh sb="175" eb="176">
      <t>ベツ</t>
    </rPh>
    <rPh sb="185" eb="187">
      <t>ヘンコウ</t>
    </rPh>
    <rPh sb="192" eb="194">
      <t>ヘンコウ</t>
    </rPh>
    <rPh sb="194" eb="196">
      <t>テジュン</t>
    </rPh>
    <rPh sb="197" eb="198">
      <t>ショウ</t>
    </rPh>
    <rPh sb="198" eb="199">
      <t>カイ</t>
    </rPh>
    <phoneticPr fontId="2"/>
  </si>
  <si>
    <t>InfoSphere DataStage : disconnected dsapi_slave processes on the engine tier</t>
    <phoneticPr fontId="2"/>
  </si>
  <si>
    <t>エンジン層, dsapi_slave プロセス</t>
    <rPh sb="4" eb="5">
      <t>ソウ</t>
    </rPh>
    <phoneticPr fontId="2"/>
  </si>
  <si>
    <t>AIX, HP-UX, Linux, Solaris, Windows</t>
    <phoneticPr fontId="2"/>
  </si>
  <si>
    <t xml:space="preserve">8.0, 8.0.1, 8.0.1.1, 8.0.1.2, 8.0.1.3, 8.0.2, 8.1, 8.1.0.1, 8.1.0.2, 8.2.0, 8.2.0.1, 8.5, 8.5.0.1, 8.5.0.2, 8.5.0.3, 8.7, 8.7.0.1, 8.7.0.2, 9.1, 9.1.0.1, 9.1.2.0, 11.3, 11.3.1.0, 11.3.1.1 </t>
    <phoneticPr fontId="2"/>
  </si>
  <si>
    <t>dsapi_slave プロセスがサーバーに残り続けてしまうことがある。dsapi_slave プロセスは、クライアント(例. デザイナー, ディレクター, アドミニストレーター, dsjob コマンド)からエンジン層に接続してジョブをデザインしたり制御したりする際の通信に必要なプロセス。クライアントが予期せず突然終了してしまったり、DataStage アドミニストレーターの無応答タイムアウトの"Do not timeout"を設定しているとクライアントからの接続が切断してもセッションがクリアされないためマシンを再起動しない限りプロセスは終了しない。不要なプロセスが多数残っているとパフォーマンスが低下する可能性があるため、プロセスを停止したり、タイムアウト時間を設定する手順が紹介されている。</t>
    <rPh sb="22" eb="23">
      <t>ノコ</t>
    </rPh>
    <rPh sb="24" eb="25">
      <t>ツヅ</t>
    </rPh>
    <rPh sb="61" eb="62">
      <t>レイ</t>
    </rPh>
    <rPh sb="108" eb="109">
      <t>ソウ</t>
    </rPh>
    <rPh sb="110" eb="112">
      <t>セツゾク</t>
    </rPh>
    <rPh sb="125" eb="127">
      <t>セイギョ</t>
    </rPh>
    <rPh sb="132" eb="133">
      <t>サイ</t>
    </rPh>
    <rPh sb="134" eb="136">
      <t>ツウシン</t>
    </rPh>
    <rPh sb="137" eb="139">
      <t>ヒツヨウ</t>
    </rPh>
    <rPh sb="152" eb="154">
      <t>ヨキ</t>
    </rPh>
    <rPh sb="156" eb="158">
      <t>トツゼン</t>
    </rPh>
    <rPh sb="158" eb="160">
      <t>シュウリョウ</t>
    </rPh>
    <rPh sb="259" eb="262">
      <t>サイキドウ</t>
    </rPh>
    <rPh sb="265" eb="266">
      <t>カギ</t>
    </rPh>
    <rPh sb="272" eb="274">
      <t>シュウリョウ</t>
    </rPh>
    <rPh sb="278" eb="280">
      <t>フヨウ</t>
    </rPh>
    <rPh sb="286" eb="288">
      <t>タスウ</t>
    </rPh>
    <rPh sb="288" eb="289">
      <t>ノコ</t>
    </rPh>
    <rPh sb="302" eb="304">
      <t>テイカ</t>
    </rPh>
    <rPh sb="306" eb="309">
      <t>カノウセイ</t>
    </rPh>
    <rPh sb="320" eb="322">
      <t>テイシ</t>
    </rPh>
    <rPh sb="332" eb="334">
      <t>ジカン</t>
    </rPh>
    <rPh sb="335" eb="337">
      <t>セッテイ</t>
    </rPh>
    <rPh sb="339" eb="341">
      <t>テジュン</t>
    </rPh>
    <rPh sb="342" eb="343">
      <t>ショウ</t>
    </rPh>
    <rPh sb="343" eb="344">
      <t>カイ</t>
    </rPh>
    <phoneticPr fontId="2"/>
  </si>
  <si>
    <t>Vulnerability in RC4 stream cipher affects ODBC Drivers used in IBM InfoSphere Information Server (CVE-2015-2808)</t>
    <phoneticPr fontId="2"/>
  </si>
  <si>
    <t>DataDirect ODBC ドライバー</t>
    <phoneticPr fontId="2"/>
  </si>
  <si>
    <t xml:space="preserve">8.1, 8.1.0.1, 8.1.0.2, 8.5, 8.5.0.1, 8.5.0.2, 8.5.0.3, 8.7, 8.7.0.1, 8.7.0.2, 9.1, 9.1.0.1, 9.1.2.0, 10.0, 11.3, 11.3.1.0, 11.3.1.1
</t>
    <phoneticPr fontId="2"/>
  </si>
  <si>
    <t>InfoSphere Information Server で使用されている DataDirect ODBC ドライバーが SSL/TLSプロトコルのRC4アルゴリズムの"Bar Mitzvah"と呼ばれる脆弱性に影響される可能性がある。 odbc.ini ファイルに、CipherList オプションを追加する方法が紹介されている。</t>
    <rPh sb="31" eb="33">
      <t>シヨウ</t>
    </rPh>
    <rPh sb="99" eb="100">
      <t>ヨ</t>
    </rPh>
    <rPh sb="103" eb="106">
      <t>ゼイジャクセイ</t>
    </rPh>
    <rPh sb="107" eb="109">
      <t>エイキョウ</t>
    </rPh>
    <rPh sb="112" eb="115">
      <t>カノウセイ</t>
    </rPh>
    <rPh sb="152" eb="154">
      <t>ツイカ</t>
    </rPh>
    <rPh sb="156" eb="158">
      <t>ホウホウ</t>
    </rPh>
    <rPh sb="159" eb="160">
      <t>ショウ</t>
    </rPh>
    <rPh sb="160" eb="161">
      <t>カイ</t>
    </rPh>
    <phoneticPr fontId="2"/>
  </si>
  <si>
    <t>Information Server DataStage job aborts with error "Unable to open the operating system file "RT_BP#/DSMaskExecArgs".</t>
    <phoneticPr fontId="2"/>
  </si>
  <si>
    <t xml:space="preserve">AIX, HP-UX, Linux, Solaris </t>
    <phoneticPr fontId="2"/>
  </si>
  <si>
    <t xml:space="preserve">8.5, 8.7 </t>
    <phoneticPr fontId="2"/>
  </si>
  <si>
    <t>ジョブが以下のエラーで異常終了した場合、2つの原因①②が考えられる。
"JOB.#########.DT.##########": Line #, Unable to open the operating system file "RT_BP#/DSMaskExecArgs". 
①クライアント層がエンジン層よりも高いメンテナンスレベルの環境（8.5.0.3 or 8.7.0.2 maintenance level)でジョブをコンパイルした
②DSMaskExecArgs BASIC function が正しくカタログされていない
①の解決策は、サーバーとクライアントのレベルを合わせること、②の解決策については、再カタログする手順などが紹介されている。</t>
    <rPh sb="4" eb="6">
      <t>イカ</t>
    </rPh>
    <rPh sb="11" eb="13">
      <t>イジョウ</t>
    </rPh>
    <rPh sb="13" eb="15">
      <t>シュウリョウ</t>
    </rPh>
    <rPh sb="17" eb="19">
      <t>バアイ</t>
    </rPh>
    <rPh sb="23" eb="25">
      <t>ゲンイン</t>
    </rPh>
    <rPh sb="28" eb="29">
      <t>カンガ</t>
    </rPh>
    <rPh sb="149" eb="150">
      <t>ソウ</t>
    </rPh>
    <rPh sb="155" eb="156">
      <t>ソウ</t>
    </rPh>
    <rPh sb="159" eb="160">
      <t>タカ</t>
    </rPh>
    <rPh sb="171" eb="173">
      <t>カンキョウ</t>
    </rPh>
    <rPh sb="256" eb="257">
      <t>タダ</t>
    </rPh>
    <rPh sb="273" eb="276">
      <t>カイケツサク</t>
    </rPh>
    <rPh sb="294" eb="295">
      <t>ア</t>
    </rPh>
    <rPh sb="303" eb="306">
      <t>カイケツサク</t>
    </rPh>
    <rPh sb="312" eb="313">
      <t>サイ</t>
    </rPh>
    <rPh sb="319" eb="321">
      <t>テジュン</t>
    </rPh>
    <rPh sb="324" eb="325">
      <t>ショウ</t>
    </rPh>
    <rPh sb="325" eb="326">
      <t>カイ</t>
    </rPh>
    <phoneticPr fontId="2"/>
  </si>
  <si>
    <t>DataStage mail notification (sendmail) gives error when job run by non-root user</t>
    <phoneticPr fontId="2"/>
  </si>
  <si>
    <t>ジョブ開発, sequence ジョブ, sendmail コマンド</t>
    <rPh sb="3" eb="5">
      <t>カイハツ</t>
    </rPh>
    <phoneticPr fontId="2"/>
  </si>
  <si>
    <t>AIX, HP-UX, Linux, Solaris</t>
    <phoneticPr fontId="2"/>
  </si>
  <si>
    <t xml:space="preserve">root ユーザー以外のユーザーで、シーケンスジョブの通知ステージから sendmail コマンドを使う DataStage ジョブを実行すると、以下のエラーで失敗することがある。sendmail コマンドのオーナーのアクセス権を"r-s"にし、コマンドを実行したユーザーではなくオーナーの権限で sendmail コマンドを実行するように変更すること。
*** No output from command ***
　　または
*** Output from command was: ***
Can not chdir(/var/spool/mqueue/): Permission denied. Program mode requires special privileges, e.g., root or TrustedUser.
</t>
    <rPh sb="9" eb="11">
      <t>イガイ</t>
    </rPh>
    <rPh sb="27" eb="29">
      <t>ツウチ</t>
    </rPh>
    <rPh sb="50" eb="51">
      <t>ツカ</t>
    </rPh>
    <rPh sb="67" eb="69">
      <t>ジッコウ</t>
    </rPh>
    <rPh sb="73" eb="75">
      <t>イカ</t>
    </rPh>
    <rPh sb="80" eb="82">
      <t>シッパイ</t>
    </rPh>
    <rPh sb="113" eb="114">
      <t>ケン</t>
    </rPh>
    <rPh sb="128" eb="130">
      <t>ジッコウ</t>
    </rPh>
    <rPh sb="145" eb="147">
      <t>ケンゲン</t>
    </rPh>
    <rPh sb="163" eb="165">
      <t>ジッコウ</t>
    </rPh>
    <rPh sb="170" eb="172">
      <t>ヘンコウ</t>
    </rPh>
    <phoneticPr fontId="2"/>
  </si>
  <si>
    <t>Information Server DataStage job scheduled to run once is run periodically by Windows task scheduler</t>
  </si>
  <si>
    <t>ジョブスケジューラー</t>
    <phoneticPr fontId="2"/>
  </si>
  <si>
    <t xml:space="preserve">8.5, 8.7, 9.1, 11.3
</t>
    <phoneticPr fontId="2"/>
  </si>
  <si>
    <t>5月 29, 2015</t>
  </si>
  <si>
    <t>Windows Vista, 7, 2008サーバー環境で、DataStage Directorから一度だけ実行するつもりでスケジュールしたジョブが、定期的に実行されてしまうことがある。例えば、翌月の10日に実行するようスケジュールしたジョブが、翌月だけでなく、その翌月10日にも、さらにその翌月も実行される。これは、Windowsのタスクスケジューラの仕様がWindows2008で変更されたことが原因である。
対応策としては、ジョブをタスクスケジューラから削除し,Windows Hotfixを適用する。詳細は以下を参照。
「Windows Vista、Windows Server 2008、Windows 7 または Windows Server 2008 R2 では、実行後に、"AT"コマンドを使用して作成されたタスクは削除されません。」
http://support.microsoft.com/kb/2787046
HotFix
Windows2008 R2
https://support.microsoft.com/en-us/kb/2461249
Windows Vista/2008 SP2
https://support.microsoft.com/en-us/kb/2617046</t>
    <rPh sb="26" eb="28">
      <t>カンキョウ</t>
    </rPh>
    <rPh sb="50" eb="52">
      <t>イチド</t>
    </rPh>
    <rPh sb="54" eb="56">
      <t>ジッコウ</t>
    </rPh>
    <rPh sb="75" eb="78">
      <t>テイキテキ</t>
    </rPh>
    <rPh sb="79" eb="81">
      <t>ジッコウ</t>
    </rPh>
    <rPh sb="93" eb="94">
      <t>タト</t>
    </rPh>
    <rPh sb="97" eb="99">
      <t>ヨクゲツ</t>
    </rPh>
    <rPh sb="102" eb="103">
      <t>ニチ</t>
    </rPh>
    <rPh sb="104" eb="106">
      <t>ジッコウ</t>
    </rPh>
    <rPh sb="123" eb="125">
      <t>ヨクゲツ</t>
    </rPh>
    <rPh sb="133" eb="135">
      <t>ヨクゲツ</t>
    </rPh>
    <rPh sb="137" eb="138">
      <t>ニチ</t>
    </rPh>
    <rPh sb="146" eb="148">
      <t>ヨクゲツ</t>
    </rPh>
    <rPh sb="149" eb="151">
      <t>ジッコウ</t>
    </rPh>
    <rPh sb="177" eb="179">
      <t>シヨウ</t>
    </rPh>
    <rPh sb="192" eb="194">
      <t>ヘンコウ</t>
    </rPh>
    <rPh sb="200" eb="202">
      <t>ゲンイン</t>
    </rPh>
    <rPh sb="207" eb="209">
      <t>タイオウ</t>
    </rPh>
    <rPh sb="209" eb="210">
      <t>サク</t>
    </rPh>
    <rPh sb="230" eb="232">
      <t>サクジョ</t>
    </rPh>
    <rPh sb="249" eb="251">
      <t>テキヨウ</t>
    </rPh>
    <rPh sb="254" eb="256">
      <t>ショウサイ</t>
    </rPh>
    <rPh sb="257" eb="259">
      <t>イカ</t>
    </rPh>
    <rPh sb="260" eb="262">
      <t>サンショウ</t>
    </rPh>
    <phoneticPr fontId="2"/>
  </si>
  <si>
    <t>Error during installation of InfoSphere DataStage Client version 11.3.1</t>
  </si>
  <si>
    <t>11.3.1</t>
    <phoneticPr fontId="2"/>
  </si>
  <si>
    <t>Information Server 11.3.1クライアントの導入プログラムを実行しようとして以下のエラーとなることがある。
HTTP ERROR 404 Problem accessing /ISInstall
 Symantec Protection等、セキュリティ製品が原因の可能性があるので、それらが稼動していれば停止し、言語環境を英語とする。</t>
    <rPh sb="32" eb="34">
      <t>ドウニュウ</t>
    </rPh>
    <rPh sb="40" eb="42">
      <t>ジッコウ</t>
    </rPh>
    <rPh sb="48" eb="50">
      <t>イカ</t>
    </rPh>
    <rPh sb="128" eb="129">
      <t>トウ</t>
    </rPh>
    <rPh sb="136" eb="138">
      <t>セイヒン</t>
    </rPh>
    <rPh sb="139" eb="141">
      <t>ゲンイン</t>
    </rPh>
    <rPh sb="142" eb="144">
      <t>カノウ</t>
    </rPh>
    <rPh sb="144" eb="145">
      <t>セイ</t>
    </rPh>
    <rPh sb="155" eb="157">
      <t>カドウ</t>
    </rPh>
    <rPh sb="162" eb="164">
      <t>テイシ</t>
    </rPh>
    <rPh sb="166" eb="168">
      <t>ゲンゴ</t>
    </rPh>
    <rPh sb="168" eb="170">
      <t>カンキョウ</t>
    </rPh>
    <rPh sb="171" eb="173">
      <t>エイゴ</t>
    </rPh>
    <phoneticPr fontId="2"/>
  </si>
  <si>
    <t>Information Server Manager: Problem importing jobs containing CFF (Parallel Job) or MFF (Mainframe Job) stages with the istool command</t>
  </si>
  <si>
    <t>Information Server</t>
    <phoneticPr fontId="2"/>
  </si>
  <si>
    <t>Information Sever Manager</t>
    <phoneticPr fontId="2"/>
  </si>
  <si>
    <t>Linux, Windows</t>
    <phoneticPr fontId="2"/>
  </si>
  <si>
    <t>5月 28, 2015</t>
  </si>
  <si>
    <t>istool importコマンドで、CFF(Complex Flat File)ステージまたはMFF(メインフレームジョブ)ステージを含むジョブをインポートしようとすると、"...com.ascential.xmeta.exception.ServiceException: Error locking one or more of the given EObjects..." のようなエラーで失敗することがある。この場合、ジョブのインポート、エクスポートにはdsxを使用すること。</t>
    <rPh sb="68" eb="69">
      <t>フク</t>
    </rPh>
    <rPh sb="199" eb="201">
      <t>シッパイ</t>
    </rPh>
    <rPh sb="211" eb="213">
      <t>バアイ</t>
    </rPh>
    <rPh sb="236" eb="238">
      <t>シヨウ</t>
    </rPh>
    <phoneticPr fontId="2"/>
  </si>
  <si>
    <t>Information Server</t>
    <phoneticPr fontId="2"/>
  </si>
  <si>
    <t>JDBCデータソース</t>
    <phoneticPr fontId="2"/>
  </si>
  <si>
    <t xml:space="preserve">AIX, Linux, Windows </t>
    <phoneticPr fontId="2"/>
  </si>
  <si>
    <t xml:space="preserve">11.3, 11.3.1.0, 11.3.1.1, 11.3.1.2 </t>
    <phoneticPr fontId="2"/>
  </si>
  <si>
    <t>WASクラスター構成のInformation Server 11.3環境で、JDBCデータソースに対する接続テストを行うと、以下のようなエラーで失敗する。(エラーメッセージは、データソースの種類により多少異なる(以下の例はDB2 XMETAのもの)
The test connection operation failed for data source ASB JDBC 
DataSource on server nodeagent at node &lt;nodename&gt; with the following exception: java.sql.SQLException: [jcc][t4][10205][11234][3.66.46] Null userid is not supported. ERRORCODE=-4461, SQLSTATE=42815 DSRA0010E: SQL State = 42815, Error Code = -4,461.
接続テストが失敗するデータソースとしては、以下のようなものがある。 
ASB JDBC
ASB JDBC XA
ASB JDBC Staging XA
JReport JDBC 
この問題は、11.3.1 FP2では、WAS Deploymenet Managerの再起動により解消できる。
それ以前のリリース、FPレベルの環境での、回避策を紹介する。</t>
    <rPh sb="8" eb="10">
      <t>コウセイ</t>
    </rPh>
    <rPh sb="34" eb="36">
      <t>カンキョウ</t>
    </rPh>
    <rPh sb="49" eb="50">
      <t>タイ</t>
    </rPh>
    <rPh sb="52" eb="54">
      <t>セツゾク</t>
    </rPh>
    <rPh sb="58" eb="59">
      <t>オコナ</t>
    </rPh>
    <rPh sb="62" eb="64">
      <t>イカ</t>
    </rPh>
    <rPh sb="72" eb="74">
      <t>シッパイ</t>
    </rPh>
    <rPh sb="95" eb="97">
      <t>シュルイ</t>
    </rPh>
    <rPh sb="100" eb="102">
      <t>タショウ</t>
    </rPh>
    <rPh sb="102" eb="103">
      <t>コト</t>
    </rPh>
    <rPh sb="106" eb="108">
      <t>イカ</t>
    </rPh>
    <rPh sb="109" eb="110">
      <t>レイ</t>
    </rPh>
    <rPh sb="437" eb="439">
      <t>セツゾク</t>
    </rPh>
    <rPh sb="443" eb="445">
      <t>シッパイ</t>
    </rPh>
    <rPh sb="458" eb="460">
      <t>イカ</t>
    </rPh>
    <rPh sb="529" eb="531">
      <t>モンダイ</t>
    </rPh>
    <rPh sb="570" eb="573">
      <t>サイキドウ</t>
    </rPh>
    <rPh sb="576" eb="578">
      <t>カイショウ</t>
    </rPh>
    <rPh sb="585" eb="587">
      <t>イゼン</t>
    </rPh>
    <rPh sb="599" eb="601">
      <t>カンキョウ</t>
    </rPh>
    <rPh sb="604" eb="606">
      <t>カイヒ</t>
    </rPh>
    <rPh sb="606" eb="607">
      <t>サク</t>
    </rPh>
    <rPh sb="608" eb="610">
      <t>ショウカイ</t>
    </rPh>
    <phoneticPr fontId="2"/>
  </si>
  <si>
    <t>Security Bulletin: Vulnerabilities in OpenSSL affect IBM InfoSphere Information Server (CVE-2015-0204 CVE-2014-8275 CVE-2014-3570 CVE-2015-0286 CVE-2015-0292 CVE-2015-0293 CVE-2015-0209 CVE-2015-0288)</t>
  </si>
  <si>
    <t>Information Server</t>
    <phoneticPr fontId="2"/>
  </si>
  <si>
    <t>OpenSSL</t>
    <phoneticPr fontId="2"/>
  </si>
  <si>
    <t xml:space="preserve">AIX, HP-UX, Linux, Solaris, Windows
</t>
    <phoneticPr fontId="2"/>
  </si>
  <si>
    <t xml:space="preserve">8.5, 8.7, 9.1, 11.3 </t>
    <phoneticPr fontId="2"/>
  </si>
  <si>
    <t>5月 21, 2015</t>
  </si>
  <si>
    <t>Information Server内では、OpenSSLが使用されているが、以下のOpenSSLのセキュリティ脆弱性に対するInformation Serverでの対応Fixを紹介する。
CVE-2015-0204 CVE-2014-8275 CVE-2014-3570 CVE-2015-0286 CVE-2015-0292 CVE-2015-0293 CVE-2015-0209 CVE-2015-0288</t>
    <rPh sb="18" eb="19">
      <t>ナイ</t>
    </rPh>
    <rPh sb="30" eb="32">
      <t>シヨウ</t>
    </rPh>
    <rPh sb="39" eb="41">
      <t>イカ</t>
    </rPh>
    <rPh sb="56" eb="59">
      <t>ゼイジャクセイ</t>
    </rPh>
    <rPh sb="60" eb="61">
      <t>タイ</t>
    </rPh>
    <rPh sb="83" eb="85">
      <t>タイオウ</t>
    </rPh>
    <rPh sb="89" eb="91">
      <t>ショウカイ</t>
    </rPh>
    <phoneticPr fontId="2"/>
  </si>
  <si>
    <t>When the Record type field is set to Fixed for the Complex Flat File stage and Multiple node reading or mutiple readers per node options are enabled, the DataStage job fails with "Cannot use multiple readers: The 'implicit' record streamer does not support multiple readers"</t>
    <phoneticPr fontId="2"/>
  </si>
  <si>
    <t>CFFステージ</t>
    <phoneticPr fontId="2"/>
  </si>
  <si>
    <t>5月 20, 2015</t>
  </si>
  <si>
    <t>CFF(Complex Flat File)ステージで、レコードタイプが固定長であり、かつ、複数ノードでの読み取り、または、ノードでの複数リーダーの使用オプションが有効である場合、 "Cannot use multiple readers: The 'implicit' record streamer does not support multiple readers" エラーでジョブ実行が失敗することがある。チェックすべき箇所と設定方法を紹介。</t>
    <rPh sb="36" eb="39">
      <t>コテイチョウ</t>
    </rPh>
    <rPh sb="46" eb="48">
      <t>フクスウ</t>
    </rPh>
    <rPh sb="53" eb="54">
      <t>ヨ</t>
    </rPh>
    <rPh sb="55" eb="56">
      <t>ト</t>
    </rPh>
    <rPh sb="67" eb="69">
      <t>フクスウ</t>
    </rPh>
    <rPh sb="74" eb="76">
      <t>シヨウ</t>
    </rPh>
    <rPh sb="82" eb="84">
      <t>ユウコウ</t>
    </rPh>
    <rPh sb="87" eb="89">
      <t>バアイ</t>
    </rPh>
    <rPh sb="194" eb="196">
      <t>ジッコウ</t>
    </rPh>
    <rPh sb="197" eb="199">
      <t>シッパイ</t>
    </rPh>
    <rPh sb="214" eb="216">
      <t>カショ</t>
    </rPh>
    <rPh sb="217" eb="219">
      <t>セッテイ</t>
    </rPh>
    <rPh sb="219" eb="221">
      <t>ホウホウ</t>
    </rPh>
    <rPh sb="222" eb="224">
      <t>ショウカイ</t>
    </rPh>
    <phoneticPr fontId="2"/>
  </si>
  <si>
    <t>Unable to create new DataStage Project: DataStage/SQL: Failed to establish internal local connection</t>
    <phoneticPr fontId="2"/>
  </si>
  <si>
    <t>プロジェクトの作成</t>
    <rPh sb="7" eb="9">
      <t>サクセイ</t>
    </rPh>
    <phoneticPr fontId="2"/>
  </si>
  <si>
    <t xml:space="preserve">8.1, 8.5, 8.7, 9.1 </t>
    <phoneticPr fontId="2"/>
  </si>
  <si>
    <t>DataStageのプロジェクトを作成しようとして、以下のエラーとなることがある。
 Unable to confirm the JVM can be loaded into the DataStage Server process because running 'DSR_CREATE.PROJECT.B TestJVM' failed. Exit code was 0, output was:
DataStage/SQL: Failed to establish internal local connection
これは、DSR_CREATE.PROJECT.B が、uvodbc.configファイルの &lt;localuv&gt;記述にアクセスできないことが原因。解決方法を紹介。</t>
    <rPh sb="17" eb="19">
      <t>サクセイ</t>
    </rPh>
    <rPh sb="26" eb="28">
      <t>イカ</t>
    </rPh>
    <rPh sb="317" eb="319">
      <t>キジュツ</t>
    </rPh>
    <rPh sb="331" eb="333">
      <t>ゲンイン</t>
    </rPh>
    <rPh sb="334" eb="336">
      <t>カイケツ</t>
    </rPh>
    <rPh sb="336" eb="338">
      <t>ホウホウ</t>
    </rPh>
    <rPh sb="339" eb="341">
      <t>ショウカイ</t>
    </rPh>
    <phoneticPr fontId="2"/>
  </si>
  <si>
    <t>Internet Explorer 11 error when opening InfoSphere Information Server 11.3 Web Console</t>
  </si>
  <si>
    <t>Information Server</t>
    <phoneticPr fontId="2"/>
  </si>
  <si>
    <t>Webコンソール</t>
    <phoneticPr fontId="2"/>
  </si>
  <si>
    <t xml:space="preserve">AIX, Linux, Solaris, Windows </t>
    <phoneticPr fontId="2"/>
  </si>
  <si>
    <t xml:space="preserve">11.3, 11.3.1.0, 11.3.1.1
</t>
    <phoneticPr fontId="2"/>
  </si>
  <si>
    <t>5月 19, 2015</t>
  </si>
  <si>
    <t>Internet Explorere 11を使用して、Information Server Webコンソールを開くと、以下のエラーメッセージを受け取ることがある。
IBM InfoSphere Information Server supports Mozilla Firefox (ESR 17 and 24) and Microsoft Internet Explorer (version 9.0 and 10.0) browsers. 
本来,Information Server 11.3から、Internet Explorer 11がサポートされているのだが、Webコンソールのブラウザチェックルーチンに更新が反映されていない。Internet Explorer 11を、9, 10との互換表示モードにすることにより回避可能。設定方法を紹介。</t>
    <phoneticPr fontId="2"/>
  </si>
  <si>
    <t>開発改善要望</t>
    <rPh sb="0" eb="2">
      <t>カイハツ</t>
    </rPh>
    <rPh sb="2" eb="4">
      <t>カイゼン</t>
    </rPh>
    <rPh sb="4" eb="6">
      <t>ヨウボウ</t>
    </rPh>
    <phoneticPr fontId="2"/>
  </si>
  <si>
    <t xml:space="preserve">8.1, 8.5, 8.7, 9.1
</t>
    <phoneticPr fontId="2"/>
  </si>
  <si>
    <t>5月 14, 2015</t>
  </si>
  <si>
    <t>開発改善要望の提出方法の紹介。IBM IDがあれば、Webから開発改善要望を提出できる。</t>
    <rPh sb="0" eb="2">
      <t>カイハツ</t>
    </rPh>
    <rPh sb="2" eb="4">
      <t>カイゼン</t>
    </rPh>
    <rPh sb="4" eb="6">
      <t>ヨウボウ</t>
    </rPh>
    <rPh sb="7" eb="9">
      <t>テイシュツ</t>
    </rPh>
    <rPh sb="9" eb="11">
      <t>ホウホウ</t>
    </rPh>
    <rPh sb="12" eb="14">
      <t>ショウカイ</t>
    </rPh>
    <phoneticPr fontId="2"/>
  </si>
  <si>
    <t>Security Bulletin: Multiple vulnerabilities affect IBM InfoSphere Information Server (CVE-2015-0383, CVE-2015-0410, CVE-2014-6593 CVE-2015-0138 CVE-2015-2808)</t>
  </si>
  <si>
    <t>JAVA SDK</t>
    <phoneticPr fontId="2"/>
  </si>
  <si>
    <t>5月 12, 2015</t>
  </si>
  <si>
    <t xml:space="preserve">Information Serverにおける、セキュリティ脆弱性に対応するFixを紹介する。
紹介されている脆弱性は
内で使用しているIBM SDK Java Technology Edition Versions 6 および7 のセキュリティ脆弱性に対するInformation Serverでの対応Fixを紹介する。
CVE-2015-0138 CVE-2015-0410 CVE-2014-6593 CVE-2015-0383 CVE-2015-2808 </t>
    <rPh sb="29" eb="32">
      <t>ゼイジャクセイ</t>
    </rPh>
    <rPh sb="33" eb="35">
      <t>タイオウ</t>
    </rPh>
    <rPh sb="41" eb="43">
      <t>ショウカイ</t>
    </rPh>
    <rPh sb="47" eb="49">
      <t>ショウカイ</t>
    </rPh>
    <rPh sb="54" eb="57">
      <t>ゼイジャクセイ</t>
    </rPh>
    <rPh sb="59" eb="60">
      <t>ナイ</t>
    </rPh>
    <rPh sb="61" eb="63">
      <t>シヨウ</t>
    </rPh>
    <rPh sb="122" eb="125">
      <t>ゼイジャクセイ</t>
    </rPh>
    <rPh sb="126" eb="127">
      <t>タイ</t>
    </rPh>
    <rPh sb="149" eb="151">
      <t>タイオウ</t>
    </rPh>
    <rPh sb="155" eb="157">
      <t>ショウカイ</t>
    </rPh>
    <phoneticPr fontId="2"/>
  </si>
  <si>
    <t>Security Bulletin: IBM InfoSphere DataStage is vulnerable to root privilege escalation (CVE-2015-1900)</t>
  </si>
  <si>
    <t>Security</t>
    <phoneticPr fontId="2"/>
  </si>
  <si>
    <t xml:space="preserve">8.5, 8.7, 9.1, 11.3 </t>
    <phoneticPr fontId="2"/>
  </si>
  <si>
    <t>Information Serverシステム上で、ファイルの置き換えにより、通常のユーザーがroot権限で任意のプログラムを実行することができるセキュリティ脆弱性がある。これに対応する方法を紹介。バージョンに応じて、適切なFixを適用すること。</t>
    <rPh sb="22" eb="23">
      <t>ジョウ</t>
    </rPh>
    <rPh sb="30" eb="31">
      <t>オ</t>
    </rPh>
    <rPh sb="32" eb="33">
      <t>カ</t>
    </rPh>
    <rPh sb="38" eb="40">
      <t>ツウジョウ</t>
    </rPh>
    <rPh sb="50" eb="52">
      <t>ケンゲン</t>
    </rPh>
    <rPh sb="53" eb="55">
      <t>ニンイ</t>
    </rPh>
    <rPh sb="62" eb="64">
      <t>ジッコウ</t>
    </rPh>
    <rPh sb="78" eb="81">
      <t>ゼイジャクセイ</t>
    </rPh>
    <rPh sb="88" eb="90">
      <t>タイオウ</t>
    </rPh>
    <rPh sb="92" eb="94">
      <t>ホウホウ</t>
    </rPh>
    <rPh sb="95" eb="97">
      <t>ショウカイ</t>
    </rPh>
    <rPh sb="104" eb="105">
      <t>オウ</t>
    </rPh>
    <rPh sb="108" eb="110">
      <t>テキセツ</t>
    </rPh>
    <rPh sb="115" eb="117">
      <t>テキヨウ</t>
    </rPh>
    <phoneticPr fontId="2"/>
  </si>
  <si>
    <t>Security Bulletin: Vulnerability in IBM InfoSphere Information Server installer could expose sensitive information (CVE-2015-1901)</t>
  </si>
  <si>
    <t>Information Server</t>
    <phoneticPr fontId="2"/>
  </si>
  <si>
    <t>Security</t>
    <phoneticPr fontId="2"/>
  </si>
  <si>
    <t xml:space="preserve">AIX, HP-UX, Linux, Solaris, Windows </t>
    <phoneticPr fontId="2"/>
  </si>
  <si>
    <t>Information Server導入プロセスの一部として、ローカルユーザーが、センシティブな情報を流出させるおそれのあるコマンドを実行できるというセキュリティ脆弱性がある。これに対応する方法を紹介。バージョンに応じて、適切なFixを適用すること。</t>
    <rPh sb="18" eb="20">
      <t>ドウニュウ</t>
    </rPh>
    <rPh sb="25" eb="27">
      <t>イチブ</t>
    </rPh>
    <rPh sb="48" eb="50">
      <t>ジョウホウ</t>
    </rPh>
    <rPh sb="51" eb="53">
      <t>リュウシュツ</t>
    </rPh>
    <rPh sb="67" eb="69">
      <t>ジッコウ</t>
    </rPh>
    <rPh sb="81" eb="84">
      <t>ゼイジャクセイ</t>
    </rPh>
    <rPh sb="91" eb="93">
      <t>タイオウ</t>
    </rPh>
    <rPh sb="95" eb="97">
      <t>ホウホウ</t>
    </rPh>
    <rPh sb="98" eb="100">
      <t>ショウカイ</t>
    </rPh>
    <phoneticPr fontId="2"/>
  </si>
  <si>
    <t>Vulnerability in RC4 (CVE-2015-2808) stream cipher affects ODBC Drivers used in IBM InfoSphere Information Server</t>
  </si>
  <si>
    <t>ODBCドライバ</t>
    <phoneticPr fontId="2"/>
  </si>
  <si>
    <t>6/ 25, 2015</t>
  </si>
  <si>
    <t>Information Serverに同梱されている DataDirect ODBCドライバのSSL/TLSプロトコルに対する、RC4 "Bar Mitzvah" 脆弱性に対する対応方法を紹介。</t>
    <rPh sb="19" eb="21">
      <t>ドウコン</t>
    </rPh>
    <rPh sb="60" eb="61">
      <t>タイ</t>
    </rPh>
    <rPh sb="82" eb="85">
      <t>ゼイジャクセイ</t>
    </rPh>
    <rPh sb="86" eb="87">
      <t>タイ</t>
    </rPh>
    <rPh sb="89" eb="91">
      <t>タイオウ</t>
    </rPh>
    <rPh sb="91" eb="93">
      <t>ホウホウ</t>
    </rPh>
    <rPh sb="94" eb="96">
      <t>ショウカイ</t>
    </rPh>
    <phoneticPr fontId="2"/>
  </si>
  <si>
    <t>Information Server 11.3.1 install fails on Redhat 6</t>
  </si>
  <si>
    <t>Linux (RedHat 6)</t>
    <phoneticPr fontId="2"/>
  </si>
  <si>
    <t>11.3.1.0</t>
    <phoneticPr fontId="2"/>
  </si>
  <si>
    <t>6/ 26, 2015</t>
  </si>
  <si>
    <t>Information Server 11.3.1 を Redhat Linux 6 でインストーラーを起動すると、導プログラムURLが表示される前に、インストーラーが以下のメッセージで終了する。 
INFO: Installation program will be running in this session, please do not close installation window until installation program completes.
Unhandled exception
Type=Illegal instruction vmState=0x00070000
J9Generic_Signal_Number=00000010 Signal_Number=00000004 Error_Value=00000000 Signal_Code=00000002
Handler1=00007FFFF6AFA820 Handler2=00007FFFF6447E90
これは、インストーラーのJavaバージョンが低いことが原因なので、最新のIBM Java SR 7をダウンロードし、is-suite/_jvm にコピーすること。</t>
    <rPh sb="52" eb="54">
      <t>キドウ</t>
    </rPh>
    <rPh sb="68" eb="70">
      <t>ヒョウジ</t>
    </rPh>
    <rPh sb="73" eb="74">
      <t>マエ</t>
    </rPh>
    <rPh sb="84" eb="86">
      <t>イカ</t>
    </rPh>
    <rPh sb="93" eb="95">
      <t>シュウリョウ</t>
    </rPh>
    <rPh sb="474" eb="475">
      <t>ヒク</t>
    </rPh>
    <rPh sb="479" eb="481">
      <t>ゲンイン</t>
    </rPh>
    <rPh sb="485" eb="487">
      <t>サイシン</t>
    </rPh>
    <phoneticPr fontId="2"/>
  </si>
  <si>
    <t>In InfoSphere Information Server Console the 'Groups' pane is shrink thus its content is not visible.</t>
  </si>
  <si>
    <t>6/ 24, 2015</t>
  </si>
  <si>
    <t>Information Server  WebコンソールをInternet Explorerで実行していて、[管理]-&gt;[ユーザーとグループ]-&gt;[ユーザー]でユーザーを選択してオープンした時、グループペーンが小さくなって 内容が見えない時は、IEを互換表示モードにする。この現象は、IE固有のもので、Firefoxでは発生しない。</t>
    <phoneticPr fontId="2"/>
  </si>
  <si>
    <t>InfoSphere DataStage job with DB2 Connector aborts with the error: Syntax error: Error in "export" operator: Error in operator arg: In field "COLXXX": Parsing parameters "0,0" for schema type "decimal": Precision must be &gt; 0 and &lt;= 255, got: "0"</t>
  </si>
  <si>
    <t>DB2 Connector</t>
    <phoneticPr fontId="2"/>
  </si>
  <si>
    <t xml:space="preserve">AIX </t>
    <phoneticPr fontId="2"/>
  </si>
  <si>
    <t>DB2Connectorステージを含むDataStageジョブが、以下のエラーメッセージで失敗することがある。
main_program: Syntax error: Error in "export" operator: Error in operator arg: In field "COLXXX": Parsing parameters "0,0" for schema type "decimal": Precision must be &gt; 0 and &lt;= 255, got: "0"
これは、Decimalカラムの長さとスケールがデータベース表のデータタイプと一致していないためである。DB2Connectorステージの[出力]の列定義で、Decimalの設定を修正すること。</t>
    <phoneticPr fontId="2"/>
  </si>
  <si>
    <t>Failed to connect to DataStage server error on login to IBM InfoSphere DataStage</t>
    <phoneticPr fontId="2"/>
  </si>
  <si>
    <t xml:space="preserve">クライアント
</t>
    <phoneticPr fontId="2"/>
  </si>
  <si>
    <t>6/ 22, 2015</t>
  </si>
  <si>
    <t xml:space="preserve">DataStageクライアントからのlogin時に、以下のエラーで接続できないことがある。
Failed to connect to DataStage server: {servername}, project: {projectname}
(The connection has timed out (81015)) 
これは、クライアントがサーバーからのレスポンスを待っていてタイムアウトしたことを示すもので、サーバーの過負荷や、dsrpcdプロセスのハングなど、いくつかの理由が考えられる。原因の可能性を紹介する。
また、研修資料にも、PDに役立つ情報があるので参照のこと。
Education Assistant for Information Management InfoSphere Information Server
http://www-01.ibm.com/support/knowledgecenter/im_iea/com.ibm.iea.infosphere_is/plugin_coverpage.dita
Failed to connect to DataStage server: {servername}, project: {projectname}
(The connection has timed out (81015)) </t>
    <rPh sb="186" eb="187">
      <t>マ</t>
    </rPh>
    <rPh sb="202" eb="203">
      <t>シメ</t>
    </rPh>
    <rPh sb="213" eb="216">
      <t>カフカ</t>
    </rPh>
    <rPh sb="240" eb="242">
      <t>リユウ</t>
    </rPh>
    <rPh sb="243" eb="244">
      <t>カンガ</t>
    </rPh>
    <rPh sb="249" eb="251">
      <t>ゲンイン</t>
    </rPh>
    <rPh sb="252" eb="255">
      <t>カノウセイ</t>
    </rPh>
    <rPh sb="256" eb="258">
      <t>ショウカイ</t>
    </rPh>
    <rPh sb="265" eb="267">
      <t>ケンシュウ</t>
    </rPh>
    <rPh sb="267" eb="269">
      <t>シリョウ</t>
    </rPh>
    <rPh sb="275" eb="277">
      <t>ヤクダ</t>
    </rPh>
    <rPh sb="278" eb="280">
      <t>ジョウホウ</t>
    </rPh>
    <rPh sb="285" eb="287">
      <t>サンショウ</t>
    </rPh>
    <phoneticPr fontId="2"/>
  </si>
  <si>
    <t>InfoSphere DataStage Parallel Transform String function Len returns an incorrect length</t>
  </si>
  <si>
    <t>len()関数</t>
    <rPh sb="5" eb="7">
      <t>カンスウ</t>
    </rPh>
    <phoneticPr fontId="2"/>
  </si>
  <si>
    <t>6/ 12, 2015</t>
  </si>
  <si>
    <t>len()関数は引数として与えられた文字列の文字数を返すが、マルチバイト文字が含まれている場合、文字数よりも長い値を返す。
len()の引数として、Char, VarChar, LongVarCharは、非Unicode文字を前提としているため、マルチバイト文字があるNLS環境では、NChar, NVarChar, LongNVarCharを使用すること。</t>
    <rPh sb="5" eb="7">
      <t>カンスウ</t>
    </rPh>
    <rPh sb="8" eb="10">
      <t>ヒキスウ</t>
    </rPh>
    <rPh sb="13" eb="14">
      <t>アタ</t>
    </rPh>
    <rPh sb="18" eb="21">
      <t>モジレツ</t>
    </rPh>
    <rPh sb="22" eb="25">
      <t>モジスウ</t>
    </rPh>
    <rPh sb="26" eb="27">
      <t>カエ</t>
    </rPh>
    <rPh sb="36" eb="38">
      <t>モジ</t>
    </rPh>
    <rPh sb="39" eb="40">
      <t>フク</t>
    </rPh>
    <rPh sb="45" eb="47">
      <t>バアイ</t>
    </rPh>
    <rPh sb="48" eb="51">
      <t>モジスウ</t>
    </rPh>
    <rPh sb="54" eb="55">
      <t>ナガ</t>
    </rPh>
    <rPh sb="56" eb="57">
      <t>アタイ</t>
    </rPh>
    <rPh sb="58" eb="59">
      <t>カエ</t>
    </rPh>
    <rPh sb="68" eb="70">
      <t>ヒキスウ</t>
    </rPh>
    <rPh sb="102" eb="103">
      <t>ヒ</t>
    </rPh>
    <rPh sb="110" eb="112">
      <t>モジ</t>
    </rPh>
    <rPh sb="113" eb="115">
      <t>ゼンテイ</t>
    </rPh>
    <rPh sb="129" eb="131">
      <t>モジ</t>
    </rPh>
    <rPh sb="137" eb="139">
      <t>カンキョウ</t>
    </rPh>
    <rPh sb="172" eb="174">
      <t>シヨウ</t>
    </rPh>
    <phoneticPr fontId="2"/>
  </si>
  <si>
    <t>Download the ISALite for InfoSphere Information Server tool</t>
    <phoneticPr fontId="2"/>
  </si>
  <si>
    <t>8.0.1.1, 8.0.1.2, 8.0.1.3, 8.1, 8.1.0.1, 8.1.0.2, 8.5, 8.5.0.1, 8.5.0.2, 8.5.0.3, 8.7, 8.7.0.1, 8.7.0.2, 9.1, 9.1.0.1, 9.1.2.0, 11.3, 11.3.1.0, 11.3.1.1, 11.3.1.2</t>
    <phoneticPr fontId="2"/>
  </si>
  <si>
    <t>6/ 11, 2015</t>
  </si>
  <si>
    <t>ISALiteは、問題判別のための情報収集、診断テストなどを行うツールであり, Information Serverバージョンに応じてISALiteのバージョンを使い分ける。11.3.x用のISALiteツールが公開されている。ISALiteのダウンロードおよび使用方法を紹介。</t>
    <phoneticPr fontId="2"/>
  </si>
  <si>
    <t>InfoSphere Information Server, Version 11.3 fixes that require post-installation steps</t>
  </si>
  <si>
    <t>Fix適用</t>
    <rPh sb="3" eb="5">
      <t>テキヨウ</t>
    </rPh>
    <phoneticPr fontId="2"/>
  </si>
  <si>
    <t xml:space="preserve">11.3, 11.3.1.0, 11.3.1.1, 11.3.1.2 </t>
    <phoneticPr fontId="2"/>
  </si>
  <si>
    <t>6/ 08, 2015</t>
  </si>
  <si>
    <t>Fix適用による修正の反映のために、設定の変更や、環境変数の設定などの作業を必要とするもののリストと方法の紹介。</t>
    <rPh sb="3" eb="5">
      <t>テキヨウ</t>
    </rPh>
    <rPh sb="8" eb="10">
      <t>シュウセイ</t>
    </rPh>
    <rPh sb="11" eb="13">
      <t>ハンエイ</t>
    </rPh>
    <rPh sb="18" eb="20">
      <t>セッテイ</t>
    </rPh>
    <rPh sb="21" eb="23">
      <t>ヘンコウ</t>
    </rPh>
    <rPh sb="25" eb="27">
      <t>カンキョウ</t>
    </rPh>
    <rPh sb="27" eb="29">
      <t>ヘンスウ</t>
    </rPh>
    <rPh sb="30" eb="32">
      <t>セッテイ</t>
    </rPh>
    <rPh sb="35" eb="37">
      <t>サギョウ</t>
    </rPh>
    <rPh sb="38" eb="40">
      <t>ヒツヨウ</t>
    </rPh>
    <rPh sb="50" eb="52">
      <t>ホウホウ</t>
    </rPh>
    <rPh sb="53" eb="55">
      <t>ショウカイ</t>
    </rPh>
    <phoneticPr fontId="2"/>
  </si>
  <si>
    <t>Information Server Web Console login fails with error stating session for id already exists.</t>
  </si>
  <si>
    <t>6/ 05, 2015</t>
  </si>
  <si>
    <t xml:space="preserve">Information Serverの導入後に、Webコンソールからのloginが、"Session with id [B97E7D94-F591-4CB3-9B5D-A90EA3B96B94] for user [isadmin] already exists."のようなエラーで失敗する場合、複数回導入をやり直しており、その際にSecurity.xmlに対して、複数のカスタムloginクラスが作成されたことが原因。対応方法を紹介。
この事象は、11.3では発生しない。
</t>
    <rPh sb="19" eb="21">
      <t>ドウニュウ</t>
    </rPh>
    <rPh sb="21" eb="22">
      <t>ゴ</t>
    </rPh>
    <rPh sb="141" eb="143">
      <t>シッパイ</t>
    </rPh>
    <rPh sb="145" eb="147">
      <t>バアイ</t>
    </rPh>
    <rPh sb="148" eb="151">
      <t>フクスウカイ</t>
    </rPh>
    <rPh sb="151" eb="153">
      <t>ドウニュウ</t>
    </rPh>
    <rPh sb="156" eb="157">
      <t>ナオ</t>
    </rPh>
    <rPh sb="164" eb="165">
      <t>サイ</t>
    </rPh>
    <rPh sb="179" eb="180">
      <t>タイ</t>
    </rPh>
    <rPh sb="183" eb="185">
      <t>フクスウ</t>
    </rPh>
    <rPh sb="199" eb="201">
      <t>サクセイ</t>
    </rPh>
    <rPh sb="207" eb="209">
      <t>ゲンイン</t>
    </rPh>
    <rPh sb="210" eb="212">
      <t>タイオウ</t>
    </rPh>
    <rPh sb="212" eb="214">
      <t>ホウホウ</t>
    </rPh>
    <rPh sb="215" eb="217">
      <t>ショウカイ</t>
    </rPh>
    <rPh sb="221" eb="223">
      <t>ジショウ</t>
    </rPh>
    <rPh sb="231" eb="233">
      <t>ハッセイ</t>
    </rPh>
    <phoneticPr fontId="2"/>
  </si>
  <si>
    <t>DataStage job that overwrites a File Set reports fatal error "invalid fileset" if APT_CONFIG_FILE has changed</t>
  </si>
  <si>
    <t>Fiile Setステージ</t>
    <phoneticPr fontId="2"/>
  </si>
  <si>
    <t>APT_CONFIG_FILEを変更してノードの数を減らした場合、実行時にターゲットの「上書き」を指定したFile Set ステージが含まれているDataStageのジョブが、以下のエラーで失敗するようになる。
main_program: Invalid fileset /data/DSPD860A_T3_APPL_DIM_Update20150504.fs: problem with partitioning
ノードを減らす場合は、ジョブの実行前に既存のFile Setを削除すること。</t>
    <phoneticPr fontId="2"/>
  </si>
  <si>
    <t>In InfoSphere DataStage Designer cannot dock "Repository" and "Palette" to the left side of the screen</t>
  </si>
  <si>
    <t>DataStage</t>
    <phoneticPr fontId="2"/>
  </si>
  <si>
    <t>Designerクライアント</t>
    <phoneticPr fontId="2"/>
  </si>
  <si>
    <t>Windows</t>
    <phoneticPr fontId="2"/>
  </si>
  <si>
    <t>6/ 03, 2015</t>
  </si>
  <si>
    <t>Designerクライアントで「レポジトリー」「パレット」のウィンドウをダブルクリックして大きくした後、元のサイズに戻らなくなってしまったときは、WindowsのレジストリからDesignerのユーザーインタフェース情報を削除する。</t>
    <rPh sb="45" eb="46">
      <t>オオ</t>
    </rPh>
    <rPh sb="50" eb="51">
      <t>アト</t>
    </rPh>
    <rPh sb="52" eb="53">
      <t>モト</t>
    </rPh>
    <rPh sb="58" eb="59">
      <t>モド</t>
    </rPh>
    <rPh sb="108" eb="110">
      <t>ジョウホウ</t>
    </rPh>
    <rPh sb="111" eb="113">
      <t>サクジョ</t>
    </rPh>
    <phoneticPr fontId="2"/>
  </si>
  <si>
    <t>InfoSphere DataStage Designer crashes without any message when #TableOwner#.#TableName# is typed in the Connector stage</t>
  </si>
  <si>
    <t>Designerクライアント, Connector</t>
    <phoneticPr fontId="2"/>
  </si>
  <si>
    <t>DataStage Designerクライアントで、Connectorを使用したジョブの作成中に、表名を、#TableOwner#.#TableName# のように、2つのパラメータの連続として与えると、Designerクライアントがクラッシュする。ジョブの実行において、2つのパラメータを与えても、問題は発生しない。
この事象は、すべてのConnectorステージで共通して発生する。
この問題は、APAR JR47119として、修正されており、修正はV11.3に含まれている。
JR47119: DataStage Designer crashes when using parameters in connector stage editor
http://www-01.ibm.com/support/docview.wss?uid=swg1JR47119</t>
    <rPh sb="36" eb="38">
      <t>シヨウ</t>
    </rPh>
    <rPh sb="44" eb="47">
      <t>サクセイチュウ</t>
    </rPh>
    <rPh sb="49" eb="50">
      <t>ヒョウ</t>
    </rPh>
    <rPh sb="50" eb="51">
      <t>メイ</t>
    </rPh>
    <rPh sb="92" eb="94">
      <t>レンゾク</t>
    </rPh>
    <rPh sb="97" eb="98">
      <t>アタ</t>
    </rPh>
    <rPh sb="129" eb="131">
      <t>ジッコウ</t>
    </rPh>
    <rPh sb="145" eb="146">
      <t>アタ</t>
    </rPh>
    <rPh sb="150" eb="152">
      <t>モンダイ</t>
    </rPh>
    <rPh sb="153" eb="155">
      <t>ハッセイ</t>
    </rPh>
    <rPh sb="162" eb="164">
      <t>ジショウ</t>
    </rPh>
    <phoneticPr fontId="2"/>
  </si>
  <si>
    <t>InfoSphere DataStage Merge stage fails for higher number of columns in a merged file</t>
  </si>
  <si>
    <t>Mergeステージ</t>
    <phoneticPr fontId="2"/>
  </si>
  <si>
    <t xml:space="preserve">AIX, HP-UX, Linux, Solaris, Windows </t>
    <phoneticPr fontId="2"/>
  </si>
  <si>
    <t>Mergeステージを含んだDataStageジョブで、2次側の入力ファイルのカラム数が、一次側のカラム数より多いとき、ジョブの実行が"Abnormal termination of stage [...] detected"で失敗する。
Mergeステージのステージプロパティーで、出力タブのトレースレベルを0にすること。</t>
    <phoneticPr fontId="2"/>
  </si>
  <si>
    <t>InfoSphere DataStage job aborts with DB2 Connector error: Memory allocation failed</t>
  </si>
  <si>
    <t>DataStage</t>
    <phoneticPr fontId="2"/>
  </si>
  <si>
    <t>DB2 Connector</t>
    <phoneticPr fontId="2"/>
  </si>
  <si>
    <t>AIX</t>
    <phoneticPr fontId="2"/>
  </si>
  <si>
    <t>DataStageで、DB2Connectorステージを含むジョブの実行が、以下のメッセージで失敗することがある。
DB2_Connector_0,0: Memory allocation failed. (CC_DB2DBStatement::dbsAllocateBindBuffers, file CC_DB2DBRecordDataSetProducer.cpp, line 517) 
DB上の表のカラムのデータタイプと、DB2Connector上のカラムのデータタイプが一致していないことが原因と考えられるので、定義を一致させる。</t>
    <rPh sb="28" eb="29">
      <t>フク</t>
    </rPh>
    <rPh sb="34" eb="36">
      <t>ジッコウ</t>
    </rPh>
    <rPh sb="38" eb="40">
      <t>イカ</t>
    </rPh>
    <rPh sb="47" eb="49">
      <t>シッパイ</t>
    </rPh>
    <rPh sb="200" eb="201">
      <t>ジョウ</t>
    </rPh>
    <rPh sb="202" eb="203">
      <t>ヒョウ</t>
    </rPh>
    <rPh sb="228" eb="229">
      <t>ジョウ</t>
    </rPh>
    <rPh sb="241" eb="243">
      <t>イッチ</t>
    </rPh>
    <rPh sb="251" eb="253">
      <t>ゲンイン</t>
    </rPh>
    <rPh sb="254" eb="255">
      <t>カンガ</t>
    </rPh>
    <rPh sb="262" eb="264">
      <t>テイギ</t>
    </rPh>
    <rPh sb="265" eb="267">
      <t>イッチ</t>
    </rPh>
    <phoneticPr fontId="2"/>
  </si>
  <si>
    <t>InfoSphere DataStage job fails on DB2 Connector with the error SQL0302N The value of a host variable in the EXECUTE or OPEN statement is out of range for its corresponding use</t>
  </si>
  <si>
    <t xml:space="preserve">AIX, Linux, Windows </t>
    <phoneticPr fontId="2"/>
  </si>
  <si>
    <t>DB2Connectorを含むDataStageジョブの実行が、以下のメッセージで失敗することがある。
SQL0302N The value of a host variable in the EXECUTE or OPEN statement is out of range for its corresponding use.
このエラーは、SQLステートメントに含まれたホスト変数に入力された値が、長さや値が範囲外であることを示す。
DB表とDataStageジョブのカラム定義のデータイプを一致させること。また、DataStage側のカラム定義で、拡張Unicodeが指定されていれば、これを削除すること。</t>
    <phoneticPr fontId="2"/>
  </si>
  <si>
    <t>IBM InfoSphere Information Server DataStage Designer Client fails to connect with the error message related to UpdateSignerCerts command</t>
  </si>
  <si>
    <t xml:space="preserve">Windows </t>
    <phoneticPr fontId="2"/>
  </si>
  <si>
    <t xml:space="preserve">8.1, 8.5, 8.7, 9.1 </t>
    <phoneticPr fontId="2"/>
  </si>
  <si>
    <t xml:space="preserve">DesignerクライアントからDataStageサーバーに接続しようとして、以下のエラーとなることがある。
Failed to authenticate the current user against the selected Services Tier
証明書の問題ではなく、hostsの定義の問題である可能性がある。
C:\Windows\System32\drivers\etc\hostsに、DataStage Service層のホスト定義を追加する。
</t>
    <rPh sb="30" eb="32">
      <t>セツゾク</t>
    </rPh>
    <rPh sb="39" eb="41">
      <t>イカ</t>
    </rPh>
    <rPh sb="130" eb="133">
      <t>ショウメイショ</t>
    </rPh>
    <rPh sb="134" eb="136">
      <t>モンダイ</t>
    </rPh>
    <rPh sb="147" eb="149">
      <t>テイギ</t>
    </rPh>
    <rPh sb="150" eb="152">
      <t>モンダイ</t>
    </rPh>
    <rPh sb="155" eb="158">
      <t>カノウセイ</t>
    </rPh>
    <rPh sb="219" eb="220">
      <t>ソウ</t>
    </rPh>
    <rPh sb="224" eb="226">
      <t>テイギ</t>
    </rPh>
    <rPh sb="227" eb="229">
      <t>ツイカ</t>
    </rPh>
    <phoneticPr fontId="2"/>
  </si>
  <si>
    <t>InfoSphere DataStage Client installation with SCCM</t>
  </si>
  <si>
    <t>Information Server</t>
    <phoneticPr fontId="2"/>
  </si>
  <si>
    <t>Client 導入</t>
    <rPh sb="7" eb="9">
      <t>ドウニュウ</t>
    </rPh>
    <phoneticPr fontId="2"/>
  </si>
  <si>
    <t>Windows 7</t>
    <phoneticPr fontId="2"/>
  </si>
  <si>
    <t xml:space="preserve">8.1, 8.5, 8.7, 9.1 </t>
    <phoneticPr fontId="2"/>
  </si>
  <si>
    <t>6/ 02, 2015</t>
  </si>
  <si>
    <t xml:space="preserve">Microsoft System Center Configuration Manager (SCCM)が導入されているWindows 7環境に、Information Serverクライアントを導入しようとすると、前提チェックで、導入ユーザーがAdministrator権限を持っていないとされて導入できないことがある。
導入コマンドに-forceオプションをつけて導入することができる。
setup コマンド構文
http://www-01.ibm.com/support/knowledgecenter/SSZJPZ_9.1.0/com.ibm.swg.im.iis.productization.iisinfsv.install.doc/topics/setupcmd_install.html
</t>
    <rPh sb="53" eb="55">
      <t>ドウニュウ</t>
    </rPh>
    <rPh sb="69" eb="71">
      <t>カンキョウ</t>
    </rPh>
    <rPh sb="98" eb="100">
      <t>ドウニュウ</t>
    </rPh>
    <rPh sb="108" eb="110">
      <t>ゼンテイ</t>
    </rPh>
    <rPh sb="116" eb="118">
      <t>ドウニュウ</t>
    </rPh>
    <rPh sb="136" eb="138">
      <t>ケンゲン</t>
    </rPh>
    <rPh sb="139" eb="140">
      <t>モ</t>
    </rPh>
    <rPh sb="149" eb="151">
      <t>ドウニュウ</t>
    </rPh>
    <phoneticPr fontId="2"/>
  </si>
  <si>
    <t>Linux (RedHat 6.1)</t>
    <phoneticPr fontId="2"/>
  </si>
  <si>
    <t xml:space="preserve">8.7, 9.1 </t>
    <phoneticPr fontId="2"/>
  </si>
  <si>
    <t>RedHat Enterprise Linux 6.1上では、DataStageパラレルジョブの実行速度が他の環境に比べて遅くなることがある。
TransformerステージのCurrentTimestampMS() が原因である可能性がある。その場合、環境変数として、以下を設定する。
TZ=:/etc/localtime</t>
    <rPh sb="27" eb="28">
      <t>ジョウ</t>
    </rPh>
    <rPh sb="48" eb="50">
      <t>ジッコウ</t>
    </rPh>
    <rPh sb="50" eb="52">
      <t>ソクド</t>
    </rPh>
    <rPh sb="53" eb="54">
      <t>タ</t>
    </rPh>
    <rPh sb="55" eb="57">
      <t>カンキョウ</t>
    </rPh>
    <rPh sb="58" eb="59">
      <t>クラ</t>
    </rPh>
    <rPh sb="61" eb="62">
      <t>オソ</t>
    </rPh>
    <rPh sb="110" eb="112">
      <t>ゲンイン</t>
    </rPh>
    <rPh sb="115" eb="118">
      <t>カノウセイ</t>
    </rPh>
    <rPh sb="124" eb="126">
      <t>バアイ</t>
    </rPh>
    <rPh sb="127" eb="129">
      <t>カンキョウ</t>
    </rPh>
    <rPh sb="129" eb="131">
      <t>ヘンスウ</t>
    </rPh>
    <rPh sb="135" eb="137">
      <t>イカ</t>
    </rPh>
    <rPh sb="138" eb="140">
      <t>セッテイ</t>
    </rPh>
    <phoneticPr fontId="2"/>
  </si>
  <si>
    <t>Many NutCracker errors, but all InfoSphere DataStage jobs run fine</t>
  </si>
  <si>
    <t>DataStage</t>
    <phoneticPr fontId="2"/>
  </si>
  <si>
    <t>Windows</t>
    <phoneticPr fontId="2"/>
  </si>
  <si>
    <t>6/ 01, 2015</t>
  </si>
  <si>
    <t>Windows環境で、DataStageジョブの実行は成功するが、WIndowsのイベントビューワーに、MKSToolkitのNutCrackerに関する以下のようなエラーが大量に出ていることがある。
Failed to establish RPC connection to NuTCRACKER Service (error=1722).
[osh.exe (..\sockasync.c:696) PID=12808 TID=20124]
この時、APT_PM_NO_SHARED_MEMORY と、APT_PM_NO_NAMED_PIPES を「真」に設定し、プロセス間通信がTCPIPを使用するようにする。 
参照：JR41358: Parallel jobs using shared memory for interprocess communication sometimes fail to start.
http://www-01.ibm.com/support/docview.wss?uid=swg1JR41358</t>
    <rPh sb="7" eb="9">
      <t>カンキョウ</t>
    </rPh>
    <rPh sb="24" eb="26">
      <t>ジッコウ</t>
    </rPh>
    <rPh sb="27" eb="29">
      <t>セイコウ</t>
    </rPh>
    <rPh sb="74" eb="75">
      <t>カン</t>
    </rPh>
    <rPh sb="77" eb="79">
      <t>イカ</t>
    </rPh>
    <rPh sb="87" eb="89">
      <t>タイリョウ</t>
    </rPh>
    <rPh sb="90" eb="91">
      <t>デ</t>
    </rPh>
    <rPh sb="225" eb="226">
      <t>トキ</t>
    </rPh>
    <rPh sb="277" eb="278">
      <t>シン</t>
    </rPh>
    <rPh sb="280" eb="282">
      <t>セッテイ</t>
    </rPh>
    <rPh sb="288" eb="289">
      <t>カン</t>
    </rPh>
    <rPh sb="289" eb="291">
      <t>ツウシン</t>
    </rPh>
    <rPh sb="298" eb="300">
      <t>シヨウ</t>
    </rPh>
    <rPh sb="310" eb="312">
      <t>サンショウ</t>
    </rPh>
    <phoneticPr fontId="2"/>
  </si>
  <si>
    <t>IBM Information Server Compare command line tool "diffapicmdline.exe" fails with "Unhandled Exception:Unhandled Exception: System.ApplicationException: System not set up" error</t>
  </si>
  <si>
    <t>DataStage</t>
    <phoneticPr fontId="2"/>
  </si>
  <si>
    <t>CLI tool</t>
    <phoneticPr fontId="2"/>
  </si>
  <si>
    <t xml:space="preserve">AIX, HP-UX, Linux, Solaris, Windows
</t>
    <phoneticPr fontId="2"/>
  </si>
  <si>
    <t xml:space="preserve">8.5, 8.5.0.1, 8.5.0.2, 8.5.0.3 </t>
    <phoneticPr fontId="2"/>
  </si>
  <si>
    <t>7/ 28, 2015</t>
    <phoneticPr fontId="2"/>
  </si>
  <si>
    <t>diffapicmdline.exe(CLI比較ツール）を実行すると、以下のエラーで失敗する。
.Unhandled Exception:Unhandled Exception: System.ApplicationException: System not set up
at IBM.DataStage.DiffApi.Shared.ExportItem.DoExport(Object NULL) System.ApplicationException: System not set up
at IBM.DataStage.DiffApi.Shared.ExportItem.DoExport(Object NULL)
コマンドを実行するディレクトリを"C:\IBM\InformationServer\Clients\Classic"へ変更すること。</t>
    <rPh sb="22" eb="24">
      <t>ヒカク</t>
    </rPh>
    <rPh sb="29" eb="31">
      <t>ジッコウ</t>
    </rPh>
    <rPh sb="35" eb="37">
      <t>イカ</t>
    </rPh>
    <rPh sb="42" eb="44">
      <t>シッパイ</t>
    </rPh>
    <rPh sb="320" eb="322">
      <t>ジッコウ</t>
    </rPh>
    <rPh sb="374" eb="376">
      <t>ヘンコウ</t>
    </rPh>
    <phoneticPr fontId="2"/>
  </si>
  <si>
    <t>Warning "Unable to determine association between statement parameters and table columns. The connector will not be able to obtain external schema and only limited schema reconciliation will be performed" received for InfoSphere DataStage Connector Stage.</t>
  </si>
  <si>
    <t>7/ 24, 2015</t>
    <phoneticPr fontId="2"/>
  </si>
  <si>
    <t>What can you delete to free up disk space in IBM InfoSphere Information Server</t>
  </si>
  <si>
    <t>DISKスペース</t>
    <phoneticPr fontId="2"/>
  </si>
  <si>
    <t xml:space="preserve">AIX, HP-UX, Linux, Solaris </t>
    <phoneticPr fontId="2"/>
  </si>
  <si>
    <t xml:space="preserve">7.5, 8.0.1, 8.1, 8.5, 8.7 </t>
    <phoneticPr fontId="2"/>
  </si>
  <si>
    <t>InformationServerを使用しているサーバーにおいて、DISK使用量が逼迫してきた場合の削除出来るファイルとその方法についてのまとめ。</t>
    <phoneticPr fontId="2"/>
  </si>
  <si>
    <t>Unable to start DSEngine in new install in IBM InfoSphere DataStage</t>
  </si>
  <si>
    <t xml:space="preserve">7.5, 8.0.1, 8.1, 8.5, 8.7, 9.1, 11.3 </t>
    <phoneticPr fontId="2"/>
  </si>
  <si>
    <t>Error code 81016 でDataStageサーバーにコネクト失敗する（RPCデーモンが起動しておらずコネクションが拒否される）場合、
DataStage起動ユーザーのプロファイルで、PS1の値が別のものに変更されたために、DataStageの起動スクリプトのparseが失敗してしまい、
起動できなくなっている可能性がある。
PS1はコマンドラインのプロンプトの表示を設定するパラメーター。PS1=$と設定すれば、UNIXでのコマンドラインにおいて"$"がプロンプトに表示される。
対応策は、PS1の値をexport PS1="$"のように変更し、再度DSEngineを開始する。</t>
    <phoneticPr fontId="2"/>
  </si>
  <si>
    <t>How can one restore DataStage jobs from a filesystem backup?</t>
  </si>
  <si>
    <t>バックアップ</t>
    <phoneticPr fontId="2"/>
  </si>
  <si>
    <t>7/ 23, 2015</t>
    <phoneticPr fontId="2"/>
  </si>
  <si>
    <t>（重要な注意点）InformationServerではFilesystem backupからのリストアをサポートしていません。以下の推奨手順を実行した後でも正しく動作することは保証されておりませんのでご注意ください。
正常稼動しているシステムのバックアップを、fillesystemとxmeta同時に取得すること。
安全と思われる手順は以下の通り。
１）isrecoveryツールをバックアップに使用する
２）新しい環境に製品を導入し、fixやパッチを適用する
３）新しい環境へ、新ホスト名とともにバックアップをリストアする</t>
    <phoneticPr fontId="2"/>
  </si>
  <si>
    <t>InfoSphere DataStage operations fail with "java/lang/NoClassDefFoundError"</t>
  </si>
  <si>
    <t>logger</t>
    <phoneticPr fontId="2"/>
  </si>
  <si>
    <t>11.3, 11.3.1.0, 11.3.1.1, 11.3.1.2</t>
    <phoneticPr fontId="2"/>
  </si>
  <si>
    <t>7/14,2015</t>
    <phoneticPr fontId="2"/>
  </si>
  <si>
    <t xml:space="preserve">スパイ・ロガーを有効にしている時、プロジェクト作成やリポジトリー検索の関数が"java/lang/NoClassDefFoundError."で失敗する。
このエラーが出た場合は、スパイ・ロガーを以下の方法で停止すること。
 &lt;INFORMATION_SERVER_HOME&gt;\ASBNode\conf\newrepos.debug.propertiesファイルの中の"NewRepos.spy.trace=true"を"NewRepos.spy.trace=false"に変更する。
問題判別のためにIBM技術員よりスパイ・ロガーを有効にするように要求された場合は一時的に xmeta_repository.jarをクライアントの&lt;INFORMATION_SERVER_HOME&gt;\ASBNode\lib\javaディレクトリにコピーし、不要になったら必ず削除すること。
</t>
    <phoneticPr fontId="2"/>
  </si>
  <si>
    <t>JR53665: UPDATE TECH DOC FOR C++ COMPILER REQUIREMENT FOR IS 11.3 AND LATER.</t>
  </si>
  <si>
    <t>g++設定</t>
    <rPh sb="3" eb="5">
      <t>セッテイ</t>
    </rPh>
    <phoneticPr fontId="2"/>
  </si>
  <si>
    <t>7/10,2015</t>
    <phoneticPr fontId="2"/>
  </si>
  <si>
    <t>InformationServer 11.3のLinux環境のSystemRequirementに、g++4.4使用時の注意事項として、C++設定手順は以下のTechnoteが紹介されている。
「Setting up a C++ compiler for InfoSphere DataStage and QualityStage Information Server 8.5, 8.5 Fix Pack 1, 8.5 Fix Pack 2, and 8.7 on Linux」（http://www-01.ibm.com/support/docview.wss?uid=swg1JR53665）
このTechnoteでは、/usr/lib64をLD_LIBRARY_PATHの先頭に入れるよう指示されているが、その設定を実行するとクライアントの開始が失敗するようになる。ドキュメントの誤りとして修正される予定。</t>
    <phoneticPr fontId="2"/>
  </si>
  <si>
    <t>JR41532: IS85 INSTALLER SHOULD NOT USE LIBICU* UNDER /USR/LIB DURING INSTALLATION.</t>
  </si>
  <si>
    <t>インストーラー</t>
    <phoneticPr fontId="2"/>
  </si>
  <si>
    <t>7/9,2015</t>
    <phoneticPr fontId="2"/>
  </si>
  <si>
    <t xml:space="preserve">ISの導入時のシステム要件チェックにおいて、libicu*(Unicode変換)のライブラリが見つからず失敗するという問題が以前のtechnoteで出ていたが、11.3から修正されている。
元の問題に関するTechnoteは以下を参照。
「Information Server installation fails during requirement check due to finding existing library files /usr/lib/libicuio.a, /usr/lib/libicuuc.a, and /usr/lib/libicui18n.a」（https://www-304.ibm.com/support/docview.wss?dc=DB560&amp;rs=14&amp;uid=swg21507401&amp;context=SSZJPZ&amp;cs=utf-8?=en&amp;loc=en_US）
</t>
    <phoneticPr fontId="2"/>
  </si>
  <si>
    <t>Understanding padchar behavior in the DataStage Parallel Engine</t>
  </si>
  <si>
    <t>日本語環境のみ
環境変数（APT_STRING_PADCHAR）</t>
    <rPh sb="0" eb="3">
      <t>ニホンゴ</t>
    </rPh>
    <rPh sb="3" eb="5">
      <t>カンキョウ</t>
    </rPh>
    <rPh sb="8" eb="10">
      <t>カンキョウ</t>
    </rPh>
    <rPh sb="10" eb="12">
      <t>ヘンスウ</t>
    </rPh>
    <phoneticPr fontId="2"/>
  </si>
  <si>
    <t xml:space="preserve">AIX, Linux, Solaris, Windows </t>
    <phoneticPr fontId="2"/>
  </si>
  <si>
    <t xml:space="preserve">8.1, 8.5, 8.7, 9.1, 11.3 </t>
    <phoneticPr fontId="2"/>
  </si>
  <si>
    <t xml:space="preserve">APT_STRING_PADCHAR環境変数のデフォルト値を別の値に変更することによって、埋め込み後のOutPutレコードの長さが変わることがある。
例えば、outputの列がNCHAR[30]という指定の場合、デフォルト(APT_STRING_PADCHAR=0x0)の場合は30バイトとなるようにジョブの中でデータが埋め込まれるが、デフォルト以外の値（例、APT_STRING_PADCHAR=0x20)の場合は30文字となるようにデータの埋め込みが行われる。
</t>
    <phoneticPr fontId="2"/>
  </si>
  <si>
    <t>Information Server DataStage job fails with fork error: resource temporarily unavailable</t>
  </si>
  <si>
    <t>AIX, HP-UX, Linux, Solaris</t>
    <phoneticPr fontId="2"/>
  </si>
  <si>
    <t xml:space="preserve">DataStageのJobがfork(2) "resource temporarily unavailable"でエラーとなる場合があります。その場合、MAXUPROC,メモリー、スワップ、ファイル記述子などが不足している可能性がある。システム側の上限値を適切な値に変更し、以下を実行すること。
./opt/IBM/InformationServer/Server/DSEngine/dsenv
cd /opt/IBM/InformationServer/Server/PXEngine/install
./install.tsort
</t>
    <rPh sb="63" eb="65">
      <t>バアイ</t>
    </rPh>
    <rPh sb="73" eb="75">
      <t>バアイ</t>
    </rPh>
    <rPh sb="99" eb="101">
      <t>キジュツ</t>
    </rPh>
    <rPh sb="101" eb="102">
      <t>コ</t>
    </rPh>
    <rPh sb="105" eb="107">
      <t>フソク</t>
    </rPh>
    <rPh sb="111" eb="114">
      <t>カノウセイ</t>
    </rPh>
    <rPh sb="122" eb="123">
      <t>ガワ</t>
    </rPh>
    <rPh sb="124" eb="127">
      <t>ジョウゲンチ</t>
    </rPh>
    <rPh sb="128" eb="130">
      <t>テキセツ</t>
    </rPh>
    <rPh sb="131" eb="132">
      <t>アタイ</t>
    </rPh>
    <rPh sb="133" eb="135">
      <t>ヘンコウ</t>
    </rPh>
    <rPh sb="137" eb="139">
      <t>イカ</t>
    </rPh>
    <rPh sb="140" eb="142">
      <t>ジッコウ</t>
    </rPh>
    <phoneticPr fontId="2"/>
  </si>
  <si>
    <t>Unable to access datasets through Datastage Dataset Management Utility.</t>
  </si>
  <si>
    <t xml:space="preserve">8.5, 8.5.0.1, 8.5.0.2, 8.5.0.3, 8.7, 8.7.0.1, 8.7.0.2, 9.1, 9.1.0.1, 9.1.2.0, 11.3, 11.3.1.0, 11.3.1.1, 11.3.1.2 </t>
    <phoneticPr fontId="2"/>
  </si>
  <si>
    <t>7/2,2015</t>
    <phoneticPr fontId="2"/>
  </si>
  <si>
    <t>データセット管理ユーティリティーを通し、データセットが配置されているディレクトリをブラウズしようとすると以下のエラーが発生することがある。
"Unexpected error executing command "ls -F /home/dsadm/testdir 2&gt;/dev/null" Output A1 A2 A3"
また、エラーが出なかったディレクトリへの操作は続行可能となる。
上記のような事象は、対象のディレクトリ以下のサブディレクトリの一部に適切なACLが付いていなかったことによるもので、対象のディレクトリに適切なアクセス権限を付けることで解決する。なお、アクセス権限のあるディレクトリを参照する場合の一時的な回避策としては、ファイルへのフルパスを指定する。</t>
    <rPh sb="6" eb="8">
      <t>カンリ</t>
    </rPh>
    <rPh sb="17" eb="18">
      <t>トオ</t>
    </rPh>
    <rPh sb="27" eb="29">
      <t>ハイチ</t>
    </rPh>
    <rPh sb="52" eb="54">
      <t>イカ</t>
    </rPh>
    <rPh sb="59" eb="61">
      <t>ハッセイ</t>
    </rPh>
    <phoneticPr fontId="2"/>
  </si>
  <si>
    <t>Datastage Job works the same way irrespective of what value is set for APT_IMPORT_HANDLE_SHORT</t>
  </si>
  <si>
    <t xml:space="preserve">どんな値であれAPT_IMPORT_HANDLE_SHORTが設定されているとimportされる。ジョブログの中の "Environment variable settings" セクションに
APT_IMPORT_HANDLE_SHORT=
APT_IMPORT_HANDLE_SHORT = 1
APT_IMPORT_HANDLE_SHORT = 0
などを探して確認する
APT_IMPORT_HANDLE_SHORT を $UNSETとすることで不適切なレコードはdropするように動作を変更することができる。 </t>
    <rPh sb="3" eb="4">
      <t>アタイ</t>
    </rPh>
    <rPh sb="31" eb="33">
      <t>セッテイ</t>
    </rPh>
    <rPh sb="55" eb="56">
      <t>ナカ</t>
    </rPh>
    <rPh sb="181" eb="182">
      <t>サガ</t>
    </rPh>
    <rPh sb="184" eb="186">
      <t>カクニン</t>
    </rPh>
    <rPh sb="227" eb="230">
      <t>フテキセツ</t>
    </rPh>
    <rPh sb="245" eb="247">
      <t>ドウサ</t>
    </rPh>
    <rPh sb="248" eb="250">
      <t>ヘンコウ</t>
    </rPh>
    <phoneticPr fontId="2"/>
  </si>
  <si>
    <t>Security Bulletin: Multiple vulnerabilities in Open Source Apache WSS4J affect IBM InfoSphere DataStage Web services pack (CVE-2015-0226 CVE-2015-0227)</t>
  </si>
  <si>
    <t>web service pack</t>
    <phoneticPr fontId="2"/>
  </si>
  <si>
    <t xml:space="preserve">AIX, HP-UX, Linux, Windows </t>
    <phoneticPr fontId="2"/>
  </si>
  <si>
    <t xml:space="preserve">9.1, 11.3 </t>
    <phoneticPr fontId="2"/>
  </si>
  <si>
    <t>7/20,2015</t>
    <phoneticPr fontId="2"/>
  </si>
  <si>
    <t>Infospere DataStageのWeb Service PackがOpen Source Apache WSS4Jを使用している。Apache WSS4Jの２つのセキュリティ脆弱性の情報を紹介する。</t>
    <rPh sb="62" eb="64">
      <t>シヨウ</t>
    </rPh>
    <rPh sb="91" eb="94">
      <t>ゼイジャクセイ</t>
    </rPh>
    <rPh sb="95" eb="97">
      <t>ジョウホウ</t>
    </rPh>
    <rPh sb="98" eb="100">
      <t>ショウカイ</t>
    </rPh>
    <phoneticPr fontId="2"/>
  </si>
  <si>
    <t xml:space="preserve"> "Unable to determine association between statement parameters and table columns. The connector will not be able to obtain external schema and only limited schema reconciliation will be performed"という警告がコネクターステージで発生する場合、SQLステートメントで指定されている列が列メタデータの情報と合致しないか、存在していない、などの可能性がある。
警告を受け取った場合は、コネクターの列タブに指定されている列のメタデータが、SQLで定義しているテーブルDDLの列メタデータ情報と一致していることを確認すること。また、列メタデータを再インポートして競合が発生しているものが無いか確認すること。
また、SQLで使用している全てのコンポーネントに対するアクセス権限に問題がないことを確認し、また正しいスキーマが指定されていることを確認する。</t>
    <rPh sb="199" eb="201">
      <t>ケイコク</t>
    </rPh>
    <rPh sb="212" eb="214">
      <t>ハッセイ</t>
    </rPh>
    <rPh sb="216" eb="218">
      <t>バアイ</t>
    </rPh>
    <rPh sb="230" eb="232">
      <t>シテイ</t>
    </rPh>
    <rPh sb="237" eb="238">
      <t>レツ</t>
    </rPh>
    <rPh sb="239" eb="240">
      <t>レツ</t>
    </rPh>
    <rPh sb="246" eb="248">
      <t>ジョウホウ</t>
    </rPh>
    <rPh sb="249" eb="251">
      <t>ガッチ</t>
    </rPh>
    <rPh sb="256" eb="258">
      <t>ソンザイ</t>
    </rPh>
    <rPh sb="267" eb="270">
      <t>カノウセイ</t>
    </rPh>
    <phoneticPr fontId="2"/>
  </si>
  <si>
    <t>InfoSphere Information Server 11.3 Fix Pack 2 installation fails with error that user or role 'CEFVIEWS' does not exist</t>
    <phoneticPr fontId="2"/>
  </si>
  <si>
    <t>V11.3 Fix Pack 2, インストール</t>
    <phoneticPr fontId="2"/>
  </si>
  <si>
    <t>11.3.1.0, 11.3.1.1</t>
    <phoneticPr fontId="2"/>
  </si>
  <si>
    <t xml:space="preserve">レポジトリーDBをOracleやSQL Server上に構成した場合に、InfoSphere Information Serverインストール後に実施すべきタスク(http://www.ibm.com/support/docview.wss?uid=swg27044449)を終了していないと、V11.3 Fix Pack 2 のインストールが以下のエラーで失敗する。失敗した場合には、再インストールが必要。
Executing upgradeDeploy...
Recreating query views...
Error: Error upgrade deploying models, caused by: [IBM][Oracle JDBC Driver][Oracle]ORA-01917: user or role 'CEFVIEWS' does not exist
Operation upgradeDeploy failed
</t>
    <rPh sb="26" eb="27">
      <t>ジョウ</t>
    </rPh>
    <rPh sb="28" eb="30">
      <t>コウセイ</t>
    </rPh>
    <rPh sb="32" eb="34">
      <t>バアイ</t>
    </rPh>
    <rPh sb="71" eb="72">
      <t>ゴ</t>
    </rPh>
    <rPh sb="73" eb="75">
      <t>ジッシ</t>
    </rPh>
    <rPh sb="138" eb="140">
      <t>シュウリョウ</t>
    </rPh>
    <rPh sb="172" eb="174">
      <t>イカ</t>
    </rPh>
    <rPh sb="179" eb="181">
      <t>シッパイ</t>
    </rPh>
    <rPh sb="184" eb="186">
      <t>シッパイ</t>
    </rPh>
    <rPh sb="188" eb="190">
      <t>バアイ</t>
    </rPh>
    <rPh sb="193" eb="194">
      <t>サイ</t>
    </rPh>
    <rPh sb="201" eb="203">
      <t>ヒツヨウ</t>
    </rPh>
    <phoneticPr fontId="2"/>
  </si>
  <si>
    <t xml:space="preserve">InfoSphere DataStage: A misleading message is displayed when the permissions for the logs directory are not correct </t>
    <phoneticPr fontId="2"/>
  </si>
  <si>
    <t>オペレーショナル・メタデータ, ジョブ実行</t>
    <rPh sb="19" eb="21">
      <t>ジッコウ</t>
    </rPh>
    <phoneticPr fontId="2"/>
  </si>
  <si>
    <t xml:space="preserve">プロジェクト・レベルでオペレーショナル・メタデータを使用可能化していて、ジョブを実行したりジョブ・ログを削除すると以下のエラーとなる場合は、実行ユーザーにIBM/InformationServer/ASBNode/logsディレクトリーの書き込み権限があることを確認すること。
 Error calling subroutine: *DataStage*DSR_PROJECT (Action=7); check DataStage is set up correctly in project &lt;project&gt;. (The connection is broken (81002)) </t>
    <rPh sb="26" eb="28">
      <t>シヨウ</t>
    </rPh>
    <rPh sb="28" eb="30">
      <t>カノウ</t>
    </rPh>
    <rPh sb="70" eb="72">
      <t>ジッコウ</t>
    </rPh>
    <rPh sb="119" eb="120">
      <t>カ</t>
    </rPh>
    <rPh sb="121" eb="122">
      <t>コ</t>
    </rPh>
    <rPh sb="123" eb="125">
      <t>ケンゲン</t>
    </rPh>
    <rPh sb="131" eb="133">
      <t>カクニン</t>
    </rPh>
    <phoneticPr fontId="2"/>
  </si>
  <si>
    <t>DataStage job received compiling error with Transformer stage</t>
    <phoneticPr fontId="2"/>
  </si>
  <si>
    <t>Windows環境, Transformerステージ</t>
    <phoneticPr fontId="2"/>
  </si>
  <si>
    <t>8.1, 8.5, 8.7, 9.1, 9.1.2.0, 11.3, 11.3.1.0</t>
    <phoneticPr fontId="2"/>
  </si>
  <si>
    <t>Windows環境でTransformerステージを含むジョブのWindows環境でTransformerステージを含むジョブのコンパイルがエラーとなった場合、C++コンパイラーがサポートされていないバージョンか、Information Serverをインストールしてからサポートされているコンパイラーをインストールしたことが原因。
後者の場合は、AdministratorクライアントからCOMPILERとLINKに関するプロパティーを手動で設定する必要がある。</t>
    <rPh sb="209" eb="210">
      <t>カン</t>
    </rPh>
    <phoneticPr fontId="2"/>
  </si>
  <si>
    <t>InfoSphere Information Server the Datastage / Director Client fails with the error: "The connection is broken (81002)"</t>
    <phoneticPr fontId="2"/>
  </si>
  <si>
    <t>Windows環境, クライアント</t>
    <phoneticPr fontId="2"/>
  </si>
  <si>
    <t>Microsoft Windows Server 2008 R2 Enterpriseで、アドミニストレーター・クライアントで接続タイムアウトを設定していない環境では、クライアント・アプリケーションの接続時に以下のエラーで失敗することがある。InfoSphere Information Server クライアントが使用されていない数分(約2分)後に発生する問題。
Error calling subroutine: *DataStage*DSR.ADMIN (Action=38); check DataStage is set up correctly in project MY_PROJECT (The connection is broken (81002))
クライアント・マシン側でKeepAliveTimeを設定する手順が紹介されている。</t>
    <rPh sb="63" eb="65">
      <t>セツゾク</t>
    </rPh>
    <rPh sb="72" eb="74">
      <t>セッテイ</t>
    </rPh>
    <rPh sb="79" eb="81">
      <t>カンキョウ</t>
    </rPh>
    <rPh sb="100" eb="102">
      <t>セツゾク</t>
    </rPh>
    <rPh sb="102" eb="103">
      <t>ジ</t>
    </rPh>
    <rPh sb="104" eb="106">
      <t>イカ</t>
    </rPh>
    <rPh sb="111" eb="113">
      <t>シッパイ</t>
    </rPh>
    <phoneticPr fontId="2"/>
  </si>
  <si>
    <t>InfoSphere Information Server Console 11.3, NodeAgents.sh starts only ASB Agent, LoggingAgent is not started</t>
    <phoneticPr fontId="2"/>
  </si>
  <si>
    <t>プロセス監視</t>
    <rPh sb="4" eb="6">
      <t>カンシ</t>
    </rPh>
    <phoneticPr fontId="2"/>
  </si>
  <si>
    <t>InfoSphere Information Server 11.3 では、NodeAgents.sh で起動するのはASB Agent のみで、 LoggingAgent は起動しない。 "ps -ef | grep Agent"の実行結果が"AgentImpl"のみ出力される。IIS 9.1.2の環境では、"AgentImpl"と"LoggingAgentSocketImpl"が出力されたため、バージョンアップ後は出力結果が異なる。</t>
    <rPh sb="53" eb="55">
      <t>キドウ</t>
    </rPh>
    <rPh sb="88" eb="90">
      <t>キドウ</t>
    </rPh>
    <rPh sb="117" eb="119">
      <t>ジッコウ</t>
    </rPh>
    <rPh sb="119" eb="121">
      <t>ケッカ</t>
    </rPh>
    <rPh sb="135" eb="137">
      <t>シュツリョク</t>
    </rPh>
    <rPh sb="151" eb="153">
      <t>カンキョウ</t>
    </rPh>
    <rPh sb="193" eb="195">
      <t>シュツリョク</t>
    </rPh>
    <rPh sb="209" eb="210">
      <t>ゴ</t>
    </rPh>
    <rPh sb="211" eb="213">
      <t>シュツリョク</t>
    </rPh>
    <rPh sb="213" eb="215">
      <t>ケッカ</t>
    </rPh>
    <rPh sb="216" eb="217">
      <t>コト</t>
    </rPh>
    <phoneticPr fontId="2"/>
  </si>
  <si>
    <t>When InfoSphere DataStage job writes large amount of data with DB2 Connector an error occurs and the DB2 Transaction log is full</t>
    <phoneticPr fontId="2"/>
  </si>
  <si>
    <t>InfoSphere DataStage</t>
    <phoneticPr fontId="2"/>
  </si>
  <si>
    <t>ジョブ実行, DB2 Connector</t>
    <rPh sb="3" eb="5">
      <t>ジッコウ</t>
    </rPh>
    <phoneticPr fontId="2"/>
  </si>
  <si>
    <t xml:space="preserve">AIX, HP-UX, Linux, Solaris, Windows </t>
    <phoneticPr fontId="2"/>
  </si>
  <si>
    <t xml:space="preserve">8.7, 9.1 </t>
    <phoneticPr fontId="2"/>
  </si>
  <si>
    <t>DataStage ジョブのDB2 Connector で大量データの書き込みを実行すると、DB2のトランザクションのログフル・エラーとなることがある。DB2 Connector で、"自動コミット・モード"を"オン"にしたり、"レコード・カウント"で何件単位でトランザクションをコミットするのか指定することができる。なお、DB2 Connector が複数の入力リンクを持っていると、"レコード・カウント"が表示されないため、"自動コミット・モード"を替わりに使用すること。</t>
    <rPh sb="29" eb="31">
      <t>タイリョウ</t>
    </rPh>
    <rPh sb="35" eb="36">
      <t>カ</t>
    </rPh>
    <rPh sb="37" eb="38">
      <t>コ</t>
    </rPh>
    <rPh sb="40" eb="42">
      <t>ジッコウ</t>
    </rPh>
    <rPh sb="93" eb="95">
      <t>ジドウ</t>
    </rPh>
    <rPh sb="126" eb="128">
      <t>ナンケン</t>
    </rPh>
    <rPh sb="128" eb="130">
      <t>タンイ</t>
    </rPh>
    <rPh sb="148" eb="150">
      <t>シテイ</t>
    </rPh>
    <rPh sb="177" eb="179">
      <t>フクスウ</t>
    </rPh>
    <rPh sb="180" eb="182">
      <t>ニュウリョク</t>
    </rPh>
    <rPh sb="186" eb="187">
      <t>モ</t>
    </rPh>
    <rPh sb="205" eb="207">
      <t>ヒョウジ</t>
    </rPh>
    <rPh sb="215" eb="217">
      <t>ジドウ</t>
    </rPh>
    <rPh sb="227" eb="228">
      <t>カ</t>
    </rPh>
    <rPh sb="231" eb="233">
      <t>シヨウ</t>
    </rPh>
    <phoneticPr fontId="2"/>
  </si>
  <si>
    <t>Error during installation of InfoSphere DataStage Client 9.1.2 on Windows Server 2012 R2</t>
    <phoneticPr fontId="2"/>
  </si>
  <si>
    <t>InfoSphere DataStage</t>
    <phoneticPr fontId="2"/>
  </si>
  <si>
    <t>Windows Server 2012 R2, インストール, クライアント</t>
    <phoneticPr fontId="2"/>
  </si>
  <si>
    <t>Windows</t>
    <phoneticPr fontId="2"/>
  </si>
  <si>
    <t xml:space="preserve">9.1.2.0 </t>
    <phoneticPr fontId="2"/>
  </si>
  <si>
    <t>DataStage クライアント V9.1.2 をWindows Server 2012 R2 環境にインストールすると、以下のエラーとなった場合は、force オプションを使ってインストールすること。Windows Server 2012 R2 Standard Edition はサポートされる環境。
"The current windows version Windows Server 2012 R2 Standard service pack 0 is not supported".</t>
    <rPh sb="48" eb="50">
      <t>カンキョウ</t>
    </rPh>
    <rPh sb="61" eb="63">
      <t>イカ</t>
    </rPh>
    <rPh sb="71" eb="73">
      <t>バアイ</t>
    </rPh>
    <rPh sb="87" eb="88">
      <t>ツカ</t>
    </rPh>
    <phoneticPr fontId="2"/>
  </si>
  <si>
    <t>Infosphere DataStage Job Compile Fails with Write Error &lt;ProjectPath&gt; DS_JOBOBJECTS</t>
    <phoneticPr fontId="2"/>
  </si>
  <si>
    <t>InfoSphere DataStage</t>
    <phoneticPr fontId="2"/>
  </si>
  <si>
    <t>コンパイル</t>
    <phoneticPr fontId="2"/>
  </si>
  <si>
    <t xml:space="preserve">8.5, 8.7, 9.1, 11.3.1.1 </t>
    <phoneticPr fontId="2"/>
  </si>
  <si>
    <t>DataStage ジョブをコンパイルしようとして、"&lt;projectpath&gt;/DSJOBOBJECTS"ファイルへの書き込みエラーで失敗した場合には、ディレクトリーの権限 か ファイル・システムが破損している可能性がある。原因を特定するためのステップが紹介されている。</t>
    <rPh sb="60" eb="61">
      <t>カ</t>
    </rPh>
    <rPh sb="62" eb="63">
      <t>コ</t>
    </rPh>
    <rPh sb="68" eb="70">
      <t>シッパイ</t>
    </rPh>
    <rPh sb="72" eb="74">
      <t>バアイ</t>
    </rPh>
    <rPh sb="85" eb="87">
      <t>ケンゲン</t>
    </rPh>
    <rPh sb="100" eb="102">
      <t>ハソン</t>
    </rPh>
    <rPh sb="106" eb="109">
      <t>カノウセイ</t>
    </rPh>
    <rPh sb="113" eb="115">
      <t>ゲンイン</t>
    </rPh>
    <rPh sb="116" eb="118">
      <t>トクテイ</t>
    </rPh>
    <rPh sb="128" eb="129">
      <t>ショウ</t>
    </rPh>
    <rPh sb="129" eb="130">
      <t>カイ</t>
    </rPh>
    <phoneticPr fontId="2"/>
  </si>
  <si>
    <t>Not able to switch projects via Information Server Datastage Director Client when installing the datastage engine on a non-default port of 31538</t>
    <phoneticPr fontId="2"/>
  </si>
  <si>
    <t>InfoSphere DataStage</t>
    <phoneticPr fontId="2"/>
  </si>
  <si>
    <t>Director クライアント</t>
    <phoneticPr fontId="2"/>
  </si>
  <si>
    <t xml:space="preserve">AIX, HP-UX, Linux, Solaris, Windows </t>
    <phoneticPr fontId="2"/>
  </si>
  <si>
    <t xml:space="preserve">9.1, 9.1.0.1, 9.1.2.0, 11.3.1.0, 11.3.1.1, 11.3.1.2 </t>
    <phoneticPr fontId="2"/>
  </si>
  <si>
    <t>DataStage Director クライアントでメニューの「Project」→「Open」を使っても別プロジェクトへスイッチすることができない場合には、デフォルト・ポートである31538以外のポートを使用している可能性がある。クライアント側にJR48870 を適用し、XMETA レポジトリーに格納されているポート番号を変更する手順が紹介されている。
JR48870: NOT ABLE TO SWITCH PROJECTS VIA DATASTAGE DIRECTOR CLIENT WHEN INSTALLING DATASTAGE ENGINE ON A NON-DEFAULT PORT OF 31538
http://www-01.ibm.com/support/docview.wss?uid=swg1JR48870</t>
    <rPh sb="48" eb="49">
      <t>ツカ</t>
    </rPh>
    <rPh sb="73" eb="75">
      <t>バアイ</t>
    </rPh>
    <rPh sb="95" eb="97">
      <t>イガイ</t>
    </rPh>
    <rPh sb="102" eb="104">
      <t>シヨウ</t>
    </rPh>
    <rPh sb="108" eb="111">
      <t>カノウセイ</t>
    </rPh>
    <rPh sb="121" eb="122">
      <t>ガワ</t>
    </rPh>
    <rPh sb="132" eb="134">
      <t>テキヨウ</t>
    </rPh>
    <rPh sb="149" eb="151">
      <t>カクノウ</t>
    </rPh>
    <rPh sb="159" eb="161">
      <t>バンゴウ</t>
    </rPh>
    <rPh sb="162" eb="164">
      <t>ヘンコウ</t>
    </rPh>
    <rPh sb="166" eb="168">
      <t>テジュン</t>
    </rPh>
    <rPh sb="169" eb="170">
      <t>ショウ</t>
    </rPh>
    <rPh sb="170" eb="171">
      <t>カイ</t>
    </rPh>
    <phoneticPr fontId="2"/>
  </si>
  <si>
    <t>Information Server Web Console error: Failed to Save Report</t>
    <phoneticPr fontId="2"/>
  </si>
  <si>
    <t>InfoSphere Information Server</t>
    <phoneticPr fontId="2"/>
  </si>
  <si>
    <t>Web コンソール, レポート</t>
    <phoneticPr fontId="2"/>
  </si>
  <si>
    <t xml:space="preserve">AIX, HP-UX, Linux, Solaris, Windows </t>
    <phoneticPr fontId="2"/>
  </si>
  <si>
    <t>8.1, 8.5, 8.7, 9.1, 11.3</t>
    <phoneticPr fontId="2"/>
  </si>
  <si>
    <t xml:space="preserve">Information Server Web コンソールで、レポートを作成したり保存したりするときに、"Failed to Save Report"エラーとなることがある。SystemOut.logに以下のメッセージが出力されていた場合には、JReportのワークスペース・ディレクトリーが削除されている可能性がある。該当する場合にはJReportのワークスペースを作成しWASを再起動すること。
com.ascential.acs.reporting.ReportingEngineException: /tmp/informationServer/Reporting&lt;machine_name&gt;Node01server1/engine/JREPORT/realm/defaultRealm/dhtmlPreference.properties (No such file or directory) </t>
    <rPh sb="35" eb="37">
      <t>サクセイ</t>
    </rPh>
    <rPh sb="40" eb="42">
      <t>ホゾン</t>
    </rPh>
    <rPh sb="100" eb="102">
      <t>イカ</t>
    </rPh>
    <rPh sb="109" eb="111">
      <t>シュツリョク</t>
    </rPh>
    <rPh sb="116" eb="118">
      <t>バアイ</t>
    </rPh>
    <rPh sb="145" eb="147">
      <t>サクジョ</t>
    </rPh>
    <rPh sb="152" eb="155">
      <t>カノウセイ</t>
    </rPh>
    <rPh sb="159" eb="161">
      <t>ガイトウ</t>
    </rPh>
    <rPh sb="163" eb="165">
      <t>バアイ</t>
    </rPh>
    <rPh sb="183" eb="185">
      <t>サクセイ</t>
    </rPh>
    <rPh sb="190" eb="193">
      <t>サイキドウ</t>
    </rPh>
    <phoneticPr fontId="2"/>
  </si>
  <si>
    <t>Certificate warning when launching DataStage client tools right after Information Server client installation</t>
    <phoneticPr fontId="2"/>
  </si>
  <si>
    <t xml:space="preserve">8.0, 8.1, 8.5, 8.7, 9.1, 9.1.2.0 </t>
    <phoneticPr fontId="2"/>
  </si>
  <si>
    <t>DataStage クライアント・ツール (DS Designer, DS Administrator, DS Director) を起動すると、証明書の警告が出力されることがある。クライアントに証明書をインストールする手順が紹介されている。</t>
    <rPh sb="67" eb="69">
      <t>キドウ</t>
    </rPh>
    <rPh sb="73" eb="76">
      <t>ショウメイショ</t>
    </rPh>
    <rPh sb="77" eb="79">
      <t>ケイコク</t>
    </rPh>
    <rPh sb="80" eb="82">
      <t>シュツリョク</t>
    </rPh>
    <rPh sb="98" eb="101">
      <t>ショウメイショ</t>
    </rPh>
    <rPh sb="110" eb="112">
      <t>テジュン</t>
    </rPh>
    <rPh sb="113" eb="114">
      <t>ショウ</t>
    </rPh>
    <rPh sb="114" eb="115">
      <t>カイ</t>
    </rPh>
    <phoneticPr fontId="2"/>
  </si>
  <si>
    <t>Unable to switch between Information Server client versions when using Datastage Multi-Client Manager</t>
    <phoneticPr fontId="2"/>
  </si>
  <si>
    <t>Linux環境, クライアント</t>
    <rPh sb="5" eb="7">
      <t>カンキョウ</t>
    </rPh>
    <phoneticPr fontId="2"/>
  </si>
  <si>
    <t>1台の端末に複数バージョンのDataStageクライアントを導入した場合、IBM DataStage Multi-Client Managerを使ってクライアントをスイッチすることができるが、"Problem occured while trying to set the version. No more information available"エラーが出力された場合の対処方法が紹介されている。</t>
    <rPh sb="180" eb="182">
      <t>シュツリョク</t>
    </rPh>
    <rPh sb="185" eb="187">
      <t>バアイ</t>
    </rPh>
    <rPh sb="188" eb="190">
      <t>タイショ</t>
    </rPh>
    <rPh sb="190" eb="192">
      <t>ホウホウ</t>
    </rPh>
    <rPh sb="193" eb="194">
      <t>ショウ</t>
    </rPh>
    <rPh sb="194" eb="195">
      <t>カイ</t>
    </rPh>
    <phoneticPr fontId="2"/>
  </si>
  <si>
    <t>Scheduled DataStage jobs can run with different environment settings</t>
    <phoneticPr fontId="2"/>
  </si>
  <si>
    <t>ジョブ実行, Director クライアント</t>
    <rPh sb="3" eb="5">
      <t>ジッコウ</t>
    </rPh>
    <phoneticPr fontId="2"/>
  </si>
  <si>
    <t xml:space="preserve">7.5, 8.0, 8.1, 8.5, 8.7, 9.1, 9.1.2.0 </t>
    <phoneticPr fontId="2"/>
  </si>
  <si>
    <t>DataStage Director クライアントからジョブをスケジュールして実行した場合とDirector クライアントから手動でジョブを実行した場合では、異なる結果やメッセージが出力される場合がある。UNIXの環境変数の設定が影響している可能性があるため、ジョブ・ログの環境変数の項目を参照して、違いがないかどうかを確認すること。</t>
    <rPh sb="39" eb="41">
      <t>ジッコウ</t>
    </rPh>
    <rPh sb="43" eb="45">
      <t>バアイ</t>
    </rPh>
    <rPh sb="63" eb="65">
      <t>シュドウ</t>
    </rPh>
    <rPh sb="70" eb="72">
      <t>ジッコウ</t>
    </rPh>
    <rPh sb="74" eb="76">
      <t>バアイ</t>
    </rPh>
    <rPh sb="79" eb="80">
      <t>コト</t>
    </rPh>
    <rPh sb="82" eb="84">
      <t>ケッカ</t>
    </rPh>
    <rPh sb="91" eb="93">
      <t>シュツリョク</t>
    </rPh>
    <rPh sb="96" eb="98">
      <t>バアイ</t>
    </rPh>
    <rPh sb="107" eb="109">
      <t>カンキョウ</t>
    </rPh>
    <rPh sb="109" eb="111">
      <t>ヘンスウ</t>
    </rPh>
    <rPh sb="112" eb="114">
      <t>セッテイ</t>
    </rPh>
    <rPh sb="115" eb="117">
      <t>エイキョウ</t>
    </rPh>
    <rPh sb="121" eb="124">
      <t>カノウセイ</t>
    </rPh>
    <rPh sb="137" eb="139">
      <t>カンキョウ</t>
    </rPh>
    <rPh sb="139" eb="141">
      <t>ヘンスウ</t>
    </rPh>
    <rPh sb="142" eb="144">
      <t>コウモク</t>
    </rPh>
    <rPh sb="145" eb="147">
      <t>サンショウ</t>
    </rPh>
    <rPh sb="150" eb="151">
      <t>チガ</t>
    </rPh>
    <rPh sb="160" eb="162">
      <t>カクニン</t>
    </rPh>
    <phoneticPr fontId="2"/>
  </si>
  <si>
    <t>Istool command that worked with -preview option fails when exectuted</t>
    <phoneticPr fontId="2"/>
  </si>
  <si>
    <t>istool コマンド</t>
    <phoneticPr fontId="2"/>
  </si>
  <si>
    <t>9.1.2.0</t>
    <phoneticPr fontId="2"/>
  </si>
  <si>
    <r>
      <t>istool コマンドのimportとexportオプションとともに、previewオプションをつけて、コマンドを実行せずにプレビューを表示することができるが、dsオプションで指定するエンジン層のポート番号が異なっていると、previewオプションが無視され、コマンドが実行されてしまう(ポート番号が異なるため、コマンド自体は失敗する)。正しく実行できるコマンドの例がいくつか紹介されている。
(誤)　./istool export -domain etlserver:9080 -u dsadm -p &lt;password&gt; -preview -ar export.isx -ds ' "etlserver:5000/eihdev/Jobs/Templates/*/*.*" '
(正)　./istool export -domain etlserver:9080 -u dsadm -p dsadm -preview  -ar export.isx -ds ' "etlserver:</t>
    </r>
    <r>
      <rPr>
        <b/>
        <sz val="10"/>
        <color indexed="10"/>
        <rFont val="ＭＳ Ｐゴシック"/>
        <family val="3"/>
        <charset val="128"/>
      </rPr>
      <t>31538</t>
    </r>
    <r>
      <rPr>
        <sz val="10"/>
        <rFont val="ＭＳ Ｐゴシック"/>
        <family val="3"/>
        <charset val="128"/>
      </rPr>
      <t>/eihdev/Jobs/Templates/*/*.*" '</t>
    </r>
    <rPh sb="57" eb="59">
      <t>ジッコウ</t>
    </rPh>
    <rPh sb="68" eb="70">
      <t>ヒョウジ</t>
    </rPh>
    <rPh sb="88" eb="90">
      <t>シテイ</t>
    </rPh>
    <rPh sb="96" eb="97">
      <t>ソウ</t>
    </rPh>
    <rPh sb="101" eb="103">
      <t>バンゴウ</t>
    </rPh>
    <rPh sb="104" eb="105">
      <t>コト</t>
    </rPh>
    <rPh sb="125" eb="127">
      <t>ムシ</t>
    </rPh>
    <rPh sb="135" eb="137">
      <t>ジッコウ</t>
    </rPh>
    <rPh sb="147" eb="149">
      <t>バンゴウ</t>
    </rPh>
    <rPh sb="150" eb="151">
      <t>コト</t>
    </rPh>
    <rPh sb="160" eb="162">
      <t>ジタイ</t>
    </rPh>
    <rPh sb="163" eb="165">
      <t>シッパイ</t>
    </rPh>
    <rPh sb="169" eb="170">
      <t>タダ</t>
    </rPh>
    <rPh sb="172" eb="174">
      <t>ジッコウ</t>
    </rPh>
    <rPh sb="182" eb="183">
      <t>レイ</t>
    </rPh>
    <rPh sb="188" eb="189">
      <t>ショウ</t>
    </rPh>
    <rPh sb="189" eb="190">
      <t>カイ</t>
    </rPh>
    <rPh sb="199" eb="200">
      <t>アヤマ</t>
    </rPh>
    <rPh sb="343" eb="344">
      <t>セイ</t>
    </rPh>
    <phoneticPr fontId="2"/>
  </si>
  <si>
    <t>CMVIEWS and IGVIEWS are lost after installing a Fix Pack in InfoSphere Information Server, Version 11.3.1.0</t>
    <phoneticPr fontId="2"/>
  </si>
  <si>
    <t>InfoSphere Information Server</t>
    <phoneticPr fontId="2"/>
  </si>
  <si>
    <t>V11.3 Fix Pack 1, インストール</t>
    <phoneticPr fontId="2"/>
  </si>
  <si>
    <t>AIX, Linux, Solaris, Windows</t>
    <phoneticPr fontId="2"/>
  </si>
  <si>
    <t>11.3.1.0</t>
    <phoneticPr fontId="2"/>
  </si>
  <si>
    <t xml:space="preserve">レポジトリーDBをOracleやSQL Server上に構成した場合に、InfoSphere Information Serverインストール後に実施すべきタスク(http://www-01.ibm.com/support/docview.wss?uid=swg27044449)を終了していないと、V11.3 Fix Pack 1 のインストール時にCMVIEWSとIGVIEWSがレポジトリーDBから削除されてしまい、REMVIEWSとCEFVIEWSが新規に作成されない。これらのSQL ビューを作成する手順が紹介されている。
</t>
    <rPh sb="174" eb="175">
      <t>ジ</t>
    </rPh>
    <rPh sb="202" eb="204">
      <t>サクジョ</t>
    </rPh>
    <rPh sb="229" eb="231">
      <t>シンキ</t>
    </rPh>
    <rPh sb="232" eb="234">
      <t>サクセイ</t>
    </rPh>
    <rPh sb="251" eb="253">
      <t>サクセイ</t>
    </rPh>
    <rPh sb="255" eb="257">
      <t>テジュン</t>
    </rPh>
    <rPh sb="258" eb="259">
      <t>ショウ</t>
    </rPh>
    <rPh sb="259" eb="260">
      <t>カイ</t>
    </rPh>
    <phoneticPr fontId="2"/>
  </si>
  <si>
    <t>The DB2 Connector stage reports invalid table property value error when using user defined SQL statement</t>
    <phoneticPr fontId="2"/>
  </si>
  <si>
    <t>ジョブ開発, DB2 Connector</t>
    <rPh sb="3" eb="5">
      <t>カイハツ</t>
    </rPh>
    <phoneticPr fontId="2"/>
  </si>
  <si>
    <t>DB2 Connector ステージで、ユーザー定義のSQLステートメントを使ってデータベースにアクセスすると、"invalid property value /usage/sql/selectstatement/tables/table"エラーとなった場合は、DSXファイル内に無効なパラメーター(例. 削除したはずのテーブル名を使ったパラメーター)の情報が残ってしまっている可能性がある。DSXファイルをexportし、リンク先のガイドに従って編集してジョブを再コンパイルすること。</t>
    <rPh sb="24" eb="26">
      <t>テイギ</t>
    </rPh>
    <rPh sb="38" eb="39">
      <t>ツカ</t>
    </rPh>
    <rPh sb="127" eb="129">
      <t>バアイ</t>
    </rPh>
    <rPh sb="138" eb="139">
      <t>ナイ</t>
    </rPh>
    <rPh sb="140" eb="142">
      <t>ムコウ</t>
    </rPh>
    <rPh sb="150" eb="151">
      <t>レイ</t>
    </rPh>
    <rPh sb="153" eb="155">
      <t>サクジョ</t>
    </rPh>
    <rPh sb="166" eb="167">
      <t>ツカ</t>
    </rPh>
    <rPh sb="177" eb="179">
      <t>ジョウホウ</t>
    </rPh>
    <rPh sb="180" eb="181">
      <t>ノコ</t>
    </rPh>
    <rPh sb="189" eb="192">
      <t>カノウセイ</t>
    </rPh>
    <rPh sb="215" eb="216">
      <t>サキ</t>
    </rPh>
    <rPh sb="221" eb="222">
      <t>シタガ</t>
    </rPh>
    <rPh sb="224" eb="226">
      <t>ヘンシュウ</t>
    </rPh>
    <rPh sb="232" eb="233">
      <t>サイ</t>
    </rPh>
    <phoneticPr fontId="2"/>
  </si>
  <si>
    <t>Using the DSXImportService and SyncProject .sh or bat files can generate a permission denied error</t>
    <phoneticPr fontId="2"/>
  </si>
  <si>
    <t>コマンド・ライン・インターフェース, DSXImportService, SyncProject</t>
    <phoneticPr fontId="2"/>
  </si>
  <si>
    <t>DSXImportService と SyncProject コマンドを使うと、アプリケーションの稼働中にorbトレース・ファイルを生成することがある。コマンドの実行ユーザーに適切な書込み権限がないと、例外メッセージが生成されるが、アプリケーションの稼動には問題はなく無視しても構わない。
[実行例]
C:\IBM\InformationServer\ASBNode\bin&gt;SyncProject.bat
com.ibm.rmi.ras.Utility.newWriter: could not write to orbtrc.18092012.1654.58.tx
t : java.io.FileNotFoundException: C:\IBM\InformationServer\ASBNode\bin\orbtrc.1
8092012.1654.58.txt (Access is denied.)</t>
    <rPh sb="36" eb="37">
      <t>ツカ</t>
    </rPh>
    <rPh sb="49" eb="52">
      <t>カドウチュウ</t>
    </rPh>
    <rPh sb="66" eb="68">
      <t>セイセイ</t>
    </rPh>
    <rPh sb="81" eb="83">
      <t>ジッコウ</t>
    </rPh>
    <rPh sb="88" eb="90">
      <t>テキセツ</t>
    </rPh>
    <rPh sb="91" eb="92">
      <t>カ</t>
    </rPh>
    <rPh sb="92" eb="93">
      <t>コ</t>
    </rPh>
    <rPh sb="94" eb="96">
      <t>ケンゲン</t>
    </rPh>
    <rPh sb="101" eb="103">
      <t>レイガイ</t>
    </rPh>
    <rPh sb="109" eb="111">
      <t>セイセイ</t>
    </rPh>
    <rPh sb="125" eb="127">
      <t>カドウ</t>
    </rPh>
    <rPh sb="129" eb="131">
      <t>モンダイ</t>
    </rPh>
    <rPh sb="134" eb="136">
      <t>ムシ</t>
    </rPh>
    <rPh sb="139" eb="140">
      <t>カマ</t>
    </rPh>
    <rPh sb="147" eb="149">
      <t>ジッコウ</t>
    </rPh>
    <rPh sb="149" eb="150">
      <t>レイ</t>
    </rPh>
    <phoneticPr fontId="2"/>
  </si>
  <si>
    <t>IBM InfoSphere Information Server intermittently fails to start if the repository database service is not running</t>
    <phoneticPr fontId="2"/>
  </si>
  <si>
    <t>Windows環境, レポジトリー</t>
    <rPh sb="7" eb="9">
      <t>カンキョウ</t>
    </rPh>
    <phoneticPr fontId="2"/>
  </si>
  <si>
    <t xml:space="preserve">9.1, 11.3, 11.5 </t>
    <phoneticPr fontId="2"/>
  </si>
  <si>
    <t>Windows環境では、レポジトリーDBのサービスを起動せずに、Information Serverを起動すると失敗したり失敗しなかったりする。Unix環境ではWASのサービスがレポジトリーDBのサービスの起動を待機するが、Windows環境では待機しないコードとなっているため。レポジトリーDBのサービスを起動してからWASのサービスを起動すること。</t>
    <rPh sb="7" eb="9">
      <t>カンキョウ</t>
    </rPh>
    <rPh sb="26" eb="28">
      <t>キドウ</t>
    </rPh>
    <rPh sb="51" eb="53">
      <t>キドウ</t>
    </rPh>
    <rPh sb="56" eb="58">
      <t>シッパイ</t>
    </rPh>
    <rPh sb="61" eb="63">
      <t>シッパイ</t>
    </rPh>
    <rPh sb="76" eb="78">
      <t>カンキョウ</t>
    </rPh>
    <rPh sb="103" eb="105">
      <t>キドウ</t>
    </rPh>
    <rPh sb="106" eb="108">
      <t>タイキ</t>
    </rPh>
    <rPh sb="119" eb="121">
      <t>カンキョウ</t>
    </rPh>
    <rPh sb="123" eb="125">
      <t>タイキ</t>
    </rPh>
    <rPh sb="154" eb="156">
      <t>キドウ</t>
    </rPh>
    <rPh sb="169" eb="171">
      <t>キドウ</t>
    </rPh>
    <phoneticPr fontId="2"/>
  </si>
  <si>
    <t>IBM InfoSphere Information Server tools get Peer not Authenticated Exception when accepting a new Certificate</t>
    <phoneticPr fontId="2"/>
  </si>
  <si>
    <t>WAS, 証明書</t>
    <rPh sb="5" eb="8">
      <t>ショウメイショ</t>
    </rPh>
    <phoneticPr fontId="2"/>
  </si>
  <si>
    <t>9.1, 11.3, 11.5</t>
    <phoneticPr fontId="2"/>
  </si>
  <si>
    <t>WAS Network Deployment環境でユーザー独自の証明書で置換後、Information Serverコマンドライン・ツール(ReportingAdmin.sh, UpdateSignerCerts.sh, など)が'RemoteException: peer not authenticated'例外で新しい証明書を受け入れることができない場合がある。WebSphereのキーストアを管理するのに、WebSphere組み込みツールを使用せず、iKeyman や keyTool を使用したのが原因。推奨される手順が紹介されている。</t>
    <rPh sb="22" eb="24">
      <t>カンキョウ</t>
    </rPh>
    <rPh sb="29" eb="31">
      <t>ドクジ</t>
    </rPh>
    <rPh sb="32" eb="35">
      <t>ショウメイショ</t>
    </rPh>
    <rPh sb="36" eb="38">
      <t>チカン</t>
    </rPh>
    <rPh sb="38" eb="39">
      <t>ゴ</t>
    </rPh>
    <rPh sb="156" eb="158">
      <t>レイガイ</t>
    </rPh>
    <rPh sb="159" eb="160">
      <t>アタラ</t>
    </rPh>
    <rPh sb="162" eb="165">
      <t>ショウメイショ</t>
    </rPh>
    <rPh sb="166" eb="167">
      <t>ウ</t>
    </rPh>
    <rPh sb="168" eb="169">
      <t>イ</t>
    </rPh>
    <rPh sb="178" eb="180">
      <t>バアイ</t>
    </rPh>
    <rPh sb="200" eb="202">
      <t>カンリ</t>
    </rPh>
    <rPh sb="216" eb="217">
      <t>ク</t>
    </rPh>
    <rPh sb="218" eb="219">
      <t>コ</t>
    </rPh>
    <rPh sb="224" eb="226">
      <t>シヨウ</t>
    </rPh>
    <rPh sb="248" eb="250">
      <t>シヨウ</t>
    </rPh>
    <rPh sb="254" eb="256">
      <t>ゲンイン</t>
    </rPh>
    <rPh sb="257" eb="259">
      <t>スイショウ</t>
    </rPh>
    <rPh sb="262" eb="264">
      <t>テジュン</t>
    </rPh>
    <rPh sb="265" eb="266">
      <t>ショウ</t>
    </rPh>
    <rPh sb="266" eb="267">
      <t>カイ</t>
    </rPh>
    <phoneticPr fontId="2"/>
  </si>
  <si>
    <t>InfoSphere Information Server: Valid user ID character limitations</t>
    <phoneticPr fontId="2"/>
  </si>
  <si>
    <t>WAS, ユーザーID</t>
    <phoneticPr fontId="2"/>
  </si>
  <si>
    <t xml:space="preserve">8.1, 8.5 </t>
    <phoneticPr fontId="2"/>
  </si>
  <si>
    <t>Webコンソールから、ユーザーの登録/変更をしようとしたとき、"Failed to add user with invalid user id &lt;user&gt;."エラーとなる場合は、ユーザーIDに許可されない文字が含まれている。許可される文字はWASのisfconfig.propertiesファイルに定義されている。Information Server のバージョンによって許可されない文字が異なる可能性があるため注意すること。
(例)
IBM InfoSphere Information Server Version 8.5： ＋(プラス)は許可されない
IBM InfoSphere Information Server Version 8.1： ＋(プラス) または ＠ は許可されない</t>
    <rPh sb="187" eb="189">
      <t>キョカ</t>
    </rPh>
    <rPh sb="193" eb="195">
      <t>モジ</t>
    </rPh>
    <rPh sb="196" eb="197">
      <t>コト</t>
    </rPh>
    <rPh sb="199" eb="202">
      <t>カノウセイ</t>
    </rPh>
    <rPh sb="207" eb="209">
      <t>チュウイ</t>
    </rPh>
    <rPh sb="217" eb="218">
      <t>レイ</t>
    </rPh>
    <rPh sb="274" eb="276">
      <t>キョカ</t>
    </rPh>
    <rPh sb="342" eb="344">
      <t>キョカ</t>
    </rPh>
    <phoneticPr fontId="2"/>
  </si>
  <si>
    <t>WebSphere does not start with Information Server installed after changing the JVM working directory</t>
    <phoneticPr fontId="2"/>
  </si>
  <si>
    <t>WAS, JVM</t>
    <phoneticPr fontId="2"/>
  </si>
  <si>
    <t xml:space="preserve">8.5, 8.5.0.1, 8.5.0.2, 8.5.0.3, 8.7, 8.7.0.1, 8.7.0.2, 9.1, 9.1.0.1, 11.3, 11.3.1.0, 11.3.1.1, 11.3.1.2 </t>
    <phoneticPr fontId="2"/>
  </si>
  <si>
    <t>Information Server インストール後に、JVMの作業ディレクトリーを変更すると、WASの起動に失敗することがある。インストール前に、JVMの作業ディレクトリーを変更すると、WASの起動は成功するが、Information Server インストールに失敗する。WASのUSER_INSTALL_ROOT 変数による変更方法が紹介されている。</t>
    <rPh sb="25" eb="26">
      <t>ゴ</t>
    </rPh>
    <rPh sb="32" eb="34">
      <t>サギョウ</t>
    </rPh>
    <rPh sb="42" eb="44">
      <t>ヘンコウ</t>
    </rPh>
    <rPh sb="52" eb="54">
      <t>キドウ</t>
    </rPh>
    <rPh sb="55" eb="57">
      <t>シッパイ</t>
    </rPh>
    <rPh sb="71" eb="72">
      <t>マエ</t>
    </rPh>
    <rPh sb="78" eb="80">
      <t>サギョウ</t>
    </rPh>
    <rPh sb="88" eb="90">
      <t>ヘンコウ</t>
    </rPh>
    <rPh sb="98" eb="100">
      <t>キドウ</t>
    </rPh>
    <rPh sb="101" eb="103">
      <t>セイコウ</t>
    </rPh>
    <rPh sb="133" eb="135">
      <t>シッパイ</t>
    </rPh>
    <rPh sb="160" eb="162">
      <t>ヘンスウ</t>
    </rPh>
    <rPh sb="165" eb="167">
      <t>ヘンコウ</t>
    </rPh>
    <rPh sb="167" eb="169">
      <t>ホウホウ</t>
    </rPh>
    <rPh sb="170" eb="171">
      <t>ショウ</t>
    </rPh>
    <rPh sb="171" eb="172">
      <t>カイ</t>
    </rPh>
    <phoneticPr fontId="2"/>
  </si>
  <si>
    <t>Environment variables required to import and process very large records in a Datastage parallel job.</t>
    <phoneticPr fontId="2"/>
  </si>
  <si>
    <t>ジョブ実行, ジョブのインポート</t>
    <rPh sb="3" eb="5">
      <t>ジッコウ</t>
    </rPh>
    <phoneticPr fontId="2"/>
  </si>
  <si>
    <t xml:space="preserve">7.5.1, 7.5.2, 7.5.3, 8.0, 8.0.1, 8.0.1.1, 8.0.1.2, 8.0.1.3, 8.0.2, 8.1, 8.1.0.1, 8.1.0.2, 8.2.0, 8.2.0.1, 8.5, 8.5.0.1, 8.5.0.2, 8.5.0.3, 8.7, 8.7.0.1, 8.7.0.2, 9.1, 9.1.0.1, 9.1.2.0, 11.3, 11.3.1.0 </t>
    <phoneticPr fontId="2"/>
  </si>
  <si>
    <t>パラレル・ジョブで、非常に大きいレコードを扱う場合、ジョブを実行したり、インポートするためには、いくつかの環境変数を設定する必要がある。ジョブ・ログのエラー内容によって、設定すべき環境変数が異なるため、ジョブ・ログの出力を確認すること。</t>
    <phoneticPr fontId="2"/>
  </si>
  <si>
    <t>Compile of DataStage sequence job fails with error that called job does not exist.</t>
    <phoneticPr fontId="2"/>
  </si>
  <si>
    <t>InfoSphere DataStage</t>
    <phoneticPr fontId="2"/>
  </si>
  <si>
    <t>ジョブ開発, ジョブ・シーケンス</t>
    <rPh sb="3" eb="5">
      <t>カイハツ</t>
    </rPh>
    <phoneticPr fontId="2"/>
  </si>
  <si>
    <t>AIX, HP-UX, Linux, Solaris, Windows</t>
    <phoneticPr fontId="2"/>
  </si>
  <si>
    <t>ジョブ・シーケンスのコンパイルがエラー("(stagename): Job 'Job_name' does not exist.")で失敗した場合は、存在しないジョブではなく、レポジトリーDBへの接続に失敗している可能性がある。DataStage クライアントは、APIレベルでレポジトリーDBへのアクセスがあるため、下記ガイド(p10)に従ってユーザーはDataStage クライアントの証明情報を保管する必要がある。
[Configuring SSL/HTTPS in InfoSphere Information Server]
http://public.dhe.ibm.com/software/data/support/im/ste/IBM_Analytic_Platform_STE_Configuring_SSL-HTTPS_in_IIS.pdf</t>
    <rPh sb="67" eb="69">
      <t>シッパイ</t>
    </rPh>
    <rPh sb="71" eb="73">
      <t>バアイ</t>
    </rPh>
    <rPh sb="75" eb="77">
      <t>ソンザイ</t>
    </rPh>
    <rPh sb="98" eb="100">
      <t>セツゾク</t>
    </rPh>
    <rPh sb="101" eb="103">
      <t>シッパイ</t>
    </rPh>
    <rPh sb="107" eb="110">
      <t>カノウセイ</t>
    </rPh>
    <rPh sb="195" eb="197">
      <t>ショウメイ</t>
    </rPh>
    <rPh sb="197" eb="199">
      <t>ジョウホウ</t>
    </rPh>
    <rPh sb="200" eb="202">
      <t>ホカン</t>
    </rPh>
    <rPh sb="204" eb="206">
      <t>ヒツヨウ</t>
    </rPh>
    <phoneticPr fontId="2"/>
  </si>
  <si>
    <t>In DataStage Designer, View Data in ODBC connector that connects to DB2 on AS400 shows garbage characters when reading from a non numeric field</t>
    <phoneticPr fontId="2"/>
  </si>
  <si>
    <t>ODBC Connector, DB2 on AS400</t>
    <phoneticPr fontId="2"/>
  </si>
  <si>
    <t>8.5, 8.7, 9.1, 9.1.2.0, 11.3, 11.3.1.0</t>
    <phoneticPr fontId="2"/>
  </si>
  <si>
    <t>DataStage デザイナーで、ODBC Connector ステージからDB2 on AS400へ接続し、数値以外のデータを表示して文字化けが発生した場合の解決策として、odbc.iniファイルにパラメーター(CharsetFor65535/IANAAppCodePage)を設定する方法が紹介されている。</t>
    <rPh sb="51" eb="53">
      <t>セツゾク</t>
    </rPh>
    <rPh sb="55" eb="57">
      <t>スウチ</t>
    </rPh>
    <rPh sb="57" eb="59">
      <t>イガイ</t>
    </rPh>
    <rPh sb="64" eb="66">
      <t>ヒョウジ</t>
    </rPh>
    <rPh sb="68" eb="71">
      <t>モジバ</t>
    </rPh>
    <rPh sb="73" eb="75">
      <t>ハッセイ</t>
    </rPh>
    <rPh sb="77" eb="79">
      <t>バアイ</t>
    </rPh>
    <rPh sb="80" eb="83">
      <t>カイケツサク</t>
    </rPh>
    <rPh sb="140" eb="142">
      <t>セッテイ</t>
    </rPh>
    <rPh sb="144" eb="146">
      <t>ホウホウ</t>
    </rPh>
    <rPh sb="147" eb="148">
      <t>ショウ</t>
    </rPh>
    <rPh sb="148" eb="149">
      <t>カイ</t>
    </rPh>
    <phoneticPr fontId="2"/>
  </si>
  <si>
    <t>In Information Server, when stopping WebSphere with its admin user, an error "standard in must be a tty" occurs</t>
    <phoneticPr fontId="2"/>
  </si>
  <si>
    <t>WAS, non-root</t>
    <phoneticPr fontId="2"/>
  </si>
  <si>
    <t>非rootユーザーで構成されたInformation Serverで、WebSphere管理ユーザー(wasadmin)がWebSphereを起動したり停止したりすると、"standard in must be a tty"エラーとなる。このケースでは、startServer.sh と stopServer.sh は、非rootユーザーで実行すること。</t>
    <rPh sb="0" eb="1">
      <t>ヒ</t>
    </rPh>
    <rPh sb="10" eb="12">
      <t>コウセイ</t>
    </rPh>
    <rPh sb="44" eb="46">
      <t>カンリ</t>
    </rPh>
    <rPh sb="71" eb="73">
      <t>キドウ</t>
    </rPh>
    <rPh sb="76" eb="78">
      <t>テイシ</t>
    </rPh>
    <rPh sb="160" eb="161">
      <t>ヒ</t>
    </rPh>
    <rPh sb="170" eb="172">
      <t>ジッコウ</t>
    </rPh>
    <phoneticPr fontId="2"/>
  </si>
  <si>
    <t>DataStage jobs with transformer stage abort in Information Server 11.3 on AIX.</t>
    <phoneticPr fontId="2"/>
  </si>
  <si>
    <t>AIX環境, ジョブ実行, Transformer ステージ</t>
    <rPh sb="3" eb="5">
      <t>カンキョウ</t>
    </rPh>
    <rPh sb="10" eb="12">
      <t>ジッコウ</t>
    </rPh>
    <phoneticPr fontId="2"/>
  </si>
  <si>
    <t>AIX環境で、以前のバージョンで実行できたジョブ(Transformerステージ含む)をInformation Server 11.3にインポートして再コンパイルした場合、実行時にジョブが"Player 1 terminated unexpectedly." エラーで強制終了となることがある。 xlC v13.1がインストールされていることが原因。DataStage 11.3は、xlC v12.1をサポートしているためxlCをダウングレードすること。</t>
    <rPh sb="3" eb="5">
      <t>カンキョウ</t>
    </rPh>
    <rPh sb="7" eb="9">
      <t>イゼン</t>
    </rPh>
    <rPh sb="16" eb="18">
      <t>ジッコウ</t>
    </rPh>
    <rPh sb="40" eb="41">
      <t>フク</t>
    </rPh>
    <rPh sb="75" eb="76">
      <t>サイ</t>
    </rPh>
    <rPh sb="83" eb="85">
      <t>バアイ</t>
    </rPh>
    <rPh sb="86" eb="88">
      <t>ジッコウ</t>
    </rPh>
    <rPh sb="88" eb="89">
      <t>ジ</t>
    </rPh>
    <rPh sb="134" eb="136">
      <t>キョウセイ</t>
    </rPh>
    <rPh sb="136" eb="138">
      <t>シュウリョウ</t>
    </rPh>
    <rPh sb="172" eb="174">
      <t>ゲンイン</t>
    </rPh>
    <phoneticPr fontId="2"/>
  </si>
  <si>
    <t>DataStage clients unable to login due to SQL error accessing Xmeta database: "Invalid object name 'AttributeItem'."</t>
    <phoneticPr fontId="2"/>
  </si>
  <si>
    <t>リポジトリー</t>
    <phoneticPr fontId="2"/>
  </si>
  <si>
    <t>Information Serverが新しいxmeta レポジトリーDBを使うように切り替えた後、DataStage クライアントのログインがすべて失敗し、WASのSystemOut.logに以下のエラーが出力された場合には、レポジトリーDBが破損したか空である可能性がある。レポジトリーDBの再構成かDBのリストアを実施すること。
"java.lang.RuntimeException: [IBM][SQLServer JDBC Driver][SQLServer]Invalid object name 'AttributeItem'."</t>
    <rPh sb="19" eb="20">
      <t>アタラ</t>
    </rPh>
    <rPh sb="37" eb="38">
      <t>ツカ</t>
    </rPh>
    <rPh sb="42" eb="43">
      <t>キ</t>
    </rPh>
    <rPh sb="44" eb="45">
      <t>カ</t>
    </rPh>
    <rPh sb="47" eb="48">
      <t>アト</t>
    </rPh>
    <rPh sb="74" eb="76">
      <t>シッパイ</t>
    </rPh>
    <rPh sb="96" eb="98">
      <t>イカ</t>
    </rPh>
    <rPh sb="103" eb="105">
      <t>シュツリョク</t>
    </rPh>
    <rPh sb="108" eb="110">
      <t>バアイ</t>
    </rPh>
    <rPh sb="122" eb="124">
      <t>ハソン</t>
    </rPh>
    <rPh sb="127" eb="128">
      <t>カラ</t>
    </rPh>
    <rPh sb="131" eb="134">
      <t>カノウセイ</t>
    </rPh>
    <rPh sb="147" eb="150">
      <t>サイコウセイ</t>
    </rPh>
    <rPh sb="159" eb="161">
      <t>ジッシ</t>
    </rPh>
    <phoneticPr fontId="2"/>
  </si>
  <si>
    <t>ILMT tool incorrectly reports Information Server components installed.</t>
    <phoneticPr fontId="2"/>
  </si>
  <si>
    <t>ILMT, インストール</t>
    <phoneticPr fontId="2"/>
  </si>
  <si>
    <t>Information Server インストール後に、ILMTツールでインストール済みソフトウェアをレポートすると、すでにアンインストールされた製品がリストに含まれてしまうことがある。Information Server のインストールイメージが含まれたis-suiteディレクトリーがスキャンされると、実際にはインストールされていなくてもInformation Server が間違ってリストアップされてしまう。この問題を防ぐために、インストール完了後はis-suiteディレクトリーを削除すること。</t>
    <rPh sb="25" eb="26">
      <t>ゴ</t>
    </rPh>
    <rPh sb="42" eb="43">
      <t>ズ</t>
    </rPh>
    <rPh sb="73" eb="75">
      <t>セイヒン</t>
    </rPh>
    <rPh sb="80" eb="81">
      <t>フク</t>
    </rPh>
    <rPh sb="124" eb="125">
      <t>フク</t>
    </rPh>
    <rPh sb="153" eb="155">
      <t>ジッサイ</t>
    </rPh>
    <rPh sb="191" eb="193">
      <t>マチガ</t>
    </rPh>
    <rPh sb="210" eb="212">
      <t>モンダイ</t>
    </rPh>
    <rPh sb="213" eb="214">
      <t>フセ</t>
    </rPh>
    <rPh sb="225" eb="227">
      <t>カンリョウ</t>
    </rPh>
    <rPh sb="227" eb="228">
      <t>ゴ</t>
    </rPh>
    <rPh sb="245" eb="247">
      <t>サクジョ</t>
    </rPh>
    <phoneticPr fontId="2"/>
  </si>
  <si>
    <t>Installation of Information Server on RHEL 7 fails</t>
  </si>
  <si>
    <t>導入</t>
    <rPh sb="0" eb="2">
      <t>ドウニュウ</t>
    </rPh>
    <phoneticPr fontId="4"/>
  </si>
  <si>
    <t>Linux(RHEL 7)</t>
  </si>
  <si>
    <t>10月 30, 2015</t>
  </si>
  <si>
    <t>RHEL 7では、いくつかのライブラリが非推奨になっており、Information Server導入時に、netstatなどのコマンドが失敗する。RHEL 7を使用する場合は、互換ライブラリ(Compatibility Library)を導入すること。
Deprecated Linux networking commands and their replacements
https://dougvitale.wordpress.com/2011/12/21/deprecated-linux-networking-commands-and-their-replacements</t>
    <rPh sb="20" eb="21">
      <t>ヒ</t>
    </rPh>
    <rPh sb="21" eb="23">
      <t>スイショウ</t>
    </rPh>
    <rPh sb="48" eb="50">
      <t>ドウニュウ</t>
    </rPh>
    <rPh sb="50" eb="51">
      <t>ジ</t>
    </rPh>
    <rPh sb="68" eb="70">
      <t>シッパイ</t>
    </rPh>
    <rPh sb="80" eb="82">
      <t>シヨウ</t>
    </rPh>
    <rPh sb="84" eb="86">
      <t>バアイ</t>
    </rPh>
    <rPh sb="88" eb="90">
      <t>ゴカン</t>
    </rPh>
    <rPh sb="119" eb="121">
      <t>ドウニュウ</t>
    </rPh>
    <phoneticPr fontId="4"/>
  </si>
  <si>
    <t>How can I call Datastage ISTOOLS from a bat script and return the error code?</t>
  </si>
  <si>
    <t>Windowsの.batスクリプトからistoolを呼び出してエラーハンドリングをする方法の紹介。</t>
    <rPh sb="26" eb="27">
      <t>ヨ</t>
    </rPh>
    <rPh sb="28" eb="29">
      <t>ダ</t>
    </rPh>
    <rPh sb="43" eb="45">
      <t>ホウホウ</t>
    </rPh>
    <rPh sb="46" eb="48">
      <t>ショウカイ</t>
    </rPh>
    <phoneticPr fontId="4"/>
  </si>
  <si>
    <t>Not able to switch projects via Information Server Datastage Director Client when installing the datastage engine on a non-default port</t>
  </si>
  <si>
    <t>Director</t>
  </si>
  <si>
    <t xml:space="preserve">9.1, 9.1.0.1, 9.1.2.0, 11.3.1.0, 11.3.1.1, 11.3.1.2 </t>
  </si>
  <si>
    <t>10月 29, 2015</t>
  </si>
  <si>
    <t xml:space="preserve">Directorクライアントのメニュー[プロジェクト] -&gt; [開く]で、プロジェクトリストを表示して、プロジェクトを選択し、切り替えようとすると、タイムアウトする。これは、DataStageのdsrpcポートとしてデフォルトの31538以外のポートを設定しているときに起こる。
JR48870を適用し、dsrpcポート設定変更を実施すること。
</t>
    <rPh sb="32" eb="33">
      <t>ヒラ</t>
    </rPh>
    <rPh sb="47" eb="49">
      <t>ヒョウジ</t>
    </rPh>
    <rPh sb="59" eb="61">
      <t>センタク</t>
    </rPh>
    <rPh sb="63" eb="64">
      <t>キ</t>
    </rPh>
    <rPh sb="65" eb="66">
      <t>カ</t>
    </rPh>
    <rPh sb="119" eb="121">
      <t>イガイ</t>
    </rPh>
    <rPh sb="126" eb="128">
      <t>セッテイ</t>
    </rPh>
    <rPh sb="135" eb="136">
      <t>オ</t>
    </rPh>
    <rPh sb="148" eb="150">
      <t>テキヨウ</t>
    </rPh>
    <rPh sb="160" eb="162">
      <t>セッテイ</t>
    </rPh>
    <rPh sb="162" eb="164">
      <t>ヘンコウ</t>
    </rPh>
    <rPh sb="165" eb="167">
      <t>ジッシ</t>
    </rPh>
    <phoneticPr fontId="4"/>
  </si>
  <si>
    <t>In DataStage Designer, a parallel job with a transformer stage fails to compile on Windows 2008</t>
  </si>
  <si>
    <t>ジョブコンパイル Transformer</t>
  </si>
  <si>
    <t>Windows 2008</t>
  </si>
  <si>
    <t>11.3, 11.3.1.0</t>
  </si>
  <si>
    <t>10月 28, 2015</t>
  </si>
  <si>
    <t>Windows 2008環境で、Transformerを含むジョブをコンパイルすると、以下のエラーとなることがある。
##E IIS-DSEE-TBLD-00068 14:49:06(009) &lt;main_program&gt; Error when checking composite operator: Failure forking subprocess: No such file or directory
##E IIS-DSEE-TFSR-00019 14:49:06(010) &lt;main_program&gt; Could not check
all operators because of previous error(s)
##W IIS-DSEE-TFTM-00012 14:49:06(011) &lt;transform&gt; Error when checking
composite operator; The number of reject datasets "0" is less than the
number of input datasets "1".
##I IIS-DSEE-TBLD-00079 14:49:06(012) &lt;transform&gt; Error when checking
composie operator: cl /Ox /D NDEUG /ID:\IBM\InformationServer\Server\PXEngine\include /D APT_USE_ANSI_IOSTREAMS
##E IIS-DSEE-TCOS-00029 14:49:06(013) &lt;main_program&gt; Creation of a step finished with status = FAILED. (test.Transformer_8) 
エラーの回避方法の紹介。</t>
    <rPh sb="12" eb="14">
      <t>カンキョウ</t>
    </rPh>
    <rPh sb="28" eb="29">
      <t>フク</t>
    </rPh>
    <rPh sb="43" eb="45">
      <t>イカ</t>
    </rPh>
    <rPh sb="800" eb="802">
      <t>カイヒ</t>
    </rPh>
    <rPh sb="802" eb="804">
      <t>ホウホウ</t>
    </rPh>
    <rPh sb="805" eb="807">
      <t>ショウカイ</t>
    </rPh>
    <phoneticPr fontId="4"/>
  </si>
  <si>
    <t>InfoSphere Information Server Version 8.5 fixes that require post-installation steps</t>
  </si>
  <si>
    <t>FP適用</t>
    <rPh sb="2" eb="4">
      <t>テキヨウ</t>
    </rPh>
    <phoneticPr fontId="4"/>
  </si>
  <si>
    <t>8.5.0.1, 8.5.0.2, 8.5.0.3</t>
  </si>
  <si>
    <t>10月 27, 2015</t>
  </si>
  <si>
    <t>Information Sever 8.5のFPを適用した際、FP内容の反映のために、追加手順が必要なもののリストと、その手順の紹介。</t>
    <rPh sb="25" eb="27">
      <t>テキヨウ</t>
    </rPh>
    <rPh sb="29" eb="30">
      <t>サイ</t>
    </rPh>
    <rPh sb="33" eb="35">
      <t>ナイヨウ</t>
    </rPh>
    <rPh sb="36" eb="38">
      <t>ハンエイ</t>
    </rPh>
    <rPh sb="43" eb="45">
      <t>ツイカ</t>
    </rPh>
    <rPh sb="45" eb="47">
      <t>テジュン</t>
    </rPh>
    <rPh sb="48" eb="50">
      <t>ヒツヨウ</t>
    </rPh>
    <rPh sb="61" eb="63">
      <t>テジュン</t>
    </rPh>
    <rPh sb="64" eb="66">
      <t>ショウカイ</t>
    </rPh>
    <phoneticPr fontId="4"/>
  </si>
  <si>
    <t>In DataStage Designer, the DSN list is empty when importing a stored procedure.</t>
  </si>
  <si>
    <t>Designer ,Stored Procedure</t>
  </si>
  <si>
    <t xml:space="preserve">8.5, 8.7, 9.1, 9.1.2.0, 11.3, 11.3.1.0 </t>
  </si>
  <si>
    <t>10月 22, 2015</t>
  </si>
  <si>
    <t>Designerクライアントで、ストアドプロシージャをインポートした際、DSNリストが空(DSN list is empty)というエラーとなる場合の修正方法の紹介。</t>
    <rPh sb="34" eb="35">
      <t>サイ</t>
    </rPh>
    <rPh sb="43" eb="44">
      <t>カラ</t>
    </rPh>
    <rPh sb="72" eb="74">
      <t>バアイ</t>
    </rPh>
    <rPh sb="75" eb="77">
      <t>シュウセイ</t>
    </rPh>
    <rPh sb="77" eb="79">
      <t>ホウホウ</t>
    </rPh>
    <rPh sb="80" eb="82">
      <t>ショウカイ</t>
    </rPh>
    <phoneticPr fontId="4"/>
  </si>
  <si>
    <t>Semaphore leak with Information Server on AIX due to DataDirect ODBC Driver Manager</t>
  </si>
  <si>
    <t>DataDirect ODBCドライバ</t>
  </si>
  <si>
    <t>10月 16, 2015</t>
  </si>
  <si>
    <t>AIX上で、DataDirect ODBCドライバ V6.1以上を使用している場合、セマフォのリークが発生し、セマフォが不足することにより、ジョブのハング、プロジェクトの作成失敗、JVMの起動失敗などの問題が発生することがある。
問題判別方法と、適用すべきフィックスの紹介。</t>
    <rPh sb="3" eb="4">
      <t>ジョウ</t>
    </rPh>
    <rPh sb="30" eb="32">
      <t>イジョウ</t>
    </rPh>
    <rPh sb="33" eb="35">
      <t>シヨウ</t>
    </rPh>
    <rPh sb="39" eb="41">
      <t>バアイ</t>
    </rPh>
    <rPh sb="51" eb="53">
      <t>ハッセイ</t>
    </rPh>
    <rPh sb="60" eb="62">
      <t>フソク</t>
    </rPh>
    <rPh sb="85" eb="87">
      <t>サクセイ</t>
    </rPh>
    <rPh sb="87" eb="89">
      <t>シッパイ</t>
    </rPh>
    <rPh sb="94" eb="96">
      <t>キドウ</t>
    </rPh>
    <rPh sb="96" eb="98">
      <t>シッパイ</t>
    </rPh>
    <rPh sb="101" eb="103">
      <t>モンダイ</t>
    </rPh>
    <rPh sb="104" eb="106">
      <t>ハッセイ</t>
    </rPh>
    <rPh sb="115" eb="117">
      <t>モンダイ</t>
    </rPh>
    <rPh sb="117" eb="119">
      <t>ハンベツ</t>
    </rPh>
    <rPh sb="119" eb="121">
      <t>ホウホウ</t>
    </rPh>
    <rPh sb="123" eb="125">
      <t>テキヨウ</t>
    </rPh>
    <rPh sb="134" eb="136">
      <t>ショウカイ</t>
    </rPh>
    <phoneticPr fontId="4"/>
  </si>
  <si>
    <t>InfoSphere DataStage: How to log into clients using an IPv6 address for a services tier host</t>
  </si>
  <si>
    <t>10月 15, 2015</t>
  </si>
  <si>
    <t>IPv6を使用している環境で、クライアントからホストを指定する方法の解説。</t>
    <rPh sb="5" eb="7">
      <t>シヨウ</t>
    </rPh>
    <rPh sb="11" eb="13">
      <t>カンキョウ</t>
    </rPh>
    <rPh sb="27" eb="29">
      <t>シテイ</t>
    </rPh>
    <rPh sb="31" eb="33">
      <t>ホウホウ</t>
    </rPh>
    <rPh sb="34" eb="36">
      <t>カイセツ</t>
    </rPh>
    <phoneticPr fontId="4"/>
  </si>
  <si>
    <t>"istool export" and "istool import" commands do not work when it is executed from a directory other than "&lt;InformationServerHome&gt;/Clients/istools/cli" directory</t>
  </si>
  <si>
    <t>AIX, Linux</t>
  </si>
  <si>
    <t>11.3.1.2, 11.5</t>
  </si>
  <si>
    <t>"istool export" および"istool import" コマンドは、実行時の現行ディレクトリからロードするライブラリがあるため、"&lt;InformationServerHome&gt;/Clients/istools/cli"ディレクトリ以外から実行すること。</t>
    <rPh sb="41" eb="43">
      <t>ジッコウ</t>
    </rPh>
    <rPh sb="43" eb="44">
      <t>ジ</t>
    </rPh>
    <rPh sb="45" eb="47">
      <t>ゲンコウ</t>
    </rPh>
    <rPh sb="122" eb="124">
      <t>イガイ</t>
    </rPh>
    <rPh sb="126" eb="128">
      <t>ジッコウ</t>
    </rPh>
    <phoneticPr fontId="4"/>
  </si>
  <si>
    <t>When trying to start WebSphere Application Server as non root in Information Server using the MetadataServer script, error ../conf/MetadataServer.info: Permission denied" occurs</t>
  </si>
  <si>
    <t xml:space="preserve">11.3, 11.3.1.0 </t>
  </si>
  <si>
    <t>10月 06, 2015</t>
  </si>
  <si>
    <t>Information Serverのサービス層であるWeb Application Server(WAS)を、非rootユーザーでMetadataServer.shスクリプトを用いて起動しようとすると、"../conf/MetadataServer.info: Permission denied"エラーとなることがある。これは、/InformationServer/ASBServer/conf /MetadataServer.infoのユーザーとパーミッション正しくないため。非rootユーザーでWASを実行する場合の、必要手順を紹介。</t>
    <rPh sb="23" eb="24">
      <t>ソウ</t>
    </rPh>
    <rPh sb="56" eb="57">
      <t>ヒ</t>
    </rPh>
    <rPh sb="89" eb="90">
      <t>モチ</t>
    </rPh>
    <rPh sb="92" eb="94">
      <t>キドウ</t>
    </rPh>
    <rPh sb="233" eb="234">
      <t>タダ</t>
    </rPh>
    <rPh sb="241" eb="242">
      <t>ヒ</t>
    </rPh>
    <rPh sb="255" eb="257">
      <t>ジッコウ</t>
    </rPh>
    <rPh sb="259" eb="261">
      <t>バアイ</t>
    </rPh>
    <rPh sb="263" eb="265">
      <t>ヒツヨウ</t>
    </rPh>
    <rPh sb="265" eb="267">
      <t>テジュン</t>
    </rPh>
    <rPh sb="268" eb="270">
      <t>ショウカイ</t>
    </rPh>
    <phoneticPr fontId="4"/>
  </si>
  <si>
    <t>DataStage Workgroup Edition comes with default of 2-node configuration file</t>
  </si>
  <si>
    <t>Workgroup Edition,  default.apt</t>
  </si>
  <si>
    <t>9.1, 9.1.2.0, 11.3.1.0, 11.3.1.1, 11.3.1.2, 11.5</t>
  </si>
  <si>
    <t>10月 05, 2015</t>
  </si>
  <si>
    <t>DataStage Workgroup Editionでは、ライセンス上、シングルノードしか許されていないが、デフォルトAPT構成ファイル(default.apt)は、2ノードが定義されている。2ノードで稼動することはライセンス違反となるので、必ず1ノードに修正すること。APT構成ファイルの修正方法を紹介。</t>
    <rPh sb="35" eb="36">
      <t>ジョウ</t>
    </rPh>
    <rPh sb="46" eb="47">
      <t>ユル</t>
    </rPh>
    <rPh sb="63" eb="65">
      <t>コウセイ</t>
    </rPh>
    <rPh sb="89" eb="91">
      <t>テイギ</t>
    </rPh>
    <rPh sb="102" eb="104">
      <t>カドウ</t>
    </rPh>
    <rPh sb="114" eb="116">
      <t>イハン</t>
    </rPh>
    <rPh sb="122" eb="123">
      <t>カナラ</t>
    </rPh>
    <rPh sb="129" eb="131">
      <t>シュウセイ</t>
    </rPh>
    <rPh sb="139" eb="141">
      <t>コウセイ</t>
    </rPh>
    <rPh sb="146" eb="148">
      <t>シュウセイ</t>
    </rPh>
    <rPh sb="148" eb="150">
      <t>ホウホウ</t>
    </rPh>
    <rPh sb="151" eb="153">
      <t>ショウカイ</t>
    </rPh>
    <phoneticPr fontId="4"/>
  </si>
  <si>
    <t>How to use orchadmin command on Windows OS to delete dataset</t>
  </si>
  <si>
    <t>orchadmin</t>
  </si>
  <si>
    <t xml:space="preserve">8.5, 8.7, 9.1, 11.3 </t>
  </si>
  <si>
    <t>10月 02, 2015</t>
  </si>
  <si>
    <t>Windows環境で、orchadminツールを使ってdatasetを削除する方法を紹介。</t>
    <rPh sb="7" eb="9">
      <t>カンキョウ</t>
    </rPh>
    <rPh sb="24" eb="25">
      <t>ツカ</t>
    </rPh>
    <rPh sb="35" eb="37">
      <t>サクジョ</t>
    </rPh>
    <rPh sb="39" eb="41">
      <t>ホウホウ</t>
    </rPh>
    <rPh sb="42" eb="44">
      <t>ショウカイ</t>
    </rPh>
    <phoneticPr fontId="4"/>
  </si>
  <si>
    <t>DataDirect ODBCドライバ OpenSSL</t>
  </si>
  <si>
    <t>8.1, 8.5, 8.7, 9.1, 11.3, 11.5</t>
  </si>
  <si>
    <t>10月 09, 2015</t>
  </si>
  <si>
    <t>Information Serverで使用されているDataDirect Connect ODBCドライバーのOpenSSLに関する、以下のセキュリティ脆弱性に対応するFixの紹介。バージョンに応じて必要なFixを適用すること。
CVE-2015-1793
http://cve.mitre.org/cgi-bin/cvename.cgi?name=CVE-2015-1793
CVE-2014-8176
http://cve.mitre.org/cgi-bin/cvename.cgi?name=CVE-2014-8176
CVE-2015-1788
http://cve.mitre.org/cgi-bin/cvename.cgi?name=CVE-2015-1788
CVE-2015-1789
http://cve.mitre.org/cgi-bin/cvename.cgi?name=CVE-2015-1789
CVE-2015-1790
http://cve.mitre.org/cgi-bin/cvename.cgi?name=CVE-2015-1790
CVE-2015-1791
http://cve.mitre.org/cgi-bin/cvename.cgi?name=CVE-2015-1791
CVE-2015-1792
http://cve.mitre.org/cgi-bin/cvename.cgi?name=CVE-2015-1792</t>
    <rPh sb="63" eb="64">
      <t>カン</t>
    </rPh>
    <phoneticPr fontId="4"/>
  </si>
  <si>
    <t>Security Bulletin: IBM InfoSphere Information Server is vulnerable to privilege escalation (CVE-2015-5021)</t>
  </si>
  <si>
    <t xml:space="preserve">11.3, 11.5 </t>
  </si>
  <si>
    <t>DataStageのユーザーが、DataStageを通じて、本来許されていないデータにアクセスできるセキュリティ脆弱性に対するフィックスの紹介。バージョンに応じて必要なFixを適用すること。
CVE-2015-5021
http://cve.mitre.org/cgi-bin/cvename.cgi?name=CVE-2015-5021</t>
    <rPh sb="26" eb="27">
      <t>ツウ</t>
    </rPh>
    <rPh sb="30" eb="32">
      <t>ホンライ</t>
    </rPh>
    <rPh sb="32" eb="33">
      <t>ユル</t>
    </rPh>
    <rPh sb="56" eb="59">
      <t>ゼイジャクセイ</t>
    </rPh>
    <rPh sb="60" eb="61">
      <t>タイ</t>
    </rPh>
    <rPh sb="69" eb="71">
      <t>ショウカイ</t>
    </rPh>
    <phoneticPr fontId="4"/>
  </si>
  <si>
    <t>Security Bulletin: Lack of path restriction may allow access to sensitive data stored on Information Server Engine (CVE-2012-4818)</t>
  </si>
  <si>
    <t xml:space="preserve">Information Serverにおけるファイルパスの制限が不十分なために、エンジン層内のデータに不正にアクセスできるセキュリティ脆弱性に対するフィックスの紹介。バージョンに応じて必要なFixを適用すること。
</t>
    <rPh sb="29" eb="31">
      <t>セイゲン</t>
    </rPh>
    <rPh sb="32" eb="35">
      <t>フジュウブン</t>
    </rPh>
    <rPh sb="44" eb="45">
      <t>ソウ</t>
    </rPh>
    <rPh sb="45" eb="46">
      <t>ナイ</t>
    </rPh>
    <rPh sb="51" eb="52">
      <t>フ</t>
    </rPh>
    <rPh sb="52" eb="53">
      <t>セイ</t>
    </rPh>
    <rPh sb="67" eb="70">
      <t>ゼイジャクセイ</t>
    </rPh>
    <rPh sb="71" eb="72">
      <t>タイ</t>
    </rPh>
    <rPh sb="80" eb="82">
      <t>ショウカイ</t>
    </rPh>
    <phoneticPr fontId="4"/>
  </si>
  <si>
    <t>Security Bulletin: Vulnerabilities in OpenSSL affect IBM InfoSphere Information Server</t>
    <phoneticPr fontId="2"/>
  </si>
  <si>
    <t>Data Stage project creation fails with "Unable to open (or create) log file" and "Check file and directory permissions"</t>
  </si>
  <si>
    <t>DataStage</t>
    <phoneticPr fontId="2"/>
  </si>
  <si>
    <t>Administrator Client</t>
    <phoneticPr fontId="2"/>
  </si>
  <si>
    <t xml:space="preserve">Windows </t>
    <phoneticPr fontId="2"/>
  </si>
  <si>
    <t xml:space="preserve">11.3, 11.3.1.0, 11.3.1.1, 11.3.1.2, 11.5 </t>
    <phoneticPr fontId="2"/>
  </si>
  <si>
    <t>11月 30, 2015</t>
  </si>
  <si>
    <t>DataStageアドミニストレータークライアントより新規DataStageプロジェクトの作成を行うと以下のエラーが発生する 
Error returned: Unable to open (or create) log file 'C:\Windows\system32\config\systemprofile\javatrace.1.txt'. ... 
原因は、アクティブディレクトリー管理のDataStageユーザーが、クライアントマシン側にプロファイルを持っていないため（ディレクトリが存在しないため）
対応策
（※注意）ActiveDirectoryを使用しているDataStageユーザーはDataStageのプロジェクト作成ができるようにWindowsマシンの"Administrator"としておくことが強く推奨される
Windows上のエンジン層にprofileを持たないDataStageユーザーはdstage_wrapper_tracesを代替ディレクトリにリダイレクトしておく必要がある。
dstage_wrapper_tracesはエンジン層の C:\IBM\InformationServer\ASBNode\conf\NewRepos.debug.properties内に指定する。
注意：以下のパラメーターの値は同じlog-directory-pathを指定すること、および、全ユーザーからアクセス可能な場所を指定すること
com.ibm.datastage.jlog.DSFileHandler.pattern=&lt;log-directory-path&gt;/dstage_wrapper_trace_{0}.log
NewRepos.logdir=&lt;log-directory-path&gt;</t>
    <phoneticPr fontId="2"/>
  </si>
  <si>
    <t>Identifiers do not display quotation marks in DB2 Connector for Information Server, Version 8.1</t>
  </si>
  <si>
    <t>11月 26, 2015</t>
  </si>
  <si>
    <t>DB2 Connectorのバルクロードを使用するとき、"Enable quoted identifier"を"YES"と指定してもクオーテーションが表示されない
原因　DB2 Connectorは"Enable quoted identifier"を無視してしまうため
対応方法　 "Tablename" にクオーテーションをつけて識別用の名前を指定し、そして、"Enable quoted identifier"は"NO"にする</t>
    <phoneticPr fontId="2"/>
  </si>
  <si>
    <t>Bulk-Load via DB2 Connector stage silently drops records when there is partition-key datatype mismatch between job and external schema</t>
  </si>
  <si>
    <t xml:space="preserve">8.7, 8.7.0.1, 8.7.0.2 </t>
    <phoneticPr fontId="2"/>
  </si>
  <si>
    <t>11月 24, 2015</t>
  </si>
  <si>
    <t xml:space="preserve">DB2 ConnectorステージBulk-Loadを実施する際、区分キーのデータタイプがジョブと外部の表定義とで異なっている場合、何も通知されずにレコードがドロップされる
原因
ジョブのデザインにおいて、区分キーのデータタイプとして'Varchar'を選択しているとき、DB2 Connectorはこのデータを次処理に進めるためにどの行がどのパーティションに入るべきかを判断しDB2に転送ます。情報を受け取ったDB2側ではロード前に区分化キーのデータタイプを'Char'としてパーティションの再確認が行われます。'Char'データタイプでは空白部分の情報が含まれているため、DB2が計算したパーティション情報がDB2Connectorから送られてきたパーティション情報と合わない場合があります。よって、DB2はそのような合わないデータは破棄されますが、DB2 Connector側はジョブログにこの操作についてログが残されません。
判別方法
１）ソース側とDB2表で行数が同じであるかを確認する
２）ジョブデザインとDB2表でパーティションキーのデータタイプが同じであるか否かを確認する
解決方法
１）手動にてジョブデザインで指定されているデータタイプが統一されるよう変更する
２）APAR JR48331を適用し、行がドロップされる場合に警告を出すようにする
</t>
    <rPh sb="27" eb="29">
      <t>ジッシ</t>
    </rPh>
    <rPh sb="31" eb="32">
      <t>サイ</t>
    </rPh>
    <rPh sb="33" eb="35">
      <t>クブン</t>
    </rPh>
    <rPh sb="49" eb="51">
      <t>ガイブ</t>
    </rPh>
    <rPh sb="52" eb="53">
      <t>ヒョウ</t>
    </rPh>
    <rPh sb="53" eb="55">
      <t>テイギ</t>
    </rPh>
    <rPh sb="57" eb="58">
      <t>コト</t>
    </rPh>
    <rPh sb="63" eb="65">
      <t>バアイ</t>
    </rPh>
    <rPh sb="66" eb="67">
      <t>ナニ</t>
    </rPh>
    <rPh sb="68" eb="70">
      <t>ツウチ</t>
    </rPh>
    <rPh sb="88" eb="90">
      <t>ゲンイン</t>
    </rPh>
    <rPh sb="104" eb="106">
      <t>クブン</t>
    </rPh>
    <rPh sb="128" eb="130">
      <t>センタク</t>
    </rPh>
    <rPh sb="157" eb="158">
      <t>ツギ</t>
    </rPh>
    <rPh sb="158" eb="160">
      <t>ショリ</t>
    </rPh>
    <rPh sb="161" eb="162">
      <t>スス</t>
    </rPh>
    <rPh sb="169" eb="170">
      <t>ギョウ</t>
    </rPh>
    <rPh sb="181" eb="182">
      <t>ハイ</t>
    </rPh>
    <rPh sb="187" eb="189">
      <t>ハンダン</t>
    </rPh>
    <rPh sb="194" eb="196">
      <t>テンソウ</t>
    </rPh>
    <rPh sb="199" eb="201">
      <t>ジョウホウ</t>
    </rPh>
    <rPh sb="202" eb="203">
      <t>ウ</t>
    </rPh>
    <rPh sb="204" eb="205">
      <t>ト</t>
    </rPh>
    <rPh sb="210" eb="211">
      <t>ガワ</t>
    </rPh>
    <rPh sb="216" eb="217">
      <t>マエ</t>
    </rPh>
    <rPh sb="218" eb="221">
      <t>クブンカ</t>
    </rPh>
    <rPh sb="252" eb="253">
      <t>オコナ</t>
    </rPh>
    <rPh sb="272" eb="274">
      <t>クウハク</t>
    </rPh>
    <rPh sb="274" eb="276">
      <t>ブブン</t>
    </rPh>
    <rPh sb="277" eb="279">
      <t>ジョウホウ</t>
    </rPh>
    <rPh sb="280" eb="281">
      <t>フク</t>
    </rPh>
    <rPh sb="293" eb="295">
      <t>ケイサン</t>
    </rPh>
    <rPh sb="304" eb="306">
      <t>ジョウホウ</t>
    </rPh>
    <rPh sb="321" eb="322">
      <t>オク</t>
    </rPh>
    <rPh sb="334" eb="336">
      <t>ジョウホウ</t>
    </rPh>
    <rPh sb="337" eb="338">
      <t>ア</t>
    </rPh>
    <rPh sb="341" eb="343">
      <t>バアイ</t>
    </rPh>
    <rPh sb="362" eb="363">
      <t>ア</t>
    </rPh>
    <rPh sb="370" eb="372">
      <t>ハキ</t>
    </rPh>
    <rPh sb="391" eb="392">
      <t>ガワ</t>
    </rPh>
    <rPh sb="401" eb="403">
      <t>ソウサ</t>
    </rPh>
    <rPh sb="410" eb="411">
      <t>ノコ</t>
    </rPh>
    <rPh sb="419" eb="421">
      <t>ハンベツ</t>
    </rPh>
    <rPh sb="421" eb="423">
      <t>ホウホウ</t>
    </rPh>
    <rPh sb="429" eb="430">
      <t>ガワ</t>
    </rPh>
    <rPh sb="434" eb="435">
      <t>ヒョウ</t>
    </rPh>
    <rPh sb="436" eb="438">
      <t>ギョウスウ</t>
    </rPh>
    <rPh sb="439" eb="440">
      <t>オナ</t>
    </rPh>
    <rPh sb="446" eb="448">
      <t>カクニン</t>
    </rPh>
    <rPh sb="464" eb="465">
      <t>ヒョウ</t>
    </rPh>
    <rPh sb="483" eb="484">
      <t>オナ</t>
    </rPh>
    <rPh sb="489" eb="490">
      <t>イナ</t>
    </rPh>
    <rPh sb="492" eb="494">
      <t>カクニン</t>
    </rPh>
    <rPh sb="498" eb="500">
      <t>カイケツ</t>
    </rPh>
    <rPh sb="500" eb="502">
      <t>ホウホウ</t>
    </rPh>
    <rPh sb="505" eb="507">
      <t>シュドウ</t>
    </rPh>
    <rPh sb="517" eb="519">
      <t>シテイ</t>
    </rPh>
    <rPh sb="531" eb="533">
      <t>トウイツ</t>
    </rPh>
    <rPh sb="538" eb="540">
      <t>ヘンコウ</t>
    </rPh>
    <rPh sb="558" eb="560">
      <t>テキヨウ</t>
    </rPh>
    <rPh sb="562" eb="563">
      <t>ギョウ</t>
    </rPh>
    <rPh sb="571" eb="573">
      <t>バアイ</t>
    </rPh>
    <rPh sb="574" eb="576">
      <t>ケイコク</t>
    </rPh>
    <rPh sb="577" eb="578">
      <t>ダ</t>
    </rPh>
    <phoneticPr fontId="2"/>
  </si>
  <si>
    <t>MustGather: Collecting logs and artifacts from InfoSphere Information Server</t>
  </si>
  <si>
    <t>all</t>
    <phoneticPr fontId="2"/>
  </si>
  <si>
    <t>8.0.1.1, 8.0.1.2, 8.0.1.3, 8.1, 8.1.0.1, 8.1.0.2, 8.5, 8.5.0.1, 8.5.0.2, 8.5.0.3, 8.7, 8.7.0.1, 8.7.0.2, 9.1, 9.1.0.1, 9.1.2.0, 10.0, 11.3, 11.3.1.0, 11.3.1.1, 11.3.1.2, 11.5</t>
    <phoneticPr fontId="2"/>
  </si>
  <si>
    <t xml:space="preserve">Information Information Serverのログ、情報収集ガイド
IBM InfoSphere Information Server およびそのコンポーネントで発生する問題のためのトラブルシューティングに関連するデータの収集方法についてのガイド。
このガイドでは、V11.5までの対応版となりました。
</t>
    <rPh sb="34" eb="36">
      <t>ジョウホウ</t>
    </rPh>
    <rPh sb="36" eb="38">
      <t>シュウシュウ</t>
    </rPh>
    <rPh sb="150" eb="152">
      <t>タイオウ</t>
    </rPh>
    <rPh sb="152" eb="153">
      <t>バン</t>
    </rPh>
    <phoneticPr fontId="2"/>
  </si>
  <si>
    <t>IBM InfoSphere Information Server Version 9.1 (GA level) and Version 9.1.2 fails to start automatically after a system restart when IBM DB2 Server Version 10.1 is used</t>
  </si>
  <si>
    <t>Installation</t>
    <phoneticPr fontId="2"/>
  </si>
  <si>
    <t xml:space="preserve">Linux </t>
    <phoneticPr fontId="2"/>
  </si>
  <si>
    <t>11月 20, 2015</t>
  </si>
  <si>
    <t>Information Server V9.1(GAレベル）とV9.1.2で、DB2 V10.１を使用している場合、システムの再起動後の自動スタートが失敗する
Notes
1.この問題はIISV9.1.0.1のフルインストールでは発生しません。GAレベルをインストールしている場合、FP1を適用してもこの問題は解決されません
2.V9.1.01を最初にフルインストールしている場合、V9.1.2.0で問題は発生しません、しかし、GAレベルを最初にインストールしているか、もしくは2014年1月2日より前にダウンロードしたV9.1.2.0をフルインストールしている場合問題が発生します
原因
IISV9.1がリリースされたときDB2 V10.1の自動開始機能用のFixはまだ提供されていなかったことによるもの。DB2 V10.1FP3レベルでこの問題は解決されます
解決方法
・9.1.2.0の導入を行う場合は次のpart numberのElectronic Image: CIV85ML, Physical Media (DVDs): C6E81ML and C6E82MLをインストールに使用すること
・DB2 V10.1のFP3を導入すること
・システム再起動実施後は手動にて、DB2、WAS、IISのエージェントを再起動する</t>
    <rPh sb="49" eb="51">
      <t>シヨウ</t>
    </rPh>
    <rPh sb="55" eb="57">
      <t>バアイ</t>
    </rPh>
    <rPh sb="63" eb="66">
      <t>サイキドウ</t>
    </rPh>
    <rPh sb="66" eb="67">
      <t>ゴ</t>
    </rPh>
    <rPh sb="68" eb="70">
      <t>ジドウ</t>
    </rPh>
    <rPh sb="75" eb="77">
      <t>シッパイ</t>
    </rPh>
    <rPh sb="91" eb="93">
      <t>モンダイ</t>
    </rPh>
    <rPh sb="116" eb="118">
      <t>ハッセイ</t>
    </rPh>
    <rPh sb="139" eb="141">
      <t>バアイ</t>
    </rPh>
    <rPh sb="146" eb="148">
      <t>テキヨウ</t>
    </rPh>
    <rPh sb="153" eb="155">
      <t>モンダイ</t>
    </rPh>
    <rPh sb="156" eb="158">
      <t>カイケツ</t>
    </rPh>
    <rPh sb="174" eb="176">
      <t>サイショ</t>
    </rPh>
    <rPh sb="189" eb="191">
      <t>バアイ</t>
    </rPh>
    <rPh sb="201" eb="203">
      <t>モンダイ</t>
    </rPh>
    <rPh sb="204" eb="206">
      <t>ハッセイ</t>
    </rPh>
    <rPh sb="221" eb="223">
      <t>サイショ</t>
    </rPh>
    <rPh sb="244" eb="245">
      <t>ネン</t>
    </rPh>
    <rPh sb="246" eb="247">
      <t>ガツ</t>
    </rPh>
    <rPh sb="248" eb="249">
      <t>ニチ</t>
    </rPh>
    <rPh sb="251" eb="252">
      <t>マエ</t>
    </rPh>
    <rPh sb="282" eb="284">
      <t>バアイ</t>
    </rPh>
    <rPh sb="284" eb="286">
      <t>モンダイ</t>
    </rPh>
    <rPh sb="287" eb="289">
      <t>ハッセイ</t>
    </rPh>
    <rPh sb="294" eb="296">
      <t>ゲンイン</t>
    </rPh>
    <rPh sb="324" eb="326">
      <t>ジドウ</t>
    </rPh>
    <rPh sb="326" eb="328">
      <t>カイシ</t>
    </rPh>
    <rPh sb="328" eb="330">
      <t>キノウ</t>
    </rPh>
    <rPh sb="330" eb="331">
      <t>ヨウ</t>
    </rPh>
    <rPh sb="338" eb="340">
      <t>テイキョウ</t>
    </rPh>
    <rPh sb="374" eb="376">
      <t>モンダイ</t>
    </rPh>
    <rPh sb="377" eb="379">
      <t>カイケツ</t>
    </rPh>
    <rPh sb="385" eb="387">
      <t>カイケツ</t>
    </rPh>
    <rPh sb="387" eb="389">
      <t>ホウホウ</t>
    </rPh>
    <rPh sb="399" eb="401">
      <t>ドウニュウ</t>
    </rPh>
    <rPh sb="402" eb="403">
      <t>オコナ</t>
    </rPh>
    <rPh sb="404" eb="406">
      <t>バアイ</t>
    </rPh>
    <rPh sb="407" eb="408">
      <t>ツギ</t>
    </rPh>
    <rPh sb="498" eb="500">
      <t>シヨウ</t>
    </rPh>
    <rPh sb="520" eb="522">
      <t>ドウニュウ</t>
    </rPh>
    <rPh sb="532" eb="535">
      <t>サイキドウ</t>
    </rPh>
    <rPh sb="535" eb="538">
      <t>ジッシゴ</t>
    </rPh>
    <rPh sb="539" eb="541">
      <t>シュドウ</t>
    </rPh>
    <rPh sb="563" eb="566">
      <t>サイキドウ</t>
    </rPh>
    <phoneticPr fontId="2"/>
  </si>
  <si>
    <t>DataStage DSCC command using an authfile produces an invalid host error.</t>
  </si>
  <si>
    <t>DSCC</t>
    <phoneticPr fontId="2"/>
  </si>
  <si>
    <t>8.5, 8.7, 9.1, 11.3, 11.5</t>
    <phoneticPr fontId="2"/>
  </si>
  <si>
    <t>11月 19, 2015</t>
  </si>
  <si>
    <t xml:space="preserve">DSCCコマンドを認証ファイルを一緒に使用すると以下のようなエラーメッセージが戻される。
"The authentication file does not contain valid 'host' details"
DSCCのドキュメントでは/hまたは/hostnameを使用して有効なホストを指定するとなっているが、/hや/hosenameを使用するとエラーとなる
認証ファイルが存在している場合は、DSCCコマンドの/hや/hostnameではなく、"server="でホストを指定する必要がある。
例）
# AuthFile credentials
user=&lt;iis user&gt;
password=&lt;{iisenc}xxxxxxxxxxxxxxxxxx&gt;
domain=&lt;domain:9080&gt;
server=&lt;fully qualified host name&gt;
</t>
    <rPh sb="9" eb="11">
      <t>ニンショウ</t>
    </rPh>
    <rPh sb="16" eb="18">
      <t>イッショ</t>
    </rPh>
    <rPh sb="19" eb="21">
      <t>シヨウ</t>
    </rPh>
    <rPh sb="24" eb="26">
      <t>イカ</t>
    </rPh>
    <rPh sb="39" eb="40">
      <t>モド</t>
    </rPh>
    <rPh sb="139" eb="141">
      <t>シヨウ</t>
    </rPh>
    <rPh sb="143" eb="145">
      <t>ユウコウ</t>
    </rPh>
    <rPh sb="150" eb="152">
      <t>シテイ</t>
    </rPh>
    <rPh sb="175" eb="177">
      <t>シヨウ</t>
    </rPh>
    <rPh sb="187" eb="189">
      <t>ニンショウ</t>
    </rPh>
    <rPh sb="194" eb="196">
      <t>ソンザイ</t>
    </rPh>
    <rPh sb="200" eb="202">
      <t>バアイ</t>
    </rPh>
    <rPh sb="244" eb="246">
      <t>シテイ</t>
    </rPh>
    <rPh sb="248" eb="250">
      <t>ヒツヨウ</t>
    </rPh>
    <rPh sb="255" eb="256">
      <t>レイ</t>
    </rPh>
    <phoneticPr fontId="2"/>
  </si>
  <si>
    <t>ISD Output stage may fail with 'Writer timed out waiting for Reader to connect' error when not enough Buffer size or Timeout is used</t>
    <phoneticPr fontId="2"/>
  </si>
  <si>
    <t>ISD Outputステージ</t>
    <phoneticPr fontId="2"/>
  </si>
  <si>
    <t xml:space="preserve">8.5, 8.5.0.1, 8.5.0.2, 8.7, 8.7.0.1, 9.1, 9.1.0.1, 11.3, 11.3.1 </t>
    <phoneticPr fontId="2"/>
  </si>
  <si>
    <t>11月 18, 2015</t>
  </si>
  <si>
    <t>ISD OutputステージがあるジョブでISDサービスを使用するようになっているとき、大量レコードを処理させようとするとパラレルジョブが以下のエラーで失敗する
DataStage Job error:
PutRow Failed: dspipe_wait(31573): Writer timed out waiting for Reader to connect.
原因
ISDジョブの挙動を制御したりISD Outputステージをもつ大量レコードに大きな影響を与えるのは、データレコードのサイズやレコード数、ISE Outputステージのプロパティにあるバッファーやタイムアウトの値などがある。
ISDには複数のバッファーを共有メモリー上に保持し、データのやり取りなどにしようしており、大量データを扱う場合にバッファーが一杯になると、エージェントはバッファー間をスイッチしながらデータの処理を行います。バッファーが使用できない状態の場合、Outputステージライターは使用できるまで待ちとなり、結果的にタイムアウトとなりエラーレポートが出る可能性がある。
解決策
ISD Outputステージのバッファーサイズ、タイムアウト値の調整
（大量の処理レコード数であったり、レコードサイズが長くなるような場合はバッファーサイズを必要であれば３MBや４MBなどへ十分に大きくする。同様に遅いデータソースを使用していたり処理ロジックが遅いような場合は、タイムアウトに数分という値を入れるなど）</t>
    <rPh sb="187" eb="189">
      <t>ゲンイン</t>
    </rPh>
    <rPh sb="197" eb="199">
      <t>キョドウ</t>
    </rPh>
    <rPh sb="200" eb="202">
      <t>セイギョ</t>
    </rPh>
    <rPh sb="222" eb="224">
      <t>タイリョウ</t>
    </rPh>
    <rPh sb="229" eb="230">
      <t>オオ</t>
    </rPh>
    <rPh sb="232" eb="234">
      <t>エイキョウ</t>
    </rPh>
    <rPh sb="235" eb="236">
      <t>アタ</t>
    </rPh>
    <rPh sb="257" eb="258">
      <t>スウ</t>
    </rPh>
    <rPh sb="295" eb="296">
      <t>アタイ</t>
    </rPh>
    <rPh sb="308" eb="310">
      <t>フクスウ</t>
    </rPh>
    <rPh sb="317" eb="319">
      <t>キョウユウ</t>
    </rPh>
    <rPh sb="323" eb="324">
      <t>ジョウ</t>
    </rPh>
    <rPh sb="325" eb="327">
      <t>ホジ</t>
    </rPh>
    <rPh sb="335" eb="336">
      <t>ト</t>
    </rPh>
    <rPh sb="348" eb="350">
      <t>タイリョウ</t>
    </rPh>
    <rPh sb="354" eb="355">
      <t>アツカ</t>
    </rPh>
    <rPh sb="356" eb="358">
      <t>バアイ</t>
    </rPh>
    <rPh sb="365" eb="367">
      <t>イッパイ</t>
    </rPh>
    <rPh sb="384" eb="385">
      <t>カン</t>
    </rPh>
    <rPh sb="398" eb="400">
      <t>ショリ</t>
    </rPh>
    <rPh sb="401" eb="402">
      <t>オコナ</t>
    </rPh>
    <rPh sb="412" eb="414">
      <t>シヨウ</t>
    </rPh>
    <rPh sb="418" eb="420">
      <t>ジョウタイ</t>
    </rPh>
    <rPh sb="421" eb="423">
      <t>バアイ</t>
    </rPh>
    <rPh sb="439" eb="441">
      <t>シヨウ</t>
    </rPh>
    <rPh sb="446" eb="447">
      <t>マ</t>
    </rPh>
    <rPh sb="452" eb="455">
      <t>ケッカテキ</t>
    </rPh>
    <rPh sb="473" eb="474">
      <t>デ</t>
    </rPh>
    <rPh sb="475" eb="478">
      <t>カノウセイ</t>
    </rPh>
    <rPh sb="484" eb="487">
      <t>カイケツサク</t>
    </rPh>
    <rPh sb="518" eb="519">
      <t>チ</t>
    </rPh>
    <rPh sb="520" eb="522">
      <t>チョウセイ</t>
    </rPh>
    <rPh sb="524" eb="526">
      <t>タイリョウ</t>
    </rPh>
    <rPh sb="527" eb="529">
      <t>ショリ</t>
    </rPh>
    <rPh sb="533" eb="534">
      <t>スウ</t>
    </rPh>
    <rPh sb="548" eb="549">
      <t>ナガ</t>
    </rPh>
    <rPh sb="555" eb="557">
      <t>バアイ</t>
    </rPh>
    <rPh sb="567" eb="569">
      <t>ヒツヨウ</t>
    </rPh>
    <rPh sb="583" eb="585">
      <t>ジュウブン</t>
    </rPh>
    <rPh sb="586" eb="587">
      <t>オオ</t>
    </rPh>
    <rPh sb="592" eb="594">
      <t>ドウヨウ</t>
    </rPh>
    <rPh sb="595" eb="596">
      <t>オソ</t>
    </rPh>
    <rPh sb="604" eb="606">
      <t>シヨウ</t>
    </rPh>
    <rPh sb="611" eb="613">
      <t>ショリ</t>
    </rPh>
    <rPh sb="618" eb="619">
      <t>オソ</t>
    </rPh>
    <rPh sb="623" eb="625">
      <t>バアイ</t>
    </rPh>
    <rPh sb="634" eb="636">
      <t>スウフン</t>
    </rPh>
    <rPh sb="639" eb="640">
      <t>アタイ</t>
    </rPh>
    <rPh sb="641" eb="642">
      <t>イ</t>
    </rPh>
    <phoneticPr fontId="2"/>
  </si>
  <si>
    <t>Additional steps to enable non-root WebSphere® Application Server administration (Linux, UNIX)</t>
  </si>
  <si>
    <t xml:space="preserve">11.3.1.2, 11.5 </t>
    <phoneticPr fontId="2"/>
  </si>
  <si>
    <t>11月 13, 2015</t>
  </si>
  <si>
    <t xml:space="preserve">InfoSphere Information Server 11.3.1.2とそれ以降の環境で、WAS管理ユーザーをroot以外で構成する場合に必要となるステップは何か。
対応方法
MetadataServer.shスクリプトを、非rootユーザーでも実行できるようにアップデートされました。
そのためには、システム的な変更が必要となる。例えば、wasadminをWASのIISプロファイルの所有者にするよう設計した場合は以下の作業をrootとして行います
cd &lt;Information Server installation location&gt;/ASBServer
chmod 755 bin
# if the log doesn't exist, create it
cd logs
touch startMetadataServer.log
chown wasadmin startMetadataServer.log
cd ../conf
chown wasadmin MetadataServer.info
次のリンクの指示を確認: https://www.ibm.com/support/knowledgecenter/SSZJPZ_11.3.0/com.ibm.swg.im.iis.found.admin.common.doc/topics/appsvconfig_nonrootadmin.html 
</t>
    <rPh sb="41" eb="43">
      <t>イコウ</t>
    </rPh>
    <rPh sb="44" eb="46">
      <t>カンキョウ</t>
    </rPh>
    <rPh sb="51" eb="53">
      <t>カンリ</t>
    </rPh>
    <rPh sb="62" eb="64">
      <t>イガイ</t>
    </rPh>
    <rPh sb="65" eb="67">
      <t>コウセイ</t>
    </rPh>
    <rPh sb="69" eb="71">
      <t>バアイ</t>
    </rPh>
    <rPh sb="72" eb="74">
      <t>ヒツヨウ</t>
    </rPh>
    <rPh sb="82" eb="83">
      <t>ナニ</t>
    </rPh>
    <rPh sb="87" eb="89">
      <t>タイオウ</t>
    </rPh>
    <rPh sb="89" eb="91">
      <t>ホウホウ</t>
    </rPh>
    <rPh sb="116" eb="117">
      <t>ヒ</t>
    </rPh>
    <rPh sb="127" eb="129">
      <t>ジッコウ</t>
    </rPh>
    <rPh sb="159" eb="160">
      <t>テキ</t>
    </rPh>
    <rPh sb="161" eb="163">
      <t>ヘンコウ</t>
    </rPh>
    <rPh sb="164" eb="166">
      <t>ヒツヨウ</t>
    </rPh>
    <rPh sb="170" eb="171">
      <t>タト</t>
    </rPh>
    <rPh sb="197" eb="200">
      <t>ショユウシャ</t>
    </rPh>
    <rPh sb="205" eb="207">
      <t>セッケイ</t>
    </rPh>
    <rPh sb="209" eb="211">
      <t>バアイ</t>
    </rPh>
    <rPh sb="212" eb="214">
      <t>イカ</t>
    </rPh>
    <rPh sb="215" eb="217">
      <t>サギョウ</t>
    </rPh>
    <rPh sb="225" eb="226">
      <t>オコナ</t>
    </rPh>
    <rPh sb="464" eb="465">
      <t>ツギ</t>
    </rPh>
    <rPh sb="470" eb="472">
      <t>シジ</t>
    </rPh>
    <rPh sb="473" eb="475">
      <t>カクニン</t>
    </rPh>
    <phoneticPr fontId="2"/>
  </si>
  <si>
    <t>After SQL statement executes when job fails in IBM InfoSphere DataStage</t>
  </si>
  <si>
    <t>Oracle Connector/ODBC Connector</t>
    <phoneticPr fontId="2"/>
  </si>
  <si>
    <t xml:space="preserve">AIX, HP-UX, Linux, Solaris, Windows </t>
    <phoneticPr fontId="2"/>
  </si>
  <si>
    <t xml:space="preserve">8.0.1, 8.1, 8.5, 8.7 </t>
    <phoneticPr fontId="2"/>
  </si>
  <si>
    <t>11月 07, 2015</t>
  </si>
  <si>
    <t xml:space="preserve">Oracle ConnectorステージとODBC Connectorステージを使用したjobで、Jobが失敗してもAFTER SQLステートメントが実行される事象について
対処方法
この動作は仕様どおりのものになります。
詳細は、Oracle Connector、ODBC Connector,ORAOCI Plugin, DRS Plugin ステージの説明をご確認ください。
Oracle Connector
ノード上の致命的なエラーの発生を問わず"After SQL"は実行されます
ODBC Connector
Oracle Connectorと同様の動作になります
ORAOCI Plugin
デフォルトでは、警告がジョブでログされていたとしても、"After SQL"ステートメントは実行されます。もし、警告をエラーとして扱うようにプロパティに設定していた場合、ジョブは停止し、"After SQL"ステートメントも実行されません。
DB2 Connector
ノード上の致命的なエラーの発生を問わず"After SQL"は実行されます
DRS Plugin
ORAOCI Pluginと同様の動作になります
</t>
    <rPh sb="40" eb="42">
      <t>シヨウ</t>
    </rPh>
    <rPh sb="53" eb="55">
      <t>シッパイ</t>
    </rPh>
    <rPh sb="75" eb="77">
      <t>ジッコウ</t>
    </rPh>
    <rPh sb="80" eb="82">
      <t>ジショウ</t>
    </rPh>
    <rPh sb="88" eb="90">
      <t>タイショ</t>
    </rPh>
    <rPh sb="90" eb="92">
      <t>ホウホウ</t>
    </rPh>
    <rPh sb="95" eb="97">
      <t>ドウサ</t>
    </rPh>
    <rPh sb="98" eb="100">
      <t>シヨウ</t>
    </rPh>
    <rPh sb="113" eb="115">
      <t>ショウサイ</t>
    </rPh>
    <rPh sb="180" eb="182">
      <t>セツメイ</t>
    </rPh>
    <rPh sb="184" eb="186">
      <t>カクニン</t>
    </rPh>
    <rPh sb="282" eb="284">
      <t>ドウヨウ</t>
    </rPh>
    <rPh sb="285" eb="287">
      <t>ドウサ</t>
    </rPh>
    <rPh sb="316" eb="318">
      <t>ケイコク</t>
    </rPh>
    <rPh sb="354" eb="356">
      <t>ジッコウ</t>
    </rPh>
    <rPh sb="364" eb="366">
      <t>ケイコク</t>
    </rPh>
    <rPh sb="373" eb="374">
      <t>アツカ</t>
    </rPh>
    <rPh sb="384" eb="386">
      <t>セッテイ</t>
    </rPh>
    <rPh sb="390" eb="392">
      <t>バアイ</t>
    </rPh>
    <rPh sb="397" eb="399">
      <t>テイシ</t>
    </rPh>
    <rPh sb="420" eb="422">
      <t>ジッコウ</t>
    </rPh>
    <rPh sb="447" eb="448">
      <t>ジョウ</t>
    </rPh>
    <rPh sb="449" eb="452">
      <t>チメイテキ</t>
    </rPh>
    <rPh sb="457" eb="459">
      <t>ハッセイ</t>
    </rPh>
    <rPh sb="460" eb="461">
      <t>ト</t>
    </rPh>
    <rPh sb="475" eb="477">
      <t>ジッコウ</t>
    </rPh>
    <rPh sb="508" eb="510">
      <t>ドウヨウ</t>
    </rPh>
    <rPh sb="511" eb="513">
      <t>ドウサ</t>
    </rPh>
    <phoneticPr fontId="2"/>
  </si>
  <si>
    <t>Updating WebSphere Application Server's SSL Certificates' key bit values for InfoSphere Information Server</t>
  </si>
  <si>
    <t>InformationServer</t>
    <phoneticPr fontId="2"/>
  </si>
  <si>
    <t>WAS</t>
    <phoneticPr fontId="2"/>
  </si>
  <si>
    <t xml:space="preserve">8.0.1, 8.1, 8.5, 8.7, 9.1 </t>
    <phoneticPr fontId="2"/>
  </si>
  <si>
    <t>11月 06, 2015</t>
  </si>
  <si>
    <t>WASのSSL証明書のキービットの値を大きくする方法、および、どうInformationServerに影響するかについて
IIS V9.1ではWAS 8.5.0.0が使用されており、このリリースではrootの証明書に2048bitのキーがデフォルトで使われています。
しかし、メタデータインターチェンジエージェントからIMAMへの通信のためにInformationServerによって導入されたiiscertは、デフォルトで1024bitであるため、technoteの手順を実行すること
また、Information Server 8.7, 8.5, 8.1, 8.0.1は、WASのrootの証明書が1024bitのキーのバージョンのため、technoteに記載されている手順を実行し変更すること。
また、メタデータインターチェンジエージェントからIMAMへの通信のためにInformationServerによって導入されたiiscertは、デフォルトで1024bitであるため、technoteの手順を実行すること</t>
    <rPh sb="7" eb="10">
      <t>ショウメイショ</t>
    </rPh>
    <rPh sb="17" eb="18">
      <t>アタイ</t>
    </rPh>
    <rPh sb="19" eb="20">
      <t>オオ</t>
    </rPh>
    <rPh sb="24" eb="26">
      <t>ホウホウ</t>
    </rPh>
    <rPh sb="51" eb="53">
      <t>エイキョウ</t>
    </rPh>
    <rPh sb="84" eb="86">
      <t>シヨウ</t>
    </rPh>
    <rPh sb="105" eb="108">
      <t>ショウメイショ</t>
    </rPh>
    <rPh sb="126" eb="127">
      <t>ツカ</t>
    </rPh>
    <rPh sb="166" eb="168">
      <t>ツウシン</t>
    </rPh>
    <rPh sb="193" eb="195">
      <t>ドウニュウ</t>
    </rPh>
    <rPh sb="235" eb="237">
      <t>テジュン</t>
    </rPh>
    <rPh sb="238" eb="240">
      <t>ジッコウ</t>
    </rPh>
    <rPh sb="299" eb="302">
      <t>ショウメイショ</t>
    </rPh>
    <rPh sb="332" eb="334">
      <t>キサイ</t>
    </rPh>
    <rPh sb="339" eb="341">
      <t>テジュン</t>
    </rPh>
    <rPh sb="342" eb="344">
      <t>ジッコウ</t>
    </rPh>
    <rPh sb="345" eb="347">
      <t>ヘンコウ</t>
    </rPh>
    <phoneticPr fontId="2"/>
  </si>
  <si>
    <t>IBM DataStage job monitor fails with "Failed to initialize job monitoring. Monitor information will not be generated"</t>
  </si>
  <si>
    <t>Jobモニター</t>
    <phoneticPr fontId="2"/>
  </si>
  <si>
    <t xml:space="preserve">8.5, 8.5.0.1, 8.5.0.2, 8.5.0.3, 8.7, 8.7.0.1, 8.7.0.2, 9.1, 9.1.0.1, 9.1.2.0
</t>
    <phoneticPr fontId="2"/>
  </si>
  <si>
    <t>11月 02, 2015</t>
  </si>
  <si>
    <t xml:space="preserve">DataStageのジョブモニターが"Failed to initialize job monitoring. Monitor information will not be generated"で失敗する
原因
/etc/hostsの中に、0.0.0.0のIPアドレスがあることによる
問題判別方法は、/etc/hostsのリストに0.0.0.0が含まれているかどうかを確認する。
jobモニターをデバッグモードで実施すると、以下のメッセージが/opt/IBM/InformationServer/Server/PXEngine/java/JobMonApp.log の中にあることが確認できる
=======================================
Fatal Parsing Error Occurred:Premature end of file.
Could not write to subscriber socket.
SAXParseException... Closing Connection to Client...Premature end of file.
org.xml.sax.SAXParseException: Premature end of file.
at org.apache.xerces.parsers.AbstractSAXParser.parse(Unknown Source)
at ConsumerRequestReaderThread.run(ConsumerRequestReaderThread.java:219)
ConsumerInputReader is DONE!
ProducerInputReader reading from socket.
========================================
対応策
ネットワーク管理者に連絡し、0.0.0.0のエントリーを削除可能であれば、削除してもらう。もし削除できない場合は、IBMサポートまで連絡する。
</t>
    <rPh sb="99" eb="101">
      <t>シッパイ</t>
    </rPh>
    <rPh sb="105" eb="107">
      <t>ゲンイン</t>
    </rPh>
    <rPh sb="119" eb="120">
      <t>ナカ</t>
    </rPh>
    <rPh sb="146" eb="148">
      <t>モンダイ</t>
    </rPh>
    <rPh sb="148" eb="150">
      <t>ハンベツ</t>
    </rPh>
    <rPh sb="150" eb="152">
      <t>ホウホウ</t>
    </rPh>
    <rPh sb="177" eb="178">
      <t>フク</t>
    </rPh>
    <rPh sb="188" eb="190">
      <t>カクニン</t>
    </rPh>
    <rPh sb="210" eb="212">
      <t>ジッシ</t>
    </rPh>
    <rPh sb="216" eb="218">
      <t>イカ</t>
    </rPh>
    <rPh sb="288" eb="289">
      <t>ナカ</t>
    </rPh>
    <rPh sb="295" eb="297">
      <t>カクニン</t>
    </rPh>
    <rPh sb="817" eb="819">
      <t>タイオウ</t>
    </rPh>
    <rPh sb="819" eb="820">
      <t>サク</t>
    </rPh>
    <rPh sb="827" eb="830">
      <t>カンリシャ</t>
    </rPh>
    <rPh sb="831" eb="833">
      <t>レンラク</t>
    </rPh>
    <rPh sb="849" eb="851">
      <t>サクジョ</t>
    </rPh>
    <rPh sb="851" eb="853">
      <t>カノウ</t>
    </rPh>
    <rPh sb="858" eb="860">
      <t>サクジョ</t>
    </rPh>
    <rPh sb="868" eb="870">
      <t>サクジョ</t>
    </rPh>
    <rPh sb="874" eb="876">
      <t>バアイ</t>
    </rPh>
    <rPh sb="887" eb="889">
      <t>レンラク</t>
    </rPh>
    <phoneticPr fontId="2"/>
  </si>
  <si>
    <t>Security Bulletin: Vulnerability in Apache Commons affects IBM InfoSphere Information Server (CVE-2015-7450)</t>
  </si>
  <si>
    <t xml:space="preserve">8.5, 8.7, 9.1, 11.3, 11.5 </t>
    <phoneticPr fontId="2"/>
  </si>
  <si>
    <t>ApacheCommonCollectionがリモートからシステム上で任意のプログラムを実行することを許してしまうというセキュリティ上の脆弱性が見つかったことへの対応。</t>
    <phoneticPr fontId="2"/>
  </si>
  <si>
    <t>Security Bulletin: Multiple vulnerabilities in IBM Java SDK affect IBM InfoSphere Information Server (CVE-2015-1931 CVE-2015-2601 CVE-2015-2613 CVE-2015-2625)</t>
  </si>
  <si>
    <t>InformationServerで使用しているIBM SDK V6,V7で複数の脆弱性が見つかり、これらの問題は2015年7月にIBM Javaのアップデートの際に明らかになりました。
対象となる各バージョンに応じたFixを適用すること</t>
    <phoneticPr fontId="2"/>
  </si>
  <si>
    <r>
      <t>WAS管理コンソールで"SRVE0255E: A WebGroup/Virtual Host to handle /IBM/console/logon.jsp has not been defined. "のログイン・エラーとなった場合、URLが異なっている可能性がある。大文字IBMの代わりに小文字ibmを使うこと。
(誤)http://hostname:9060/</t>
    </r>
    <r>
      <rPr>
        <b/>
        <sz val="10"/>
        <rFont val="ＭＳ Ｐゴシック"/>
        <family val="3"/>
        <charset val="128"/>
      </rPr>
      <t>IBM</t>
    </r>
    <r>
      <rPr>
        <sz val="10"/>
        <rFont val="ＭＳ Ｐゴシック"/>
        <family val="3"/>
        <charset val="128"/>
      </rPr>
      <t>/console
(正)http://hostname:9080/</t>
    </r>
    <r>
      <rPr>
        <b/>
        <sz val="10"/>
        <rFont val="ＭＳ Ｐゴシック"/>
        <family val="3"/>
        <charset val="128"/>
      </rPr>
      <t>ibm</t>
    </r>
    <r>
      <rPr>
        <sz val="10"/>
        <rFont val="ＭＳ Ｐゴシック"/>
        <family val="3"/>
        <charset val="128"/>
      </rPr>
      <t>/console</t>
    </r>
    <phoneticPr fontId="2"/>
  </si>
  <si>
    <t>SQL Type missing in DataStage Designer Client stage editor window</t>
  </si>
  <si>
    <t>Designer クライアント</t>
    <phoneticPr fontId="2"/>
  </si>
  <si>
    <t>12月 31, 2015</t>
  </si>
  <si>
    <t>Designerクライアントで、入力リンク/出力リンクなどの編集中に列のSQLタイプ(int, Char, VarCharなど)のドロップダウンに何も表示されないことがある。これは、ProjectsディレクトリのDSMFParamsファイルが無い、または破損しているため。別のプロジェクトからコピーする。</t>
    <rPh sb="16" eb="18">
      <t>ニュウリョク</t>
    </rPh>
    <rPh sb="22" eb="24">
      <t>シュツリョク</t>
    </rPh>
    <rPh sb="30" eb="33">
      <t>ヘンシュウチュウ</t>
    </rPh>
    <rPh sb="34" eb="35">
      <t>レツ</t>
    </rPh>
    <rPh sb="73" eb="74">
      <t>ナニ</t>
    </rPh>
    <rPh sb="75" eb="77">
      <t>ヒョウジ</t>
    </rPh>
    <rPh sb="121" eb="122">
      <t>ナ</t>
    </rPh>
    <rPh sb="127" eb="129">
      <t>ハソン</t>
    </rPh>
    <rPh sb="136" eb="137">
      <t>ベツ</t>
    </rPh>
    <phoneticPr fontId="2"/>
  </si>
  <si>
    <t>IIS 11.3 install on Windows 2012 server gives certificate error in Internet Explorer browser.</t>
  </si>
  <si>
    <t>11.3, 11.5</t>
    <phoneticPr fontId="2"/>
  </si>
  <si>
    <t>12月 30, 2015</t>
  </si>
  <si>
    <t>InfoSphere Inforrmation Server 11.3, 11.5導入プログラムを、Windows 2012で起動すると、Internet Explorerが起動するが証明書エラーとなる。回避方法を紹介。</t>
    <rPh sb="41" eb="43">
      <t>ドウニュウ</t>
    </rPh>
    <rPh sb="63" eb="65">
      <t>キドウ</t>
    </rPh>
    <rPh sb="87" eb="89">
      <t>キドウ</t>
    </rPh>
    <rPh sb="92" eb="94">
      <t>ショウメイ</t>
    </rPh>
    <rPh sb="94" eb="95">
      <t>ショ</t>
    </rPh>
    <rPh sb="102" eb="104">
      <t>カイヒ</t>
    </rPh>
    <rPh sb="104" eb="106">
      <t>ホウホウ</t>
    </rPh>
    <rPh sb="107" eb="109">
      <t>ショウカイ</t>
    </rPh>
    <phoneticPr fontId="2"/>
  </si>
  <si>
    <t>Error when trying to manage repositories</t>
  </si>
  <si>
    <t>9.1, 11.3</t>
    <phoneticPr fontId="2"/>
  </si>
  <si>
    <t>Designerクライアントで、メタデータ管理(レポジトリー &gt; メタデータ共有 &gt; 管理)を実行しようとして以下のエラーとなることがある。
java.lang.NoClassDefFoundError:
com.ibm.iis.xmeta.client.ITransactionalSandboxClient
Caused by: java.lang.ClassNotFoundException:
com.ibm.iis.xmeta.client.ITransactionalSandboxClient
xmeta_repository.jar の中に該当クラスが無いので、サービス層のコンピュータから必要なファイルを、Designerを実行しているコンピュータにコピーする。</t>
    <rPh sb="21" eb="23">
      <t>カンリ</t>
    </rPh>
    <rPh sb="38" eb="40">
      <t>キョウユウ</t>
    </rPh>
    <rPh sb="43" eb="45">
      <t>カンリ</t>
    </rPh>
    <rPh sb="47" eb="49">
      <t>ジッコウ</t>
    </rPh>
    <rPh sb="55" eb="57">
      <t>イカ</t>
    </rPh>
    <rPh sb="276" eb="277">
      <t>ナカ</t>
    </rPh>
    <rPh sb="278" eb="280">
      <t>ガイトウ</t>
    </rPh>
    <rPh sb="284" eb="285">
      <t>ナ</t>
    </rPh>
    <rPh sb="293" eb="294">
      <t>ソウ</t>
    </rPh>
    <rPh sb="303" eb="305">
      <t>ヒツヨウ</t>
    </rPh>
    <rPh sb="321" eb="323">
      <t>ジッコウ</t>
    </rPh>
    <phoneticPr fontId="2"/>
  </si>
  <si>
    <t>DataStage client logins fail with a "lassDefFoundError".</t>
  </si>
  <si>
    <t>DataStageクライアントからのログインで、以下のエラーとなることがある。 
Failed to authenticate the current user against the selected Services Tier 
lassDefFoundError: com.ibm.iis.isf.admin.config.impl.IISConfigPropertiesImpl &amp;#40;initialization failure&amp;#41; 
サービス層(WAS)がパスワードの期限切れなどで、レポジトリにアクセスできないことが原因である可能性が高い。問題判別、回避方法を紹介。</t>
    <rPh sb="24" eb="26">
      <t>イカ</t>
    </rPh>
    <rPh sb="232" eb="233">
      <t>ソウ</t>
    </rPh>
    <rPh sb="245" eb="247">
      <t>キゲン</t>
    </rPh>
    <rPh sb="247" eb="248">
      <t>ギ</t>
    </rPh>
    <rPh sb="270" eb="272">
      <t>ゲンイン</t>
    </rPh>
    <rPh sb="275" eb="278">
      <t>カノウセイ</t>
    </rPh>
    <rPh sb="279" eb="280">
      <t>タカ</t>
    </rPh>
    <rPh sb="282" eb="284">
      <t>モンダイ</t>
    </rPh>
    <rPh sb="284" eb="286">
      <t>ハンベツ</t>
    </rPh>
    <rPh sb="287" eb="289">
      <t>カイヒ</t>
    </rPh>
    <rPh sb="289" eb="291">
      <t>ホウホウ</t>
    </rPh>
    <rPh sb="292" eb="294">
      <t>ショウカイ</t>
    </rPh>
    <phoneticPr fontId="2"/>
  </si>
  <si>
    <t>How to resolve DataStage error "Unable to open descriptor file to update: Permission denied"</t>
  </si>
  <si>
    <t>12月 28, 2015</t>
  </si>
  <si>
    <t>DataStageジョブを実行しようとして"Unable to open descriptor file to update: Permission denied”エラーとなることがある。umaskの設定が間違っている可能性がある。問題判別と修正方法を紹介。</t>
    <rPh sb="13" eb="15">
      <t>ジッコウ</t>
    </rPh>
    <rPh sb="100" eb="102">
      <t>セッテイ</t>
    </rPh>
    <rPh sb="103" eb="105">
      <t>マチガ</t>
    </rPh>
    <rPh sb="109" eb="112">
      <t>カノウセイ</t>
    </rPh>
    <rPh sb="116" eb="118">
      <t>モンダイ</t>
    </rPh>
    <rPh sb="118" eb="120">
      <t>ハンベツ</t>
    </rPh>
    <rPh sb="121" eb="123">
      <t>シュウセイ</t>
    </rPh>
    <rPh sb="123" eb="125">
      <t>ホウホウ</t>
    </rPh>
    <rPh sb="126" eb="128">
      <t>ショウカイ</t>
    </rPh>
    <phoneticPr fontId="2"/>
  </si>
  <si>
    <t>Run-time error '5' ocurred while trying to connect to a specific DataStage project via Designer and Director clients.</t>
  </si>
  <si>
    <t>DataStage DesignerまたはDirectorクライアントから特定のプロジェクトにログインしようとして、 
Run-time error '5' 
Invalid procedure call or argument 
となる場合、DSParamsファイルが破損している可能性がある。問題判別と回復方法を紹介。</t>
    <rPh sb="37" eb="39">
      <t>トクテイ</t>
    </rPh>
    <rPh sb="119" eb="121">
      <t>バアイ</t>
    </rPh>
    <rPh sb="135" eb="137">
      <t>ハソン</t>
    </rPh>
    <rPh sb="141" eb="144">
      <t>カノウセイ</t>
    </rPh>
    <rPh sb="148" eb="150">
      <t>モンダイ</t>
    </rPh>
    <rPh sb="150" eb="152">
      <t>ハンベツ</t>
    </rPh>
    <rPh sb="153" eb="155">
      <t>カイフク</t>
    </rPh>
    <rPh sb="155" eb="157">
      <t>ホウホウ</t>
    </rPh>
    <rPh sb="158" eb="160">
      <t>ショウカイ</t>
    </rPh>
    <phoneticPr fontId="2"/>
  </si>
  <si>
    <t>After moving from Information Server 8.1 to 9.1.2, parallel jobs with Remove Duplicates Stage show data in different order when sorting.</t>
  </si>
  <si>
    <t>Remove Duplicatesステージ</t>
    <phoneticPr fontId="2"/>
  </si>
  <si>
    <t>12月 17, 2015</t>
  </si>
  <si>
    <t>DataStage V8.1からV8.7以降に移行した後、パラレルジョブで、Remove Duplicates ステージを使用し、入力リンクのソートも実行している場合、結果のレコード順序が、移行前と後で異なることがある。
V8.7において、パラレルエンジンの、ソートとパーティショニングのルールが変更されたことによる。
異なる結果になる例と、回避方法を紹介。
バージョンアップによる非互換については、以下も参照。
DataStageアップグレードによって変更されるパラレルフレームワーク機能と対応方法 (DM-11-030)
http://www-01.ibm.com/support/docview.wss?uid=jpn1J1007289
DataStageV8.7からV9.1へのアップグレードによるジョブの非互換情報(DM-13-023)
http://www-01.ibm.com/support/docview.wss?uid=jpn1J1011073
InfoSphere DataStage V9.1からV11.3へのアップグレードによるジョブの非互換情報
http://www-01.ibm.com/support/docview.wss?uid=jpn1J1012145</t>
    <rPh sb="20" eb="22">
      <t>イコウ</t>
    </rPh>
    <rPh sb="23" eb="25">
      <t>イコウ</t>
    </rPh>
    <rPh sb="27" eb="28">
      <t>アト</t>
    </rPh>
    <rPh sb="61" eb="63">
      <t>シヨウ</t>
    </rPh>
    <rPh sb="65" eb="67">
      <t>ニュウリョク</t>
    </rPh>
    <rPh sb="75" eb="77">
      <t>ジッコウ</t>
    </rPh>
    <rPh sb="81" eb="83">
      <t>バアイ</t>
    </rPh>
    <rPh sb="84" eb="86">
      <t>ケッカ</t>
    </rPh>
    <rPh sb="91" eb="93">
      <t>ジュンジョ</t>
    </rPh>
    <rPh sb="95" eb="97">
      <t>イコウ</t>
    </rPh>
    <rPh sb="97" eb="98">
      <t>マエ</t>
    </rPh>
    <rPh sb="99" eb="100">
      <t>アト</t>
    </rPh>
    <rPh sb="101" eb="102">
      <t>コト</t>
    </rPh>
    <rPh sb="148" eb="150">
      <t>ヘンコウ</t>
    </rPh>
    <rPh sb="160" eb="161">
      <t>コト</t>
    </rPh>
    <rPh sb="163" eb="165">
      <t>ケッカ</t>
    </rPh>
    <rPh sb="168" eb="169">
      <t>レイ</t>
    </rPh>
    <rPh sb="171" eb="173">
      <t>カイヒ</t>
    </rPh>
    <rPh sb="173" eb="175">
      <t>ホウホウ</t>
    </rPh>
    <rPh sb="176" eb="178">
      <t>ショウカイ</t>
    </rPh>
    <rPh sb="191" eb="192">
      <t>ヒ</t>
    </rPh>
    <rPh sb="192" eb="194">
      <t>ゴカン</t>
    </rPh>
    <rPh sb="200" eb="202">
      <t>イカ</t>
    </rPh>
    <rPh sb="203" eb="205">
      <t>サンショウ</t>
    </rPh>
    <phoneticPr fontId="2"/>
  </si>
  <si>
    <t>"Failed to authenticate the current user against the selected Services Tier" Error Logging Into Infosphere DataStage Client</t>
  </si>
  <si>
    <t>8.7, 9.1, 11.3, 11.5</t>
    <phoneticPr fontId="2"/>
  </si>
  <si>
    <t>12月 16, 2015</t>
  </si>
  <si>
    <t>Directorクライアントでログインしようとして"Failed to authenticate the current user against the selected Services Tier".エラーとなる原因として、パスワードに特殊文字を使っていることが考えられる。問題判別方法を紹介。</t>
    <rPh sb="108" eb="110">
      <t>ゲンイン</t>
    </rPh>
    <rPh sb="120" eb="122">
      <t>トクシュ</t>
    </rPh>
    <rPh sb="122" eb="124">
      <t>モジ</t>
    </rPh>
    <rPh sb="125" eb="126">
      <t>ツカ</t>
    </rPh>
    <rPh sb="133" eb="134">
      <t>カンガ</t>
    </rPh>
    <rPh sb="139" eb="141">
      <t>モンダイ</t>
    </rPh>
    <rPh sb="141" eb="143">
      <t>ハンベツ</t>
    </rPh>
    <rPh sb="143" eb="145">
      <t>ホウホウ</t>
    </rPh>
    <rPh sb="146" eb="148">
      <t>ショウカイ</t>
    </rPh>
    <phoneticPr fontId="2"/>
  </si>
  <si>
    <t>Index of known issues when running IBM InfoSphere Information Server, Version 11.5 on AIX, Linux, and Windows</t>
  </si>
  <si>
    <t>12月 15, 2015</t>
  </si>
  <si>
    <t>InfoSphre Information Server 11.5の既知障害Technoteリンクのまとめ。</t>
    <rPh sb="34" eb="36">
      <t>キチ</t>
    </rPh>
    <rPh sb="36" eb="38">
      <t>ショウガイ</t>
    </rPh>
    <phoneticPr fontId="2"/>
  </si>
  <si>
    <t>IS 11.5 install error 'Installation data has incompatible version 1.8.2.1; expected 1.7.0. Newer version of the Installation Manager was used on this system'</t>
  </si>
  <si>
    <t>12月 14, 2015</t>
  </si>
  <si>
    <t>この問題は、同一環境に、同梱のWASの導入に使用されるInstallation Managerより新しいレベルのInstallation Managerが導入されている場合に起こる。
新しいInstallation Manager(このメッセージでは1.8.2.1)をアンインストールして、Information Serverを導入しなおす。</t>
    <phoneticPr fontId="2"/>
  </si>
  <si>
    <t>Will changing the IP address of the DataStage server impact Information Server?</t>
  </si>
  <si>
    <t>Information Server導入時にhostnameを参照するようにしていれば、/etc/hostsを変更することによりIPアドレスを変更できる。Information Serverの構成情報でIPアドレスに依存しているものがあると、IPアドレスは変更できない。チェックすべき場所を紹介。また、導入時にIPアドレスを指定することは避けること。</t>
    <rPh sb="18" eb="20">
      <t>ドウニュウ</t>
    </rPh>
    <rPh sb="20" eb="21">
      <t>ジ</t>
    </rPh>
    <rPh sb="31" eb="33">
      <t>サンショウ</t>
    </rPh>
    <rPh sb="55" eb="57">
      <t>ヘンコウ</t>
    </rPh>
    <rPh sb="71" eb="73">
      <t>ヘンコウ</t>
    </rPh>
    <rPh sb="96" eb="98">
      <t>コウセイ</t>
    </rPh>
    <rPh sb="98" eb="100">
      <t>ジョウホウ</t>
    </rPh>
    <rPh sb="108" eb="110">
      <t>イゾン</t>
    </rPh>
    <rPh sb="128" eb="130">
      <t>ヘンコウ</t>
    </rPh>
    <rPh sb="142" eb="144">
      <t>バショ</t>
    </rPh>
    <rPh sb="145" eb="147">
      <t>ショウカイ</t>
    </rPh>
    <rPh sb="151" eb="153">
      <t>ドウニュウ</t>
    </rPh>
    <rPh sb="153" eb="154">
      <t>ジ</t>
    </rPh>
    <rPh sb="162" eb="164">
      <t>シテイ</t>
    </rPh>
    <rPh sb="169" eb="170">
      <t>サ</t>
    </rPh>
    <phoneticPr fontId="2"/>
  </si>
  <si>
    <t>Infosphere DataStage Auto Purge Deletes All Instances of Multi-instance Job</t>
  </si>
  <si>
    <t>ジョブログ</t>
    <phoneticPr fontId="2"/>
  </si>
  <si>
    <t>8.7.0.3以降</t>
    <rPh sb="7" eb="9">
      <t>イコウ</t>
    </rPh>
    <phoneticPr fontId="2"/>
  </si>
  <si>
    <t>12月 09, 2015</t>
  </si>
  <si>
    <t xml:space="preserve">DataStage 8.7 FP3および9.1.2以降のバージョンでは、APAR JR46141の修正のため、マルチインスタンスジョブのジョブログの保持に関する振る舞いが変更されている。
JR46141: RT_STATUS FOR MULTI-INSTANCE JOBS NOT GETTING CLEARED WHEN AUTO-PURGE CLEARS JOB LOGS
http://www-01.ibm.com/support/docview.wss?uid=swg1JR46141
このため、マルチインスタンスジョブのジョブログを自動パージを使用している場合に、従来より早くジョブログが消去される。
ログの保持世代数を多めに設定するか、DS_PROTECTIVE_PURGING=1を設定してログが消去されないようにする。しかし、ジョブログを消去しないように多数のステータスレコードが保持されパフォーマンスが低下するおそれがある。
</t>
    <rPh sb="25" eb="27">
      <t>イコウ</t>
    </rPh>
    <rPh sb="49" eb="51">
      <t>シュウセイ</t>
    </rPh>
    <rPh sb="74" eb="76">
      <t>ホジ</t>
    </rPh>
    <rPh sb="77" eb="78">
      <t>カン</t>
    </rPh>
    <rPh sb="80" eb="81">
      <t>フ</t>
    </rPh>
    <rPh sb="82" eb="83">
      <t>マ</t>
    </rPh>
    <rPh sb="85" eb="87">
      <t>ヘンコウ</t>
    </rPh>
    <rPh sb="271" eb="273">
      <t>ジドウ</t>
    </rPh>
    <rPh sb="277" eb="279">
      <t>シヨウ</t>
    </rPh>
    <rPh sb="283" eb="285">
      <t>バアイ</t>
    </rPh>
    <rPh sb="287" eb="289">
      <t>ジュウライ</t>
    </rPh>
    <rPh sb="291" eb="292">
      <t>ハヤ</t>
    </rPh>
    <rPh sb="299" eb="301">
      <t>ショウキョ</t>
    </rPh>
    <rPh sb="309" eb="311">
      <t>ホジ</t>
    </rPh>
    <rPh sb="311" eb="313">
      <t>セダイ</t>
    </rPh>
    <rPh sb="313" eb="314">
      <t>スウ</t>
    </rPh>
    <rPh sb="315" eb="316">
      <t>オオ</t>
    </rPh>
    <rPh sb="318" eb="320">
      <t>セッテイ</t>
    </rPh>
    <rPh sb="348" eb="350">
      <t>セッテイ</t>
    </rPh>
    <rPh sb="355" eb="357">
      <t>ショウキョ</t>
    </rPh>
    <rPh sb="377" eb="379">
      <t>ショウキョ</t>
    </rPh>
    <rPh sb="385" eb="387">
      <t>タスウ</t>
    </rPh>
    <rPh sb="398" eb="400">
      <t>ホジ</t>
    </rPh>
    <rPh sb="410" eb="412">
      <t>テイカ</t>
    </rPh>
    <phoneticPr fontId="2"/>
  </si>
  <si>
    <t>In the Transformer stage, using the IsValid function throws a warning in DataStage.</t>
  </si>
  <si>
    <t>12月 08, 2015</t>
  </si>
  <si>
    <t>TransformerステージでisValid関数を使い、日付が正しい形式になっているかどうか検証する時、日付として正しくない文字を入力すると、関数の結果がinValidになるだけでなく、警告メッセージが返されることがある。これは、関数に与えられた文字列を日付に変換しようとするルーチンでエラーになるため。回避方法を紹介。</t>
    <rPh sb="23" eb="25">
      <t>カンスウ</t>
    </rPh>
    <rPh sb="26" eb="27">
      <t>ツカ</t>
    </rPh>
    <rPh sb="29" eb="31">
      <t>ヒヅケ</t>
    </rPh>
    <rPh sb="32" eb="33">
      <t>タダ</t>
    </rPh>
    <rPh sb="35" eb="37">
      <t>ケイシキ</t>
    </rPh>
    <rPh sb="47" eb="49">
      <t>ケンショウ</t>
    </rPh>
    <rPh sb="51" eb="52">
      <t>トキ</t>
    </rPh>
    <rPh sb="53" eb="55">
      <t>ヒヅケ</t>
    </rPh>
    <rPh sb="58" eb="59">
      <t>タダ</t>
    </rPh>
    <rPh sb="63" eb="65">
      <t>モジ</t>
    </rPh>
    <rPh sb="66" eb="68">
      <t>ニュウリョク</t>
    </rPh>
    <rPh sb="72" eb="74">
      <t>カンスウ</t>
    </rPh>
    <rPh sb="75" eb="77">
      <t>ケッカ</t>
    </rPh>
    <rPh sb="94" eb="96">
      <t>ケイコク</t>
    </rPh>
    <rPh sb="102" eb="103">
      <t>カエ</t>
    </rPh>
    <rPh sb="116" eb="118">
      <t>カンスウ</t>
    </rPh>
    <rPh sb="119" eb="120">
      <t>アタ</t>
    </rPh>
    <rPh sb="124" eb="127">
      <t>モジレツ</t>
    </rPh>
    <rPh sb="128" eb="130">
      <t>ヒヅケ</t>
    </rPh>
    <rPh sb="131" eb="133">
      <t>ヘンカン</t>
    </rPh>
    <rPh sb="153" eb="155">
      <t>カイヒ</t>
    </rPh>
    <rPh sb="155" eb="157">
      <t>ホウホウ</t>
    </rPh>
    <rPh sb="158" eb="160">
      <t>ショウカイ</t>
    </rPh>
    <phoneticPr fontId="2"/>
  </si>
  <si>
    <t>DataStage Job failure: job reports failure (code 32512)</t>
  </si>
  <si>
    <t>ODBCを使用するDataStageジョブがエラーコード32512で失敗するとき、/IBM/InformationServer/Server/branded_odbc ディレクトリの権限をチェックすること。</t>
    <rPh sb="5" eb="7">
      <t>シヨウ</t>
    </rPh>
    <rPh sb="34" eb="36">
      <t>シッパイ</t>
    </rPh>
    <rPh sb="91" eb="93">
      <t>ケンゲン</t>
    </rPh>
    <phoneticPr fontId="2"/>
  </si>
  <si>
    <t>Infosphere Information Server Patch Uninstall/Rollback Fails With Error "Not the latest patch applied"</t>
  </si>
  <si>
    <t>PatchのUninstall</t>
    <phoneticPr fontId="2"/>
  </si>
  <si>
    <t xml:space="preserve">Information Serverに適用したPatchをUninstallしようとすると、 "Not the latest patch applied so can't be removed" エラーになることがある。
Patchには依存関係/適用順序があるものがあり、あるPatchに依存した別のPatchが適用されていると、元のPatchをUninstallできないことがあるため。
PatchのReadmeを読んでPatchの依存関係を確認すること。またVersions.xmlでPatch適用状況を確認し、適用した逆順にPatchをUninstallすること。
</t>
    <phoneticPr fontId="2"/>
  </si>
  <si>
    <t>Required steps you must take before applying a patch if InfoSphere Information Server web servers change</t>
  </si>
  <si>
    <t>Patch適用</t>
    <rPh sb="5" eb="7">
      <t>テキヨウ</t>
    </rPh>
    <phoneticPr fontId="2"/>
  </si>
  <si>
    <t xml:space="preserve">11.3, 11.3.1.0, 11.5
</t>
    <phoneticPr fontId="2"/>
  </si>
  <si>
    <t>IISのサービス層にWAS NDを使用している環境において、なんらかの変更を行った後、IISのURLへのアクセスに失敗するが、クラスターメンバーのURLへ直接つなぐと成功することがある。
IISのサービス層へのPatchなどの適用の後、適切なステップを実施する必要がある。
詳細はTechnoteを参照のこと</t>
    <phoneticPr fontId="2"/>
  </si>
  <si>
    <t>UnsupportedClassVersionError Exception while installing Pack for InfoSphere Information Server</t>
  </si>
  <si>
    <t>installer</t>
    <phoneticPr fontId="2"/>
  </si>
  <si>
    <t xml:space="preserve">1.5.0, 1.5.0.2, 1.6.1.1, 2.2.2.1, 3.2.1.1, 3.2.2.1, 3.2.2.2, 4.3.2.1, 4.3.2.2, 6.5.0.1, 6.5.0.2 </t>
    <phoneticPr fontId="2"/>
  </si>
  <si>
    <t>1月 27, 2016</t>
  </si>
  <si>
    <t xml:space="preserve">環境変数のCLASSPATHに競合するクラスが指定されているとInfoSphere Information Server PackのインストールでサポートされていないClassバージョンというエラーとなる場合がある　
対応方法は、インストーラーを実行するシェルで、CLASSPATHをアンセットしてから実行するようにしてください。
</t>
    <phoneticPr fontId="2"/>
  </si>
  <si>
    <t>InfoSphere Information Server DataStage clients error with the message: "ConfirmUVSession: Internal Error - Host has not yet been attached"</t>
  </si>
  <si>
    <t>Configration</t>
    <phoneticPr fontId="2"/>
  </si>
  <si>
    <t xml:space="preserve">DataStageクライアントを起動すると、"ConfirmUVSession: Internal Error - Host has not yet been attached" エラーが発生する。
これはDataStageサーバーの登録が正しくできていないことにより発生するエラーであるため、サーバー層にログインし以下のコマンドを実行する
    cd &lt;IS_Install_Path&gt;/ASBServer/bin
   ./iisAdmin.sh -set -key com.ibm.iis.datastage.license.option.parallel -value 1
</t>
    <phoneticPr fontId="2"/>
  </si>
  <si>
    <t>Unable to start/stop the DataStage server engine or log in to DataStage clients</t>
  </si>
  <si>
    <t>8.5.0.3, 8.7.0.2, 9.1.2.0, 11.3.1.1, 11.3.1.2, 11.5</t>
    <phoneticPr fontId="2"/>
  </si>
  <si>
    <t>1月 26, 2016</t>
  </si>
  <si>
    <t>uv -admin -start/-stopコマンドが"uv unable to exec"エラーになり、DataStageクライアントから以下のメッセージでログインが失敗する
Failed to connect to Information Server Engine: hostname:port, project: project
(The RPC failed (81009))
【発生環境】 UNIXの次の環境で発生
１）InformationServer v11.5
２）11.5以前のリリースの最新Fix環境にJR52770を適用している環境　
この問題は、IMPERSONATIONパラメーターの値が"１"にセットされ、また、
特定のスクリプトや/opt/IBM/InformationServer/Server/DSEngine以下の実行ファイル類の所有者が間違ったものに変更されることによる。
回避手順を紹介</t>
    <phoneticPr fontId="2"/>
  </si>
  <si>
    <t>DataStage Jobs can hang when running on AIX 6.1 TL5</t>
  </si>
  <si>
    <t>Job</t>
    <phoneticPr fontId="2"/>
  </si>
  <si>
    <t>DataStageのジョブがハングする可能性があり、ハングが発生するDataStageプロセスをkillすることが出来ずリブートが必要になることがある
【発生環境】
AIX 6.1 TL5 かそれ以上のTL
AIX 7.1 TL 2 かそれ以下のTL
これは、 APAR IV17375 および IV17924のJFS2のファイルシステムハングによるものである　
詳細はAIX のAPAR IV17375(AIX 6.1) 、 IV17924 (AIX 7.1)を確認のこと</t>
    <phoneticPr fontId="2"/>
  </si>
  <si>
    <t>How to run dsrpcd as a non-root user on Unix</t>
  </si>
  <si>
    <t>8.1, 8.1.0.1, 8.1.0.2, 8.5, 8.5.0.1, 8.5.0.2, 8.5.0.3, 8.7, 8.7.0.1, 8.7.0.2, 9.1, 9.1.0.1, 9.1.2.0, 11.3.1.0, 11.3.1.1, 11.3.1.2, 11.5</t>
    <phoneticPr fontId="2"/>
  </si>
  <si>
    <t>1月 22, 2016</t>
  </si>
  <si>
    <t>dsrpcsをnon-rootユーザーで起動する方法について
dsrpcデーモンとは、DataStageクライアントとInformationServerが通信するときにコネクションを確立するためのものである。コネクションを接続するためにはシステムファイルへのアクセス権限が必要であり、通常のオペレーションであればdsrpcデーモンはrootで起動する。この方法は DSEngine/uvconfig の中でIMPERSONATIONを"1"とすることで設定される。
ユーザーの環境によっては、root権限での実行が出来ない制約がある場合があるため、その場合の対処方法について記載されている。
詳細はtechnoteを参照のこと。</t>
    <rPh sb="20" eb="22">
      <t>キドウ</t>
    </rPh>
    <rPh sb="24" eb="26">
      <t>ホウホウ</t>
    </rPh>
    <rPh sb="78" eb="80">
      <t>ツウシン</t>
    </rPh>
    <rPh sb="92" eb="94">
      <t>カクリツ</t>
    </rPh>
    <rPh sb="112" eb="114">
      <t>セツゾク</t>
    </rPh>
    <rPh sb="134" eb="136">
      <t>ケンゲン</t>
    </rPh>
    <rPh sb="137" eb="139">
      <t>ヒツヨウ</t>
    </rPh>
    <rPh sb="143" eb="145">
      <t>ツウジョウ</t>
    </rPh>
    <rPh sb="172" eb="174">
      <t>キドウ</t>
    </rPh>
    <rPh sb="179" eb="181">
      <t>ホウホウ</t>
    </rPh>
    <rPh sb="202" eb="203">
      <t>ナカ</t>
    </rPh>
    <rPh sb="227" eb="229">
      <t>セッテイ</t>
    </rPh>
    <rPh sb="239" eb="241">
      <t>カンキョウ</t>
    </rPh>
    <rPh sb="251" eb="253">
      <t>ケンゲン</t>
    </rPh>
    <rPh sb="255" eb="257">
      <t>ジッコウ</t>
    </rPh>
    <rPh sb="258" eb="260">
      <t>デキ</t>
    </rPh>
    <rPh sb="262" eb="264">
      <t>セイヤク</t>
    </rPh>
    <rPh sb="267" eb="269">
      <t>バアイ</t>
    </rPh>
    <rPh sb="277" eb="279">
      <t>バアイ</t>
    </rPh>
    <rPh sb="280" eb="282">
      <t>タイショ</t>
    </rPh>
    <rPh sb="282" eb="284">
      <t>ホウホウ</t>
    </rPh>
    <rPh sb="288" eb="290">
      <t>キサイ</t>
    </rPh>
    <rPh sb="298" eb="300">
      <t>ショウサイ</t>
    </rPh>
    <rPh sb="310" eb="312">
      <t>サンショウ</t>
    </rPh>
    <phoneticPr fontId="2"/>
  </si>
  <si>
    <t>How do I extend the expiration of the default SSL Certificate for the WebSphere Application Server?</t>
  </si>
  <si>
    <t xml:space="preserve">SSL </t>
    <phoneticPr fontId="2"/>
  </si>
  <si>
    <t xml:space="preserve">導入時に入っている証明書は365日後に有効期間が切れる、HA構成のスタンバイ機にあるサービス層では証明書の期限切れを切替が発生するまで発見できない場合がある
対応策
証明書の有効期限の延長はできないため、以下の2つの方法を行う
・Websphereのデフォルトの証明書を作り直す
・デフォルトの証明書をもっと期限の長い証明書に置き換える
手順の詳細はTechnoteを参照のこと
</t>
    <rPh sb="0" eb="2">
      <t>ドウニュウ</t>
    </rPh>
    <rPh sb="2" eb="3">
      <t>ジ</t>
    </rPh>
    <rPh sb="4" eb="5">
      <t>ハイ</t>
    </rPh>
    <rPh sb="9" eb="12">
      <t>ショウメイショ</t>
    </rPh>
    <rPh sb="16" eb="18">
      <t>ニチゴ</t>
    </rPh>
    <rPh sb="19" eb="21">
      <t>ユウコウ</t>
    </rPh>
    <rPh sb="21" eb="23">
      <t>キカン</t>
    </rPh>
    <rPh sb="24" eb="25">
      <t>キ</t>
    </rPh>
    <rPh sb="30" eb="32">
      <t>コウセイ</t>
    </rPh>
    <rPh sb="38" eb="39">
      <t>キ</t>
    </rPh>
    <rPh sb="46" eb="47">
      <t>ソウ</t>
    </rPh>
    <rPh sb="49" eb="52">
      <t>ショウメイショ</t>
    </rPh>
    <rPh sb="53" eb="55">
      <t>キゲン</t>
    </rPh>
    <rPh sb="55" eb="56">
      <t>ギ</t>
    </rPh>
    <rPh sb="58" eb="60">
      <t>キリカエ</t>
    </rPh>
    <rPh sb="61" eb="63">
      <t>ハッセイ</t>
    </rPh>
    <rPh sb="67" eb="69">
      <t>ハッケン</t>
    </rPh>
    <rPh sb="73" eb="75">
      <t>バアイ</t>
    </rPh>
    <rPh sb="80" eb="82">
      <t>タイオウ</t>
    </rPh>
    <rPh sb="82" eb="83">
      <t>サク</t>
    </rPh>
    <rPh sb="84" eb="87">
      <t>ショウメイショ</t>
    </rPh>
    <rPh sb="88" eb="90">
      <t>ユウコウ</t>
    </rPh>
    <rPh sb="90" eb="92">
      <t>キゲン</t>
    </rPh>
    <rPh sb="93" eb="95">
      <t>エンチョウ</t>
    </rPh>
    <rPh sb="103" eb="105">
      <t>イカ</t>
    </rPh>
    <rPh sb="109" eb="111">
      <t>ホウホウ</t>
    </rPh>
    <rPh sb="112" eb="113">
      <t>オコナ</t>
    </rPh>
    <rPh sb="132" eb="135">
      <t>ショウメイショ</t>
    </rPh>
    <rPh sb="136" eb="137">
      <t>ツク</t>
    </rPh>
    <rPh sb="138" eb="139">
      <t>ナオ</t>
    </rPh>
    <rPh sb="148" eb="151">
      <t>ショウメイショ</t>
    </rPh>
    <rPh sb="155" eb="157">
      <t>キゲン</t>
    </rPh>
    <rPh sb="158" eb="159">
      <t>ナガ</t>
    </rPh>
    <rPh sb="160" eb="163">
      <t>ショウメイショ</t>
    </rPh>
    <rPh sb="164" eb="165">
      <t>オ</t>
    </rPh>
    <rPh sb="166" eb="167">
      <t>カ</t>
    </rPh>
    <rPh sb="171" eb="173">
      <t>テジュン</t>
    </rPh>
    <rPh sb="174" eb="176">
      <t>ショウサイ</t>
    </rPh>
    <rPh sb="186" eb="188">
      <t>サンショウ</t>
    </rPh>
    <phoneticPr fontId="2"/>
  </si>
  <si>
    <t>Certificate warning when launching DataStage client tools right after Information Server client installation</t>
  </si>
  <si>
    <t>Client側証明書設定</t>
    <rPh sb="6" eb="7">
      <t>ガワ</t>
    </rPh>
    <rPh sb="7" eb="10">
      <t>ショウメイショ</t>
    </rPh>
    <rPh sb="10" eb="12">
      <t>セッテイ</t>
    </rPh>
    <phoneticPr fontId="2"/>
  </si>
  <si>
    <t xml:space="preserve">8.0, 8.1, 8.5, 8.7, 9.1, 9.1.2.0, 11.3, 11.5 </t>
    <phoneticPr fontId="2"/>
  </si>
  <si>
    <t>1月 21, 2016</t>
  </si>
  <si>
    <t>DataStageクライアント（デザイナー、ディレクター、アドミニストレーター）を起動すると証明書の警告が表示される
警告が出た場合は、証明書をインストールし信頼のあるサイトの一覧に追加すること。手順についてはTechnoteを参照のこと</t>
    <rPh sb="41" eb="43">
      <t>キドウ</t>
    </rPh>
    <rPh sb="46" eb="49">
      <t>ショウメイショ</t>
    </rPh>
    <rPh sb="50" eb="52">
      <t>ケイコク</t>
    </rPh>
    <rPh sb="53" eb="55">
      <t>ヒョウジ</t>
    </rPh>
    <rPh sb="60" eb="62">
      <t>ケイコク</t>
    </rPh>
    <rPh sb="63" eb="64">
      <t>デ</t>
    </rPh>
    <rPh sb="65" eb="67">
      <t>バアイ</t>
    </rPh>
    <rPh sb="69" eb="72">
      <t>ショウメイショ</t>
    </rPh>
    <rPh sb="80" eb="82">
      <t>シンライ</t>
    </rPh>
    <rPh sb="89" eb="91">
      <t>イチラン</t>
    </rPh>
    <rPh sb="92" eb="94">
      <t>ツイカ</t>
    </rPh>
    <rPh sb="99" eb="101">
      <t>テジュン</t>
    </rPh>
    <rPh sb="115" eb="117">
      <t>サンショウ</t>
    </rPh>
    <phoneticPr fontId="2"/>
  </si>
  <si>
    <t>Handling whitespace within decimal strings in transformation functions</t>
  </si>
  <si>
    <t xml:space="preserve">8.0.1, 8.1, 8.5, 8.7, 9.1, 11.3, 11.5 </t>
    <phoneticPr fontId="2"/>
  </si>
  <si>
    <t>1月 16, 2016</t>
  </si>
  <si>
    <t>DataStageジョブのTransformer内において、空白が含まれるDecimal文字列に対してisValid()やNum()のようなタイプ変換関数を使用する場合の空白の処理の仕方について
デフォルトではDecimalの中に含まれている空白はそのまま処理されエラーとなりません。
もしjobデザインにおいて空白を取り除いて有効な値としたい場合は、StripWhiteSpace()を使用します。
例）IsValid("Decimal[Length,Precision]", StripWhiteSpace(input.field))
逆に、空白があったらエラーとしたい場合は、 APT_DECIMAL_FAIL_EMBEDDED_SPACE=1 をジョブレベルかプロジェクトレベルの環境変数として設定すると、decimal文字列に空白やタブが含まれているものを無効と判断します。この設定はStringToDecimal()に影響を与えます。
注：Tab文字はIIS 9.1以降からサポートされています</t>
    <phoneticPr fontId="2"/>
  </si>
  <si>
    <t>Parallel Engine Transformer NUM() and IsValid() functions have different behavior on Windows and UNIX for certain numeric strings containing d or D.</t>
  </si>
  <si>
    <t xml:space="preserve">7.5.3, 8.0, 8.1, 8.5, 9.1, 11.3, 11.5 </t>
    <phoneticPr fontId="2"/>
  </si>
  <si>
    <t>1月 13, 2016</t>
  </si>
  <si>
    <t>transformerステージにおいて、Dもしくはdが含まれている数値列に対するisValid()やNUM()関数の動きがwindowsとUNIXで異なることについて
NUM()は、入力値が数値に変換できる場合"1"を戻すがそうでない場合は"0"を戻す関数である。この関数に“7100D027”のような値を入力とするとWindowsでは"1"が戻り、UNIXでは"0"が戻る
これは、transformerのNUM関数ではCのライブラリーが使用されており、WindowsとUnixで実装が異なるために発生する。
UNIXでは指数表記としてeまたはEが定義されているが、windowsの場合e,Eに加えてd,Dも使用できる。
したがって、windows上で“7100D027”という値に対してNUM()関数を使用すると結果は１となり、UNIXでは0が戻ることになる。
回避策
使用する入力データで、浮動小数点の表記にd,Dを含めないようにチェックをするロジックを作成する。ロジックを作成するときはIsValid()を使用することができる。</t>
    <phoneticPr fontId="2"/>
  </si>
  <si>
    <t>New DB2 Connector Properties</t>
  </si>
  <si>
    <t>1月 12, 2016</t>
  </si>
  <si>
    <t>DB2 Connectorの新しく追加されたオプションについて
DRSコネクターをサポートするためにDB2コネクターにおいて、複数のプロパティーが追加、もしくは変更されました。（新規のプロパティーの中には、以前のDRSステージ、DB2 UDB APIステージ、DB2/UDB Enterprise ステージと同等のものがいくつかあります）
これらのプロパティーを使用するには、InfoSohere Information Server 8.5にDRSコネクターのパッチの導入後に使用可能になります
プロパティの詳細についてはTechnoteを参照</t>
    <phoneticPr fontId="2"/>
  </si>
  <si>
    <t>DSEngine does not start automatically on RHEL7</t>
  </si>
  <si>
    <t>起動</t>
    <rPh sb="0" eb="2">
      <t>キドウ</t>
    </rPh>
    <phoneticPr fontId="2"/>
  </si>
  <si>
    <t>DataStageクライアントからエンジン層の再起動後に接続できなくなることについて
詳細と原因
RHEL7上で稼動している環境において、/etc/init.dや/etc/rc[2-7].d以下にds.rcのリンクが設定されていても、OS再起動後にDSエンジン層が自動再起動しないためである。これは、RHEL７からinitシステムではなくupstartに起動処理が置き換わったため
RHEL７環境における自動起動の設定についてはTechnoteを確認のこと</t>
    <phoneticPr fontId="2"/>
  </si>
  <si>
    <t>Reading a sequential file with a column that contains end of line characters using a DataStage Parallel job</t>
  </si>
  <si>
    <t>Seaquential File Stage</t>
    <phoneticPr fontId="2"/>
  </si>
  <si>
    <t>1月 09, 2016</t>
  </si>
  <si>
    <t xml:space="preserve">パラレルジョブのSequential Fileステージでは、ファイル中にデータとしてCRやEOF文字が存在する読み込むことができない。回避策として以下が考えられる。 
1. External Sourceステージを使用し、sedなどのツールを呼び出し、あらかじめEOFなどの処理できない文字を決まった文字に置き換えておく 
2. サーバージョブ用のSequential Fileステージを使用する </t>
    <phoneticPr fontId="2"/>
  </si>
  <si>
    <t>How can I capture DataStage job logs?</t>
  </si>
  <si>
    <t>Job log</t>
    <phoneticPr fontId="2"/>
  </si>
  <si>
    <t>1月 05, 2016</t>
  </si>
  <si>
    <t xml:space="preserve">DataStage ジョブのログの取り方について
ジョブログの取得にはdsjobコマンドを使用することができる。
以下のコマンド例を使ってジョブの詳細まで取得可能である
dsjob -logdetail [-useid] &lt;project&gt; &lt;job|jobid&gt; [-wave &lt;wave no&gt;]
例）
    dsjob -logdetail MyProj MyJob -wave 0
   このコマンドでは、最新の実行ログに関する詳細を全て取得する
    dsjob -logdetail MyProj MyJob -wave -1
   このコマンドでは、以前の実行ログも含めた詳細なログを取得する
</t>
    <rPh sb="17" eb="18">
      <t>ト</t>
    </rPh>
    <rPh sb="19" eb="20">
      <t>カタ</t>
    </rPh>
    <rPh sb="32" eb="34">
      <t>シュトク</t>
    </rPh>
    <rPh sb="46" eb="48">
      <t>シヨウ</t>
    </rPh>
    <rPh sb="58" eb="60">
      <t>イカ</t>
    </rPh>
    <rPh sb="65" eb="66">
      <t>レイ</t>
    </rPh>
    <rPh sb="67" eb="68">
      <t>ツカ</t>
    </rPh>
    <rPh sb="74" eb="76">
      <t>ショウサイ</t>
    </rPh>
    <rPh sb="78" eb="80">
      <t>シュトク</t>
    </rPh>
    <rPh sb="80" eb="82">
      <t>カノウ</t>
    </rPh>
    <rPh sb="154" eb="155">
      <t>レイ</t>
    </rPh>
    <rPh sb="211" eb="213">
      <t>サイシン</t>
    </rPh>
    <rPh sb="214" eb="216">
      <t>ジッコウ</t>
    </rPh>
    <rPh sb="219" eb="220">
      <t>カン</t>
    </rPh>
    <rPh sb="222" eb="224">
      <t>ショウサイ</t>
    </rPh>
    <rPh sb="225" eb="226">
      <t>スベ</t>
    </rPh>
    <rPh sb="227" eb="229">
      <t>シュトク</t>
    </rPh>
    <rPh sb="287" eb="289">
      <t>イゼン</t>
    </rPh>
    <rPh sb="290" eb="292">
      <t>ジッコウ</t>
    </rPh>
    <rPh sb="295" eb="296">
      <t>フク</t>
    </rPh>
    <rPh sb="298" eb="300">
      <t>ショウサイ</t>
    </rPh>
    <rPh sb="304" eb="306">
      <t>シュトク</t>
    </rPh>
    <phoneticPr fontId="2"/>
  </si>
  <si>
    <t>Security Bulletin: Multiple vulnerabilities in IBM Java SDK affect IBM InfoSphere Information Server (CVE-2015-4803 CVE-2015-4872 CVE-2015-4893 CVE-2015-5006)</t>
  </si>
  <si>
    <t>Java SDK</t>
    <phoneticPr fontId="2"/>
  </si>
  <si>
    <t>1月 11, 2016</t>
    <phoneticPr fontId="2"/>
  </si>
  <si>
    <t xml:space="preserve">Infosphere Information Serverで使用されているIBM Java SDK Versino6と7において、複数の脆弱性が報告されている。これらは、2015年の10月にリリースされたIBM Java SDKのアップデートの一部として明らかにされた。
CVEID: CVE-2015-4803
CVEID: CVE-2015-4872
CVEID: CVE-2015-4893
CVEID: CVE-2015-5006
</t>
    <rPh sb="30" eb="32">
      <t>シヨウ</t>
    </rPh>
    <rPh sb="65" eb="67">
      <t>フクスウ</t>
    </rPh>
    <rPh sb="68" eb="71">
      <t>ゼイジャクセイ</t>
    </rPh>
    <rPh sb="72" eb="74">
      <t>ホウコク</t>
    </rPh>
    <rPh sb="89" eb="90">
      <t>ネン</t>
    </rPh>
    <rPh sb="93" eb="94">
      <t>ガツ</t>
    </rPh>
    <rPh sb="122" eb="124">
      <t>イチブ</t>
    </rPh>
    <rPh sb="127" eb="128">
      <t>アキ</t>
    </rPh>
    <phoneticPr fontId="2"/>
  </si>
  <si>
    <t>Information Server 11.3 Fix Pack or Rollup patch installation hangs</t>
    <phoneticPr fontId="2"/>
  </si>
  <si>
    <t xml:space="preserve">AIX, Linux, Solaris </t>
    <phoneticPr fontId="2"/>
  </si>
  <si>
    <t>FixPackやパッチを適用すると以下のログを出力してサーバーがハングする。
INFO: CDIIN2753I:Command Array: sh /opt/IBM/InformationServer/ASBServer/bin/ReportingAdmin.sh -url https:&lt;servername&gt;:9443 -undeploy -templates -name Analysis-Publication -user &lt;iisadminUser&gt; -password ******, env = null, workingDir =null 
SSL証明書が有効であることを確認すること。</t>
    <rPh sb="12" eb="14">
      <t>テキヨウ</t>
    </rPh>
    <rPh sb="17" eb="19">
      <t>イカ</t>
    </rPh>
    <rPh sb="23" eb="25">
      <t>シュツリョク</t>
    </rPh>
    <rPh sb="282" eb="285">
      <t>ショウメイショ</t>
    </rPh>
    <rPh sb="286" eb="288">
      <t>ユウコウ</t>
    </rPh>
    <rPh sb="294" eb="296">
      <t>カクニン</t>
    </rPh>
    <phoneticPr fontId="2"/>
  </si>
  <si>
    <t>Range look ups with "Multiple rows returned from link" configured consume excessive amounts of memory.</t>
    <phoneticPr fontId="2"/>
  </si>
  <si>
    <t>Lookupステージの範囲ルックアップの定義で「複数行が返されるリンク」が選択されている場合、大量のメモリーが使用され、ジョブの実行時間が長くなったり、メモリー不足により他のジョブが異常終了する可能性がある。
入力される参照リンクのサイズを削減するか、「複数行が返されるリンク」を使わない設計にすること。</t>
    <rPh sb="11" eb="13">
      <t>ハンイ</t>
    </rPh>
    <rPh sb="20" eb="22">
      <t>テイギ</t>
    </rPh>
    <rPh sb="37" eb="39">
      <t>センタク</t>
    </rPh>
    <rPh sb="44" eb="46">
      <t>バアイ</t>
    </rPh>
    <rPh sb="47" eb="49">
      <t>タイリョウ</t>
    </rPh>
    <rPh sb="55" eb="57">
      <t>シヨウ</t>
    </rPh>
    <rPh sb="64" eb="66">
      <t>ジッコウ</t>
    </rPh>
    <rPh sb="66" eb="68">
      <t>ジカン</t>
    </rPh>
    <rPh sb="69" eb="70">
      <t>ナガ</t>
    </rPh>
    <rPh sb="80" eb="82">
      <t>フソク</t>
    </rPh>
    <rPh sb="85" eb="86">
      <t>ホカ</t>
    </rPh>
    <rPh sb="91" eb="93">
      <t>イジョウ</t>
    </rPh>
    <rPh sb="93" eb="95">
      <t>シュウリョウ</t>
    </rPh>
    <rPh sb="97" eb="100">
      <t>カノウセイ</t>
    </rPh>
    <rPh sb="105" eb="107">
      <t>ニュウリョク</t>
    </rPh>
    <rPh sb="110" eb="112">
      <t>サンショウ</t>
    </rPh>
    <rPh sb="120" eb="122">
      <t>サクゲン</t>
    </rPh>
    <rPh sb="140" eb="141">
      <t>ツカ</t>
    </rPh>
    <rPh sb="144" eb="146">
      <t>セッケイ</t>
    </rPh>
    <phoneticPr fontId="2"/>
  </si>
  <si>
    <t>Securing communication between Information Server Client and WebSphere Application Server by enabling IBM HTTP Server (IHS) over WAS may cause some issues.</t>
    <phoneticPr fontId="2"/>
  </si>
  <si>
    <t>クライアント,WAS</t>
    <phoneticPr fontId="2"/>
  </si>
  <si>
    <t xml:space="preserve">8.7, 8.7.0.1, 8.7.0.2, 9.1, 9.1.0.1, 9.1.2.0, 11.3, 11.3.1.0, 11.3.1.1 </t>
    <phoneticPr fontId="2"/>
  </si>
  <si>
    <t>IBM HTTP Serverを介したInformation ServerクライアントとWAS間の通信はサポートされているが、Administratorクライアントでユーザーやグループが表示されないといった問題が発生することがある。
IBM HTTP Serverに2つのパラメータを設定すること。</t>
    <rPh sb="16" eb="17">
      <t>カイ</t>
    </rPh>
    <rPh sb="47" eb="48">
      <t>カン</t>
    </rPh>
    <rPh sb="49" eb="51">
      <t>ツウシン</t>
    </rPh>
    <rPh sb="93" eb="95">
      <t>ヒョウジ</t>
    </rPh>
    <rPh sb="103" eb="105">
      <t>モンダイ</t>
    </rPh>
    <rPh sb="106" eb="108">
      <t>ハッセイ</t>
    </rPh>
    <rPh sb="142" eb="144">
      <t>セッテイ</t>
    </rPh>
    <phoneticPr fontId="2"/>
  </si>
  <si>
    <t>Unable to reinstall the Information Server DataStage engine tier after removing a previous installation</t>
    <phoneticPr fontId="2"/>
  </si>
  <si>
    <t>DataStageのエンジンをアンインストールし、その後再インストールすると、以下のエラーで異常終了する。
CDIIN5123E: RegistrationCommandAction failed: the process returned error code 1:
The following exception has occurred: Caught an unexpected exception.
CDIIN5106I: Details: InstallAction (_id = agent.registration, _installUnitModelId = ISFAgent)
WARNING: com.ibm.is.install.core.CommonProcess Exit
アンインストールが正常に終了していなかったことが原因。対応策をガイド。</t>
    <rPh sb="27" eb="28">
      <t>アト</t>
    </rPh>
    <rPh sb="28" eb="29">
      <t>サイ</t>
    </rPh>
    <rPh sb="39" eb="41">
      <t>イカ</t>
    </rPh>
    <rPh sb="46" eb="48">
      <t>イジョウ</t>
    </rPh>
    <rPh sb="48" eb="50">
      <t>シュウリョウ</t>
    </rPh>
    <rPh sb="360" eb="362">
      <t>セイジョウ</t>
    </rPh>
    <rPh sb="363" eb="365">
      <t>シュウリョウ</t>
    </rPh>
    <rPh sb="375" eb="377">
      <t>ゲンイン</t>
    </rPh>
    <rPh sb="378" eb="380">
      <t>タイオウ</t>
    </rPh>
    <rPh sb="380" eb="381">
      <t>サク</t>
    </rPh>
    <phoneticPr fontId="2"/>
  </si>
  <si>
    <t>8.1, 8.5, 8.7, 9.1, 11.3, 11.5</t>
    <phoneticPr fontId="2"/>
  </si>
  <si>
    <t>Update InstallerがTemplateディレクトリーのロック解除に失敗し、FixPackのインストールが異常終了する。以下のいずれかのメッセージが出力される。
SEVERE: com.ibm.is.install.core.UVInstance EPatchInstaller92071:Failed to unlock Template directory. Operations on the template directory will have no affect.
もしくは、
SEVERE: com.ibm.is.install.core.UVInstance  CDIIN3239E:Failed to unlock the Template directory. Operations on the template directory will have no effect 
その前のインストール作業が異常終了している、もしくはインストール中に何らかのバックアップが実行されていることが原因。
VOCファイルをガイドに従って更新すること。</t>
    <rPh sb="36" eb="38">
      <t>カイジョ</t>
    </rPh>
    <rPh sb="39" eb="41">
      <t>シッパイ</t>
    </rPh>
    <rPh sb="58" eb="60">
      <t>イジョウ</t>
    </rPh>
    <rPh sb="60" eb="62">
      <t>シュウリョウ</t>
    </rPh>
    <rPh sb="65" eb="67">
      <t>イカ</t>
    </rPh>
    <rPh sb="79" eb="81">
      <t>シュツリョク</t>
    </rPh>
    <rPh sb="407" eb="408">
      <t>マエ</t>
    </rPh>
    <rPh sb="415" eb="417">
      <t>サギョウ</t>
    </rPh>
    <rPh sb="418" eb="420">
      <t>イジョウ</t>
    </rPh>
    <rPh sb="420" eb="422">
      <t>シュウリョウ</t>
    </rPh>
    <rPh sb="437" eb="438">
      <t>チュウ</t>
    </rPh>
    <rPh sb="439" eb="440">
      <t>ナン</t>
    </rPh>
    <rPh sb="450" eb="452">
      <t>ジッコウ</t>
    </rPh>
    <rPh sb="460" eb="462">
      <t>ゲンイン</t>
    </rPh>
    <rPh sb="476" eb="477">
      <t>シタガ</t>
    </rPh>
    <rPh sb="479" eb="481">
      <t>コウシン</t>
    </rPh>
    <phoneticPr fontId="2"/>
  </si>
  <si>
    <t>DataStage jobs fail with error: "Resource temporarily unavailable".</t>
    <phoneticPr fontId="2"/>
  </si>
  <si>
    <t xml:space="preserve">8.0, 8.1, 8.5, 8.7, 9.1, 11.3, 11.5 </t>
    <phoneticPr fontId="2"/>
  </si>
  <si>
    <t>DataStageのジョブが以下のメッセージで異常終了する。
Message: APT_CombinedOperatorController(17),1: Adaptive job monitoring feature is disabled; could not create polling thread: Resource temporarily unavailable.
Message: cs}}}(0),1: Failure during execution of operator logic. 
ulimit、もしくはジョブモニターの問題。ulimitを増やす、またはAPT_NO_JOBMONを設定することで回避。</t>
    <rPh sb="14" eb="16">
      <t>イカ</t>
    </rPh>
    <rPh sb="23" eb="25">
      <t>イジョウ</t>
    </rPh>
    <rPh sb="25" eb="27">
      <t>シュウリョウ</t>
    </rPh>
    <rPh sb="275" eb="277">
      <t>モンダイ</t>
    </rPh>
    <rPh sb="285" eb="286">
      <t>フ</t>
    </rPh>
    <rPh sb="306" eb="308">
      <t>セッテイ</t>
    </rPh>
    <rPh sb="313" eb="315">
      <t>カイヒ</t>
    </rPh>
    <phoneticPr fontId="2"/>
  </si>
  <si>
    <t>Datastage Administrator Client fails when creating a new project due to permissions on the "Wrapper Trace" log fiel on a Windows server</t>
    <phoneticPr fontId="2"/>
  </si>
  <si>
    <t>Windows,クライアント</t>
    <phoneticPr fontId="2"/>
  </si>
  <si>
    <t>Windows環境で、Administratorクライアントからプロジェクトを新規作成すると、下記エラーで失敗する。
Caused by: DSR.ADMIN: Error creating DR elements. Error was &lt;timeframe&gt; WARN (P=665703:0=0:CT) com.ibm.datastage.logging.DataStageLogConfigurator - Unable to open (or create) log file 'C:\WINDOWS\system32\config\systemprofile\dstage_wrapper_trace_1.log'. Check file and directory permissions.
プロジェクト作成時に、ユーザープロファイルのディレクトリーにログを出力する。
ユーザープロファイルが存在しない場合、代わりにシステムプロファイルのディレクトリーに書き込みを行うが、書き込み権限が無い場合上記エラーが発生する。
対応策についてガイド。</t>
    <rPh sb="7" eb="9">
      <t>カンキョウ</t>
    </rPh>
    <rPh sb="39" eb="41">
      <t>シンキ</t>
    </rPh>
    <rPh sb="41" eb="43">
      <t>サクセイ</t>
    </rPh>
    <rPh sb="47" eb="49">
      <t>カキ</t>
    </rPh>
    <rPh sb="53" eb="55">
      <t>シッパイ</t>
    </rPh>
    <rPh sb="358" eb="360">
      <t>サクセイ</t>
    </rPh>
    <rPh sb="360" eb="361">
      <t>ジ</t>
    </rPh>
    <rPh sb="385" eb="387">
      <t>シュツリョク</t>
    </rPh>
    <rPh sb="402" eb="404">
      <t>ソンザイ</t>
    </rPh>
    <rPh sb="407" eb="409">
      <t>バアイ</t>
    </rPh>
    <rPh sb="410" eb="411">
      <t>カ</t>
    </rPh>
    <rPh sb="433" eb="434">
      <t>カ</t>
    </rPh>
    <rPh sb="435" eb="436">
      <t>コ</t>
    </rPh>
    <rPh sb="438" eb="439">
      <t>オコナ</t>
    </rPh>
    <rPh sb="442" eb="443">
      <t>カ</t>
    </rPh>
    <rPh sb="444" eb="445">
      <t>コ</t>
    </rPh>
    <rPh sb="446" eb="448">
      <t>ケンゲン</t>
    </rPh>
    <rPh sb="449" eb="450">
      <t>ナ</t>
    </rPh>
    <rPh sb="451" eb="453">
      <t>バアイ</t>
    </rPh>
    <rPh sb="453" eb="455">
      <t>ジョウキ</t>
    </rPh>
    <rPh sb="459" eb="461">
      <t>ハッセイ</t>
    </rPh>
    <rPh sb="465" eb="467">
      <t>タイオウ</t>
    </rPh>
    <rPh sb="467" eb="468">
      <t>サク</t>
    </rPh>
    <phoneticPr fontId="2"/>
  </si>
  <si>
    <t>DataStage job error: "The connector was not able to obtain partitioning information for the table"</t>
    <phoneticPr fontId="2"/>
  </si>
  <si>
    <t>DB2 Connectorステージ</t>
    <phoneticPr fontId="2"/>
  </si>
  <si>
    <t xml:space="preserve">9.1.0.1, 11.3, 11.5 </t>
    <phoneticPr fontId="2"/>
  </si>
  <si>
    <t>DB2 Connectorステージが下記エラーで異常終了する。
Db2_Solctn_Ids: The connector was not able to obtain partitioning
information for the table MYID.MYTABLE in the database DBNAME. The method sqlugtpi returned reason code 0, SQLCODE -2,019. Ensure that the table exists and that it can be accessed.
ジョブを実行しているユーザーにデータベースをバインドする権限が無いことが原因。DB側で適切な設定を行うこと。</t>
    <rPh sb="18" eb="20">
      <t>カキ</t>
    </rPh>
    <rPh sb="24" eb="26">
      <t>イジョウ</t>
    </rPh>
    <rPh sb="26" eb="28">
      <t>シュウリョウ</t>
    </rPh>
    <rPh sb="283" eb="285">
      <t>ジッコウ</t>
    </rPh>
    <rPh sb="307" eb="309">
      <t>ケンゲン</t>
    </rPh>
    <rPh sb="310" eb="311">
      <t>ナ</t>
    </rPh>
    <rPh sb="315" eb="317">
      <t>ゲンイン</t>
    </rPh>
    <rPh sb="320" eb="321">
      <t>ガワ</t>
    </rPh>
    <rPh sb="322" eb="324">
      <t>テキセツ</t>
    </rPh>
    <rPh sb="325" eb="327">
      <t>セッテイ</t>
    </rPh>
    <rPh sb="328" eb="329">
      <t>オコナ</t>
    </rPh>
    <phoneticPr fontId="2"/>
  </si>
  <si>
    <t>How to stop and start Datastage JobMonApp on Windows Operating Systems</t>
    <phoneticPr fontId="2"/>
  </si>
  <si>
    <t>Windows,ジョブモニター</t>
    <phoneticPr fontId="2"/>
  </si>
  <si>
    <t>Windows環境におけるDataStageのJobMonAppの起動・停止方法に関するガイド。</t>
    <rPh sb="7" eb="9">
      <t>カンキョウ</t>
    </rPh>
    <rPh sb="33" eb="35">
      <t>キドウ</t>
    </rPh>
    <rPh sb="36" eb="38">
      <t>テイシ</t>
    </rPh>
    <rPh sb="38" eb="40">
      <t>ホウホウ</t>
    </rPh>
    <rPh sb="41" eb="42">
      <t>カンサクセイジシュツリョクソンザイバアイカカコオコナカコケンゲンナバアイジョウキハッセイタイオウサク</t>
    </rPh>
    <phoneticPr fontId="2"/>
  </si>
  <si>
    <t>インストール,クライアント</t>
    <phoneticPr fontId="2"/>
  </si>
  <si>
    <t>DataStageクライアントをインストール後、Designerなどのクライアントを起動すると証明書の警告が表示される。
証明書のインストールを行うこと。</t>
    <rPh sb="42" eb="44">
      <t>キドウ</t>
    </rPh>
    <rPh sb="47" eb="50">
      <t>ショウメイショ</t>
    </rPh>
    <rPh sb="51" eb="53">
      <t>ケイコク</t>
    </rPh>
    <rPh sb="54" eb="56">
      <t>ヒョウジ</t>
    </rPh>
    <rPh sb="61" eb="64">
      <t>ショウメイショ</t>
    </rPh>
    <rPh sb="72" eb="73">
      <t>オコナ</t>
    </rPh>
    <phoneticPr fontId="2"/>
  </si>
  <si>
    <t>Information Server DataStage function NullToZero fails with fatal message "Null handling function called on a not nullable field"</t>
    <phoneticPr fontId="2"/>
  </si>
  <si>
    <t xml:space="preserve">11.3.1.2, 11.5 </t>
    <phoneticPr fontId="2"/>
  </si>
  <si>
    <t>v11.3もしくはv11.5以前は正常に実行されていたジョブがNullToZero処理で異常終了する。以下のメッセージが出力される。
": Null handling function called on a not nullable field" 
v11.3以降でAggregatorステージでのNullの挙動が変更になったことが原因。
新規の環境変数APT_AGGREGATOR_NULLABLE_OUTPUTを設定することで、v11.3以前の挙動に戻すことが可能。</t>
    <rPh sb="14" eb="16">
      <t>イゼン</t>
    </rPh>
    <rPh sb="17" eb="19">
      <t>セイジョウ</t>
    </rPh>
    <rPh sb="20" eb="22">
      <t>ジッコウ</t>
    </rPh>
    <rPh sb="41" eb="43">
      <t>ショリ</t>
    </rPh>
    <rPh sb="44" eb="46">
      <t>イジョウ</t>
    </rPh>
    <rPh sb="46" eb="48">
      <t>シュウリョウ</t>
    </rPh>
    <rPh sb="51" eb="53">
      <t>イカ</t>
    </rPh>
    <rPh sb="60" eb="62">
      <t>シュツリョク</t>
    </rPh>
    <rPh sb="131" eb="133">
      <t>イコウ</t>
    </rPh>
    <rPh sb="155" eb="157">
      <t>キョドウ</t>
    </rPh>
    <rPh sb="158" eb="160">
      <t>ヘンコウ</t>
    </rPh>
    <rPh sb="167" eb="169">
      <t>ゲンイン</t>
    </rPh>
    <rPh sb="171" eb="173">
      <t>シンキ</t>
    </rPh>
    <rPh sb="174" eb="176">
      <t>カンキョウ</t>
    </rPh>
    <rPh sb="176" eb="178">
      <t>ヘンスウ</t>
    </rPh>
    <rPh sb="209" eb="211">
      <t>セッテイ</t>
    </rPh>
    <rPh sb="222" eb="224">
      <t>イゼン</t>
    </rPh>
    <rPh sb="225" eb="227">
      <t>キョドウ</t>
    </rPh>
    <rPh sb="228" eb="229">
      <t>モド</t>
    </rPh>
    <rPh sb="233" eb="235">
      <t>カノウ</t>
    </rPh>
    <phoneticPr fontId="2"/>
  </si>
  <si>
    <t>InfoSphere DataStage</t>
    <phoneticPr fontId="2"/>
  </si>
  <si>
    <t>Windows,データセット</t>
    <phoneticPr fontId="2"/>
  </si>
  <si>
    <t xml:space="preserve">Windows </t>
    <phoneticPr fontId="2"/>
  </si>
  <si>
    <t>Windows環境で、既存のデータセットを上書きするジョブを実行すると以下の警告が出力される。
main_program: When deleting data set PruebaDS.ds, previous delete attempt not complete; removing PruebaDS.ds.being_deleted in order to proceed.
環境変数APT_EXECUTION_MODEをデフォルト値（Parallel）に変更すること。</t>
    <rPh sb="7" eb="9">
      <t>カンキョウ</t>
    </rPh>
    <rPh sb="11" eb="13">
      <t>キゾン</t>
    </rPh>
    <rPh sb="21" eb="23">
      <t>ウワガ</t>
    </rPh>
    <rPh sb="30" eb="32">
      <t>ジッコウ</t>
    </rPh>
    <rPh sb="35" eb="37">
      <t>イカ</t>
    </rPh>
    <rPh sb="38" eb="40">
      <t>ケイコク</t>
    </rPh>
    <rPh sb="41" eb="43">
      <t>シュツリョク</t>
    </rPh>
    <rPh sb="192" eb="194">
      <t>カンキョウ</t>
    </rPh>
    <rPh sb="194" eb="196">
      <t>ヘンスウ</t>
    </rPh>
    <rPh sb="220" eb="221">
      <t>チ</t>
    </rPh>
    <rPh sb="232" eb="234">
      <t>ヘンコウサクセイジシュツリョクソンザイバアイカカコオコナカコケンゲンナバアイジョウキハッセイタイオウサク</t>
    </rPh>
    <phoneticPr fontId="2"/>
  </si>
  <si>
    <t>10月 30, 2015</t>
    <phoneticPr fontId="2"/>
  </si>
  <si>
    <t>1月 28, 2016</t>
    <phoneticPr fontId="2"/>
  </si>
  <si>
    <t>Excessive memory consumption when using range look ups where Multiple rows are returned on the reference or stream link</t>
    <phoneticPr fontId="2"/>
  </si>
  <si>
    <t>ジョブ設計</t>
    <rPh sb="3" eb="5">
      <t>セッケイ</t>
    </rPh>
    <phoneticPr fontId="2"/>
  </si>
  <si>
    <t>ストリームもしくは参照リンクで複数行を返すようなRange Lookup処理が、大量のメモリーを消費し、ジョブが異常終了する。複数行を返すRange Lookupは使用しないようジョブデザインを変更すること。</t>
    <rPh sb="63" eb="66">
      <t>フクスウギョウ</t>
    </rPh>
    <rPh sb="67" eb="68">
      <t>カエ</t>
    </rPh>
    <rPh sb="82" eb="84">
      <t>シヨウ</t>
    </rPh>
    <rPh sb="97" eb="99">
      <t>ヘンコウ</t>
    </rPh>
    <phoneticPr fontId="2"/>
  </si>
  <si>
    <t>プロセス</t>
    <phoneticPr fontId="2"/>
  </si>
  <si>
    <t>切断された複数のdsapi_slaveプロセスがサーバー上に残存していると、パフォーマンスに影響を及ぼしたり、クライアントの使用に問題が発生する可能性がある。Killコマンドなどでプロセスを削除するか、アドミニストレータークライアントでタイムアウト値を設定すること。</t>
    <rPh sb="0" eb="2">
      <t>セツダン</t>
    </rPh>
    <rPh sb="5" eb="7">
      <t>フクスウ</t>
    </rPh>
    <rPh sb="28" eb="29">
      <t>ジョウ</t>
    </rPh>
    <rPh sb="30" eb="32">
      <t>ザンゾン</t>
    </rPh>
    <rPh sb="46" eb="48">
      <t>エイキョウ</t>
    </rPh>
    <rPh sb="49" eb="50">
      <t>オヨ</t>
    </rPh>
    <rPh sb="62" eb="64">
      <t>シヨウ</t>
    </rPh>
    <rPh sb="65" eb="67">
      <t>モンダイ</t>
    </rPh>
    <rPh sb="68" eb="70">
      <t>ハッセイ</t>
    </rPh>
    <rPh sb="72" eb="75">
      <t>カノウセイ</t>
    </rPh>
    <rPh sb="95" eb="97">
      <t>サクジョ</t>
    </rPh>
    <rPh sb="124" eb="125">
      <t>チ</t>
    </rPh>
    <rPh sb="126" eb="128">
      <t>セッテイ</t>
    </rPh>
    <phoneticPr fontId="2"/>
  </si>
  <si>
    <t>Information Server ASBNode Agent process running but not listening on port 31531</t>
    <phoneticPr fontId="2"/>
  </si>
  <si>
    <t>ASBNodeエージェントプロセスが起動しているが、ポート番号31531でlistenしていない状況が発生する。エージェント停止時に、Agent.pid及びAgent.outファイルがクリーンアップされていないことが原因。エージェントを停止し、これらのファイルを削除すること。</t>
    <rPh sb="18" eb="20">
      <t>キドウ</t>
    </rPh>
    <rPh sb="29" eb="31">
      <t>バンゴウ</t>
    </rPh>
    <rPh sb="48" eb="50">
      <t>ジョウキョウ</t>
    </rPh>
    <rPh sb="51" eb="53">
      <t>ハッセイ</t>
    </rPh>
    <rPh sb="62" eb="64">
      <t>テイシ</t>
    </rPh>
    <rPh sb="64" eb="65">
      <t>ジ</t>
    </rPh>
    <rPh sb="76" eb="77">
      <t>オヨ</t>
    </rPh>
    <rPh sb="108" eb="110">
      <t>ゲンイン</t>
    </rPh>
    <rPh sb="118" eb="120">
      <t>テイシ</t>
    </rPh>
    <rPh sb="131" eb="133">
      <t>サクジョ</t>
    </rPh>
    <phoneticPr fontId="2"/>
  </si>
  <si>
    <t>Managing and Deleting Persistent Data Sets within IBM InfoSphere Datastage</t>
    <phoneticPr fontId="2"/>
  </si>
  <si>
    <t>データ・セット</t>
    <phoneticPr fontId="2"/>
  </si>
  <si>
    <t xml:space="preserve">7.5, 8.0.1, 8.1, 8.5, 8.7, 9.1, 11.3, 11.5 </t>
    <phoneticPr fontId="2"/>
  </si>
  <si>
    <t>永続データ・セットの管理方法に関するガイド。
データセット管理メニューと、orchadminコマンドラインが提供されている。</t>
    <rPh sb="0" eb="2">
      <t>エイゾク</t>
    </rPh>
    <rPh sb="10" eb="12">
      <t>カンリ</t>
    </rPh>
    <rPh sb="12" eb="14">
      <t>ホウホウ</t>
    </rPh>
    <rPh sb="15" eb="16">
      <t>カン</t>
    </rPh>
    <rPh sb="29" eb="31">
      <t>カンリ</t>
    </rPh>
    <rPh sb="54" eb="56">
      <t>テイキョウ</t>
    </rPh>
    <phoneticPr fontId="2"/>
  </si>
  <si>
    <t>DataStage data set creation fails due to Block write failure</t>
    <phoneticPr fontId="2"/>
  </si>
  <si>
    <t>データ・セットを書き込むパラレルジョブが、'Block write failure'のエラーで失敗する。OSのデータファイルのwrite()処理に問題があることが原因。ディスクの空き容量の確認と、ulimit -fでファイルサイズをunlimitedに設定すること。</t>
    <rPh sb="8" eb="9">
      <t>カ</t>
    </rPh>
    <rPh sb="10" eb="11">
      <t>コ</t>
    </rPh>
    <rPh sb="47" eb="49">
      <t>シッパイ</t>
    </rPh>
    <rPh sb="70" eb="72">
      <t>ショリ</t>
    </rPh>
    <rPh sb="73" eb="75">
      <t>モンダイ</t>
    </rPh>
    <rPh sb="81" eb="83">
      <t>ゲンイン</t>
    </rPh>
    <rPh sb="126" eb="128">
      <t>セッテイ</t>
    </rPh>
    <phoneticPr fontId="2"/>
  </si>
  <si>
    <t>The job lists are out of sync between the IBM InfoSphere DataStage Director and DataStage Designer</t>
    <phoneticPr fontId="2"/>
  </si>
  <si>
    <t>DataStageディレクタークライアントと、デザイナークライアント間でジョブリストに不一致が発生する。ディレクターはDS_JOBSファイルの索引情報を表示し、デザイナーはxmetaレポジトリーのデザイン情報を表示する。これらの情報間で不一致が発生していることが原因。対処方法についてガイド。</t>
    <rPh sb="34" eb="35">
      <t>カン</t>
    </rPh>
    <rPh sb="43" eb="46">
      <t>フイッチ</t>
    </rPh>
    <rPh sb="47" eb="49">
      <t>ハッセイ</t>
    </rPh>
    <rPh sb="71" eb="73">
      <t>サクイン</t>
    </rPh>
    <rPh sb="73" eb="75">
      <t>ジョウホウ</t>
    </rPh>
    <rPh sb="76" eb="78">
      <t>ヒョウジ</t>
    </rPh>
    <rPh sb="102" eb="104">
      <t>ジョウホウ</t>
    </rPh>
    <rPh sb="105" eb="107">
      <t>ヒョウジ</t>
    </rPh>
    <rPh sb="114" eb="116">
      <t>ジョウホウ</t>
    </rPh>
    <rPh sb="116" eb="117">
      <t>カン</t>
    </rPh>
    <rPh sb="118" eb="121">
      <t>フイッチ</t>
    </rPh>
    <rPh sb="122" eb="124">
      <t>ハッセイ</t>
    </rPh>
    <rPh sb="131" eb="133">
      <t>ゲンイン</t>
    </rPh>
    <rPh sb="134" eb="136">
      <t>タイショ</t>
    </rPh>
    <rPh sb="136" eb="138">
      <t>ホウホウ</t>
    </rPh>
    <phoneticPr fontId="2"/>
  </si>
  <si>
    <t>Default timestamp value change from DataStage V11.3.1 onwards</t>
    <phoneticPr fontId="2"/>
  </si>
  <si>
    <t>timestamp型</t>
    <rPh sb="9" eb="10">
      <t>カタ</t>
    </rPh>
    <phoneticPr fontId="2"/>
  </si>
  <si>
    <t xml:space="preserve">11.3.1.1, 11.3.1.2, 11.5 </t>
    <phoneticPr fontId="2"/>
  </si>
  <si>
    <t>DataStage V11.3.1以降で、 timestampの列の型が変更になった。アドミニストレータークライアントで「APT_TIMESTAMP_DEFAULT_INVALID=1」を設定することで、以前のバージョンの型に戻すことが可能。</t>
    <rPh sb="17" eb="19">
      <t>イコウ</t>
    </rPh>
    <rPh sb="32" eb="33">
      <t>レツ</t>
    </rPh>
    <rPh sb="34" eb="35">
      <t>カタ</t>
    </rPh>
    <rPh sb="36" eb="38">
      <t>ヘンコウ</t>
    </rPh>
    <rPh sb="94" eb="96">
      <t>セッテイ</t>
    </rPh>
    <rPh sb="102" eb="104">
      <t>イゼン</t>
    </rPh>
    <rPh sb="111" eb="112">
      <t>カタ</t>
    </rPh>
    <rPh sb="113" eb="114">
      <t>モド</t>
    </rPh>
    <rPh sb="118" eb="120">
      <t>カノウ</t>
    </rPh>
    <phoneticPr fontId="2"/>
  </si>
  <si>
    <t>How to use InfoSphere DataStage jobs to load images into relational databases</t>
    <phoneticPr fontId="2"/>
  </si>
  <si>
    <t>データベース,設計</t>
    <rPh sb="7" eb="9">
      <t>セッケイ</t>
    </rPh>
    <phoneticPr fontId="2"/>
  </si>
  <si>
    <t xml:space="preserve">AIX, HP-UX, Linux, Solaris, Windows, z/OS </t>
    <phoneticPr fontId="2"/>
  </si>
  <si>
    <t xml:space="preserve">7.5, 8.0, 8.1, 8.5, 8.7, 9.1, 11.3, 11.5 </t>
    <phoneticPr fontId="2"/>
  </si>
  <si>
    <t>DataStageを使用してイメージファイルをデータベースにロードすると、下記エラーで失敗する。
"Occurred: 9:50:30 AM On date: 6/15/2010 Type: Fatal
Event: Sequential_File_43,0: Error reading on import. [new-impexp/file_import.C:3021]
Occurred: 9:50:30 AM On date: 6/15/2010 Type: Fatal
Event: Sequential_File_43,0: Consumed more than 100000 bytes looking for record delimiter; aborting [impexp/recordstream.C:2211]"
DataStageでのイメージファイルの取扱方法についてガイド。</t>
    <rPh sb="10" eb="12">
      <t>シヨウ</t>
    </rPh>
    <rPh sb="37" eb="39">
      <t>カキ</t>
    </rPh>
    <rPh sb="43" eb="45">
      <t>シッパイ</t>
    </rPh>
    <rPh sb="390" eb="392">
      <t>トリアツカイ</t>
    </rPh>
    <rPh sb="392" eb="394">
      <t>ホウホウ</t>
    </rPh>
    <phoneticPr fontId="2"/>
  </si>
  <si>
    <t>Is the dsrpc entry required in the /etc/services file to start the DataStage engine?</t>
    <phoneticPr fontId="2"/>
  </si>
  <si>
    <t>DataStageのエンジンを起動させるために、/etc/servicesにdsrpcのエントリーを追加すること。エントリーがないと、dsrpcdプロセスが起動しない。</t>
    <rPh sb="15" eb="17">
      <t>キドウ</t>
    </rPh>
    <rPh sb="78" eb="80">
      <t>キドウ</t>
    </rPh>
    <phoneticPr fontId="2"/>
  </si>
  <si>
    <t>Fails to open a DataStage job from Designer in Information Server with error "Run-time error '457'. This key is already associated with an element of this collection."</t>
    <phoneticPr fontId="2"/>
  </si>
  <si>
    <t>デザイナークライアントからジョブを開くと、"Run-time error '457'. This key is already associated with an element of this collection."というエラーで失敗する。Windowsクライアントの「地域と言語」の設定が、サーバー側のNLS.CLIENT.LCSで定義されていないことが原因。サーバーの定義は変更できないため、Windowsクライアント側で設定変更を行うこと。</t>
    <rPh sb="17" eb="18">
      <t>ヒラ</t>
    </rPh>
    <rPh sb="118" eb="120">
      <t>シッパイ</t>
    </rPh>
    <rPh sb="138" eb="140">
      <t>チイキ</t>
    </rPh>
    <rPh sb="141" eb="143">
      <t>ゲンゴ</t>
    </rPh>
    <rPh sb="145" eb="147">
      <t>セッテイ</t>
    </rPh>
    <rPh sb="153" eb="154">
      <t>ガワ</t>
    </rPh>
    <rPh sb="170" eb="172">
      <t>テイギ</t>
    </rPh>
    <rPh sb="181" eb="183">
      <t>ゲンイン</t>
    </rPh>
    <rPh sb="189" eb="191">
      <t>テイギ</t>
    </rPh>
    <rPh sb="192" eb="194">
      <t>ヘンコウ</t>
    </rPh>
    <rPh sb="214" eb="215">
      <t>ガワ</t>
    </rPh>
    <rPh sb="216" eb="218">
      <t>セッテイ</t>
    </rPh>
    <rPh sb="218" eb="220">
      <t>ヘンコウ</t>
    </rPh>
    <rPh sb="221" eb="222">
      <t>オコナ</t>
    </rPh>
    <phoneticPr fontId="2"/>
  </si>
  <si>
    <t>Information Server istool command fails for a user with 'cannot find command set: import' error</t>
    <phoneticPr fontId="2"/>
  </si>
  <si>
    <t>istoolコマンドが以下のエラーで失敗する。
"unable to load class com.ibm.istools.cli.commands.CommandSets.Import.internal error: can't find command set: import "
もしくは
"org.osgi.framework.BundleException: The bundle could not be resolved"
Eclipseの構成フォルダをクリーンアップしてキャッシュを削除すること。</t>
    <rPh sb="11" eb="13">
      <t>イカ</t>
    </rPh>
    <rPh sb="18" eb="20">
      <t>シッパイ</t>
    </rPh>
    <rPh sb="227" eb="229">
      <t>コウセイ</t>
    </rPh>
    <rPh sb="249" eb="251">
      <t>サクジョ</t>
    </rPh>
    <phoneticPr fontId="2"/>
  </si>
  <si>
    <t>The istool import with "-all" parameter fails to import reporting assets</t>
    <phoneticPr fontId="2"/>
  </si>
  <si>
    <t>11.3.1.2</t>
    <phoneticPr fontId="2"/>
  </si>
  <si>
    <t>「istool export -all」コマンドを使用して、資産をエクスポート/インポートした際に、いくつかのレポートの資産がインポートされない。「-report」オプションを使用すること。</t>
    <rPh sb="25" eb="27">
      <t>シヨウ</t>
    </rPh>
    <rPh sb="30" eb="32">
      <t>シサン</t>
    </rPh>
    <rPh sb="47" eb="48">
      <t>サイ</t>
    </rPh>
    <rPh sb="60" eb="62">
      <t>シサン</t>
    </rPh>
    <rPh sb="88" eb="90">
      <t>シヨウ</t>
    </rPh>
    <phoneticPr fontId="2"/>
  </si>
  <si>
    <t>Incorrect looping logic in DataStage Transformer causes Server to hang</t>
    <phoneticPr fontId="2"/>
  </si>
  <si>
    <t>Transformerステージで、誤ったループ処理が実行されると、サーバーがハングし、リブートが必要になる。SuseとRedHat Linuxが対象だが、AIXやWindowsでも起こりうる。ループ処理に誤りが無いよう設計すること。</t>
    <rPh sb="17" eb="18">
      <t>アヤマ</t>
    </rPh>
    <rPh sb="23" eb="25">
      <t>ショリ</t>
    </rPh>
    <rPh sb="26" eb="28">
      <t>ジッコウ</t>
    </rPh>
    <rPh sb="48" eb="50">
      <t>ヒツヨウ</t>
    </rPh>
    <rPh sb="72" eb="74">
      <t>タイショウ</t>
    </rPh>
    <rPh sb="90" eb="91">
      <t>オ</t>
    </rPh>
    <rPh sb="99" eb="101">
      <t>ショリ</t>
    </rPh>
    <rPh sb="102" eb="103">
      <t>アヤマ</t>
    </rPh>
    <rPh sb="105" eb="106">
      <t>ナ</t>
    </rPh>
    <rPh sb="109" eb="111">
      <t>セッケイ</t>
    </rPh>
    <phoneticPr fontId="2"/>
  </si>
  <si>
    <t>InfoSphere Connection to the Workload Manager on port XXXXX failed</t>
    <phoneticPr fontId="2"/>
  </si>
  <si>
    <t>Workload Manager</t>
    <phoneticPr fontId="2"/>
  </si>
  <si>
    <t>プロジェクトのプロパティを操作している際に、下記エラーが表示される。
"Connection to the workload manager on port XXXXX failed. The server may be down or the port is not open."
DSODBConfig.cfgで「WLMON=1」を設定後、エンジンを再起動していないことが原因。</t>
    <rPh sb="13" eb="15">
      <t>ソウサ</t>
    </rPh>
    <rPh sb="19" eb="20">
      <t>サイ</t>
    </rPh>
    <rPh sb="22" eb="24">
      <t>カキ</t>
    </rPh>
    <rPh sb="28" eb="30">
      <t>ヒョウジ</t>
    </rPh>
    <rPh sb="168" eb="170">
      <t>セッテイ</t>
    </rPh>
    <rPh sb="170" eb="171">
      <t>ゴ</t>
    </rPh>
    <rPh sb="177" eb="180">
      <t>サイキドウ</t>
    </rPh>
    <rPh sb="188" eb="190">
      <t>ゲンイン</t>
    </rPh>
    <phoneticPr fontId="2"/>
  </si>
  <si>
    <t>IBM InfoSphere Information Server SystemOut.log file is rapidly filled with PooledConnection errors</t>
    <phoneticPr fontId="2"/>
  </si>
  <si>
    <t>9.1.2.0, 11.3, 11.5</t>
    <phoneticPr fontId="2"/>
  </si>
  <si>
    <t>xmetaデータベースを停止後、Information ServerのSystemOut.logがWASのResourceAllocationExceptionエラーメッセージで一杯になり、HA環境ではフェールオーバーが起こる可能性がある。WASの設定に問題があるため、パラメータを変更すること。</t>
    <rPh sb="12" eb="14">
      <t>テイシ</t>
    </rPh>
    <rPh sb="14" eb="15">
      <t>ゴ</t>
    </rPh>
    <rPh sb="89" eb="91">
      <t>イッパイ</t>
    </rPh>
    <rPh sb="97" eb="99">
      <t>カンキョウ</t>
    </rPh>
    <rPh sb="110" eb="111">
      <t>オ</t>
    </rPh>
    <rPh sb="113" eb="116">
      <t>カノウセイ</t>
    </rPh>
    <rPh sb="124" eb="126">
      <t>セッテイ</t>
    </rPh>
    <rPh sb="127" eb="129">
      <t>モンダイ</t>
    </rPh>
    <rPh sb="141" eb="143">
      <t>ヘンコウ</t>
    </rPh>
    <phoneticPr fontId="2"/>
  </si>
  <si>
    <t>InfoSphere Information Server</t>
    <phoneticPr fontId="2"/>
  </si>
  <si>
    <t>導入,AIX</t>
    <rPh sb="0" eb="2">
      <t>ドウニュウ</t>
    </rPh>
    <phoneticPr fontId="2"/>
  </si>
  <si>
    <t>AIX</t>
    <phoneticPr fontId="2"/>
  </si>
  <si>
    <t xml:space="preserve">11.5, 11.5.0.1 </t>
    <phoneticPr fontId="2"/>
  </si>
  <si>
    <t>AIX環境において、FixPack1、もしくは11.5.0.1のフルパッケージをインストールすると下記エラーで失敗する。
com.ibm.is.install.exception.ActionException: CDIIN5123 E: ExecuteScriptAction failed: the process returned error code 127.:
/opt/IBM/InformationSever/shared-open-source-installer/installer/install_all.sh [144]: ./install_unix_services.sh: not found.
CDII5106I: Details:
InstallAction (_id = run.SharedOpenSourceRuntimeServices.install.script,_installUnitModelID=SharedOpenSourceRunttimeServices) 
AIXのbashシェルがインストールされていないことが原因。デフォルトではインストールされていないため、別途インストールすること。</t>
    <rPh sb="3" eb="5">
      <t>カンキョウ</t>
    </rPh>
    <rPh sb="49" eb="51">
      <t>カキ</t>
    </rPh>
    <rPh sb="55" eb="57">
      <t>シッパイ</t>
    </rPh>
    <rPh sb="487" eb="489">
      <t>ゲンイン</t>
    </rPh>
    <rPh sb="512" eb="514">
      <t>ベット</t>
    </rPh>
    <phoneticPr fontId="2"/>
  </si>
  <si>
    <t>InfoSphere DataStage</t>
    <phoneticPr fontId="2"/>
  </si>
  <si>
    <t>環境変数</t>
    <rPh sb="0" eb="2">
      <t>カンキョウ</t>
    </rPh>
    <rPh sb="2" eb="4">
      <t>ヘンスウ</t>
    </rPh>
    <phoneticPr fontId="2"/>
  </si>
  <si>
    <t>AIX, Linux</t>
    <phoneticPr fontId="2"/>
  </si>
  <si>
    <t xml:space="preserve">9.1, 11.3, 11.5 </t>
    <phoneticPr fontId="2"/>
  </si>
  <si>
    <t>スタックトレースを取得する際に設定する環境変数「APT_DUMP_STACK_PERIOD=0」に関する説明。ジョブが異常終了しなくてもスタックトレース情報を取得できるため、ジョブがハングしてもトレースを取得可能。</t>
    <rPh sb="9" eb="11">
      <t>シュトク</t>
    </rPh>
    <rPh sb="13" eb="14">
      <t>サイ</t>
    </rPh>
    <rPh sb="15" eb="17">
      <t>セッテイ</t>
    </rPh>
    <rPh sb="19" eb="21">
      <t>カンキョウ</t>
    </rPh>
    <rPh sb="21" eb="23">
      <t>ヘンスウ</t>
    </rPh>
    <rPh sb="49" eb="50">
      <t>カン</t>
    </rPh>
    <rPh sb="52" eb="54">
      <t>セツメイ</t>
    </rPh>
    <rPh sb="59" eb="61">
      <t>イジョウ</t>
    </rPh>
    <rPh sb="61" eb="63">
      <t>シュウリョウ</t>
    </rPh>
    <rPh sb="76" eb="78">
      <t>ジョウホウ</t>
    </rPh>
    <rPh sb="79" eb="81">
      <t>シュトク</t>
    </rPh>
    <rPh sb="102" eb="104">
      <t>シュトク</t>
    </rPh>
    <rPh sb="104" eb="106">
      <t>カノウ</t>
    </rPh>
    <phoneticPr fontId="2"/>
  </si>
  <si>
    <t>AIX, Linux, Solaris, Windows</t>
    <phoneticPr fontId="2"/>
  </si>
  <si>
    <t xml:space="preserve">11.3, 11.5 </t>
    <phoneticPr fontId="2"/>
  </si>
  <si>
    <t>WASのFixPack 9 もしくは Hotfix PI50993を、WAS8.5.5.9がインストールされている環境に適用すると、以下の不具合が発生する。
　-デザイナーでエラーメッセージが表示される
　-エンジン層に対するインストールが失敗する
http*.jar filesを指定の場所にコピーすることで解決。</t>
    <rPh sb="96" eb="98">
      <t>ヒョウジ</t>
    </rPh>
    <rPh sb="108" eb="109">
      <t>ソウ</t>
    </rPh>
    <rPh sb="110" eb="111">
      <t>タイ</t>
    </rPh>
    <rPh sb="120" eb="122">
      <t>シッパイ</t>
    </rPh>
    <rPh sb="141" eb="143">
      <t>シテイ</t>
    </rPh>
    <rPh sb="144" eb="146">
      <t>バショ</t>
    </rPh>
    <rPh sb="155" eb="157">
      <t>カイケツ</t>
    </rPh>
    <phoneticPr fontId="2"/>
  </si>
  <si>
    <t>セキュリティ</t>
    <phoneticPr fontId="2"/>
  </si>
  <si>
    <t xml:space="preserve">AIX, HP-UX, Linux, Solaris, Windows </t>
    <phoneticPr fontId="2"/>
  </si>
  <si>
    <t xml:space="preserve">8.5, 8.7, 9.1, 11.3, 11.5 </t>
    <phoneticPr fontId="2"/>
  </si>
  <si>
    <t>2016年3月にOpenSSLの脆弱性が発表されたことを受けて、Information Serverに該当するCVEの説明及び対応策のガイド。</t>
    <rPh sb="4" eb="5">
      <t>ネン</t>
    </rPh>
    <rPh sb="6" eb="7">
      <t>ガツ</t>
    </rPh>
    <rPh sb="16" eb="19">
      <t>ゼイジャクセイ</t>
    </rPh>
    <rPh sb="20" eb="22">
      <t>ハッピョウ</t>
    </rPh>
    <rPh sb="28" eb="29">
      <t>ウ</t>
    </rPh>
    <rPh sb="51" eb="53">
      <t>ガイトウ</t>
    </rPh>
    <rPh sb="59" eb="61">
      <t>セツメイ</t>
    </rPh>
    <rPh sb="61" eb="62">
      <t>オヨ</t>
    </rPh>
    <rPh sb="63" eb="65">
      <t>タイオウ</t>
    </rPh>
    <rPh sb="65" eb="66">
      <t>サク</t>
    </rPh>
    <phoneticPr fontId="2"/>
  </si>
  <si>
    <t>DataDirect ODBCドライバ</t>
    <phoneticPr fontId="2"/>
  </si>
  <si>
    <t xml:space="preserve">8.1, 8.1.0.1, 8.1.0.2, 8.5, 8.5.0.1, 8.5.0.2, 8.5.0.3, 8.7, 8.7.0.1, 8.7.0.2, 9.1, 9.1.0.1, 9.1.2.0, 11.3, 11.3.1.0, 11.3.1.1, 11.3.1.2, 11.5, 11.5.0.1 </t>
    <phoneticPr fontId="2"/>
  </si>
  <si>
    <t>バージョン7.0以前のDataDirect ODBCドライバを、バージョン7.0以降にアップグレードする際の手順ガイド。</t>
    <rPh sb="8" eb="10">
      <t>イゼン</t>
    </rPh>
    <rPh sb="40" eb="42">
      <t>イコウ</t>
    </rPh>
    <rPh sb="52" eb="53">
      <t>サイ</t>
    </rPh>
    <rPh sb="54" eb="56">
      <t>テジュン</t>
    </rPh>
    <phoneticPr fontId="2"/>
  </si>
  <si>
    <t>DB2 Connector</t>
    <phoneticPr fontId="2"/>
  </si>
  <si>
    <t xml:space="preserve">AIX, Linux, Solaris, Windows </t>
    <phoneticPr fontId="2"/>
  </si>
  <si>
    <t>8.5, 8.7, 9.1, 11.3, 11.5</t>
    <phoneticPr fontId="2"/>
  </si>
  <si>
    <t>DB2 Connectorが使用するデフォルトのDB2インスタンスの指定方法についてガイド。ターゲットデータベースをカタログしているDB2クライアントで、環境変数DB2INSTANCEを設定すること。</t>
    <rPh sb="34" eb="36">
      <t>シテイ</t>
    </rPh>
    <rPh sb="36" eb="38">
      <t>ホウホウ</t>
    </rPh>
    <rPh sb="77" eb="79">
      <t>カンキョウ</t>
    </rPh>
    <rPh sb="79" eb="81">
      <t>ヘンスウ</t>
    </rPh>
    <rPh sb="93" eb="95">
      <t>セッテイ</t>
    </rPh>
    <phoneticPr fontId="2"/>
  </si>
  <si>
    <t>DataStage Parallel Jobs Fail with errors on ssh_exchange_identification, rsh, or Section Leaders</t>
  </si>
  <si>
    <t>パラレルジョブ,SSH</t>
    <phoneticPr fontId="2"/>
  </si>
  <si>
    <t xml:space="preserve"> AIX, Linux, Solaris </t>
    <phoneticPr fontId="2"/>
  </si>
  <si>
    <t xml:space="preserve">下記のいずれかのエラーでパラレルジョブ、もしくは構成ファイルのチェックが失敗する。
Message: ssh_exchange_identification: Connection closed by remote host
Message: main_program: rsh issued, no response received
Message: main_program: Unable to contact one or more Section Leaders.
Probable configuration problem; contact Orchestrate system administrator.
Message: main_program: The section leader on hostname died
SSHのMaxStartupsがデフォルト（10）であり、それ以上のコネクションを受け付けられないことが原因。設定値を変更すること。
</t>
    <rPh sb="0" eb="2">
      <t>カキ</t>
    </rPh>
    <rPh sb="24" eb="26">
      <t>コウセイ</t>
    </rPh>
    <rPh sb="36" eb="38">
      <t>シッパイ</t>
    </rPh>
    <rPh sb="404" eb="406">
      <t>イジョウ</t>
    </rPh>
    <rPh sb="414" eb="415">
      <t>ウ</t>
    </rPh>
    <rPh sb="416" eb="417">
      <t>ツ</t>
    </rPh>
    <rPh sb="425" eb="427">
      <t>ゲンイン</t>
    </rPh>
    <rPh sb="428" eb="431">
      <t>セッテイチ</t>
    </rPh>
    <rPh sb="432" eb="434">
      <t>ヘンコウ</t>
    </rPh>
    <phoneticPr fontId="2"/>
  </si>
  <si>
    <t>DataStage error main_program: The section leader on xxx died</t>
  </si>
  <si>
    <t xml:space="preserve"> AIX, HP-UX, Linux, Solaris, Windows</t>
    <phoneticPr fontId="2"/>
  </si>
  <si>
    <t>ジョブが下記メッセージで失敗する。
main_program: The section leader on xxx died. 
リソース不足などによりプレイヤーの起動が遅延した際に、コンダクターの待ちがタイムアウトしてしまうことが原因。環境変数APT_PM_NODE_TIMEOUTを長く設定すること。</t>
    <rPh sb="4" eb="6">
      <t>カキ</t>
    </rPh>
    <rPh sb="12" eb="14">
      <t>シッパイ</t>
    </rPh>
    <rPh sb="70" eb="72">
      <t>フソク</t>
    </rPh>
    <rPh sb="83" eb="85">
      <t>キドウ</t>
    </rPh>
    <rPh sb="86" eb="88">
      <t>チエン</t>
    </rPh>
    <rPh sb="90" eb="91">
      <t>サイ</t>
    </rPh>
    <rPh sb="117" eb="119">
      <t>ゲンイン</t>
    </rPh>
    <rPh sb="120" eb="122">
      <t>カンキョウ</t>
    </rPh>
    <rPh sb="122" eb="124">
      <t>ヘンスウ</t>
    </rPh>
    <rPh sb="144" eb="145">
      <t>ナガ</t>
    </rPh>
    <rPh sb="146" eb="148">
      <t>セッテイ</t>
    </rPh>
    <phoneticPr fontId="2"/>
  </si>
  <si>
    <t>Can I use the image of InfoSphere Information Server 11.5.0.1 to add a Product Module to an upgraded environment?</t>
  </si>
  <si>
    <t>AIX, Linux, Windows</t>
    <phoneticPr fontId="2"/>
  </si>
  <si>
    <t>バージョン11.5.0.0にFixPack1をインストールした環境において、製品モジュールを追加したい場合、バージョン11.5.0.0ではなく、バージョン11.5.0.1のインストールイメージを使用して追加することが可能。</t>
    <rPh sb="31" eb="33">
      <t>カンキョウ</t>
    </rPh>
    <rPh sb="38" eb="40">
      <t>セイヒン</t>
    </rPh>
    <rPh sb="46" eb="48">
      <t>ツイカ</t>
    </rPh>
    <rPh sb="51" eb="53">
      <t>バアイ</t>
    </rPh>
    <rPh sb="97" eb="99">
      <t>シヨウ</t>
    </rPh>
    <rPh sb="101" eb="103">
      <t>ツイカ</t>
    </rPh>
    <rPh sb="108" eb="110">
      <t>カノウ</t>
    </rPh>
    <phoneticPr fontId="2"/>
  </si>
  <si>
    <t xml:space="preserve">8.0, 8.1, 8.5, 8.7, 9.1, 11.3, 11.5 </t>
    <phoneticPr fontId="2"/>
  </si>
  <si>
    <t>既存のBundle Specライセンスを別のBundle Specライセンスに変更する場合、Information Serverの再インストールが必要。</t>
    <rPh sb="0" eb="2">
      <t>キゾン</t>
    </rPh>
    <rPh sb="20" eb="21">
      <t>ベツ</t>
    </rPh>
    <rPh sb="39" eb="41">
      <t>ヘンコウ</t>
    </rPh>
    <rPh sb="43" eb="45">
      <t>バアイ</t>
    </rPh>
    <rPh sb="65" eb="66">
      <t>サイ</t>
    </rPh>
    <rPh sb="73" eb="75">
      <t>ヒツヨウ</t>
    </rPh>
    <phoneticPr fontId="2"/>
  </si>
  <si>
    <t>Users unable to login to Information Server after system upgrade to RedHat Entreprise Linux 6.7</t>
  </si>
  <si>
    <t>導入,WAS,Linux</t>
    <rPh sb="0" eb="2">
      <t>ドウニュウ</t>
    </rPh>
    <phoneticPr fontId="2"/>
  </si>
  <si>
    <t>Linux</t>
    <phoneticPr fontId="2"/>
  </si>
  <si>
    <t xml:space="preserve">8.5.0.3, 8.7, 8.7.0.1, 8.7.0.2, 9.1, 9.1.0.1, 9.1.2.0, 11.3, 11.3.1.0, 11.3.1.1, 11.3.1.2, 11.5 </t>
    <phoneticPr fontId="2"/>
  </si>
  <si>
    <t>RHEL6.7にアップグレード後、ユーザーログイン時に下記エラーで失敗する。
"SECJ0129E: Authorization failed for user..."
RHEL6.7ではセキュリティプロトコルであるTLSがデフォルトで有効になるが、Information Server同梱のWebSphereではTLSが無効の状態となっている。TLSを使用するようSSLの設定を変更すること。</t>
    <rPh sb="15" eb="16">
      <t>ゴ</t>
    </rPh>
    <rPh sb="25" eb="26">
      <t>ジ</t>
    </rPh>
    <rPh sb="27" eb="29">
      <t>カキ</t>
    </rPh>
    <rPh sb="33" eb="35">
      <t>シッパイ</t>
    </rPh>
    <rPh sb="118" eb="120">
      <t>ユウコウ</t>
    </rPh>
    <rPh sb="143" eb="145">
      <t>ドウコン</t>
    </rPh>
    <rPh sb="161" eb="163">
      <t>ムコウ</t>
    </rPh>
    <rPh sb="164" eb="166">
      <t>ジョウタイ</t>
    </rPh>
    <rPh sb="177" eb="179">
      <t>シヨウ</t>
    </rPh>
    <rPh sb="187" eb="189">
      <t>セッテイ</t>
    </rPh>
    <rPh sb="190" eb="192">
      <t>ヘンコウ</t>
    </rPh>
    <phoneticPr fontId="2"/>
  </si>
  <si>
    <t>Information Server</t>
    <phoneticPr fontId="2"/>
  </si>
  <si>
    <t>11.5.0.1</t>
    <phoneticPr fontId="2"/>
  </si>
  <si>
    <t>Parallel DataStage job is unable to delete dataset</t>
    <phoneticPr fontId="2"/>
  </si>
  <si>
    <t>InfoSphere Information Server 11.5 Install Error ExecuteScriptAction failed (CDIIN5123, CDII5106I)</t>
    <phoneticPr fontId="2"/>
  </si>
  <si>
    <t>スタックトレースを取得するときの APT_DUMP_STACK_PERIOD=0 の意味</t>
    <phoneticPr fontId="2"/>
  </si>
  <si>
    <t>Information Server issues after fixing WebSphere Security Bulletin (CVE-2012-6153, CVE-2014-3577)</t>
    <phoneticPr fontId="2"/>
  </si>
  <si>
    <t>Security Bulletin: Multiple vulnerabilities in OpenSSL affect IBM InfoSphere Information Server</t>
    <phoneticPr fontId="2"/>
  </si>
  <si>
    <t>Configuring InfoSphere Information Server after upgrading DataDirect ODBC drivers from versions earlier than 7.0 to version 7.0 or later</t>
    <phoneticPr fontId="2"/>
  </si>
  <si>
    <t>Setting the DB2INSTANCE environment variable for the DataStage DB2 connector</t>
    <phoneticPr fontId="2"/>
  </si>
  <si>
    <t>Is there any option to apply correct Bundle Spec license file after installing any version of Information Server software</t>
    <phoneticPr fontId="2"/>
  </si>
  <si>
    <t>Index of known issues when running IBM InfoSphere Information Server, Version 11.5.0.1 on AIX, Linux, and Windows</t>
    <phoneticPr fontId="2"/>
  </si>
  <si>
    <t>InfoSphere Information Server 11.5.0.1の既知障害Technoteリンクのまとめ。</t>
    <phoneticPr fontId="2"/>
  </si>
  <si>
    <t>DataStage dsjob command fails in windows command prompt with pop up window.</t>
    <phoneticPr fontId="2"/>
  </si>
  <si>
    <t>Windows,ジョブ実行</t>
    <rPh sb="11" eb="13">
      <t>ジッコウ</t>
    </rPh>
    <phoneticPr fontId="2"/>
  </si>
  <si>
    <t>Windows2008の環境で、job.exeコマンドを使用してdsjobを実行すると、ポップアップウィンドウが表示されて失敗する。
ユーザーにDataStageのジョブを実行する権限が無いことが原因。
dsjobコマンドのログオン節を使用するか、DataStageのグループに該当ユーザーを追加すること。</t>
    <rPh sb="12" eb="14">
      <t>カンキョウ</t>
    </rPh>
    <rPh sb="28" eb="30">
      <t>シヨウ</t>
    </rPh>
    <rPh sb="38" eb="40">
      <t>ジッコウ</t>
    </rPh>
    <rPh sb="56" eb="58">
      <t>ヒョウジ</t>
    </rPh>
    <rPh sb="61" eb="63">
      <t>シッパイ</t>
    </rPh>
    <rPh sb="86" eb="88">
      <t>ジッコウ</t>
    </rPh>
    <rPh sb="90" eb="92">
      <t>ケンゲン</t>
    </rPh>
    <rPh sb="93" eb="94">
      <t>ナ</t>
    </rPh>
    <rPh sb="98" eb="100">
      <t>ゲンイン</t>
    </rPh>
    <rPh sb="116" eb="117">
      <t>セツ</t>
    </rPh>
    <rPh sb="118" eb="120">
      <t>シヨウ</t>
    </rPh>
    <rPh sb="139" eb="141">
      <t>ガイトウ</t>
    </rPh>
    <rPh sb="146" eb="148">
      <t>ツイカ</t>
    </rPh>
    <phoneticPr fontId="2"/>
  </si>
  <si>
    <t>istool のパッチ適用直後に古いキャッシュを削除</t>
    <phoneticPr fontId="2"/>
  </si>
  <si>
    <t>istoolはEclipseをベースにしたJavaのツールであり、内部でキャッシュを保持している。
istoolのパッチを適用すると、古いバージョンのキャッシュを正しく認識できなくなるため、istoolのパッチを適用した後は古いキャッシュを削除すること。</t>
    <rPh sb="33" eb="35">
      <t>ナイブ</t>
    </rPh>
    <rPh sb="42" eb="44">
      <t>ホジ</t>
    </rPh>
    <rPh sb="61" eb="63">
      <t>テキヨウ</t>
    </rPh>
    <rPh sb="67" eb="68">
      <t>フル</t>
    </rPh>
    <rPh sb="81" eb="82">
      <t>タダ</t>
    </rPh>
    <rPh sb="84" eb="86">
      <t>ニンシキ</t>
    </rPh>
    <rPh sb="106" eb="108">
      <t>テキヨウ</t>
    </rPh>
    <rPh sb="110" eb="111">
      <t>アト</t>
    </rPh>
    <rPh sb="112" eb="113">
      <t>フル</t>
    </rPh>
    <rPh sb="120" eb="122">
      <t>サクジョ</t>
    </rPh>
    <phoneticPr fontId="2"/>
  </si>
  <si>
    <t>IBM InfoSphere Information Server DataStage Designer Client fails to connect with the error: An error occurred in the secure channel support [12157]</t>
  </si>
  <si>
    <t>クライアント,導入</t>
    <rPh sb="7" eb="9">
      <t>ドウニュウ</t>
    </rPh>
    <phoneticPr fontId="2"/>
  </si>
  <si>
    <t>DataStageのデザイナークライアントからサーバーに接続すると下記メッセージで失敗する。
An error occurred in the secure channel support [12157] 
ブラウザーの設定で、SSL2.0 が無効になっていることが原因。
例えばInternet Explorer8では、SSL3.0 がデフォルトで有効となっている。
SSL2.0を有効にしてブラウザーを再起動すること。</t>
    <rPh sb="28" eb="30">
      <t>セツゾク</t>
    </rPh>
    <rPh sb="33" eb="35">
      <t>カキ</t>
    </rPh>
    <rPh sb="41" eb="43">
      <t>シッパイ</t>
    </rPh>
    <rPh sb="111" eb="113">
      <t>セッテイ</t>
    </rPh>
    <rPh sb="123" eb="125">
      <t>ムコウ</t>
    </rPh>
    <rPh sb="134" eb="136">
      <t>ゲンイン</t>
    </rPh>
    <rPh sb="176" eb="178">
      <t>ユウコウ</t>
    </rPh>
    <rPh sb="193" eb="195">
      <t>ユウコウ</t>
    </rPh>
    <rPh sb="204" eb="207">
      <t>サイキドウ</t>
    </rPh>
    <phoneticPr fontId="2"/>
  </si>
  <si>
    <t>InfoSphere Information Server</t>
    <phoneticPr fontId="2"/>
  </si>
  <si>
    <t>AIX,ODBC</t>
    <phoneticPr fontId="2"/>
  </si>
  <si>
    <t>AIX</t>
    <phoneticPr fontId="2"/>
  </si>
  <si>
    <t>8.5, 8.7, 9.1, 11.3, 11.5</t>
    <phoneticPr fontId="2"/>
  </si>
  <si>
    <t>AIX環境、且つDataDirectv6.1以上において、セマフォリークが発生する問題が報告されている。
セマフォリークにより、ジョブのハング、プロジェクト作成の失敗、新規JVM作成の失敗などが発生する。
最新のDataDirect ODBCドライバーを使用すること。
InfoSphere Information Serverのそれぞれのバージョンや使用するステージに応じて、必要なFixPackを適用し、ガイドされている環境変数を設定すること。</t>
    <rPh sb="3" eb="5">
      <t>カンキョウ</t>
    </rPh>
    <rPh sb="6" eb="7">
      <t>カ</t>
    </rPh>
    <rPh sb="22" eb="24">
      <t>イジョウ</t>
    </rPh>
    <rPh sb="37" eb="39">
      <t>ハッセイ</t>
    </rPh>
    <rPh sb="41" eb="43">
      <t>モンダイ</t>
    </rPh>
    <rPh sb="44" eb="46">
      <t>ホウコク</t>
    </rPh>
    <rPh sb="78" eb="80">
      <t>サクセイ</t>
    </rPh>
    <rPh sb="81" eb="83">
      <t>シッパイ</t>
    </rPh>
    <rPh sb="84" eb="86">
      <t>シンキ</t>
    </rPh>
    <rPh sb="89" eb="91">
      <t>サクセイ</t>
    </rPh>
    <rPh sb="92" eb="94">
      <t>シッパイ</t>
    </rPh>
    <rPh sb="97" eb="99">
      <t>ハッセイ</t>
    </rPh>
    <rPh sb="103" eb="105">
      <t>サイシン</t>
    </rPh>
    <rPh sb="127" eb="129">
      <t>シヨウ</t>
    </rPh>
    <rPh sb="176" eb="178">
      <t>シヨウ</t>
    </rPh>
    <rPh sb="185" eb="186">
      <t>オウ</t>
    </rPh>
    <rPh sb="189" eb="191">
      <t>ヒツヨウ</t>
    </rPh>
    <rPh sb="200" eb="202">
      <t>テキヨウ</t>
    </rPh>
    <rPh sb="212" eb="214">
      <t>カンキョウ</t>
    </rPh>
    <rPh sb="214" eb="216">
      <t>ヘンスウ</t>
    </rPh>
    <rPh sb="217" eb="219">
      <t>セッテイ</t>
    </rPh>
    <phoneticPr fontId="2"/>
  </si>
  <si>
    <t>InfoSphere Information Server equality comparisons in Transformer stages</t>
    <phoneticPr fontId="2"/>
  </si>
  <si>
    <t>InfoSphere DataStage</t>
    <phoneticPr fontId="2"/>
  </si>
  <si>
    <t>Transformerステージ</t>
    <phoneticPr fontId="2"/>
  </si>
  <si>
    <t xml:space="preserve">AIX, HP-UX, Linux, Solaris, Windows </t>
    <phoneticPr fontId="2"/>
  </si>
  <si>
    <t xml:space="preserve">7.5, 8.0, 8.1, 8.5, 8.7, 9.1, 11.3, 11.5 </t>
    <phoneticPr fontId="2"/>
  </si>
  <si>
    <t>Transformerステージで、桁数が多い2つのvarchar値を"="で比較すると失敗することがある。
（例：123456890123456 = 123456890123457は真　など）
varcharでの比較では、最初に数値であるかチェックされ、数値の場合は数値の精度で比較される。
データ操作をより正確に行うための対処方法についてガイド。</t>
    <rPh sb="17" eb="19">
      <t>ケタスウ</t>
    </rPh>
    <rPh sb="20" eb="21">
      <t>オオ</t>
    </rPh>
    <rPh sb="32" eb="33">
      <t>チ</t>
    </rPh>
    <rPh sb="38" eb="40">
      <t>ヒカク</t>
    </rPh>
    <rPh sb="43" eb="45">
      <t>シッパイ</t>
    </rPh>
    <rPh sb="55" eb="56">
      <t>レイ</t>
    </rPh>
    <rPh sb="91" eb="92">
      <t>シン</t>
    </rPh>
    <rPh sb="106" eb="108">
      <t>ヒカク</t>
    </rPh>
    <rPh sb="111" eb="113">
      <t>サイショ</t>
    </rPh>
    <rPh sb="114" eb="116">
      <t>スウチ</t>
    </rPh>
    <rPh sb="127" eb="129">
      <t>スウチ</t>
    </rPh>
    <rPh sb="130" eb="132">
      <t>バアイ</t>
    </rPh>
    <rPh sb="133" eb="135">
      <t>スウチ</t>
    </rPh>
    <rPh sb="136" eb="138">
      <t>セイド</t>
    </rPh>
    <rPh sb="139" eb="141">
      <t>ヒカク</t>
    </rPh>
    <phoneticPr fontId="2"/>
  </si>
  <si>
    <t>Security Bulletin: Vulnerability in IBM InfoSphere Information Server installer could expose sensitive information (CVE-2015-7493)</t>
    <phoneticPr fontId="2"/>
  </si>
  <si>
    <t>セキュリティ</t>
    <phoneticPr fontId="2"/>
  </si>
  <si>
    <t>AIX, HP-UX, Linux, Solaris, Windows</t>
    <phoneticPr fontId="2"/>
  </si>
  <si>
    <t xml:space="preserve">8.5, 8.7, 9.1, 11.3, 11.5 </t>
    <phoneticPr fontId="2"/>
  </si>
  <si>
    <t>InformationServerのインストール中において、ローカルユーザーが機密情報を表示させるコマンドを実行できるセキュリティ脆弱性がある。
バージョンに応じた必要なFixを適用すること。</t>
    <rPh sb="24" eb="25">
      <t>チュウ</t>
    </rPh>
    <rPh sb="39" eb="41">
      <t>キミツ</t>
    </rPh>
    <rPh sb="41" eb="43">
      <t>ジョウホウ</t>
    </rPh>
    <rPh sb="44" eb="46">
      <t>ヒョウジ</t>
    </rPh>
    <rPh sb="54" eb="56">
      <t>ジッコウ</t>
    </rPh>
    <phoneticPr fontId="2"/>
  </si>
  <si>
    <t>DataStage: 文字列のバイト数を取得する方法</t>
  </si>
  <si>
    <t>開発</t>
    <rPh sb="0" eb="2">
      <t>カイハツ</t>
    </rPh>
    <phoneticPr fontId="2"/>
  </si>
  <si>
    <t>AIX, Linux, Windows</t>
    <phoneticPr fontId="2"/>
  </si>
  <si>
    <t>9.1, 11.3, 11.5</t>
    <phoneticPr fontId="2"/>
  </si>
  <si>
    <t>データベースに文字列を挿入する際に、文字数ではなく、ターゲット・データベースのCharacter Setに応じたバイト数を取得する方法に関するガイド。
Len() 関数と UStringToString() 関数を使用することで、バイト数の取得が可能。</t>
    <rPh sb="7" eb="10">
      <t>モジレツ</t>
    </rPh>
    <rPh sb="11" eb="13">
      <t>ソウニュウ</t>
    </rPh>
    <rPh sb="15" eb="16">
      <t>サイ</t>
    </rPh>
    <rPh sb="18" eb="21">
      <t>モジスウ</t>
    </rPh>
    <rPh sb="53" eb="54">
      <t>オウ</t>
    </rPh>
    <rPh sb="59" eb="60">
      <t>スウ</t>
    </rPh>
    <rPh sb="61" eb="63">
      <t>シュトク</t>
    </rPh>
    <rPh sb="65" eb="67">
      <t>ホウホウ</t>
    </rPh>
    <rPh sb="68" eb="69">
      <t>カン</t>
    </rPh>
    <rPh sb="118" eb="119">
      <t>スウ</t>
    </rPh>
    <rPh sb="120" eb="122">
      <t>シュトク</t>
    </rPh>
    <rPh sb="123" eb="125">
      <t>カノウ</t>
    </rPh>
    <phoneticPr fontId="2"/>
  </si>
  <si>
    <t>Enabling TLS 1.1 / TLS 1.2 support in Information Server - DataStage Clients</t>
    <phoneticPr fontId="2"/>
  </si>
  <si>
    <t>Windows</t>
    <phoneticPr fontId="2"/>
  </si>
  <si>
    <t xml:space="preserve">9.1, 9.1.0.1, 9.1.2.0, 11.3, 11.3.1.0, 11.3.1.1, 11.3.1.2, 11.5, 11.5.0.1 </t>
    <phoneticPr fontId="2"/>
  </si>
  <si>
    <t>InformationServer11.3ではデフォルトでSSLを使用するが、サービス層において新しいプロトコルのTLSを使用することが可能。
TLSを有効にするための構成や手順についてガイド。</t>
    <rPh sb="33" eb="35">
      <t>シヨウ</t>
    </rPh>
    <rPh sb="43" eb="44">
      <t>ソウ</t>
    </rPh>
    <rPh sb="48" eb="49">
      <t>アタラ</t>
    </rPh>
    <rPh sb="61" eb="63">
      <t>シヨウ</t>
    </rPh>
    <rPh sb="68" eb="70">
      <t>カノウ</t>
    </rPh>
    <rPh sb="76" eb="78">
      <t>ユウコウ</t>
    </rPh>
    <rPh sb="84" eb="86">
      <t>コウセイ</t>
    </rPh>
    <rPh sb="87" eb="89">
      <t>テジュン</t>
    </rPh>
    <phoneticPr fontId="2"/>
  </si>
  <si>
    <t>Information Server database error during install</t>
  </si>
  <si>
    <t>インストール</t>
    <phoneticPr fontId="2"/>
  </si>
  <si>
    <t>8.0.1, 8.1, 8.5, 9.1, 11.3, 11.5</t>
    <phoneticPr fontId="2"/>
  </si>
  <si>
    <t>Information Serverのインストールでログに以下のエラーが出力される。
SEVERE:
com.ascential.acs.installer.asb.j2ee.DatabaseService Exit test Database connection.
com.ibm.db2.jcc.c.DisconnectException: [ibm][db2][jcc][t4][2057][11264]
The application server rejected establishment of the connection.
An attempt was made to access a database, xmeta, which was not found.
SEVERE:
com.ascential.acs.installer.asb.AsbConfigProductAction Starting deployment:
com/ascential/xmeta/shared/model/repository/1/XMetaCore.ecore
3 ERROR [org.apache.commons.launcher.ChildMain] impl.DefaultModelDeployer
- Failed executing DDL scripts, will try to rollback
com.ibm.db2.jcc.c.SqlException: DB2 SQL error: SQLCODE: -286, SQLSTATE: 42727, SQLERRMC: 8192;DB2INST 
xmetaデータベースが正常に作成されなかったことが原因。
xmetaを作成するスクリプトを確認し、アンインストール後、再度インストールすること。</t>
    <rPh sb="29" eb="31">
      <t>イカ</t>
    </rPh>
    <rPh sb="36" eb="38">
      <t>シュツリョク</t>
    </rPh>
    <rPh sb="733" eb="735">
      <t>セイジョウ</t>
    </rPh>
    <rPh sb="736" eb="738">
      <t>サクセイ</t>
    </rPh>
    <rPh sb="747" eb="749">
      <t>ゲンイン</t>
    </rPh>
    <rPh sb="757" eb="759">
      <t>サクセイ</t>
    </rPh>
    <rPh sb="767" eb="769">
      <t>カクニン</t>
    </rPh>
    <rPh sb="779" eb="780">
      <t>ゴ</t>
    </rPh>
    <rPh sb="781" eb="783">
      <t>サイド</t>
    </rPh>
    <phoneticPr fontId="2"/>
  </si>
  <si>
    <t>DataStage gives unexpected Metadata Mismatch warnings for DB2 expressions in user defined sql.</t>
  </si>
  <si>
    <t>メタデータ</t>
    <phoneticPr fontId="2"/>
  </si>
  <si>
    <t xml:space="preserve"> AIX, HP-UX, Linux, Solaris, Windows</t>
    <phoneticPr fontId="2"/>
  </si>
  <si>
    <t>DB2の式を使用した結果の値の長さが、不整合となり切捨てが発生する。
例えば以下のようなメッセージが出力される。
SRC_E_HGN_BALANCES_TBL: The size specified for column 'RESULT' (25) is less than that of the source table column (4000); 
db2のdescribeコマンドで、予め式が返すメタデータを確認し、必要に応じてselectの中でcastするか、そのステージのメタデータを変更すること。</t>
    <rPh sb="4" eb="5">
      <t>シキ</t>
    </rPh>
    <rPh sb="6" eb="8">
      <t>シヨウ</t>
    </rPh>
    <rPh sb="10" eb="12">
      <t>ケッカ</t>
    </rPh>
    <rPh sb="13" eb="14">
      <t>アタイ</t>
    </rPh>
    <rPh sb="15" eb="16">
      <t>ナガ</t>
    </rPh>
    <rPh sb="19" eb="22">
      <t>フセイゴウ</t>
    </rPh>
    <rPh sb="25" eb="27">
      <t>キリス</t>
    </rPh>
    <rPh sb="29" eb="31">
      <t>ハッセイ</t>
    </rPh>
    <rPh sb="35" eb="36">
      <t>タト</t>
    </rPh>
    <rPh sb="38" eb="40">
      <t>イカ</t>
    </rPh>
    <rPh sb="50" eb="52">
      <t>シュツリョク</t>
    </rPh>
    <rPh sb="198" eb="199">
      <t>アラカジ</t>
    </rPh>
    <rPh sb="200" eb="201">
      <t>シキ</t>
    </rPh>
    <rPh sb="202" eb="203">
      <t>カエ</t>
    </rPh>
    <rPh sb="210" eb="212">
      <t>カクニン</t>
    </rPh>
    <rPh sb="214" eb="216">
      <t>ヒツヨウ</t>
    </rPh>
    <rPh sb="217" eb="218">
      <t>オウ</t>
    </rPh>
    <rPh sb="227" eb="228">
      <t>ナカ</t>
    </rPh>
    <rPh sb="250" eb="252">
      <t>ヘンコウ</t>
    </rPh>
    <phoneticPr fontId="2"/>
  </si>
  <si>
    <t>What Information Server clients count toward the "Concurrent User Connections" license limit</t>
  </si>
  <si>
    <t>クライアント</t>
    <phoneticPr fontId="2"/>
  </si>
  <si>
    <t>8.0, 8.1, 8.5, 8.7, 9.1, 11.3.1.0, 11.5</t>
    <phoneticPr fontId="2"/>
  </si>
  <si>
    <t>ユーザーライセンスを同時に使用しているDataStageクライアント（dsjob、デザイナー、ディレクターなど）の数を確認する方法についてガイド。
Information Server WebコンソールやISauditLog*.logで、同時に接続しているセッション数を確認する。</t>
    <rPh sb="10" eb="12">
      <t>ドウジ</t>
    </rPh>
    <rPh sb="13" eb="15">
      <t>シヨウ</t>
    </rPh>
    <rPh sb="57" eb="58">
      <t>カズ</t>
    </rPh>
    <rPh sb="59" eb="61">
      <t>カクニン</t>
    </rPh>
    <rPh sb="63" eb="65">
      <t>ホウホウ</t>
    </rPh>
    <rPh sb="119" eb="121">
      <t>ドウジ</t>
    </rPh>
    <rPh sb="122" eb="124">
      <t>セツゾク</t>
    </rPh>
    <rPh sb="133" eb="134">
      <t>スウ</t>
    </rPh>
    <rPh sb="135" eb="137">
      <t>カクニン</t>
    </rPh>
    <phoneticPr fontId="2"/>
  </si>
  <si>
    <t>Information Server install or prereq check reports installed libraries as missing.</t>
  </si>
  <si>
    <t xml:space="preserve"> AIX, HP-UX, Linux, Solaris</t>
    <phoneticPr fontId="2"/>
  </si>
  <si>
    <t xml:space="preserve">9.1, 11.3, 11.5 </t>
    <phoneticPr fontId="2"/>
  </si>
  <si>
    <t>AIX、Solaris、HP-UX、Linux環境で、インストールもしくはISALiteのprereqチェックを実行した際に、すでにインストールされているライブラリが見つからないというエラーで失敗する。
1: FAILED CDIPR2022I
Ensure that the required library libstdc++.so.6 is installed.
Ensure that the required library libgcc_s.so.1 is installed.
Resolution: Install the missing library and try again. 
64ビットバージョンのライブラリだけではなく、32ビットのライブラリーもインストールすること。</t>
    <rPh sb="23" eb="25">
      <t>カンキョウ</t>
    </rPh>
    <rPh sb="56" eb="58">
      <t>ジッコウ</t>
    </rPh>
    <rPh sb="60" eb="61">
      <t>サイ</t>
    </rPh>
    <rPh sb="83" eb="84">
      <t>ミ</t>
    </rPh>
    <rPh sb="96" eb="98">
      <t>シッパイ</t>
    </rPh>
    <phoneticPr fontId="2"/>
  </si>
  <si>
    <t>Information Server login problems after upgrading to WebSphere 8.5.5.9</t>
  </si>
  <si>
    <t>WAS</t>
    <phoneticPr fontId="2"/>
  </si>
  <si>
    <t>11.3, 11.5</t>
    <phoneticPr fontId="2"/>
  </si>
  <si>
    <t>WAS 8.5.5.9にアップグレードした後に、Information Serverにログインできなくなる。DataStageデザイナーの場合、以下のメッセージが出力される。
Failed to authenticate the current user against the selected Services Tier
.ServletException: SRVE0207E: Uncaught initialization exception created by servlet
*.jarファイルを特定の場所にコピーし、WASを再起動すること。</t>
    <rPh sb="21" eb="22">
      <t>アト</t>
    </rPh>
    <rPh sb="69" eb="71">
      <t>バアイ</t>
    </rPh>
    <rPh sb="72" eb="74">
      <t>イカ</t>
    </rPh>
    <rPh sb="81" eb="83">
      <t>シュツリョク</t>
    </rPh>
    <rPh sb="257" eb="259">
      <t>トクテイ</t>
    </rPh>
    <rPh sb="260" eb="262">
      <t>バショ</t>
    </rPh>
    <rPh sb="272" eb="275">
      <t>サイキドウ</t>
    </rPh>
    <phoneticPr fontId="2"/>
  </si>
  <si>
    <t>New features and changes in InfoSphere Information Server, Version 11.5, fix packs and roll-up patches</t>
  </si>
  <si>
    <t>Rollupパッチ,FixPack</t>
    <phoneticPr fontId="2"/>
  </si>
  <si>
    <t>v11.5のRollupパッチ、もしくはフィックスパックに含まれている新機能に関する紹介。
対象のコンポーネントは以下の通り。
InfoSphere Information Analyzer、InfoSphere Information Governance Catalog、InfoSphere QualityStage、メタデータ管理、InfoSphere Information Server on Hadoop,例外処理とイベント</t>
    <rPh sb="29" eb="30">
      <t>フク</t>
    </rPh>
    <rPh sb="35" eb="38">
      <t>シンキノウ</t>
    </rPh>
    <rPh sb="39" eb="40">
      <t>カン</t>
    </rPh>
    <rPh sb="42" eb="44">
      <t>ショウカイ</t>
    </rPh>
    <rPh sb="46" eb="48">
      <t>タイショウ</t>
    </rPh>
    <rPh sb="57" eb="59">
      <t>イカ</t>
    </rPh>
    <rPh sb="60" eb="61">
      <t>トオ</t>
    </rPh>
    <rPh sb="167" eb="169">
      <t>カンリ</t>
    </rPh>
    <rPh sb="210" eb="212">
      <t>レイガイ</t>
    </rPh>
    <rPh sb="212" eb="214">
      <t>ショリ</t>
    </rPh>
    <phoneticPr fontId="2"/>
  </si>
  <si>
    <t>CRIMA1174E ERROR There is already a package installed at "C:\IBM\WebSphere\AppServer" in the "IBM WebSphere Application Server XXXXXXXXX" package group.</t>
  </si>
  <si>
    <t>Windows,導入</t>
    <rPh sb="8" eb="10">
      <t>ドウニュウ</t>
    </rPh>
    <phoneticPr fontId="2"/>
  </si>
  <si>
    <t>11.3, 11.3.1.0, 11.3.1.1, 11.3.1.2, 11.5, 11.5.0.1</t>
    <phoneticPr fontId="2"/>
  </si>
  <si>
    <t>Windows環境で、Information Serverを再インストールすると、WASのインストールで下記エラーが発生する。
CRIMA1174E ERROR: There is already a package installed at "C:\IBM\WebSphere\AppServer" in the "IBM WebSphere Application Server XXXXXXXXXXXXX" package group". The installation directory for the new "IBM WebSphere Application SErver XXXXXXXXXXXXX" package group must not be the same as a previously used installation directory.
前のインストールにおけるクリーンアップで、IBM Installation Managerが削除されていないことが原因。
隠しフォルダにある"Installation Manager"フォルダを削除すること。</t>
    <rPh sb="7" eb="9">
      <t>カンキョウ</t>
    </rPh>
    <rPh sb="30" eb="31">
      <t>サイ</t>
    </rPh>
    <rPh sb="52" eb="54">
      <t>カキ</t>
    </rPh>
    <rPh sb="58" eb="60">
      <t>ハッセイ</t>
    </rPh>
    <rPh sb="392" eb="393">
      <t>マエ</t>
    </rPh>
    <rPh sb="438" eb="440">
      <t>サクジョ</t>
    </rPh>
    <rPh sb="449" eb="451">
      <t>ゲンイン</t>
    </rPh>
    <rPh sb="453" eb="454">
      <t>カク</t>
    </rPh>
    <rPh sb="489" eb="491">
      <t>サクジョ</t>
    </rPh>
    <phoneticPr fontId="2"/>
  </si>
  <si>
    <t>Jobs that use the WebSphere MQ stage truncate data</t>
  </si>
  <si>
    <t>MQステージを使用してncharもしくはnvarcharのデータをロードすると、切捨てが発生する。
ncharもしくはnvarcharのデータタイプを扱う場合は、MQ Connectorステージを使用すること。</t>
    <rPh sb="7" eb="9">
      <t>シヨウ</t>
    </rPh>
    <rPh sb="40" eb="42">
      <t>キリス</t>
    </rPh>
    <rPh sb="44" eb="46">
      <t>ハッセイ</t>
    </rPh>
    <rPh sb="75" eb="76">
      <t>アツカ</t>
    </rPh>
    <rPh sb="77" eb="79">
      <t>バアイ</t>
    </rPh>
    <rPh sb="98" eb="100">
      <t>シヨウ</t>
    </rPh>
    <phoneticPr fontId="2"/>
  </si>
  <si>
    <t>デザイナークライアントからサーバー接続した際に、下記エラーで失敗する。
Failed to authenticate the current user against the selected Services Tier
The URL [iiop://&lt;hostname&gt;:2809] that is used to connect to the host on the port [9080] is incorrect or is not trusted. To trust the connection, import the signer certificate into the local truststore, by running the following UpdateSignerCerts command: UpdateSignerCerts{.sh|.bat} -host &lt;hostip&gt; -port 9080
ホスト名とIPアドレスが名前解決できていないことが原因。
hostsに対象サーバーのエントリーを作成すること。</t>
    <rPh sb="17" eb="19">
      <t>セツゾク</t>
    </rPh>
    <rPh sb="21" eb="22">
      <t>サイ</t>
    </rPh>
    <rPh sb="24" eb="26">
      <t>カキ</t>
    </rPh>
    <rPh sb="30" eb="32">
      <t>シッパイ</t>
    </rPh>
    <rPh sb="456" eb="458">
      <t>タイショウ</t>
    </rPh>
    <rPh sb="469" eb="471">
      <t>サクセイ</t>
    </rPh>
    <phoneticPr fontId="2"/>
  </si>
  <si>
    <t>Information Server installer failed the precheck on the Microsoft Windows Script Engine</t>
  </si>
  <si>
    <t>Windows環境でインストールすると、Microsoft Windows Script Engineの前提確認で以下のエラーが発生し失敗する。
"The Microsoft Windows Script Engine must be working correctly."
Jscriptによって生成されたインストーラーを起動し、エラーの原因を確認すること。</t>
    <rPh sb="7" eb="9">
      <t>カンキョウ</t>
    </rPh>
    <rPh sb="52" eb="54">
      <t>ゼンテイ</t>
    </rPh>
    <rPh sb="54" eb="56">
      <t>カクニン</t>
    </rPh>
    <rPh sb="57" eb="59">
      <t>イカ</t>
    </rPh>
    <rPh sb="64" eb="66">
      <t>ハッセイ</t>
    </rPh>
    <rPh sb="67" eb="69">
      <t>シッパイ</t>
    </rPh>
    <rPh sb="150" eb="152">
      <t>セイセイ</t>
    </rPh>
    <rPh sb="163" eb="165">
      <t>キドウ</t>
    </rPh>
    <rPh sb="171" eb="173">
      <t>ゲンイン</t>
    </rPh>
    <rPh sb="174" eb="176">
      <t>カクニン</t>
    </rPh>
    <phoneticPr fontId="2"/>
  </si>
  <si>
    <t>VBScript run in InfoSphere DataStage cannot access Microsoft Excel file</t>
  </si>
  <si>
    <t>Windows,エクセルファイル</t>
    <phoneticPr fontId="2"/>
  </si>
  <si>
    <t>エクセルファイルを処理するVBスクリプトが、データステージのジョブ前処理サブルーチンやコマンドから実行すると下記エラーで失敗する。
"ADODB. Connection: Provider cannot be found. It may not be properly installed"
32ビットのACE（Access Connectivity Engine）ドライバーがインストールされていないことが原因。</t>
    <rPh sb="9" eb="11">
      <t>ショリ</t>
    </rPh>
    <rPh sb="49" eb="51">
      <t>ジッコウ</t>
    </rPh>
    <rPh sb="54" eb="56">
      <t>カキ</t>
    </rPh>
    <rPh sb="60" eb="62">
      <t>シッパイ</t>
    </rPh>
    <rPh sb="205" eb="207">
      <t>ゲンイン</t>
    </rPh>
    <phoneticPr fontId="2"/>
  </si>
  <si>
    <t>Information Server Suite installer fails pre requisite check Ensuring DataStage Administrator owns its home directory</t>
  </si>
  <si>
    <t>エンジン層でのInformation Serverのインストールにおいて、データステージ管理者のユーザー名と同じ名前のhomeディレクトリーが存在しないと前提確認で失敗する。
INFO: CDIIN2753I:Command Array: ls -ltr /apps/opt/Ascential, env = null, workingDir =null
INFO: Exit Code: 0, Info: total 16
drwxr-xr-x 2 dsadm dstage 256 Oct 3 2012 DataStageSave
drwxr-sr-x 19 dsadm dstage 4096 Jun 22 10:19 DataStage
-rwxr----- 1 dsadm dstage 254 Jun 29 15:17 .profile
INFO: FAILED: Ensure user dsadm owns its home directory /apps/opt/Ascential/DataStage.
上記エラーを無視するためforceオプションでインストールを実行すること。</t>
    <rPh sb="4" eb="5">
      <t>ソウ</t>
    </rPh>
    <rPh sb="44" eb="47">
      <t>カンリシャ</t>
    </rPh>
    <rPh sb="52" eb="53">
      <t>メイ</t>
    </rPh>
    <rPh sb="54" eb="55">
      <t>オナ</t>
    </rPh>
    <rPh sb="56" eb="58">
      <t>ナマエ</t>
    </rPh>
    <rPh sb="71" eb="73">
      <t>ソンザイ</t>
    </rPh>
    <rPh sb="77" eb="79">
      <t>ゼンテイ</t>
    </rPh>
    <rPh sb="79" eb="81">
      <t>カクニン</t>
    </rPh>
    <rPh sb="82" eb="84">
      <t>シッパイ</t>
    </rPh>
    <rPh sb="463" eb="465">
      <t>ジョウキ</t>
    </rPh>
    <rPh sb="469" eb="471">
      <t>ムシ</t>
    </rPh>
    <rPh sb="493" eb="495">
      <t>ジッコウ</t>
    </rPh>
    <phoneticPr fontId="2"/>
  </si>
  <si>
    <t>Reinstall to cluster fail with "Template IBM_Information_Server_template already exists"</t>
  </si>
  <si>
    <t xml:space="preserve">11.3, 11.3.1.0, 11.3.1.1, 11.3.1.2, 11.5, 11.5.0.1 </t>
    <phoneticPr fontId="2"/>
  </si>
  <si>
    <t>クラスター環境で、再インストールを実施すると、IBM_Information_Server_templateがすでに存在しているというエラーで失敗する。
[2016-0519-1114-4900] listServersInCluster: clusterName = IGC_CLUSTER
WASX7017E: Exception received while running file "/opt/IBM/InformationServer/ASBServer/etc/iisServerTemplate.py"; exception information: com.ibm.websphere.management.cmdframework.CommandValidationException: ADMG0262E: Template IBM_Information_Server_template already exists.
IBM_Information_Server_templateがクリーンアップされていないことが原因。
同一のWASバージョンの場合はインストールを継続し、異なるバージョンの場合はテンプレートを削除後にリトライすること。
将来のリリースで修正される予定。</t>
    <rPh sb="5" eb="7">
      <t>カンキョウ</t>
    </rPh>
    <rPh sb="9" eb="10">
      <t>サイ</t>
    </rPh>
    <rPh sb="17" eb="19">
      <t>ジッシ</t>
    </rPh>
    <rPh sb="58" eb="60">
      <t>ソンザイ</t>
    </rPh>
    <rPh sb="71" eb="73">
      <t>シッパイ</t>
    </rPh>
    <rPh sb="471" eb="473">
      <t>ゲンイン</t>
    </rPh>
    <rPh sb="475" eb="477">
      <t>ドウイツ</t>
    </rPh>
    <rPh sb="487" eb="489">
      <t>バアイ</t>
    </rPh>
    <rPh sb="497" eb="499">
      <t>ケイゾク</t>
    </rPh>
    <rPh sb="501" eb="502">
      <t>コト</t>
    </rPh>
    <rPh sb="510" eb="512">
      <t>バアイ</t>
    </rPh>
    <rPh sb="520" eb="522">
      <t>サクジョ</t>
    </rPh>
    <rPh sb="522" eb="523">
      <t>ゴ</t>
    </rPh>
    <rPh sb="534" eb="536">
      <t>ショウライ</t>
    </rPh>
    <rPh sb="542" eb="544">
      <t>シュウセイ</t>
    </rPh>
    <rPh sb="547" eb="549">
      <t>ヨテイ</t>
    </rPh>
    <phoneticPr fontId="2"/>
  </si>
  <si>
    <t>Loggging was removed from the Web Console after 9.1. How can I log the equivalent events that were in 9.1?</t>
  </si>
  <si>
    <t>ロギング</t>
    <phoneticPr fontId="2"/>
  </si>
  <si>
    <t xml:space="preserve">11.5.0.1 </t>
    <phoneticPr fontId="2"/>
  </si>
  <si>
    <t>V9.1以降、IIS-ISTOOLS-AI、IIS-ISTOOLS-DEPLOYMENT、IIS-ISTOOLS-DSのイベントのロギングが出来なくなった。
V11.5.0.1で、インポートとエクスポートの監査機能が追加されたが、別途パッチの適用が必要。
パッチの取得方法と適用手順についてガイド。</t>
    <rPh sb="4" eb="6">
      <t>イコウ</t>
    </rPh>
    <rPh sb="70" eb="72">
      <t>デキ</t>
    </rPh>
    <rPh sb="103" eb="105">
      <t>カンサ</t>
    </rPh>
    <rPh sb="105" eb="107">
      <t>キノウ</t>
    </rPh>
    <rPh sb="108" eb="110">
      <t>ツイカ</t>
    </rPh>
    <rPh sb="115" eb="117">
      <t>ベット</t>
    </rPh>
    <rPh sb="121" eb="123">
      <t>テキヨウ</t>
    </rPh>
    <rPh sb="124" eb="126">
      <t>ヒツヨウ</t>
    </rPh>
    <rPh sb="132" eb="134">
      <t>シュトク</t>
    </rPh>
    <rPh sb="134" eb="136">
      <t>ホウホウ</t>
    </rPh>
    <rPh sb="137" eb="139">
      <t>テキヨウ</t>
    </rPh>
    <rPh sb="139" eb="141">
      <t>テジュン</t>
    </rPh>
    <phoneticPr fontId="2"/>
  </si>
  <si>
    <t>IBM InfoSphere Information Server patch installation error: Ensure WebSphere Application Server Process is Run by Root …</t>
    <phoneticPr fontId="2"/>
  </si>
  <si>
    <t>パッチのインストール時に下記エラーで失敗する。
"FAILED:Ensure WebSphere Application Server process is run by root user and has write permissions" 
WAS関連のディレクトリーのオーナーがrootであることを確認すること。
Rootがオーナーとなっていてもエラーが出力される場合は-forceオプションでインストールすること。</t>
    <rPh sb="10" eb="11">
      <t>ジ</t>
    </rPh>
    <rPh sb="12" eb="14">
      <t>カキ</t>
    </rPh>
    <rPh sb="18" eb="20">
      <t>シッパイ</t>
    </rPh>
    <rPh sb="128" eb="130">
      <t>カンレン</t>
    </rPh>
    <rPh sb="154" eb="156">
      <t>カクニン</t>
    </rPh>
    <rPh sb="182" eb="184">
      <t>シュツリョク</t>
    </rPh>
    <rPh sb="187" eb="189">
      <t>バアイ</t>
    </rPh>
    <phoneticPr fontId="2"/>
  </si>
  <si>
    <t>Supporting Oracle compatibility mode in DB2 Enterprise Edition and DB2 Connector stage.</t>
  </si>
  <si>
    <t>DB2EEステージ,DB2Connectorステージ</t>
    <phoneticPr fontId="2"/>
  </si>
  <si>
    <t xml:space="preserve">8.0, 8.0.1, 8.1, 8.5, 8.7, 9.1 </t>
    <phoneticPr fontId="2"/>
  </si>
  <si>
    <t>DB2 Enterpriseステージ（DB2 EEステージ）とDB2 Connectorステージにおいて、DB2_COMPATIBILITY_VECTOR=ORAオプションはサポートされない。
DB2側で、DB2_COMPATIBILITY_VECTORレジストリー変数が設定されていると、DB2 Enterpriseステージ（DB2 EEステージ）もしくはDB2 Connectorステージが含まれるジョブは失敗する可能性があるため設定を外すこと。</t>
    <rPh sb="100" eb="101">
      <t>ガワ</t>
    </rPh>
    <rPh sb="133" eb="135">
      <t>ヘンスウ</t>
    </rPh>
    <rPh sb="136" eb="138">
      <t>セッテイ</t>
    </rPh>
    <rPh sb="197" eb="198">
      <t>フク</t>
    </rPh>
    <rPh sb="205" eb="207">
      <t>シッパイ</t>
    </rPh>
    <rPh sb="209" eb="212">
      <t>カノウセイ</t>
    </rPh>
    <rPh sb="217" eb="219">
      <t>セッテイ</t>
    </rPh>
    <rPh sb="220" eb="221">
      <t>ハズ</t>
    </rPh>
    <phoneticPr fontId="2"/>
  </si>
  <si>
    <t>Unable to view jobs in InfoSphere DataStage Designer or Director Client. "DS.REINDEX ALL" fails with error "File ...</t>
    <phoneticPr fontId="2"/>
  </si>
  <si>
    <t>クライアント,ジョブ</t>
    <phoneticPr fontId="2"/>
  </si>
  <si>
    <t>7.5, 8.0, 8.1, 8.5, 8.7, 9.1, 11.3, 11.5</t>
    <phoneticPr fontId="2"/>
  </si>
  <si>
    <t>デザイナークライアントやディレクタークライアントからジョブを参照すると、下記エラーで"DS.REINDEX ALL"が失敗する。
"Re-indexing Datastage Repository file: DS_JOBS
File "DS_JOBS" has no indices.
Secondary index facility is not supported for type 1 or 19 files."
プロジェクトディレクトリー配下にある'.Type 30'ファイルが無いことが原因。
エラーメッセージに出力されているディレクトリーに'.Type 30'ファイルが存在することを確認し、存在しない場合はシステムバックアップもしくはdsxファイルからリストアすること。</t>
    <rPh sb="30" eb="32">
      <t>サンショウ</t>
    </rPh>
    <rPh sb="36" eb="38">
      <t>カキ</t>
    </rPh>
    <rPh sb="59" eb="61">
      <t>シッパイ</t>
    </rPh>
    <rPh sb="225" eb="227">
      <t>ハイカ</t>
    </rPh>
    <rPh sb="245" eb="246">
      <t>ナ</t>
    </rPh>
    <rPh sb="250" eb="252">
      <t>ゲンイン</t>
    </rPh>
    <rPh sb="263" eb="265">
      <t>シュツリョク</t>
    </rPh>
    <rPh sb="293" eb="295">
      <t>ソンザイ</t>
    </rPh>
    <rPh sb="300" eb="302">
      <t>カクニン</t>
    </rPh>
    <rPh sb="304" eb="306">
      <t>ソンザイ</t>
    </rPh>
    <rPh sb="309" eb="311">
      <t>バアイ</t>
    </rPh>
    <phoneticPr fontId="2"/>
  </si>
  <si>
    <t>IBM InfoSphere DataStage: Microsoft Visual Studio 2010 and Visual Studio 2012 C/C++ compilers (cl.exe) do not compile ...</t>
    <phoneticPr fontId="2"/>
  </si>
  <si>
    <t>Visual Studio 2010とVisual Studio 2012 C/C++のコンパイラーが、UTF-8でエンコードされているソースファイルをコンパイルできず、"Invalid character(s)"の警告と共にジョブの起動が失敗する。
列名に英文字以外の文字を使用している場合に発生するケースが多い。
Visual Studioをアップグレードすること。</t>
    <rPh sb="108" eb="110">
      <t>ケイコク</t>
    </rPh>
    <rPh sb="111" eb="112">
      <t>トモ</t>
    </rPh>
    <rPh sb="117" eb="119">
      <t>キドウ</t>
    </rPh>
    <rPh sb="120" eb="122">
      <t>シッパイ</t>
    </rPh>
    <rPh sb="126" eb="127">
      <t>レツ</t>
    </rPh>
    <rPh sb="127" eb="128">
      <t>メイ</t>
    </rPh>
    <rPh sb="129" eb="132">
      <t>エイモジ</t>
    </rPh>
    <rPh sb="132" eb="134">
      <t>イガイ</t>
    </rPh>
    <rPh sb="135" eb="137">
      <t>モジ</t>
    </rPh>
    <rPh sb="138" eb="140">
      <t>シヨウ</t>
    </rPh>
    <rPh sb="144" eb="146">
      <t>バアイ</t>
    </rPh>
    <rPh sb="147" eb="149">
      <t>ハッセイ</t>
    </rPh>
    <rPh sb="155" eb="156">
      <t>オオ</t>
    </rPh>
    <phoneticPr fontId="2"/>
  </si>
  <si>
    <t>Installing Information Server fix packs when IMPERSONATION is disabled</t>
    <phoneticPr fontId="2"/>
  </si>
  <si>
    <t xml:space="preserve">AIX, Linux </t>
    <phoneticPr fontId="2"/>
  </si>
  <si>
    <t>IMPERSONATIONが0に設定されている環境で、Information ServerのFixPackを適用すると、エンジン起動時に下記エラーで失敗する。
/bin/sh: /opt/IBM/InformationServer/Server/DSEngine/sample/ds.rc: Permission denied 
FixPackをインストールする際は、一時的にIMPERSONATIONモードをOFFにすること。</t>
    <rPh sb="16" eb="18">
      <t>セッテイ</t>
    </rPh>
    <rPh sb="23" eb="25">
      <t>カンキョウ</t>
    </rPh>
    <rPh sb="54" eb="56">
      <t>テキヨウ</t>
    </rPh>
    <rPh sb="64" eb="66">
      <t>キドウ</t>
    </rPh>
    <rPh sb="66" eb="67">
      <t>ジ</t>
    </rPh>
    <rPh sb="68" eb="70">
      <t>カキ</t>
    </rPh>
    <rPh sb="74" eb="76">
      <t>シッパイ</t>
    </rPh>
    <rPh sb="182" eb="183">
      <t>サイ</t>
    </rPh>
    <rPh sb="185" eb="188">
      <t>イチジテキ</t>
    </rPh>
    <phoneticPr fontId="2"/>
  </si>
  <si>
    <t>Failed to connect to DataStage server error on login to IBM InfoSphere DataStage</t>
  </si>
  <si>
    <t>クライアント接続</t>
    <rPh sb="6" eb="8">
      <t>セツゾク</t>
    </rPh>
    <phoneticPr fontId="2"/>
  </si>
  <si>
    <t>DataStageクライアントからログインすると、下記エラーで失敗する。
"Failed to connect to DataStage server: {servername}, project: {projectname}
(The connection has timed out (81015)) "
81015のエラーはdsrpcdプロセスがタイムアウトしたことを示しており、サーバーが高負荷な状況であるか、dsrpcdプロセスがハングしていることが原因。
DataStageサーバーのdsrpcdのポートや、ファイアウォールによるブロックがされていないかなど、サーバーの稼働状況を確認すること。</t>
    <rPh sb="25" eb="27">
      <t>カキ</t>
    </rPh>
    <rPh sb="31" eb="33">
      <t>シッパイ</t>
    </rPh>
    <rPh sb="188" eb="189">
      <t>シメ</t>
    </rPh>
    <rPh sb="199" eb="200">
      <t>タカ</t>
    </rPh>
    <rPh sb="200" eb="202">
      <t>フカ</t>
    </rPh>
    <rPh sb="203" eb="205">
      <t>ジョウキョウ</t>
    </rPh>
    <rPh sb="231" eb="233">
      <t>ゲンイン</t>
    </rPh>
    <rPh sb="292" eb="294">
      <t>カドウ</t>
    </rPh>
    <rPh sb="294" eb="296">
      <t>ジョウキョウ</t>
    </rPh>
    <rPh sb="297" eb="299">
      <t>カクニン</t>
    </rPh>
    <phoneticPr fontId="2"/>
  </si>
  <si>
    <t>hit exeption 'the suite model could not be build' when installing one patch</t>
  </si>
  <si>
    <t xml:space="preserve"> AIX, Linux, Windows</t>
    <phoneticPr fontId="2"/>
  </si>
  <si>
    <t>パッチをインストールする際に、下記エラーで失敗する。
"com.ibm.is.install.exception.InvalidSuiteModelException:CDIIN4237E: the suite model could not be build"
SuiteSpec.xmlの有効性を確認している箇所でエラーとなっており、SuiteSpec.xmlとVersion.xmlが同期されていないことが原因。
Version.xmlを直接更新することで対応。</t>
    <rPh sb="12" eb="13">
      <t>サイ</t>
    </rPh>
    <rPh sb="15" eb="17">
      <t>カキ</t>
    </rPh>
    <rPh sb="21" eb="23">
      <t>シッパイ</t>
    </rPh>
    <rPh sb="147" eb="150">
      <t>ユウコウセイ</t>
    </rPh>
    <rPh sb="151" eb="153">
      <t>カクニン</t>
    </rPh>
    <rPh sb="157" eb="159">
      <t>カショ</t>
    </rPh>
    <rPh sb="196" eb="198">
      <t>ドウキ</t>
    </rPh>
    <rPh sb="207" eb="209">
      <t>ゲンイン</t>
    </rPh>
    <rPh sb="223" eb="225">
      <t>チョクセツ</t>
    </rPh>
    <rPh sb="225" eb="227">
      <t>コウシン</t>
    </rPh>
    <rPh sb="232" eb="234">
      <t>タイオウ</t>
    </rPh>
    <phoneticPr fontId="2"/>
  </si>
  <si>
    <t>DataStage client logins fail with error: 39125: the directory you are connecting to either is not a uv account or does ...</t>
    <phoneticPr fontId="2"/>
  </si>
  <si>
    <t>DataStageクライアントからログインすると下記エラーで失敗する。
39125: the directory you are connecting to either is not a uv account or does not exist. 
DataStageのプロジェクト配下に存在する下記のいずれかのファイルやディレクトリーアクセスできないことが原因。
VOC
D_VOC
VOCLIB
D_VOCLIB
&amp;SAVEDLISTS&amp;
D_&amp;SAVEDLISTS&amp; 
ファイルによって対処方法が異なるため、ガイドに従って対応すること。</t>
    <rPh sb="24" eb="26">
      <t>カキ</t>
    </rPh>
    <rPh sb="30" eb="32">
      <t>シッパイ</t>
    </rPh>
    <rPh sb="143" eb="145">
      <t>ハイカ</t>
    </rPh>
    <rPh sb="146" eb="148">
      <t>ソンザイ</t>
    </rPh>
    <rPh sb="150" eb="152">
      <t>カキ</t>
    </rPh>
    <rPh sb="181" eb="183">
      <t>ゲンイン</t>
    </rPh>
    <rPh sb="248" eb="250">
      <t>タイショ</t>
    </rPh>
    <rPh sb="250" eb="252">
      <t>ホウホウ</t>
    </rPh>
    <rPh sb="253" eb="254">
      <t>コト</t>
    </rPh>
    <rPh sb="263" eb="264">
      <t>シタガ</t>
    </rPh>
    <rPh sb="266" eb="268">
      <t>タイオウ</t>
    </rPh>
    <phoneticPr fontId="2"/>
  </si>
  <si>
    <t>DataStage Telnet Service</t>
  </si>
  <si>
    <t>InfoSphere Information Server</t>
    <phoneticPr fontId="2"/>
  </si>
  <si>
    <t>Windows</t>
    <phoneticPr fontId="2"/>
  </si>
  <si>
    <t>8.7, 9.1, 11.3, 11.5</t>
    <phoneticPr fontId="2"/>
  </si>
  <si>
    <t>Windows環境で起動されるDataStage Telnet Serviceを無効にする方法をガイド。
DataStageの機能としてDataStage Telnet Serviceは使用していないため、無効化することが可能（ただしサポートより有効にするようガイドされている場合は除く）。
Windowsのコントロールパネルから無効にすること。</t>
    <rPh sb="7" eb="9">
      <t>カンキョウ</t>
    </rPh>
    <rPh sb="10" eb="12">
      <t>キドウ</t>
    </rPh>
    <rPh sb="40" eb="42">
      <t>ムコウ</t>
    </rPh>
    <rPh sb="45" eb="47">
      <t>ホウホウ</t>
    </rPh>
    <rPh sb="63" eb="65">
      <t>キノウ</t>
    </rPh>
    <rPh sb="93" eb="95">
      <t>シヨウ</t>
    </rPh>
    <rPh sb="103" eb="105">
      <t>ムコウ</t>
    </rPh>
    <rPh sb="105" eb="106">
      <t>カ</t>
    </rPh>
    <rPh sb="111" eb="113">
      <t>カノウ</t>
    </rPh>
    <rPh sb="123" eb="125">
      <t>ユウコウ</t>
    </rPh>
    <rPh sb="138" eb="140">
      <t>バアイ</t>
    </rPh>
    <rPh sb="141" eb="142">
      <t>ノゾ</t>
    </rPh>
    <rPh sb="165" eb="167">
      <t>ムコウ</t>
    </rPh>
    <phoneticPr fontId="2"/>
  </si>
  <si>
    <t>NLS issues in DataStage with displayable characters in range 0x80 to 0x9F</t>
  </si>
  <si>
    <t>InfoSphere DataStage</t>
    <phoneticPr fontId="2"/>
  </si>
  <si>
    <t>ジョブ,文字コード</t>
    <rPh sb="4" eb="6">
      <t>モジ</t>
    </rPh>
    <phoneticPr fontId="2"/>
  </si>
  <si>
    <t>AIX, HP-UX, Linux, Solaris</t>
    <phoneticPr fontId="2"/>
  </si>
  <si>
    <t>8.5, 8.7, 9.1, 11.3, 11.5</t>
    <phoneticPr fontId="2"/>
  </si>
  <si>
    <t>該当範囲の文字（hexで0x80から0x9F）をデータ参照する際は問題ないが、処理を実行するとエラーとなる。
Windows環境で生成したデータをUnixベースのプラットフォームで処理する場合にエラーとなる可能性があり、MS1252とISO-8859-1に互換性が無いことが原因。
MS1252のNLSマップを使用すること。</t>
    <rPh sb="62" eb="64">
      <t>カンキョウ</t>
    </rPh>
    <rPh sb="65" eb="67">
      <t>セイセイ</t>
    </rPh>
    <rPh sb="90" eb="92">
      <t>ショリ</t>
    </rPh>
    <rPh sb="94" eb="96">
      <t>バアイ</t>
    </rPh>
    <rPh sb="103" eb="106">
      <t>カノウセイ</t>
    </rPh>
    <rPh sb="128" eb="131">
      <t>ゴカンセイ</t>
    </rPh>
    <rPh sb="132" eb="133">
      <t>ナ</t>
    </rPh>
    <rPh sb="137" eb="139">
      <t>ゲンイン</t>
    </rPh>
    <rPh sb="155" eb="157">
      <t>シヨウ</t>
    </rPh>
    <phoneticPr fontId="2"/>
  </si>
  <si>
    <t>Applying interim fixes to the Websphere Liberty Profile installed with Information Server</t>
  </si>
  <si>
    <t>インストール</t>
    <phoneticPr fontId="2"/>
  </si>
  <si>
    <t xml:space="preserve">AIX, Linux, Solaris, Windows </t>
    <phoneticPr fontId="2"/>
  </si>
  <si>
    <t>11.3, 11.5</t>
    <phoneticPr fontId="2"/>
  </si>
  <si>
    <t>Information ServerにインストールされているWebSphere Liberty profileへの個別Fix（Interim Fix）適用方法についてガイド。</t>
    <rPh sb="57" eb="59">
      <t>コベツ</t>
    </rPh>
    <rPh sb="75" eb="77">
      <t>テキヨウ</t>
    </rPh>
    <rPh sb="77" eb="79">
      <t>ホウホウ</t>
    </rPh>
    <phoneticPr fontId="2"/>
  </si>
  <si>
    <t>psコマンドでは、ASBNodeエージェントのプロセスが起動しているが、netstatで確認すると31531のポートでlistenしていない。
エージェント停止時にAgent.pidとAgent.outファイルがクリーンアップされていないことが原因。
これらのファイルを削除してからエージェントを再起動すること。</t>
    <rPh sb="28" eb="30">
      <t>キドウ</t>
    </rPh>
    <rPh sb="44" eb="46">
      <t>カクニン</t>
    </rPh>
    <rPh sb="78" eb="80">
      <t>テイシ</t>
    </rPh>
    <rPh sb="80" eb="81">
      <t>ジ</t>
    </rPh>
    <rPh sb="122" eb="124">
      <t>ゲンイン</t>
    </rPh>
    <rPh sb="135" eb="137">
      <t>サクジョ</t>
    </rPh>
    <rPh sb="148" eb="151">
      <t>サイキドウ</t>
    </rPh>
    <phoneticPr fontId="2"/>
  </si>
  <si>
    <t>How do I move DataStage hash files from one project or one machine to another?</t>
  </si>
  <si>
    <t>ハッシュファイル</t>
    <phoneticPr fontId="2"/>
  </si>
  <si>
    <t>8.1, 8.5, 8.7, 9.1.2.0, 11.3, 11.5</t>
    <phoneticPr fontId="2"/>
  </si>
  <si>
    <t>サーバージョブのハッシュファイルを別のプロジェクト（もしくは別のマシーン）に移動する方法についてガイド。</t>
    <rPh sb="17" eb="18">
      <t>ベツ</t>
    </rPh>
    <rPh sb="30" eb="31">
      <t>ベツ</t>
    </rPh>
    <rPh sb="38" eb="40">
      <t>イドウ</t>
    </rPh>
    <rPh sb="42" eb="44">
      <t>ホウホウ</t>
    </rPh>
    <phoneticPr fontId="2"/>
  </si>
  <si>
    <t>Large numbers of "user" event javacores being generated while DataStage jobs are running.</t>
  </si>
  <si>
    <t>Windows, ログ</t>
    <phoneticPr fontId="2"/>
  </si>
  <si>
    <t>DataStageのプロジェクトディレクトリー下に、"javacore.20160914.203155.7064.0001.txt"といったjavacoreファイルが大量に出力され、ディスクスペースが逼迫する可能性がある。
VMWare Hypervisor上のWindows ServerでJVMを実行する環境が対象。
原因は現時点で不明のため、javacoreを出力させないように環境変数JAVA_DUMP_OPTSを設定すること。</t>
    <rPh sb="23" eb="24">
      <t>カ</t>
    </rPh>
    <rPh sb="83" eb="85">
      <t>タイリョウ</t>
    </rPh>
    <rPh sb="86" eb="88">
      <t>シュツリョク</t>
    </rPh>
    <rPh sb="100" eb="102">
      <t>ヒッパク</t>
    </rPh>
    <rPh sb="104" eb="107">
      <t>カノウセイ</t>
    </rPh>
    <rPh sb="129" eb="130">
      <t>ジョウ</t>
    </rPh>
    <rPh sb="150" eb="152">
      <t>ジッコウ</t>
    </rPh>
    <rPh sb="154" eb="156">
      <t>カンキョウ</t>
    </rPh>
    <rPh sb="157" eb="159">
      <t>タイショウ</t>
    </rPh>
    <rPh sb="161" eb="163">
      <t>ゲンイン</t>
    </rPh>
    <rPh sb="164" eb="167">
      <t>ゲンジテン</t>
    </rPh>
    <rPh sb="168" eb="170">
      <t>フメイ</t>
    </rPh>
    <rPh sb="183" eb="185">
      <t>シュツリョク</t>
    </rPh>
    <rPh sb="192" eb="194">
      <t>カンキョウ</t>
    </rPh>
    <rPh sb="194" eb="196">
      <t>ヘンスウ</t>
    </rPh>
    <rPh sb="211" eb="213">
      <t>セッテイ</t>
    </rPh>
    <phoneticPr fontId="2"/>
  </si>
  <si>
    <t>How to collect the ODBC configuration for InfoSphere Information Server</t>
  </si>
  <si>
    <t>Information ServerのDataStageエンジンで使用するODBC構成情報の収集方法に関するガイド。</t>
    <rPh sb="33" eb="35">
      <t>シヨウ</t>
    </rPh>
    <rPh sb="41" eb="43">
      <t>コウセイ</t>
    </rPh>
    <rPh sb="43" eb="45">
      <t>ジョウホウ</t>
    </rPh>
    <rPh sb="46" eb="48">
      <t>シュウシュウ</t>
    </rPh>
    <rPh sb="48" eb="50">
      <t>ホウホウ</t>
    </rPh>
    <rPh sb="51" eb="52">
      <t>カン</t>
    </rPh>
    <phoneticPr fontId="2"/>
  </si>
  <si>
    <t>Unable to Login to InfoSphere Information Server Web Console--Error CDIHT0403E</t>
  </si>
  <si>
    <t>Webコンソールでログインが失敗し、SystemOut.logに以下のエラーが出力される。
"CDIHT0403E: The server understood the request, but is refusing to fulfill it.
at com.ibm.iis.isf.security.impl.SessionFactory.checkAccess(SessionFactory.java:176)"
WASの管理コンソールでApplication Securityが無効になっていることが原因。
有効に設定後、エンジンを再起動すること。</t>
    <rPh sb="14" eb="16">
      <t>シッパイ</t>
    </rPh>
    <rPh sb="32" eb="34">
      <t>イカ</t>
    </rPh>
    <rPh sb="39" eb="41">
      <t>シュツリョク</t>
    </rPh>
    <rPh sb="216" eb="218">
      <t>カンリ</t>
    </rPh>
    <rPh sb="245" eb="247">
      <t>ムコウ</t>
    </rPh>
    <rPh sb="256" eb="258">
      <t>ゲンイン</t>
    </rPh>
    <rPh sb="260" eb="262">
      <t>ユウコウ</t>
    </rPh>
    <rPh sb="263" eb="265">
      <t>セッテイ</t>
    </rPh>
    <rPh sb="265" eb="266">
      <t>ゴ</t>
    </rPh>
    <rPh sb="272" eb="275">
      <t>サイキドウ</t>
    </rPh>
    <phoneticPr fontId="2"/>
  </si>
  <si>
    <t>DataStage dsjob commands hang on Redhat 6.7</t>
  </si>
  <si>
    <t>Linux, dsjobコマンド</t>
    <phoneticPr fontId="2"/>
  </si>
  <si>
    <t>11.3.1.0, 11.3.1.1, 11.3.1.2, 11.5, 11.5.0.1</t>
    <phoneticPr fontId="2"/>
  </si>
  <si>
    <t>下記Redhat及びglibcを使用している環境で、dsjob -jobinfoとdsjob -logdetailコマンドが時々ハングする。
Linux 2.6.32-573.7.1.el6.x86_64 Kernel
glibc-2.12-1.166.el6_7.1.x86_64
glibc-2.12-1.166.el6_7.1.i686
サポートされる最新のバージョンにglibcをアップグレードすること。</t>
    <rPh sb="0" eb="2">
      <t>カキ</t>
    </rPh>
    <rPh sb="8" eb="9">
      <t>オヨ</t>
    </rPh>
    <rPh sb="16" eb="18">
      <t>シヨウ</t>
    </rPh>
    <rPh sb="22" eb="24">
      <t>カンキョウ</t>
    </rPh>
    <rPh sb="62" eb="64">
      <t>トキドキ</t>
    </rPh>
    <rPh sb="180" eb="182">
      <t>サイシン</t>
    </rPh>
    <phoneticPr fontId="2"/>
  </si>
  <si>
    <t>How to Stop/Start All Services in IBM InfoSphere Information Server on Windows</t>
  </si>
  <si>
    <t>Windows, 起動停止</t>
    <rPh sb="9" eb="11">
      <t>キドウ</t>
    </rPh>
    <rPh sb="11" eb="13">
      <t>テイシ</t>
    </rPh>
    <phoneticPr fontId="2"/>
  </si>
  <si>
    <t>Windows環境でのInformation Server（DataStage、ASBAgent、WebSphere Application Server）の起動及び停止方法に関するガイド。</t>
    <rPh sb="7" eb="9">
      <t>カンキョウ</t>
    </rPh>
    <rPh sb="79" eb="81">
      <t>キドウ</t>
    </rPh>
    <rPh sb="81" eb="82">
      <t>オヨ</t>
    </rPh>
    <rPh sb="83" eb="85">
      <t>テイシ</t>
    </rPh>
    <rPh sb="85" eb="87">
      <t>ホウホウ</t>
    </rPh>
    <rPh sb="88" eb="89">
      <t>カン</t>
    </rPh>
    <phoneticPr fontId="2"/>
  </si>
  <si>
    <t>Datastage job run or view data reports error "Short read encountered on import".</t>
  </si>
  <si>
    <t>Sequential File ステージもしくはComplex Flat File ステージで、"データ参照"をすると、下記エラーで失敗する。
Sf_Conv_tran,0: Short read encountered on import; this most likely indicates one of the following possibilities:
1) the import schema you specified is incorrect
2) invalid data (the schema is correct, but there is an error in the data).
インプットファイルの場所をAIXからLinuxに移動すると発生する。
エンディアンの違いによる誤ったバイトオーダーが原因のため、各ステージのプロパティで正しいバイトオーダーを設定すること。</t>
    <rPh sb="52" eb="54">
      <t>サンショウ</t>
    </rPh>
    <rPh sb="60" eb="62">
      <t>カキ</t>
    </rPh>
    <rPh sb="66" eb="68">
      <t>シッパイ</t>
    </rPh>
    <rPh sb="320" eb="322">
      <t>バショ</t>
    </rPh>
    <rPh sb="334" eb="336">
      <t>イドウ</t>
    </rPh>
    <rPh sb="339" eb="341">
      <t>ハッセイ</t>
    </rPh>
    <rPh sb="352" eb="353">
      <t>チガ</t>
    </rPh>
    <rPh sb="357" eb="358">
      <t>アヤマ</t>
    </rPh>
    <rPh sb="368" eb="370">
      <t>ゲンイン</t>
    </rPh>
    <rPh sb="374" eb="375">
      <t>カク</t>
    </rPh>
    <rPh sb="386" eb="387">
      <t>タダ</t>
    </rPh>
    <rPh sb="397" eb="399">
      <t>セッテイ</t>
    </rPh>
    <phoneticPr fontId="2"/>
  </si>
  <si>
    <t>Reserved pool "lookup" is not used when a directory is assigned to the pool in apt configuration file.</t>
  </si>
  <si>
    <t>AIX, 構成</t>
    <rPh sb="5" eb="7">
      <t>コウセイ</t>
    </rPh>
    <phoneticPr fontId="2"/>
  </si>
  <si>
    <t>Lookupステージが出力するlookuptableファイルが、Lookupディレクトリーではなく、DataSetsディレクトリーに出力される。
apt構成ファイルの定義を変更すること。</t>
    <rPh sb="11" eb="13">
      <t>シュツリョク</t>
    </rPh>
    <rPh sb="66" eb="68">
      <t>シュツリョク</t>
    </rPh>
    <rPh sb="76" eb="78">
      <t>コウセイ</t>
    </rPh>
    <rPh sb="83" eb="85">
      <t>テイギ</t>
    </rPh>
    <rPh sb="86" eb="88">
      <t>ヘンコウ</t>
    </rPh>
    <phoneticPr fontId="2"/>
  </si>
  <si>
    <t>The value of a stage variable can erroneosly result in a null after concatenating many fields.</t>
    <phoneticPr fontId="2"/>
  </si>
  <si>
    <t xml:space="preserve"> Linux, Windows</t>
    <phoneticPr fontId="2"/>
  </si>
  <si>
    <t xml:space="preserve">大量のステージ変数を連結すると、結果がnullになる（報告されている数は85）。
Transformerステージの制約であるため、大量の連結は行わないこと。
</t>
    <rPh sb="0" eb="2">
      <t>タイリョウ</t>
    </rPh>
    <rPh sb="7" eb="9">
      <t>ヘンスウ</t>
    </rPh>
    <rPh sb="10" eb="12">
      <t>レンケツ</t>
    </rPh>
    <rPh sb="16" eb="18">
      <t>ケッカ</t>
    </rPh>
    <rPh sb="27" eb="29">
      <t>ホウコク</t>
    </rPh>
    <rPh sb="34" eb="35">
      <t>カズ</t>
    </rPh>
    <rPh sb="57" eb="59">
      <t>セイヤク</t>
    </rPh>
    <rPh sb="65" eb="67">
      <t>タイリョウ</t>
    </rPh>
    <rPh sb="68" eb="70">
      <t>レンケツ</t>
    </rPh>
    <rPh sb="71" eb="72">
      <t>オコナ</t>
    </rPh>
    <phoneticPr fontId="2"/>
  </si>
  <si>
    <t>Security Bulletin: IBM InfoSphere Information Server is vulnerable to information disclosure (CVE-2016-5994)</t>
    <phoneticPr fontId="2"/>
  </si>
  <si>
    <t>Information Serverで認証されたユーザーが、エンジン層のサーバーに存在するすべてのファイルにアクセスし参照することが可能であるため、その脆弱性に関する報告。</t>
    <rPh sb="19" eb="21">
      <t>ニンショウ</t>
    </rPh>
    <rPh sb="34" eb="35">
      <t>ソウ</t>
    </rPh>
    <rPh sb="41" eb="43">
      <t>ソンザイ</t>
    </rPh>
    <rPh sb="59" eb="61">
      <t>サンショウ</t>
    </rPh>
    <rPh sb="66" eb="68">
      <t>カノウ</t>
    </rPh>
    <rPh sb="76" eb="79">
      <t>ゼイジャクセイ</t>
    </rPh>
    <rPh sb="80" eb="81">
      <t>カン</t>
    </rPh>
    <rPh sb="83" eb="85">
      <t>ホウコク</t>
    </rPh>
    <phoneticPr fontId="2"/>
  </si>
  <si>
    <t>InfoSphere DataStage: Use of Java Transformer or Java Client stage causes jobs to fail on startup</t>
    <phoneticPr fontId="2"/>
  </si>
  <si>
    <t>Linux,Java Transformer,Java Clientステージ</t>
    <phoneticPr fontId="2"/>
  </si>
  <si>
    <t>Linux環境で、Java TransformerもしくはJava Clientステージを使用するジョブの中に、Javaランタイムを使用する別のステージ（JNIを経由でコールするビルドなど）があると、ジョブを開始する際にJVMがクラッシュして失敗する。
Java TransformerもしくはJava Clientステージはj9vmを使用するが、それ以外はdsenvに設定されているJVMを使用することが原因。
dsenvで参照しているJVMをj9vmに変更する手順についてガイド。</t>
    <rPh sb="5" eb="7">
      <t>カンキョウ</t>
    </rPh>
    <rPh sb="45" eb="47">
      <t>シヨウ</t>
    </rPh>
    <rPh sb="53" eb="54">
      <t>ナカ</t>
    </rPh>
    <rPh sb="66" eb="68">
      <t>シヨウ</t>
    </rPh>
    <rPh sb="70" eb="71">
      <t>ベツ</t>
    </rPh>
    <rPh sb="81" eb="83">
      <t>ケイユ</t>
    </rPh>
    <rPh sb="104" eb="106">
      <t>カイシ</t>
    </rPh>
    <rPh sb="108" eb="109">
      <t>サイ</t>
    </rPh>
    <rPh sb="121" eb="123">
      <t>シッパイ</t>
    </rPh>
    <rPh sb="168" eb="170">
      <t>シヨウ</t>
    </rPh>
    <rPh sb="176" eb="178">
      <t>イガイ</t>
    </rPh>
    <rPh sb="185" eb="187">
      <t>セッテイ</t>
    </rPh>
    <rPh sb="196" eb="198">
      <t>シヨウ</t>
    </rPh>
    <rPh sb="203" eb="205">
      <t>ゲンイン</t>
    </rPh>
    <rPh sb="213" eb="215">
      <t>サンショウ</t>
    </rPh>
    <rPh sb="228" eb="230">
      <t>ヘンコウ</t>
    </rPh>
    <rPh sb="232" eb="234">
      <t>テジュン</t>
    </rPh>
    <phoneticPr fontId="2"/>
  </si>
  <si>
    <t>Redhat 7上でInformationServerの一部のサービスが自動起動しないのはなせですか。</t>
    <phoneticPr fontId="2"/>
  </si>
  <si>
    <t>Linux,起動</t>
    <rPh sb="6" eb="8">
      <t>キドウ</t>
    </rPh>
    <phoneticPr fontId="2"/>
  </si>
  <si>
    <t>Linux環境でInformation ServerのDataStageエンジンサービスを自動起動させるための設定に関するガイド。
なお、FP1で自動起動/停止のスクリプトが自動で設定されるためこれらの対応は不要。</t>
    <rPh sb="5" eb="7">
      <t>カンキョウ</t>
    </rPh>
    <rPh sb="45" eb="47">
      <t>ジドウ</t>
    </rPh>
    <rPh sb="47" eb="49">
      <t>キドウ</t>
    </rPh>
    <rPh sb="55" eb="57">
      <t>セッテイ</t>
    </rPh>
    <rPh sb="58" eb="59">
      <t>カン</t>
    </rPh>
    <rPh sb="73" eb="75">
      <t>ジドウ</t>
    </rPh>
    <rPh sb="75" eb="77">
      <t>キドウ</t>
    </rPh>
    <rPh sb="78" eb="80">
      <t>テイシ</t>
    </rPh>
    <rPh sb="87" eb="89">
      <t>ジドウ</t>
    </rPh>
    <rPh sb="90" eb="92">
      <t>セッテイ</t>
    </rPh>
    <rPh sb="101" eb="103">
      <t>タイオウ</t>
    </rPh>
    <rPh sb="104" eb="106">
      <t>フヨウ</t>
    </rPh>
    <phoneticPr fontId="2"/>
  </si>
  <si>
    <t>DataStage job aborts with error: Unable to start ORCHESTRATE job</t>
  </si>
  <si>
    <t>パラレルジョブが下記エラーで失敗する。
Fatal Error: Unable to start ORCHESTRATE job: APT_PMwaitForPlayersToStart failed while waiting for players to confirm startup. This likely indicates a network problem.
プロセス数がMAXUPROCの値を超過したことが原因。
ジョブ実行中に起動しているプロセス数を確認し、MAXUPROCの値を調整すること。</t>
    <rPh sb="8" eb="10">
      <t>カキ</t>
    </rPh>
    <rPh sb="14" eb="16">
      <t>シッパイ</t>
    </rPh>
    <rPh sb="193" eb="194">
      <t>スウ</t>
    </rPh>
    <rPh sb="204" eb="205">
      <t>アタイ</t>
    </rPh>
    <rPh sb="206" eb="208">
      <t>チョウカ</t>
    </rPh>
    <rPh sb="213" eb="215">
      <t>ゲンイン</t>
    </rPh>
    <rPh sb="220" eb="223">
      <t>ジッコウチュウ</t>
    </rPh>
    <rPh sb="224" eb="226">
      <t>キドウ</t>
    </rPh>
    <rPh sb="234" eb="235">
      <t>スウ</t>
    </rPh>
    <rPh sb="236" eb="238">
      <t>カクニン</t>
    </rPh>
    <rPh sb="251" eb="253">
      <t>チョウセイ</t>
    </rPh>
    <phoneticPr fontId="2"/>
  </si>
  <si>
    <t>Error "CDIN2193E: Unable to build the installation registry. INSTALLROOT/Version.xml or INSTALLROOT/_uninstall might be corrupt." encountered when trying to install a patch on Information Server</t>
    <phoneticPr fontId="2"/>
  </si>
  <si>
    <t>パッチ適用</t>
    <rPh sb="3" eb="5">
      <t>テキヨウ</t>
    </rPh>
    <phoneticPr fontId="2"/>
  </si>
  <si>
    <t>Information Serverにパッチを適用する際に、Update Installerが下記エラーとなる。
"CDIN2193E: Unable to build the installation registry. INSTALLROOT/Version.xml or INSTALLROOT/_uninstall might be corrupt."
9.1をインストール後、FP2を適用した環境で、9.1.2のメディアを使用して別のコンポーネントを追加すると上記エラーでインストールが失敗する（9.1のメディアを使用した場合はエラーにならない）。
上記エラーの状態を元に戻してから、再度Update Installerでインストールすること。</t>
    <rPh sb="23" eb="25">
      <t>テキヨウ</t>
    </rPh>
    <rPh sb="27" eb="28">
      <t>サイ</t>
    </rPh>
    <rPh sb="47" eb="49">
      <t>カキ</t>
    </rPh>
    <rPh sb="192" eb="193">
      <t>ゴ</t>
    </rPh>
    <rPh sb="198" eb="200">
      <t>テキヨウ</t>
    </rPh>
    <rPh sb="202" eb="204">
      <t>カンキョウ</t>
    </rPh>
    <rPh sb="217" eb="219">
      <t>シヨウ</t>
    </rPh>
    <rPh sb="221" eb="222">
      <t>ベツ</t>
    </rPh>
    <rPh sb="231" eb="233">
      <t>ツイカ</t>
    </rPh>
    <rPh sb="236" eb="238">
      <t>ジョウキ</t>
    </rPh>
    <rPh sb="249" eb="251">
      <t>シッパイ</t>
    </rPh>
    <rPh sb="263" eb="265">
      <t>シヨウ</t>
    </rPh>
    <rPh sb="267" eb="269">
      <t>バアイ</t>
    </rPh>
    <rPh sb="281" eb="283">
      <t>ジョウキ</t>
    </rPh>
    <rPh sb="287" eb="289">
      <t>ジョウタイ</t>
    </rPh>
    <rPh sb="290" eb="291">
      <t>モト</t>
    </rPh>
    <rPh sb="292" eb="293">
      <t>モド</t>
    </rPh>
    <rPh sb="298" eb="300">
      <t>サイド</t>
    </rPh>
    <phoneticPr fontId="2"/>
  </si>
  <si>
    <t>InfoSphere DataStage parallel jobs: Understanding the content of the APT_DUMP_SCORE report</t>
  </si>
  <si>
    <t>レポート</t>
    <phoneticPr fontId="2"/>
  </si>
  <si>
    <t>APT_DUMP_SCOREによって出力されるレポートの解析方法に関するガイド。
簡単なセルフスタディも記載。</t>
    <rPh sb="18" eb="20">
      <t>シュツリョク</t>
    </rPh>
    <rPh sb="41" eb="43">
      <t>カンタン</t>
    </rPh>
    <rPh sb="52" eb="54">
      <t>キサイ</t>
    </rPh>
    <phoneticPr fontId="2"/>
  </si>
  <si>
    <t>Ghost jobs appear in InfoSphere Information Server</t>
  </si>
  <si>
    <t>バックアップ・リストア</t>
    <phoneticPr fontId="2"/>
  </si>
  <si>
    <t>ファイルシステムのバックアップのみをリストアし、xmetaはリストアしていないの環境等で、ジョブがゴーストジョブになることがある。
デザイナークライアントでジョブは表示されるが、ディレクタークライアントには表示されない、デザイナーで該当ジョブを開くと'cannot find job #jobname#'というエラーが表示されるなどの事象が発生する。
プロジェクトのディレクトリーとxmetaレポジトリーは常に同期が取れている必要がある。
プロジェクトのバックアップと整合性の取れたxmetaレポジトリーをリストアするか、SncProjectコマンドで同期させること。</t>
    <rPh sb="40" eb="42">
      <t>カンキョウ</t>
    </rPh>
    <rPh sb="42" eb="43">
      <t>ナド</t>
    </rPh>
    <rPh sb="82" eb="84">
      <t>ヒョウジ</t>
    </rPh>
    <rPh sb="103" eb="105">
      <t>ヒョウジ</t>
    </rPh>
    <rPh sb="116" eb="118">
      <t>ガイトウ</t>
    </rPh>
    <rPh sb="122" eb="123">
      <t>ヒラ</t>
    </rPh>
    <rPh sb="203" eb="204">
      <t>ツネ</t>
    </rPh>
    <rPh sb="205" eb="207">
      <t>ドウキ</t>
    </rPh>
    <rPh sb="208" eb="209">
      <t>ト</t>
    </rPh>
    <rPh sb="213" eb="215">
      <t>ヒツヨウ</t>
    </rPh>
    <rPh sb="234" eb="237">
      <t>セイゴウセイ</t>
    </rPh>
    <rPh sb="238" eb="239">
      <t>ト</t>
    </rPh>
    <rPh sb="276" eb="278">
      <t>ドウキ</t>
    </rPh>
    <phoneticPr fontId="2"/>
  </si>
  <si>
    <t>InformationServerのサービスプロセスを非rootユーザーで起動する方法</t>
  </si>
  <si>
    <t>11.5, 11.5.0.1</t>
    <phoneticPr fontId="2"/>
  </si>
  <si>
    <t>Information Serverのサービスプロセスを非rootユーザーで起動するために必要な設定と、起動方法に関するガイド。</t>
    <rPh sb="28" eb="29">
      <t>ヒ</t>
    </rPh>
    <rPh sb="38" eb="40">
      <t>キドウ</t>
    </rPh>
    <rPh sb="45" eb="47">
      <t>ヒツヨウ</t>
    </rPh>
    <rPh sb="48" eb="50">
      <t>セッテイ</t>
    </rPh>
    <rPh sb="52" eb="54">
      <t>キドウ</t>
    </rPh>
    <rPh sb="54" eb="56">
      <t>ホウホウ</t>
    </rPh>
    <rPh sb="57" eb="58">
      <t>カン</t>
    </rPh>
    <phoneticPr fontId="2"/>
  </si>
  <si>
    <t>IBM InfoSphere Informantion Server Windows Install Error: 8.3 name creation on NTFS</t>
  </si>
  <si>
    <t>Windows環境でインストールを実行すると、前提条件の確認で以下のエラーが発生する。
"The 8.3 name creation on the NTFS Partitions on your Windows machine is disabled. Some applications will not work if 8.3 name creation capability is not enabled" 
レジストリキーのNtfsDisable8dot3NameCreationのDWORDを1に設定すること。</t>
    <rPh sb="7" eb="9">
      <t>カンキョウ</t>
    </rPh>
    <rPh sb="17" eb="19">
      <t>ジッコウ</t>
    </rPh>
    <rPh sb="23" eb="25">
      <t>ゼンテイ</t>
    </rPh>
    <rPh sb="25" eb="27">
      <t>ジョウケン</t>
    </rPh>
    <rPh sb="28" eb="30">
      <t>カクニン</t>
    </rPh>
    <rPh sb="31" eb="33">
      <t>イカ</t>
    </rPh>
    <rPh sb="38" eb="40">
      <t>ハッセイ</t>
    </rPh>
    <rPh sb="254" eb="256">
      <t>セッテイ</t>
    </rPh>
    <phoneticPr fontId="2"/>
  </si>
  <si>
    <t>Security Bulletin: Vulnerability in OpenSSL affects IBM InfoSphere Information Server (CVE-2016-2107)</t>
    <phoneticPr fontId="2"/>
  </si>
  <si>
    <t>2016年5月にOpenSSLの脆弱性に関する報告が公開されている。
OpenSSLを使用しているInformation Serverにも影響するため、脆弱性に対応したFixの提供に関する報告。</t>
    <rPh sb="4" eb="5">
      <t>ネン</t>
    </rPh>
    <rPh sb="6" eb="7">
      <t>ガツ</t>
    </rPh>
    <rPh sb="16" eb="19">
      <t>ゼイジャクセイ</t>
    </rPh>
    <rPh sb="20" eb="21">
      <t>カン</t>
    </rPh>
    <rPh sb="23" eb="25">
      <t>ホウコク</t>
    </rPh>
    <rPh sb="26" eb="28">
      <t>コウカイ</t>
    </rPh>
    <rPh sb="43" eb="45">
      <t>シヨウ</t>
    </rPh>
    <rPh sb="69" eb="71">
      <t>エイキョウ</t>
    </rPh>
    <rPh sb="76" eb="79">
      <t>ゼイジャクセイ</t>
    </rPh>
    <rPh sb="80" eb="82">
      <t>タイオウ</t>
    </rPh>
    <rPh sb="88" eb="90">
      <t>テイキョウ</t>
    </rPh>
    <rPh sb="91" eb="92">
      <t>カン</t>
    </rPh>
    <rPh sb="94" eb="96">
      <t>ホウコク</t>
    </rPh>
    <phoneticPr fontId="2"/>
  </si>
  <si>
    <t>Istool command fails with "An error occurred while automatically activating bundle com.ibm.istools.cli.commands (12). internal error: can't find command set: export"</t>
    <phoneticPr fontId="2"/>
  </si>
  <si>
    <t>8.0, 8.1, 8.5, 8.7, 9.1, 9.1.2.0, 11.3</t>
    <phoneticPr fontId="2"/>
  </si>
  <si>
    <t>istoolコマンドが下記エラーで失敗する。
"An error occurred while automatically activating bundle com.ibm.istools.cli.commands (12). internal error: can't find command set: export" 
Eclipseのキャッシュに存在するjarファイルの読み取りに失敗している。
権限の問題もしくはキャッシュデータが破損していることが原因。
-cleanオプションでキャッシュをクリアしてから再実行すること。</t>
    <rPh sb="11" eb="13">
      <t>カキ</t>
    </rPh>
    <rPh sb="17" eb="19">
      <t>シッパイ</t>
    </rPh>
    <rPh sb="179" eb="181">
      <t>ソンザイ</t>
    </rPh>
    <rPh sb="191" eb="192">
      <t>ヨ</t>
    </rPh>
    <rPh sb="193" eb="194">
      <t>ト</t>
    </rPh>
    <rPh sb="196" eb="198">
      <t>シッパイ</t>
    </rPh>
    <rPh sb="204" eb="206">
      <t>ケンゲン</t>
    </rPh>
    <rPh sb="207" eb="209">
      <t>モンダイ</t>
    </rPh>
    <rPh sb="222" eb="224">
      <t>ハソン</t>
    </rPh>
    <rPh sb="231" eb="233">
      <t>ゲンイン</t>
    </rPh>
    <rPh sb="260" eb="263">
      <t>サイジッコウ</t>
    </rPh>
    <phoneticPr fontId="2"/>
  </si>
  <si>
    <t>dsjob でジョブのリセット、実行を行ったとき"Status Code = -14 DSJE_TIMEOUT"のエラーが発生するときがある</t>
  </si>
  <si>
    <t>9.1.2.0, 11.3, 11.3.1.0, 11.3.1.1, 11.3.1.2, 11.5.0.1</t>
    <phoneticPr fontId="2"/>
  </si>
  <si>
    <t>システム負荷の高い状況でdsjobコマンドを実行すると、下記エラーで失敗する。
"Status Code = -14 DSJE_TIMEOUT"
タイムアウト値を超過していることが原因。
dsenvのDSWaitResetStartup、DSWaitStartup環境変数でタイムアウト値を調整すること。</t>
    <rPh sb="4" eb="6">
      <t>フカ</t>
    </rPh>
    <rPh sb="7" eb="8">
      <t>タカ</t>
    </rPh>
    <rPh sb="9" eb="11">
      <t>ジョウキョウ</t>
    </rPh>
    <rPh sb="22" eb="24">
      <t>ジッコウ</t>
    </rPh>
    <rPh sb="28" eb="30">
      <t>カキ</t>
    </rPh>
    <rPh sb="34" eb="36">
      <t>シッパイ</t>
    </rPh>
    <rPh sb="80" eb="81">
      <t>チ</t>
    </rPh>
    <rPh sb="82" eb="84">
      <t>チョウカ</t>
    </rPh>
    <rPh sb="91" eb="93">
      <t>ゲンイン</t>
    </rPh>
    <rPh sb="133" eb="135">
      <t>カンキョウ</t>
    </rPh>
    <rPh sb="135" eb="137">
      <t>ヘンスウ</t>
    </rPh>
    <rPh sb="144" eb="145">
      <t>チ</t>
    </rPh>
    <rPh sb="146" eb="148">
      <t>チョウセイ</t>
    </rPh>
    <phoneticPr fontId="2"/>
  </si>
  <si>
    <t>How to stop using HTTPS communication and move back to using HTTP</t>
    <phoneticPr fontId="2"/>
  </si>
  <si>
    <t>Webコンソールやデータステージクライアントからの接続を、HTTPSからHTTPに変更する方法に関するガイド。</t>
    <rPh sb="25" eb="27">
      <t>セツゾク</t>
    </rPh>
    <rPh sb="41" eb="43">
      <t>ヘンコウ</t>
    </rPh>
    <rPh sb="45" eb="47">
      <t>ホウホウ</t>
    </rPh>
    <rPh sb="48" eb="49">
      <t>カン</t>
    </rPh>
    <phoneticPr fontId="2"/>
  </si>
  <si>
    <t>DS_NO_INSTANCE_PURGING によるログ管理の変更点</t>
  </si>
  <si>
    <t>ログ管理</t>
    <rPh sb="2" eb="4">
      <t>カンリ</t>
    </rPh>
    <phoneticPr fontId="2"/>
  </si>
  <si>
    <t>ジョブログの自動パージによりジョブログ履歴が削除されていても、ジョブのステータス履歴を保存することが可能。
DS_NO_INSTANCE_PURGING環境変数を設定すること。</t>
    <rPh sb="6" eb="8">
      <t>ジドウ</t>
    </rPh>
    <rPh sb="19" eb="21">
      <t>リレキ</t>
    </rPh>
    <rPh sb="22" eb="24">
      <t>サクジョ</t>
    </rPh>
    <rPh sb="40" eb="42">
      <t>リレキ</t>
    </rPh>
    <rPh sb="43" eb="45">
      <t>ホゾン</t>
    </rPh>
    <rPh sb="50" eb="52">
      <t>カノウ</t>
    </rPh>
    <phoneticPr fontId="2"/>
  </si>
  <si>
    <t>Security Bulletin: Multiple vulnerabilities in IBM Java SDK and in Diffie-Hellman ciphers affects IBM InfoSphere …</t>
    <phoneticPr fontId="2"/>
  </si>
  <si>
    <t>Information ServerのDataDirect Connect ODBC driversで使用しているOpenSSLの脆弱性に関する報告。
IBM Java SDK V6及びV7に脆弱性に起因している。
該当のAPARに関するガイド。</t>
    <phoneticPr fontId="2"/>
  </si>
  <si>
    <t>Transformer AsInteger() returns different values between 8.7 and 11.5</t>
  </si>
  <si>
    <t>v8.7とv11.5で、TransformerステージのAsInteger関数の結果が異なる。
decimal値の置換に関する仕様が変更になったことが原因。
過去のバージョンでは、Decimal =&gt; Dfloat =&gt; Integerの順で置換されていたが、v11.5ではDecimal =&gt; Integerの順で置換される。
v8.7と同じ結果を出力させるためには、AsDouble()を使うこと。</t>
    <rPh sb="37" eb="39">
      <t>カンスウ</t>
    </rPh>
    <rPh sb="40" eb="42">
      <t>ケッカ</t>
    </rPh>
    <rPh sb="43" eb="44">
      <t>コト</t>
    </rPh>
    <rPh sb="55" eb="56">
      <t>アタイ</t>
    </rPh>
    <rPh sb="57" eb="59">
      <t>チカン</t>
    </rPh>
    <rPh sb="60" eb="61">
      <t>カン</t>
    </rPh>
    <rPh sb="63" eb="65">
      <t>シヨウ</t>
    </rPh>
    <rPh sb="66" eb="68">
      <t>ヘンコウ</t>
    </rPh>
    <rPh sb="75" eb="77">
      <t>ゲンイン</t>
    </rPh>
    <rPh sb="79" eb="81">
      <t>カコ</t>
    </rPh>
    <rPh sb="119" eb="120">
      <t>ジュン</t>
    </rPh>
    <rPh sb="121" eb="123">
      <t>チカン</t>
    </rPh>
    <rPh sb="156" eb="157">
      <t>ジュン</t>
    </rPh>
    <rPh sb="158" eb="160">
      <t>チカン</t>
    </rPh>
    <rPh sb="170" eb="171">
      <t>オナ</t>
    </rPh>
    <rPh sb="172" eb="174">
      <t>ケッカ</t>
    </rPh>
    <rPh sb="175" eb="177">
      <t>シュツリョク</t>
    </rPh>
    <phoneticPr fontId="2"/>
  </si>
  <si>
    <t>In DataStage v11.3, the engine does not hash partition onto multiple nodes.</t>
  </si>
  <si>
    <t>RemoveDuplicateステージ</t>
    <phoneticPr fontId="2"/>
  </si>
  <si>
    <t>11.3.1.0, 11.3.1.1, 11.3.1.2</t>
    <phoneticPr fontId="2"/>
  </si>
  <si>
    <t>複数ノードを使用している環境で、V11.3.x.xとV8.7.0.2のRemove Duplicateステージの挙動に違いがある（行数カウントの差異や、ハッシュパーティションがされないなど）。
最新のパラレルエンジンのパッチを適用し、パッチ適用後、環境変数にAPT_NO_LUTABLE_SHARE=1を追加すること。</t>
    <rPh sb="0" eb="2">
      <t>フクスウ</t>
    </rPh>
    <rPh sb="6" eb="8">
      <t>シヨウ</t>
    </rPh>
    <rPh sb="12" eb="14">
      <t>カンキョウ</t>
    </rPh>
    <rPh sb="56" eb="58">
      <t>キョドウ</t>
    </rPh>
    <rPh sb="59" eb="60">
      <t>チガ</t>
    </rPh>
    <rPh sb="72" eb="74">
      <t>サイ</t>
    </rPh>
    <rPh sb="97" eb="99">
      <t>サイシン</t>
    </rPh>
    <rPh sb="113" eb="115">
      <t>テキヨウ</t>
    </rPh>
    <rPh sb="120" eb="122">
      <t>テキヨウ</t>
    </rPh>
    <rPh sb="122" eb="123">
      <t>ゴ</t>
    </rPh>
    <rPh sb="124" eb="126">
      <t>カンキョウ</t>
    </rPh>
    <rPh sb="126" eb="128">
      <t>ヘンスウ</t>
    </rPh>
    <rPh sb="152" eb="154">
      <t>ツイカ</t>
    </rPh>
    <phoneticPr fontId="2"/>
  </si>
  <si>
    <t>InfoSphere Information Server is unable to perform deployment of DataStage jobs</t>
  </si>
  <si>
    <t>DataStageのジョブを保存すると下記エラーで失敗する。
"Error saving the given EObjects to the persistent store"
レポジトリーDB（xmeta）の表スペースの使用率が上限に達したことが原因。
対象表スペースのサイズを増やすこと。</t>
    <phoneticPr fontId="2"/>
  </si>
  <si>
    <t>Compilation of DataStage Seqence job fails</t>
  </si>
  <si>
    <t>既存のシーケンスジョブをコピー及びコンパイルした後、元のシーケンスジョブを削除すると、下記エラーで失敗する。
"/Jobs/EXTRACT/PHM/MYSEQ failed Cannot open file RT_BP1180"
VOCのエントリーにRT_BP1180ディレクトリーが存在しないことが原因。
ISALiteを使用した修復方法に関するガイド。</t>
    <rPh sb="0" eb="2">
      <t>キゾン</t>
    </rPh>
    <rPh sb="15" eb="16">
      <t>オヨ</t>
    </rPh>
    <rPh sb="24" eb="25">
      <t>アト</t>
    </rPh>
    <rPh sb="26" eb="27">
      <t>モト</t>
    </rPh>
    <rPh sb="37" eb="39">
      <t>サクジョ</t>
    </rPh>
    <rPh sb="43" eb="45">
      <t>カキ</t>
    </rPh>
    <rPh sb="49" eb="51">
      <t>シッパイ</t>
    </rPh>
    <rPh sb="143" eb="145">
      <t>ソンザイ</t>
    </rPh>
    <rPh sb="151" eb="153">
      <t>ゲンイン</t>
    </rPh>
    <rPh sb="163" eb="165">
      <t>シヨウ</t>
    </rPh>
    <rPh sb="167" eb="169">
      <t>シュウフク</t>
    </rPh>
    <rPh sb="169" eb="171">
      <t>ホウホウ</t>
    </rPh>
    <rPh sb="172" eb="173">
      <t>カン</t>
    </rPh>
    <phoneticPr fontId="2"/>
  </si>
  <si>
    <t>How to find cause of IIS-DSEE-TBLD-00008 message?</t>
  </si>
  <si>
    <t>パラレルジョブを実行すると行が削除されたというワーニングが表示される。
Message Id: IIS-DSEE-TBLD-00008
Message: Transformer_1,0: Field 'APT_Decimal::ErrorBase: From: the source decimal has even precision, but non-zero in the leading nybble, or is too large for the destination decimal..' from input dataset '0' is NULL. Record dropped.
IIS-DSEE-TBLD-00008のメッセージは、decimalデータの置換にエラーが発生した際に出力される。
各メッセージの詳細について解説。</t>
    <rPh sb="8" eb="10">
      <t>ジッコウ</t>
    </rPh>
    <rPh sb="13" eb="14">
      <t>ギョウ</t>
    </rPh>
    <rPh sb="15" eb="17">
      <t>サクジョ</t>
    </rPh>
    <rPh sb="29" eb="31">
      <t>ヒョウジ</t>
    </rPh>
    <rPh sb="340" eb="342">
      <t>チカン</t>
    </rPh>
    <rPh sb="347" eb="349">
      <t>ハッセイ</t>
    </rPh>
    <rPh sb="351" eb="352">
      <t>サイ</t>
    </rPh>
    <rPh sb="353" eb="355">
      <t>シュツリョク</t>
    </rPh>
    <rPh sb="360" eb="361">
      <t>カク</t>
    </rPh>
    <rPh sb="367" eb="369">
      <t>ショウサイ</t>
    </rPh>
    <rPh sb="373" eb="375">
      <t>カイセツ</t>
    </rPh>
    <phoneticPr fontId="2"/>
  </si>
  <si>
    <t>DataStage client logins fail with error: 39125: the directory you are connecting to either is not a uv account or does …</t>
    <phoneticPr fontId="2"/>
  </si>
  <si>
    <t xml:space="preserve"> 8.7, 9.1, 11.3, 11.5</t>
    <phoneticPr fontId="2"/>
  </si>
  <si>
    <t>DataStageクライアントから接続すると下記エラーで失敗する。
39125: the directory you are connecting to either is not a uv account or does not exist. 
UniVerseアカウントに必要な6ファイル（VOC、D_VOC、VOCLIB、D_VOCLIB、&amp;SAVEDLISTS&amp;、D_&amp;SAVEDLISTS&amp;）のいずれかにアクセスできないことが原因。
対象ファイルの判別と修復方法に関するガイド。</t>
    <rPh sb="17" eb="19">
      <t>セツゾク</t>
    </rPh>
    <rPh sb="22" eb="24">
      <t>カキ</t>
    </rPh>
    <rPh sb="28" eb="30">
      <t>シッパイ</t>
    </rPh>
    <rPh sb="139" eb="141">
      <t>ヒツヨウ</t>
    </rPh>
    <rPh sb="219" eb="221">
      <t>ゲンイン</t>
    </rPh>
    <rPh sb="223" eb="225">
      <t>タイショウ</t>
    </rPh>
    <rPh sb="230" eb="232">
      <t>ハンベツ</t>
    </rPh>
    <rPh sb="233" eb="235">
      <t>シュウフク</t>
    </rPh>
    <rPh sb="235" eb="237">
      <t>ホウホウ</t>
    </rPh>
    <rPh sb="238" eb="239">
      <t>カン</t>
    </rPh>
    <phoneticPr fontId="2"/>
  </si>
  <si>
    <t>Reset of DataStage job causes error: [EACCES] Permission denied.</t>
    <phoneticPr fontId="2"/>
  </si>
  <si>
    <t>AIX環境,ジョブ</t>
    <rPh sb="3" eb="5">
      <t>カンキョウ</t>
    </rPh>
    <phoneticPr fontId="2"/>
  </si>
  <si>
    <t>AIX環境でジョブをリセットすると下記のようなエラーが発生する。
DataStage Job 592 Phantom 624
Program "DSD.ODBEvent": Line 2108, Unable to execute the operating system file "-option01".
[EACCES] Permission denied
Program "DSHAStatus": Line 73, Unable to execute the operating system file "-option01".
[EACCES] Permission denied
Information Serverのディレクトリーやプロジェクトのディレクトリーがnosuidオプションでマウントされていることが原因。
nosuidオプション無しでマウントすること。</t>
    <rPh sb="3" eb="5">
      <t>カンキョウ</t>
    </rPh>
    <rPh sb="17" eb="19">
      <t>カキ</t>
    </rPh>
    <rPh sb="27" eb="29">
      <t>ハッセイ</t>
    </rPh>
    <rPh sb="364" eb="366">
      <t>ゲンイン</t>
    </rPh>
    <phoneticPr fontId="2"/>
  </si>
  <si>
    <t>Information Server install fails with DB2 error SQLCODE=-613, SQLSTATE=54008, SQLERRMC=PKEY</t>
    <phoneticPr fontId="2"/>
  </si>
  <si>
    <t>Information Serverのインストールが下記エラーで失敗する。
2016-04-07T16:35:42.345, SEVERE:
com.ibm.is.install.engine.runtime.InstallEngine
com.ibm.is.install.exception.ActionException: CDIIN5123E:
ExecuteScriptAction failed: the process returned error code 1.:
Error: DB2 SQL Error: SQLCODE=-613, SQLSTATE=54008, SQLERRMC=PKEY...,
DRIVER=3.66.46
レポジトリーとして既存のDB2インスタンスを使用し、すでに4Kページの表スペースが作成されている場合に発生。
ページサイズが小さすぎるためインストーラーが表作成で列を作成できずエラーとなる。
表スペースを32Kページで再作成すること。</t>
    <rPh sb="26" eb="28">
      <t>カキ</t>
    </rPh>
    <rPh sb="32" eb="34">
      <t>シッパイ</t>
    </rPh>
    <rPh sb="336" eb="338">
      <t>キゾン</t>
    </rPh>
    <rPh sb="349" eb="351">
      <t>シヨウ</t>
    </rPh>
    <rPh sb="362" eb="363">
      <t>ヒョウ</t>
    </rPh>
    <rPh sb="368" eb="370">
      <t>サクセイ</t>
    </rPh>
    <rPh sb="375" eb="377">
      <t>バアイ</t>
    </rPh>
    <rPh sb="378" eb="380">
      <t>ハッセイ</t>
    </rPh>
    <rPh sb="389" eb="390">
      <t>チイ</t>
    </rPh>
    <rPh sb="404" eb="407">
      <t>ヒョウサクセイ</t>
    </rPh>
    <rPh sb="408" eb="409">
      <t>レツ</t>
    </rPh>
    <rPh sb="410" eb="412">
      <t>サクセイ</t>
    </rPh>
    <rPh sb="423" eb="424">
      <t>ヒョウ</t>
    </rPh>
    <rPh sb="436" eb="439">
      <t>サイサクセイ</t>
    </rPh>
    <phoneticPr fontId="2"/>
  </si>
  <si>
    <t>With APAR JR52769, Unstructured Data stage reads Microsoft Excel date cell value in decimal number format.</t>
    <phoneticPr fontId="2"/>
  </si>
  <si>
    <t>パッチ、Unstructured Dataステージ</t>
    <phoneticPr fontId="2"/>
  </si>
  <si>
    <t>JR52769のパッチをインストールし、CC_UNST_SUPPRESS_SCIENTIFIC_NOTATION環境変数を1に設定している環境が対象。
Unstructured Dataステージを使用してエクセルの日付の値を参照すると、異なるフォーマット（2015-08-13 23:00:01が42229.9583449074）で出力される。
Transformerステージの関数を使用してDataStageのtimestampに置換可能。その関数の式に関するガイド。</t>
    <phoneticPr fontId="2"/>
  </si>
  <si>
    <t>Can TSA (Tivoli System Automation) bundled with IBM DB2 v9.7 in Information Server v8.5 be used to administer High …</t>
    <phoneticPr fontId="2"/>
  </si>
  <si>
    <t>Information Server v8.5のDB2 v9.7に同梱されているTSAの使用は、レポジトリー層のDB2のみに限定されており、エンジン層やサービス層では使用できない。</t>
    <rPh sb="33" eb="35">
      <t>ドウコン</t>
    </rPh>
    <rPh sb="44" eb="46">
      <t>シヨウ</t>
    </rPh>
    <rPh sb="54" eb="55">
      <t>ソウ</t>
    </rPh>
    <rPh sb="62" eb="64">
      <t>ゲンテイ</t>
    </rPh>
    <rPh sb="74" eb="75">
      <t>ソウ</t>
    </rPh>
    <rPh sb="80" eb="81">
      <t>ソウ</t>
    </rPh>
    <rPh sb="83" eb="85">
      <t>シヨウ</t>
    </rPh>
    <phoneticPr fontId="2"/>
  </si>
  <si>
    <t>Commands to delete files in &amp;PH&amp; directories in IBM InfoSphere DataStage</t>
  </si>
  <si>
    <t>ログメンテナンス</t>
    <phoneticPr fontId="2"/>
  </si>
  <si>
    <t>8.5, 8.7, 9.1.2.0, 11.3.1.2, 11.5</t>
    <phoneticPr fontId="2"/>
  </si>
  <si>
    <t>DataStageのプロジェクトディレクトリーにある&amp;PH&amp;ディレクトリーはジョブ実行時の情報が保管される。
&amp;PH&amp;ディレクトリー配下のファイルは定期的なクリーンアップが必要なため、AdministratorクライアントからCLEARコマンドの実行、もしくはOSのrmコマンドで削除を行うこと。</t>
    <rPh sb="48" eb="50">
      <t>ホカン</t>
    </rPh>
    <rPh sb="66" eb="68">
      <t>ハイカ</t>
    </rPh>
    <rPh sb="74" eb="77">
      <t>テイキテキ</t>
    </rPh>
    <rPh sb="86" eb="88">
      <t>ヒツヨウ</t>
    </rPh>
    <rPh sb="123" eb="125">
      <t>ジッコウ</t>
    </rPh>
    <rPh sb="140" eb="142">
      <t>サクジョ</t>
    </rPh>
    <rPh sb="143" eb="144">
      <t>オコナ</t>
    </rPh>
    <phoneticPr fontId="2"/>
  </si>
  <si>
    <t>In IBM InfoSphere Information Server, how do I select the OpenSSL version to be used by the Progress DataDirect ODBC ...</t>
  </si>
  <si>
    <t>ODBCドライバー</t>
    <phoneticPr fontId="2"/>
  </si>
  <si>
    <t xml:space="preserve">8.5, 8.5.0.1, 8.5.0.2, 8.5.0.3, 8.7, 8.7.0.1, 8.7.0.2, 9.1, 9.1.0.1, 9.1.2.0, 11.3, 11.3.1.0, 11.3.1.1, 11.3.1.2, 11.5, 11.5.0.1 </t>
    <phoneticPr fontId="2"/>
  </si>
  <si>
    <t>DataDirect ODBCドライバーは、デフォルトでOpenSSLライブラリーのバージョン1.0.2hを使用するが、1.0.2hの仕様によりデータベース接続が失敗する可能性がある。
1.0.0rをまずインストールし問題がないことを確認した上で、1.0.2hへのバージョンアップを検証すること。
なお、1.0.0rはサポートが終了しているため、最終的には1.0.2hの使用が推奨される。</t>
    <rPh sb="54" eb="56">
      <t>シヨウ</t>
    </rPh>
    <rPh sb="67" eb="69">
      <t>シヨウ</t>
    </rPh>
    <rPh sb="78" eb="80">
      <t>セツゾク</t>
    </rPh>
    <rPh sb="81" eb="83">
      <t>シッパイ</t>
    </rPh>
    <rPh sb="85" eb="88">
      <t>カノウセイ</t>
    </rPh>
    <rPh sb="109" eb="111">
      <t>モンダイ</t>
    </rPh>
    <rPh sb="117" eb="119">
      <t>カクニン</t>
    </rPh>
    <rPh sb="121" eb="122">
      <t>ウエ</t>
    </rPh>
    <rPh sb="141" eb="143">
      <t>ケンショウ</t>
    </rPh>
    <rPh sb="164" eb="166">
      <t>シュウリョウ</t>
    </rPh>
    <rPh sb="173" eb="176">
      <t>サイシュウテキ</t>
    </rPh>
    <rPh sb="185" eb="187">
      <t>シヨウ</t>
    </rPh>
    <rPh sb="188" eb="190">
      <t>スイショウ</t>
    </rPh>
    <phoneticPr fontId="2"/>
  </si>
  <si>
    <t>Download the ISALite for InfoSphere Information Server tool</t>
  </si>
  <si>
    <t xml:space="preserve"> 8.0.1.1, 8.0.1.2, 8.0.1.3, 8.1, 8.1.0.1, 8.1.0.2, 8.5, 8.5.0.1, 8.5.0.2, 8.5.0.3, 8.7, 8.7.0.1, 8.7.0.2, 9.1, 9.1.0.1, 9.1.2.0, 11.3, 11.3.1.0, 11.3.1.1, 11.3.1.2, 11.5, 11.5.0.1 </t>
    <phoneticPr fontId="2"/>
  </si>
  <si>
    <t>ISALiteツールは、Information Server導入時に、自動的にデータを収集し、診断テストや症状分析、前提条件の確認などの機能を提供する。
Information Serverのバージョンに対応したISALiteのバージョンリストと、ツールの使用方法、ISALiteの新機能に関するガイド。</t>
    <rPh sb="30" eb="32">
      <t>ドウニュウ</t>
    </rPh>
    <rPh sb="32" eb="33">
      <t>ジ</t>
    </rPh>
    <rPh sb="35" eb="38">
      <t>ジドウテキ</t>
    </rPh>
    <rPh sb="43" eb="45">
      <t>シュウシュウ</t>
    </rPh>
    <rPh sb="47" eb="49">
      <t>シンダン</t>
    </rPh>
    <rPh sb="53" eb="55">
      <t>ショウジョウ</t>
    </rPh>
    <rPh sb="55" eb="57">
      <t>ブンセキ</t>
    </rPh>
    <rPh sb="58" eb="60">
      <t>ゼンテイ</t>
    </rPh>
    <rPh sb="60" eb="62">
      <t>ジョウケン</t>
    </rPh>
    <rPh sb="63" eb="65">
      <t>カクニン</t>
    </rPh>
    <rPh sb="68" eb="70">
      <t>キノウ</t>
    </rPh>
    <rPh sb="71" eb="73">
      <t>テイキョウ</t>
    </rPh>
    <rPh sb="102" eb="104">
      <t>タイオウ</t>
    </rPh>
    <rPh sb="128" eb="130">
      <t>シヨウ</t>
    </rPh>
    <rPh sb="130" eb="132">
      <t>ホウホウ</t>
    </rPh>
    <rPh sb="141" eb="144">
      <t>シンキノウ</t>
    </rPh>
    <rPh sb="145" eb="146">
      <t>カン</t>
    </rPh>
    <phoneticPr fontId="2"/>
  </si>
  <si>
    <t>Create Datastage project error: Unable to confirm the JVM can be loaded into the DataStage Server process because ...</t>
  </si>
  <si>
    <t>DataStageのプロジェクトを作成すると下記エラーで失敗する。
Unable to confirm the JVM can be loaded into the DataStage Server process because running 'DSR_CREATE.PROJECT.B TestJVM' returned no output.Exit code was 0. 
uvshファイルが破損（ファイルサイズが0バイト）していることが原因。
uvshファイルをバックアップ等からリストアすることで解決。</t>
    <rPh sb="17" eb="19">
      <t>サクセイ</t>
    </rPh>
    <rPh sb="22" eb="24">
      <t>カキ</t>
    </rPh>
    <rPh sb="28" eb="30">
      <t>シッパイ</t>
    </rPh>
    <rPh sb="202" eb="204">
      <t>ハソン</t>
    </rPh>
    <rPh sb="225" eb="227">
      <t>ゲンイン</t>
    </rPh>
    <rPh sb="244" eb="245">
      <t>ナド</t>
    </rPh>
    <rPh sb="256" eb="258">
      <t>カイケツ</t>
    </rPh>
    <phoneticPr fontId="2"/>
  </si>
  <si>
    <t>InfoSphere Information Server Manager and the istool command may encounter errors after applying JR55455</t>
  </si>
  <si>
    <t xml:space="preserve"> 11.3, 11.3.1.0, 11.3.1.1, 11.3.1.2, 11.5, 11.5.0.1 </t>
    <phoneticPr fontId="2"/>
  </si>
  <si>
    <t>JR55455のパッチを適用後、istoolコマンド、及びInformation Server Managerにおいて下記不具合が発生する。
-istoolでexportコマンドを実行すると、エクスポートファイルが生成されない（エラーメッセージなし）。
-Information Serverにログインできない。
istoolについてはistoolが使用しているキャッシュをクリアすること。
Information Server Managerについては、configurationディレクトリーから不要なファイルを削除すること。</t>
    <rPh sb="12" eb="14">
      <t>テキヨウ</t>
    </rPh>
    <rPh sb="14" eb="15">
      <t>ゴ</t>
    </rPh>
    <rPh sb="27" eb="28">
      <t>オヨ</t>
    </rPh>
    <rPh sb="59" eb="61">
      <t>カキ</t>
    </rPh>
    <rPh sb="61" eb="64">
      <t>フグアイ</t>
    </rPh>
    <rPh sb="65" eb="67">
      <t>ハッセイ</t>
    </rPh>
    <rPh sb="175" eb="177">
      <t>シヨウ</t>
    </rPh>
    <rPh sb="250" eb="252">
      <t>フヨウ</t>
    </rPh>
    <rPh sb="258" eb="260">
      <t>サクジョ</t>
    </rPh>
    <phoneticPr fontId="2"/>
  </si>
  <si>
    <t>Custom attribute value csv import and bulk-edit of assets to add/replace custom attribute values using IGC displays ...</t>
    <phoneticPr fontId="2"/>
  </si>
  <si>
    <t>Information Server Governance Catalogで、メタデータ資産のカスタム属性値を含むCSVファイルをインポートしたり、カスタム属性の値を大量に追加、置換すると、パフォーマンスが非常に遅くなる。
11.5.0.1のGovernance Rollup 5以降で、パフォーマンスの修正がいくつか含まれているため、適用を検討すること。
また、XMETAに対して索引を作成することも可能（CREATE INDEXのSQLファイルを添付）。</t>
    <rPh sb="140" eb="142">
      <t>イコウ</t>
    </rPh>
    <rPh sb="152" eb="154">
      <t>シュウセイ</t>
    </rPh>
    <rPh sb="159" eb="160">
      <t>フク</t>
    </rPh>
    <rPh sb="168" eb="170">
      <t>テキヨウ</t>
    </rPh>
    <rPh sb="171" eb="173">
      <t>ケントウ</t>
    </rPh>
    <rPh sb="188" eb="189">
      <t>タイ</t>
    </rPh>
    <rPh sb="191" eb="193">
      <t>サクイン</t>
    </rPh>
    <rPh sb="194" eb="196">
      <t>サクセイ</t>
    </rPh>
    <rPh sb="201" eb="203">
      <t>カノウ</t>
    </rPh>
    <rPh sb="225" eb="227">
      <t>テンプ</t>
    </rPh>
    <phoneticPr fontId="2"/>
  </si>
  <si>
    <t>DataStage engine startup error that library libstdc++ is too short.</t>
  </si>
  <si>
    <t>新規にインストールしたDataStage環境で、エンジンを開始すると、下記エラーが表示される。
./bin/uvsh: error while loading shared libraries: /opt/IBM/InformationServer/Server/DSEngine/bin/../../PXEngine/lib_xtra/libstdc++.so.6: file too short
Windowsでサードパーティのツールを使って解凍したis-suiteのインストールイメージを、Linux/AIX/Unixプラットフォームのインストールで使用した場合に発生する。
解凍ツールがハードリンクを認識できないことが原因。
Windowsのツールで解凍するのではなく、OSのtarコマンドで解凍したイメージを使用すること。</t>
    <rPh sb="0" eb="2">
      <t>シンキ</t>
    </rPh>
    <rPh sb="20" eb="22">
      <t>カンキョウ</t>
    </rPh>
    <rPh sb="29" eb="31">
      <t>カイシ</t>
    </rPh>
    <rPh sb="35" eb="37">
      <t>カキ</t>
    </rPh>
    <rPh sb="41" eb="43">
      <t>ヒョウジ</t>
    </rPh>
    <rPh sb="221" eb="222">
      <t>ツカ</t>
    </rPh>
    <rPh sb="224" eb="226">
      <t>カイトウ</t>
    </rPh>
    <rPh sb="279" eb="281">
      <t>シヨウ</t>
    </rPh>
    <rPh sb="283" eb="285">
      <t>バアイ</t>
    </rPh>
    <rPh sb="286" eb="288">
      <t>ハッセイ</t>
    </rPh>
    <rPh sb="292" eb="294">
      <t>カイトウ</t>
    </rPh>
    <rPh sb="305" eb="307">
      <t>ニンシキ</t>
    </rPh>
    <rPh sb="314" eb="316">
      <t>ゲンイン</t>
    </rPh>
    <rPh sb="330" eb="332">
      <t>カイトウ</t>
    </rPh>
    <rPh sb="351" eb="353">
      <t>カイトウ</t>
    </rPh>
    <rPh sb="360" eb="362">
      <t>シヨウ</t>
    </rPh>
    <phoneticPr fontId="2"/>
  </si>
  <si>
    <t>DataStageデザイナーやディレクターからジョブを参照すると、下記エラーが出力されジョブが表示されない。
Re-indexing Datastage Repository file: DS_JOBS
File "DS_JOBS" has no indices.
Secondary index facility is not supported for type 1 or 19 files 
エラーメッセージで表示されるハッシュファイルのディレクトリー配下に'.Type 30'ファイルが存在しないことが原因。
システムバックアップからリストアするか、新規プロジェクトを作成しdsxをインポートすること。
バージョンが8.x以降であれば、IBMサポートによる修復も可能。</t>
    <rPh sb="27" eb="29">
      <t>サンショウ</t>
    </rPh>
    <rPh sb="33" eb="35">
      <t>カキ</t>
    </rPh>
    <rPh sb="39" eb="41">
      <t>シュツリョク</t>
    </rPh>
    <rPh sb="47" eb="49">
      <t>ヒョウジ</t>
    </rPh>
    <rPh sb="209" eb="211">
      <t>ヒョウジ</t>
    </rPh>
    <rPh sb="230" eb="232">
      <t>ハイカ</t>
    </rPh>
    <rPh sb="248" eb="250">
      <t>ソンザイ</t>
    </rPh>
    <rPh sb="256" eb="258">
      <t>ゲンイン</t>
    </rPh>
    <rPh sb="280" eb="282">
      <t>シンキ</t>
    </rPh>
    <rPh sb="289" eb="291">
      <t>サクセイ</t>
    </rPh>
    <rPh sb="316" eb="318">
      <t>イコウ</t>
    </rPh>
    <rPh sb="333" eb="335">
      <t>シュウフク</t>
    </rPh>
    <rPh sb="336" eb="338">
      <t>カノウ</t>
    </rPh>
    <phoneticPr fontId="2"/>
  </si>
  <si>
    <t>When compiling DataStage Parallel job, compile fails with: suffix or operands invalid for 'push'</t>
    <phoneticPr fontId="2"/>
  </si>
  <si>
    <t>パラレルジョブをコンパイルすると下記エラーで失敗する。
suffix or operands invalid for 'push'
複数のコンパイラーがインストールされていることが原因。
システム要件を確認し、対象のコンパイラーのみをインストールすること。</t>
    <rPh sb="16" eb="18">
      <t>カキ</t>
    </rPh>
    <rPh sb="22" eb="24">
      <t>シッパイ</t>
    </rPh>
    <rPh sb="67" eb="69">
      <t>フクスウ</t>
    </rPh>
    <rPh sb="91" eb="93">
      <t>ゲンイン</t>
    </rPh>
    <rPh sb="99" eb="101">
      <t>ヨウケン</t>
    </rPh>
    <rPh sb="102" eb="104">
      <t>カクニン</t>
    </rPh>
    <rPh sb="106" eb="108">
      <t>タイショウ</t>
    </rPh>
    <phoneticPr fontId="2"/>
  </si>
  <si>
    <t>Known issues in File Connector in Information Server 11.5.0.1 DI RUP1</t>
  </si>
  <si>
    <t>FileConnectorステージ</t>
    <phoneticPr fontId="2"/>
  </si>
  <si>
    <t>Information Server 11.5.0.1 DI RUP1に含まれるFileConnectorステージの機知の問題（2件)に関する説明。</t>
    <rPh sb="36" eb="37">
      <t>フク</t>
    </rPh>
    <rPh sb="58" eb="60">
      <t>キチ</t>
    </rPh>
    <rPh sb="61" eb="63">
      <t>モンダイ</t>
    </rPh>
    <rPh sb="65" eb="66">
      <t>ケン</t>
    </rPh>
    <rPh sb="68" eb="69">
      <t>カン</t>
    </rPh>
    <rPh sb="71" eb="73">
      <t>セツメイ</t>
    </rPh>
    <phoneticPr fontId="2"/>
  </si>
  <si>
    <t>64ビットのUNIX環境において、Administratorクライアント、もしくはdsadmin -createproject -locationコマンドでプロジェクトを作成すると下記エラーとなる。
DSR.ADMIN: Error updating secondary indices. 
プロジェクトディレクトリー名にDS、ds、UV、uvを指定していることが原因であるため、他の名前を指定すること。</t>
    <rPh sb="10" eb="12">
      <t>カンキョウ</t>
    </rPh>
    <rPh sb="85" eb="87">
      <t>サクセイ</t>
    </rPh>
    <rPh sb="90" eb="92">
      <t>カキ</t>
    </rPh>
    <rPh sb="160" eb="161">
      <t>メイ</t>
    </rPh>
    <rPh sb="174" eb="176">
      <t>シテイ</t>
    </rPh>
    <rPh sb="183" eb="185">
      <t>ゲンイン</t>
    </rPh>
    <rPh sb="191" eb="192">
      <t>ホカ</t>
    </rPh>
    <rPh sb="193" eb="195">
      <t>ナマエ</t>
    </rPh>
    <rPh sb="196" eb="198">
      <t>シテイ</t>
    </rPh>
    <phoneticPr fontId="2"/>
  </si>
  <si>
    <t>Exclude column name using Filter option in Sequential File stage output in Parallel DataStage job.</t>
  </si>
  <si>
    <t>出力先として使用するSequential Fileステージ（パラレル）において、フィルターオプションを使用し列を除外する際、「書き込み方式」は「特定ファイル」のみがサポートされる。</t>
    <rPh sb="0" eb="2">
      <t>シュツリョク</t>
    </rPh>
    <rPh sb="2" eb="3">
      <t>サキ</t>
    </rPh>
    <rPh sb="6" eb="8">
      <t>シヨウ</t>
    </rPh>
    <rPh sb="51" eb="53">
      <t>シヨウ</t>
    </rPh>
    <rPh sb="54" eb="55">
      <t>レツ</t>
    </rPh>
    <rPh sb="56" eb="58">
      <t>ジョガイ</t>
    </rPh>
    <rPh sb="60" eb="61">
      <t>サイ</t>
    </rPh>
    <rPh sb="63" eb="64">
      <t>カ</t>
    </rPh>
    <rPh sb="65" eb="66">
      <t>コ</t>
    </rPh>
    <rPh sb="67" eb="69">
      <t>ホウシキ</t>
    </rPh>
    <rPh sb="72" eb="74">
      <t>トクテイ</t>
    </rPh>
    <phoneticPr fontId="2"/>
  </si>
  <si>
    <t>Information Server 11.5 FixPack 1 fails with "syntax error near unexpected token `"--module=https"'"</t>
  </si>
  <si>
    <t>AIX,パッチ,導入</t>
    <rPh sb="8" eb="10">
      <t>ドウニュウ</t>
    </rPh>
    <phoneticPr fontId="2"/>
  </si>
  <si>
    <t xml:space="preserve"> 11.5.0.1 </t>
    <phoneticPr fontId="2"/>
  </si>
  <si>
    <t>AIX環境でInformation Server 11.5のFixPack1をインストールすると下記エラーで失敗する。
syntax error near unexpected token `"--module=https"'
bashのバージョンが古いことが原因。
FixPack1ではbashのバージョン3.1以上であることが前提となる。
ただし、インストーラーの前提確認でbashのバージョンチェックは行われないため、インストール時にエラーとなる。</t>
    <rPh sb="3" eb="5">
      <t>カンキョウ</t>
    </rPh>
    <rPh sb="48" eb="50">
      <t>カキ</t>
    </rPh>
    <rPh sb="54" eb="56">
      <t>シッパイ</t>
    </rPh>
    <rPh sb="126" eb="127">
      <t>フル</t>
    </rPh>
    <rPh sb="131" eb="133">
      <t>ゲンイン</t>
    </rPh>
    <rPh sb="158" eb="160">
      <t>イジョウ</t>
    </rPh>
    <rPh sb="166" eb="168">
      <t>ゼンテイ</t>
    </rPh>
    <rPh sb="219" eb="220">
      <t>ジ</t>
    </rPh>
    <phoneticPr fontId="2"/>
  </si>
  <si>
    <t>Applying Patch JR53856 on 9.1 gives error on Optimization</t>
  </si>
  <si>
    <t>Windows,パッチ</t>
    <phoneticPr fontId="2"/>
  </si>
  <si>
    <t>JR53586のパッチをインストール後、Balanced Optimizationで最適化したジョブが下記エラーになる。
 'Exceed internal limit of 65535 byte'
文字列のサイズが64000バイトを超過していることが原因。
パッチインストール後、文字列のサイズが64000バイトを超えないように変更すること。</t>
    <rPh sb="18" eb="19">
      <t>ゴ</t>
    </rPh>
    <rPh sb="42" eb="45">
      <t>サイテキカ</t>
    </rPh>
    <rPh sb="51" eb="53">
      <t>カキ</t>
    </rPh>
    <phoneticPr fontId="2"/>
  </si>
  <si>
    <t>DB2 ConnectorステージでUTF-8を使っており、DB2の表からマルチバイト文字のデータを抽出すると、文字化けが発生する。
データベースのコードページと、DB2CODEPAGEが1208になっていることを確認。</t>
    <rPh sb="24" eb="25">
      <t>ツカ</t>
    </rPh>
    <rPh sb="34" eb="35">
      <t>ヒョウ</t>
    </rPh>
    <rPh sb="50" eb="52">
      <t>チュウシュツ</t>
    </rPh>
    <rPh sb="56" eb="59">
      <t>モジバ</t>
    </rPh>
    <rPh sb="61" eb="63">
      <t>ハッセイ</t>
    </rPh>
    <rPh sb="107" eb="109">
      <t>カクニン</t>
    </rPh>
    <phoneticPr fontId="2"/>
  </si>
  <si>
    <t>Setting the SPNEGO filter in InfoSphere Information Server versions 11.3 and 11.5</t>
  </si>
  <si>
    <t>マニュアル</t>
    <phoneticPr fontId="2"/>
  </si>
  <si>
    <t>AIX, Linux, Solaris, Windows</t>
    <phoneticPr fontId="2"/>
  </si>
  <si>
    <t xml:space="preserve"> 11.3, 11.3.1.0, 11.3.1.1, 11.3.1.2, 11.5, 11.5.0.1 </t>
    <phoneticPr fontId="2"/>
  </si>
  <si>
    <t>11.3と11.5のSPNEGOのフィルター設定に関するマニュアルの記述が未完成であり、SPNEGO SSOを有効化してもログインが要求される。
対象となるコンソールは、Operations Console、Data Quality Console、Metadata Asset Manager、管理コンソール。
対応策についてガイド。</t>
    <rPh sb="22" eb="24">
      <t>セッテイ</t>
    </rPh>
    <rPh sb="25" eb="26">
      <t>カン</t>
    </rPh>
    <rPh sb="34" eb="36">
      <t>キジュツ</t>
    </rPh>
    <rPh sb="37" eb="40">
      <t>ミカンセイ</t>
    </rPh>
    <rPh sb="55" eb="58">
      <t>ユウコウカ</t>
    </rPh>
    <rPh sb="66" eb="68">
      <t>ヨウキュウ</t>
    </rPh>
    <rPh sb="148" eb="150">
      <t>カンリ</t>
    </rPh>
    <rPh sb="157" eb="159">
      <t>タイオウ</t>
    </rPh>
    <rPh sb="159" eb="160">
      <t>サク</t>
    </rPh>
    <phoneticPr fontId="2"/>
  </si>
  <si>
    <t>Customize InfoSphere Information Governance Catalog image display.</t>
  </si>
  <si>
    <t>InfoSphere Information Server</t>
    <phoneticPr fontId="2"/>
  </si>
  <si>
    <t>表示設定</t>
    <rPh sb="0" eb="2">
      <t>ヒョウジ</t>
    </rPh>
    <rPh sb="2" eb="4">
      <t>セッテイ</t>
    </rPh>
    <phoneticPr fontId="2"/>
  </si>
  <si>
    <t>AIX, HP-UX, Linux, Solaris, Windows</t>
    <phoneticPr fontId="2"/>
  </si>
  <si>
    <t xml:space="preserve">11.3, 11.5 </t>
    <phoneticPr fontId="2"/>
  </si>
  <si>
    <t>Governance Catalogでロゴを変更するためには、「管理」&gt;「一般設定」でイメージURLを指定する。
イメージURLがグロッサリーユーザーに表示されない場合は、デフォルトのロゴのパスにイメージを保存すること。
（例：/opt/BM/WebSphere/AppServer/profiles/InfoSphere/installedApps/HOSTNAMENo
de01Cell/igc-web.ear/igc-web.war/&lt;company_logo_image&gt;.jpg）</t>
    <rPh sb="22" eb="24">
      <t>ヘンコウ</t>
    </rPh>
    <rPh sb="32" eb="34">
      <t>カンリ</t>
    </rPh>
    <rPh sb="37" eb="39">
      <t>イッパン</t>
    </rPh>
    <rPh sb="39" eb="41">
      <t>セッテイ</t>
    </rPh>
    <rPh sb="51" eb="53">
      <t>シテイ</t>
    </rPh>
    <rPh sb="76" eb="78">
      <t>ヒョウジ</t>
    </rPh>
    <rPh sb="82" eb="84">
      <t>バアイ</t>
    </rPh>
    <rPh sb="103" eb="105">
      <t>ホゾン</t>
    </rPh>
    <rPh sb="112" eb="113">
      <t>レイ</t>
    </rPh>
    <phoneticPr fontId="2"/>
  </si>
  <si>
    <t>When starting Websphere where does it read the proper user credentials</t>
  </si>
  <si>
    <t>InfoSphere DataStage</t>
    <phoneticPr fontId="2"/>
  </si>
  <si>
    <t>WAS</t>
    <phoneticPr fontId="2"/>
  </si>
  <si>
    <t xml:space="preserve"> AIX, Linux, Solaris, Windows</t>
    <phoneticPr fontId="2"/>
  </si>
  <si>
    <t xml:space="preserve">8.7, 9.1, 11.3.1.0, 11.5.0.1 </t>
    <phoneticPr fontId="2"/>
  </si>
  <si>
    <t>MetadataServer.shの起動時に、ASBServer/conf/MetadataServer.infoに保管されているユーザー認証情報を使用する。
認証情報はAppServerAdmin.sh -wasコマンドで更新することが可能。</t>
    <rPh sb="18" eb="20">
      <t>キドウ</t>
    </rPh>
    <rPh sb="20" eb="21">
      <t>ジ</t>
    </rPh>
    <rPh sb="58" eb="60">
      <t>ホカン</t>
    </rPh>
    <rPh sb="69" eb="71">
      <t>ニンショウ</t>
    </rPh>
    <rPh sb="71" eb="73">
      <t>ジョウホウ</t>
    </rPh>
    <rPh sb="74" eb="76">
      <t>シヨウ</t>
    </rPh>
    <rPh sb="80" eb="82">
      <t>ニンショウ</t>
    </rPh>
    <rPh sb="82" eb="84">
      <t>ジョウホウ</t>
    </rPh>
    <rPh sb="112" eb="114">
      <t>コウシン</t>
    </rPh>
    <rPh sb="119" eb="121">
      <t>カノウ</t>
    </rPh>
    <phoneticPr fontId="2"/>
  </si>
  <si>
    <t>Automatically tune values in the uvconfig file of the server engine by using a script</t>
    <phoneticPr fontId="2"/>
  </si>
  <si>
    <t>構成パラメータ</t>
    <rPh sb="0" eb="2">
      <t>コウセイ</t>
    </rPh>
    <phoneticPr fontId="2"/>
  </si>
  <si>
    <t xml:space="preserve"> Linux, Solaris</t>
    <phoneticPr fontId="2"/>
  </si>
  <si>
    <t xml:space="preserve">8.5, 8.5.0.1, 8.5.0.2, 8.5.0.3, 8.7, 8.7.0.1, 8.7.0.2, 9.1, 9.1.0.1, 9.1.2.0, 11.3, 11.5 </t>
    <phoneticPr fontId="2"/>
  </si>
  <si>
    <t>uvconfig構成パラメータを推奨値に変更するスクリプト（DSEtune.tar）が提供されている。
スクリプトを使用すると、以下のパラメータ値に変更される。
（既存のパラメータ値が下記の値より小さい場合に限る。）
MFILES 200
T30FILE 512
RLTABSZ 300
MAXRLOCK 299 
スクリプトの使用方法に関するガイド。</t>
    <rPh sb="8" eb="10">
      <t>コウセイ</t>
    </rPh>
    <rPh sb="16" eb="18">
      <t>スイショウ</t>
    </rPh>
    <rPh sb="18" eb="19">
      <t>チ</t>
    </rPh>
    <rPh sb="20" eb="22">
      <t>ヘンコウ</t>
    </rPh>
    <rPh sb="58" eb="60">
      <t>シヨウ</t>
    </rPh>
    <rPh sb="64" eb="66">
      <t>イカ</t>
    </rPh>
    <rPh sb="72" eb="73">
      <t>チ</t>
    </rPh>
    <rPh sb="74" eb="76">
      <t>ヘンコウ</t>
    </rPh>
    <rPh sb="82" eb="84">
      <t>キゾン</t>
    </rPh>
    <rPh sb="90" eb="91">
      <t>チ</t>
    </rPh>
    <rPh sb="92" eb="94">
      <t>カキ</t>
    </rPh>
    <rPh sb="95" eb="96">
      <t>アタイ</t>
    </rPh>
    <rPh sb="98" eb="99">
      <t>チイ</t>
    </rPh>
    <rPh sb="101" eb="103">
      <t>バアイ</t>
    </rPh>
    <rPh sb="104" eb="105">
      <t>カギ</t>
    </rPh>
    <rPh sb="164" eb="166">
      <t>シヨウ</t>
    </rPh>
    <rPh sb="166" eb="168">
      <t>ホウホウ</t>
    </rPh>
    <rPh sb="169" eb="170">
      <t>カン</t>
    </rPh>
    <phoneticPr fontId="2"/>
  </si>
  <si>
    <t>Information Server インストール後に、ILMTツールでインストール済みソフトウェアをレポートすると、すでにアンインストールされた製品がリストに含まれてしまうことがある。
is-suiteディレクトリーに、Information Server のインストールイメージが保管されていると、実際にはインストールされていなくてもInformation Server が間違ってリストアップされてしまう。
この問題を防ぐために、インストール完了後はis-suiteディレクトリーを削除すること。</t>
    <phoneticPr fontId="2"/>
  </si>
  <si>
    <t>InfoSphere Metadata Asset Manager import fails with out-of-memory error</t>
    <phoneticPr fontId="2"/>
  </si>
  <si>
    <t>IMAM,インポート</t>
    <phoneticPr fontId="2"/>
  </si>
  <si>
    <t>8.7, 8.7.0.1, 8.7.0.2, 9.1, 9.1.0.1, 9.1.2.0, 11.3, 11.5</t>
    <phoneticPr fontId="2"/>
  </si>
  <si>
    <t>IBM InfoSphere Metadata Asset Managerを使用して大量のメタデータをインポートすると下記エラーで失敗する。
"com.ibm.mif.ChannelException: java.lang.OutOfMemoryError"
JVMの最大ヒープサイズが小さいことが原因。
ヒープサイズの拡張方法についてガイド。</t>
    <rPh sb="38" eb="40">
      <t>シヨウ</t>
    </rPh>
    <rPh sb="42" eb="44">
      <t>タイリョウ</t>
    </rPh>
    <rPh sb="59" eb="61">
      <t>カキ</t>
    </rPh>
    <rPh sb="65" eb="67">
      <t>シッパイ</t>
    </rPh>
    <rPh sb="135" eb="137">
      <t>サイダイ</t>
    </rPh>
    <rPh sb="144" eb="145">
      <t>チイ</t>
    </rPh>
    <rPh sb="150" eb="152">
      <t>ゲンイン</t>
    </rPh>
    <rPh sb="161" eb="163">
      <t>カクチョウ</t>
    </rPh>
    <rPh sb="163" eb="165">
      <t>ホウホウ</t>
    </rPh>
    <phoneticPr fontId="2"/>
  </si>
  <si>
    <t>Null Handling in a transformer for Information Server DataStage Version 8.5 or higher</t>
  </si>
  <si>
    <t>V8.5以前では、TransformerステージでNullが検知されると対象行がリジェクトされていたが、V8.5以降、Nullハンドリングの仕様が変更されている。
変更内容や使用する上での条件、V8.5以前の挙動に戻す方法などについて記載。</t>
    <rPh sb="56" eb="58">
      <t>イコウ</t>
    </rPh>
    <rPh sb="70" eb="72">
      <t>シヨウ</t>
    </rPh>
    <rPh sb="73" eb="75">
      <t>ヘンコウ</t>
    </rPh>
    <rPh sb="82" eb="84">
      <t>ヘンコウ</t>
    </rPh>
    <rPh sb="84" eb="86">
      <t>ナイヨウ</t>
    </rPh>
    <rPh sb="87" eb="89">
      <t>シヨウ</t>
    </rPh>
    <rPh sb="91" eb="92">
      <t>ウエ</t>
    </rPh>
    <rPh sb="94" eb="96">
      <t>ジョウケン</t>
    </rPh>
    <rPh sb="101" eb="103">
      <t>イゼン</t>
    </rPh>
    <rPh sb="104" eb="106">
      <t>キョドウ</t>
    </rPh>
    <rPh sb="107" eb="108">
      <t>モド</t>
    </rPh>
    <rPh sb="109" eb="111">
      <t>ホウホウ</t>
    </rPh>
    <rPh sb="117" eb="119">
      <t>キサイ</t>
    </rPh>
    <phoneticPr fontId="2"/>
  </si>
  <si>
    <t>Troubleshooting import failures during connector imports of very large amounts of metadata</t>
  </si>
  <si>
    <t xml:space="preserve">9.1, 11.3, 11.3.1.2, 11.5.0.1 </t>
    <phoneticPr fontId="2"/>
  </si>
  <si>
    <t>IMAMのステージ領域でインポートを行うと、以下のエラーで失敗する。
"Failed to receive response from the handler. Request timed out."
"Java heap size/Out of Memory"
その他、プリビューやレポジトリーの共有においても、セッションタイムアウトやメモリー不足のエラーが発生する。
それぞれのケースの原因と対応策についてガイド。</t>
    <rPh sb="9" eb="11">
      <t>リョウイキ</t>
    </rPh>
    <rPh sb="18" eb="19">
      <t>オコナ</t>
    </rPh>
    <rPh sb="22" eb="24">
      <t>イカ</t>
    </rPh>
    <rPh sb="29" eb="31">
      <t>シッパイ</t>
    </rPh>
    <rPh sb="135" eb="136">
      <t>ホカ</t>
    </rPh>
    <rPh sb="150" eb="152">
      <t>キョウユウ</t>
    </rPh>
    <rPh sb="174" eb="176">
      <t>フソク</t>
    </rPh>
    <rPh sb="181" eb="183">
      <t>ハッセイ</t>
    </rPh>
    <rPh sb="196" eb="198">
      <t>ゲンイン</t>
    </rPh>
    <rPh sb="199" eb="201">
      <t>タイオウ</t>
    </rPh>
    <rPh sb="201" eb="202">
      <t>サク</t>
    </rPh>
    <phoneticPr fontId="2"/>
  </si>
  <si>
    <t>Importing Metadata from Db2, having Aliases can cause duplicates in the stats</t>
  </si>
  <si>
    <t>IMAMを使用してDB2のメタデータをインポートした際に、テーブルに別名が付いているとキーが重複されて登録される。
DB2の別名を削除するか、DB2 ConnectorやODBC Connectorでテーブルをインポートすること。</t>
    <rPh sb="5" eb="7">
      <t>シヨウ</t>
    </rPh>
    <rPh sb="26" eb="27">
      <t>サイ</t>
    </rPh>
    <rPh sb="34" eb="36">
      <t>ベツメイ</t>
    </rPh>
    <rPh sb="37" eb="38">
      <t>ツ</t>
    </rPh>
    <rPh sb="46" eb="48">
      <t>チョウフク</t>
    </rPh>
    <rPh sb="51" eb="53">
      <t>トウロク</t>
    </rPh>
    <rPh sb="62" eb="64">
      <t>ベツメイ</t>
    </rPh>
    <rPh sb="65" eb="67">
      <t>サクジョ</t>
    </rPh>
    <phoneticPr fontId="2"/>
  </si>
  <si>
    <t>DataStageのジョブログのファイルへの出力方法に関して</t>
  </si>
  <si>
    <t>ディレクター・クライアント,ジョブログ</t>
    <phoneticPr fontId="2"/>
  </si>
  <si>
    <t>8.7, 8.7.0.1, 8.7.0.2, 9.1, 9.1.0.1, 9.1.2.0, 11.3, 11.3.1.0, 11.3.1.1, 11.3.1.2, 11.5, 11.5.0.1</t>
    <phoneticPr fontId="2"/>
  </si>
  <si>
    <t>ディレクター・クライアントからジョブログをファイルに出力する方法についてガイド。</t>
    <rPh sb="26" eb="28">
      <t>シュツリョク</t>
    </rPh>
    <rPh sb="30" eb="32">
      <t>ホウホウ</t>
    </rPh>
    <phoneticPr fontId="2"/>
  </si>
  <si>
    <t>Problems with DataStage Parallel Engine Transformer stages which use Looping with multiple output links</t>
  </si>
  <si>
    <t>looping機能を使い複数の出力リンクを持つTransformer ステージで、レコードが異なるリンクに出力される、あるいは、以下のエラー・メッセージでジョブが失敗することがある。
IS 9.1.xとIS 11.3.xはパッチ(APAR JR51917)が提供されており、11.5以降については修正が含まれている。
Message Id: IIS-DSEE-TUXX-00002
Message: tfm_create_offsetting,0: Internal Error: (xfer_-&gt;initialFixRunLength_f == initialFixRunLength):./../include/apt_internal/api/transfer_rep.h: 772: Buffer and schema variable padding do not match. Data corruption will occur.</t>
    <rPh sb="141" eb="143">
      <t>イコウ</t>
    </rPh>
    <rPh sb="148" eb="150">
      <t>シュウセイ</t>
    </rPh>
    <rPh sb="151" eb="152">
      <t>フク</t>
    </rPh>
    <phoneticPr fontId="2"/>
  </si>
  <si>
    <t>Compiling a DataStage job containing a transformer results in many errors with text "checking composite operator".</t>
    <phoneticPr fontId="2"/>
  </si>
  <si>
    <t>Transformerステージ,コンパイル</t>
    <phoneticPr fontId="2"/>
  </si>
  <si>
    <t>Transformerステージを含むジョブのコンパイルで、"checking composite operator"エラーが大量に出る場合は、コンパイラがサポート対象外である可能性がある(バージョンが異なるなど）。
前提コンパイラを再確認すること。
前提条件は以下の文書を参照。
8.5: http://www-01.ibm.com/support/docview.wss?uid=swg27016382
8.7: http://www-01.ibm.com/support/docview.wss?uid=swg27021833
9.1:http://www-01.ibm.com/support/docview.wss?uid=swg27036191
11.3.1:http://www-01.ibm.com/support/docview.wss?uid=swg27042919
11.5.0.1:http://www-01.ibm.com/support/docview.wss?uid=swg27047977
"checking composite operator"エラーはわずかで、"Could not open include file&lt;stddef.h&gt;"のようなエラーも出ている場合は、PATHの設定またはC++のincludeディレクトリ指定が間違っている。
以下のTechnoteを参照。
https://www-304.ibm.com/support/docview.wss?uid=swg21469811</t>
    <phoneticPr fontId="2"/>
  </si>
  <si>
    <t>DataStage Designer, Manager, and Director clients cannot connect to DataStage server after installation of Information Server</t>
  </si>
  <si>
    <t>DataStageの各クライアントからサーバーに接続すると下記エラーになる。
"Failed to authenticate the current user against the selected Domain
A communication failure occurred while attempting to obtain an initial context with the provider URL: "iiop://server:2809". Make sure that any bootstrap address information in the URL is correct and that the target name server is running. A bootstrap address with no port specification defaults to port 2809. Possible causes other than an incorrect bootstrap address or unavailable name server include the network environment and workstation network configuration.（略）"
サーバー側のhostsファイルの設定で、localhostにサーバー名が含まれていないか確認し、ガイドされている設定に変更すること。
その他の通信エラーについては下記Technoteを参照。
http://www-01.ibm.com/support/docview.wss?rs=14&amp;uid=swg21391139</t>
    <rPh sb="10" eb="11">
      <t>カク</t>
    </rPh>
    <rPh sb="24" eb="26">
      <t>セツゾク</t>
    </rPh>
    <rPh sb="29" eb="31">
      <t>カキ</t>
    </rPh>
    <rPh sb="573" eb="574">
      <t>リャク</t>
    </rPh>
    <rPh sb="582" eb="583">
      <t>ガワ</t>
    </rPh>
    <rPh sb="594" eb="596">
      <t>セッテイ</t>
    </rPh>
    <rPh sb="612" eb="613">
      <t>メイ</t>
    </rPh>
    <rPh sb="614" eb="615">
      <t>フク</t>
    </rPh>
    <rPh sb="622" eb="624">
      <t>カクニン</t>
    </rPh>
    <rPh sb="634" eb="636">
      <t>セッテイ</t>
    </rPh>
    <rPh sb="637" eb="639">
      <t>ヘンコウ</t>
    </rPh>
    <rPh sb="647" eb="648">
      <t>ホカ</t>
    </rPh>
    <rPh sb="649" eb="651">
      <t>ツウシン</t>
    </rPh>
    <rPh sb="659" eb="661">
      <t>カキ</t>
    </rPh>
    <rPh sb="670" eb="672">
      <t>サンショウ</t>
    </rPh>
    <phoneticPr fontId="2"/>
  </si>
  <si>
    <t>DataStage "No running PX Yarn Client..." message is harmless on startup and shutdown of DSEngine</t>
  </si>
  <si>
    <t>Linux環境で、DSEngineを起動・停止すると、以下のメッセージが出力される。
"No running PX Yarn Client for dsadm found to stop."
DSEngineはPXEngineとPX YARNクライアントを使ってジョブを実行するが、起動・停止でも同じスクリプトを使用しているため、PX YARNクライアントが起動されていないと上記メッセージが出力される。
YARNクライアントを使用していない場合は、このメッセージを無視してよい。</t>
    <rPh sb="5" eb="7">
      <t>カンキョウ</t>
    </rPh>
    <rPh sb="18" eb="20">
      <t>キドウ</t>
    </rPh>
    <rPh sb="21" eb="23">
      <t>テイシ</t>
    </rPh>
    <rPh sb="27" eb="29">
      <t>イカ</t>
    </rPh>
    <rPh sb="36" eb="38">
      <t>シュツリョク</t>
    </rPh>
    <rPh sb="129" eb="130">
      <t>ツカ</t>
    </rPh>
    <rPh sb="136" eb="138">
      <t>ジッコウ</t>
    </rPh>
    <rPh sb="142" eb="144">
      <t>キドウ</t>
    </rPh>
    <rPh sb="145" eb="147">
      <t>テイシ</t>
    </rPh>
    <rPh sb="149" eb="150">
      <t>オナ</t>
    </rPh>
    <rPh sb="157" eb="159">
      <t>シヨウ</t>
    </rPh>
    <rPh sb="180" eb="182">
      <t>キドウ</t>
    </rPh>
    <rPh sb="189" eb="191">
      <t>ジョウキ</t>
    </rPh>
    <rPh sb="197" eb="199">
      <t>シュツリョク</t>
    </rPh>
    <rPh sb="215" eb="217">
      <t>シヨウ</t>
    </rPh>
    <rPh sb="222" eb="224">
      <t>バアイ</t>
    </rPh>
    <rPh sb="234" eb="236">
      <t>ムシ</t>
    </rPh>
    <phoneticPr fontId="2"/>
  </si>
  <si>
    <t>Default output value for functions DecimalToDecimal, StringToDecimal, and DfloatToDecimal</t>
    <phoneticPr fontId="2"/>
  </si>
  <si>
    <t>TransformerステージのDecimalToDecimal/StringToDecimal/DfloatToDecimalデータタイプ変換関数では、変換元データをあて先データタイプに変換する際の丸め方式を指定するが、デフォルトはround_inf(四捨五入)になる。
あて先サイズに合わせて右端の小数桁を切り捨てたい場合には、ガイドされている関数において明示的に"trunc_zero"を指定すること。</t>
    <phoneticPr fontId="2"/>
  </si>
  <si>
    <t>列名定義に日本語を使用するとコンパイラーが原因で実行時に警告</t>
    <phoneticPr fontId="2"/>
  </si>
  <si>
    <t>コンパイラー</t>
    <phoneticPr fontId="2"/>
  </si>
  <si>
    <t>列名定義に日本語を使用するとコンパイラーが原因で実行時に警告がでる場合がある。
Visual Studioに修正パッチを適用するか、バージョンアップを行うこと。</t>
    <rPh sb="33" eb="35">
      <t>バアイ</t>
    </rPh>
    <rPh sb="54" eb="56">
      <t>シュウセイ</t>
    </rPh>
    <rPh sb="60" eb="62">
      <t>テキヨウ</t>
    </rPh>
    <rPh sb="75" eb="76">
      <t>オコナ</t>
    </rPh>
    <phoneticPr fontId="2"/>
  </si>
  <si>
    <t>Information Server login problems after upgrading to WebSphere 8.5.5.9 -8.5.5.11</t>
  </si>
  <si>
    <t>WASを8.5.5.9～8.5.5.11にアップグレードすると、DataStageクライアントからログインすると下記エラーで失敗する。
"Failed to authenticate the current user against the selected Services Tier
.ServletException: SRVE0207E: Uncaught initialization exception created by servlet"
Fixが提供されているため、パッチを適用すること。
LocalFixもあるがLocalFixを実施した後に、パッチ適用する際はLocalFixを元に戻すこと。</t>
    <rPh sb="56" eb="58">
      <t>カキ</t>
    </rPh>
    <rPh sb="62" eb="64">
      <t>シッパイ</t>
    </rPh>
    <rPh sb="233" eb="235">
      <t>テイキョウ</t>
    </rPh>
    <rPh sb="247" eb="249">
      <t>テキヨウ</t>
    </rPh>
    <rPh sb="286" eb="288">
      <t>テキヨウ</t>
    </rPh>
    <rPh sb="290" eb="291">
      <t>サイ</t>
    </rPh>
    <rPh sb="301" eb="302">
      <t>モト</t>
    </rPh>
    <rPh sb="303" eb="304">
      <t>モド</t>
    </rPh>
    <phoneticPr fontId="2"/>
  </si>
  <si>
    <t>How to bypass authentication in InfoSphere Information Governance Catalog</t>
  </si>
  <si>
    <t>IGC,ユーザー</t>
    <phoneticPr fontId="2"/>
  </si>
  <si>
    <t xml:space="preserve">11.3, 11.3.1.0, 11.3.1.2, 11.5, 11.5.0.1 </t>
    <phoneticPr fontId="2"/>
  </si>
  <si>
    <t>IGCで認証をバイパスする（もしくはanonymousユーザーでログインさせる）ためのセットアップ方法についてガイド。
Anonymousユーザーは、Webコンソールからユーザーを登録し、IGCのユーザーロールを付与すること。
LDAPを使用している場合は、Webコンソールでユーザーを登録できないため、LDAPにユーザーを登録する。
WASで追加作業が必要となるため、手順について記載。</t>
    <rPh sb="4" eb="6">
      <t>ニンショウ</t>
    </rPh>
    <rPh sb="49" eb="51">
      <t>ホウホウ</t>
    </rPh>
    <rPh sb="90" eb="92">
      <t>トウロク</t>
    </rPh>
    <rPh sb="106" eb="108">
      <t>フヨ</t>
    </rPh>
    <rPh sb="119" eb="121">
      <t>シヨウ</t>
    </rPh>
    <rPh sb="125" eb="127">
      <t>バアイ</t>
    </rPh>
    <rPh sb="143" eb="145">
      <t>トウロク</t>
    </rPh>
    <rPh sb="162" eb="164">
      <t>トウロク</t>
    </rPh>
    <rPh sb="172" eb="174">
      <t>ツイカ</t>
    </rPh>
    <rPh sb="174" eb="176">
      <t>サギョウ</t>
    </rPh>
    <rPh sb="177" eb="179">
      <t>ヒツヨウ</t>
    </rPh>
    <rPh sb="185" eb="187">
      <t>テジュン</t>
    </rPh>
    <rPh sb="191" eb="193">
      <t>キサイ</t>
    </rPh>
    <phoneticPr fontId="2"/>
  </si>
  <si>
    <t>InfoSphere Information Governance Catalog: Cannot edit custom attribute values because of multiple asset RID corruption</t>
    <phoneticPr fontId="2"/>
  </si>
  <si>
    <t>IGC,RID</t>
    <phoneticPr fontId="2"/>
  </si>
  <si>
    <t>資産のRIDの破損により、カスタム属性を編集できない。
RIDの破損が原因の場合、igc.logに以下のメッセージが出力される。
"com.ibm.wb.customattributes.InvalidEnumValueException: com.ibm.iis.xmeta.client.exception.usage.InvalidParameterException: Multiple assets were found for RID: b1c497ce.60641b50.ocfkt4kbg.4se607c.nuo63p.euubuic62eeb4rbudtf0k.
at com.unicorn.ontology.model.customattr.CommonCustomAttributeAccess.propagateToPhysical(CommonCustomAttributeAccess.java:453)
at com.unicorn.ontology.metadataobjects.MDObject$25.execute(MDObject.java:2297)"
資産のインポートや編集方法によって破損する可能性がある。
修復方法に関するガイド。
V11.3 RU20でRID破損の問題は修正されている。</t>
    <rPh sb="0" eb="2">
      <t>シサン</t>
    </rPh>
    <rPh sb="7" eb="9">
      <t>ハソン</t>
    </rPh>
    <rPh sb="17" eb="19">
      <t>ゾクセイ</t>
    </rPh>
    <rPh sb="20" eb="22">
      <t>ヘンシュウ</t>
    </rPh>
    <rPh sb="32" eb="34">
      <t>ハソン</t>
    </rPh>
    <rPh sb="35" eb="37">
      <t>ゲンイン</t>
    </rPh>
    <rPh sb="38" eb="40">
      <t>バアイ</t>
    </rPh>
    <rPh sb="49" eb="51">
      <t>イカ</t>
    </rPh>
    <rPh sb="58" eb="60">
      <t>シュツリョク</t>
    </rPh>
    <rPh sb="500" eb="502">
      <t>シサン</t>
    </rPh>
    <rPh sb="509" eb="511">
      <t>ヘンシュウ</t>
    </rPh>
    <rPh sb="511" eb="513">
      <t>ホウホウ</t>
    </rPh>
    <rPh sb="517" eb="519">
      <t>ハソン</t>
    </rPh>
    <rPh sb="521" eb="524">
      <t>カノウセイ</t>
    </rPh>
    <rPh sb="529" eb="531">
      <t>シュウフク</t>
    </rPh>
    <rPh sb="531" eb="533">
      <t>ホウホウ</t>
    </rPh>
    <rPh sb="534" eb="535">
      <t>カン</t>
    </rPh>
    <rPh sb="556" eb="558">
      <t>ハソン</t>
    </rPh>
    <rPh sb="559" eb="561">
      <t>モンダイ</t>
    </rPh>
    <rPh sb="562" eb="564">
      <t>シュウセイ</t>
    </rPh>
    <phoneticPr fontId="2"/>
  </si>
  <si>
    <t>InfoSphere Information Governance Catalog: Lineage Report cannot be saved to PDF on Windows</t>
  </si>
  <si>
    <t>Windows,IGC</t>
    <phoneticPr fontId="2"/>
  </si>
  <si>
    <t>Windows環境で、リネージュ分析のレポートをPDFで出力すると、PDFファイルが破損していて開くことができない。
InfoSphere Information Governance Catalog Rollup Patch 7以降をインストールすること。</t>
    <rPh sb="7" eb="9">
      <t>カンキョウ</t>
    </rPh>
    <rPh sb="16" eb="18">
      <t>ブンセキ</t>
    </rPh>
    <rPh sb="28" eb="30">
      <t>シュツリョク</t>
    </rPh>
    <rPh sb="42" eb="44">
      <t>ハソン</t>
    </rPh>
    <rPh sb="48" eb="49">
      <t>ヒラ</t>
    </rPh>
    <rPh sb="115" eb="117">
      <t>イコウ</t>
    </rPh>
    <phoneticPr fontId="2"/>
  </si>
  <si>
    <t>IBM InfoSphere DataStage and QualityStage Operations Console displays incorrect service state</t>
    <phoneticPr fontId="2"/>
  </si>
  <si>
    <t>Operations Cosole</t>
    <phoneticPr fontId="2"/>
  </si>
  <si>
    <t>Operations Consoleで、サービスが正常に稼動しているが、異なるサービスの状況が表示される。
Operations Consoleは、エンジン層にあるDSODBコードを実行し、ASB エージェントと通信を行ってサービスの状況確認を行っている。
何らかの理由でエージェントと通信できない、DSEngineのパスがシンボリックリンクになっていてDSODBコードが実行できないなどの理由で、サービスの状況を正確に取得できない可能性がある。
環境や表示されるサービスの状況に応じた解決策について記載。</t>
    <rPh sb="25" eb="27">
      <t>セイジョウ</t>
    </rPh>
    <rPh sb="28" eb="30">
      <t>カドウ</t>
    </rPh>
    <rPh sb="36" eb="37">
      <t>コト</t>
    </rPh>
    <rPh sb="44" eb="46">
      <t>ジョウキョウ</t>
    </rPh>
    <rPh sb="47" eb="49">
      <t>ヒョウジ</t>
    </rPh>
    <rPh sb="78" eb="79">
      <t>ソウ</t>
    </rPh>
    <rPh sb="91" eb="93">
      <t>ジッコウ</t>
    </rPh>
    <rPh sb="106" eb="108">
      <t>ツウシン</t>
    </rPh>
    <rPh sb="109" eb="110">
      <t>オコナ</t>
    </rPh>
    <rPh sb="117" eb="119">
      <t>ジョウキョウ</t>
    </rPh>
    <rPh sb="119" eb="121">
      <t>カクニン</t>
    </rPh>
    <rPh sb="122" eb="123">
      <t>オコナ</t>
    </rPh>
    <rPh sb="129" eb="130">
      <t>ナン</t>
    </rPh>
    <rPh sb="133" eb="135">
      <t>リユウ</t>
    </rPh>
    <rPh sb="143" eb="145">
      <t>ツウシン</t>
    </rPh>
    <rPh sb="186" eb="188">
      <t>ジッコウ</t>
    </rPh>
    <rPh sb="195" eb="197">
      <t>リユウ</t>
    </rPh>
    <rPh sb="204" eb="206">
      <t>ジョウキョウ</t>
    </rPh>
    <rPh sb="207" eb="209">
      <t>セイカク</t>
    </rPh>
    <rPh sb="210" eb="212">
      <t>シュトク</t>
    </rPh>
    <rPh sb="216" eb="219">
      <t>カノウセイ</t>
    </rPh>
    <rPh sb="224" eb="226">
      <t>カンキョウ</t>
    </rPh>
    <rPh sb="227" eb="229">
      <t>ヒョウジ</t>
    </rPh>
    <rPh sb="237" eb="239">
      <t>ジョウキョウ</t>
    </rPh>
    <rPh sb="240" eb="241">
      <t>オウ</t>
    </rPh>
    <rPh sb="243" eb="246">
      <t>カイケツサク</t>
    </rPh>
    <rPh sb="250" eb="252">
      <t>キサイ</t>
    </rPh>
    <phoneticPr fontId="2"/>
  </si>
  <si>
    <t>IBM InfoSphere Information Server DataStage job aborts with the fatal error when using "=" and "&lt;=" in Transformer stage</t>
  </si>
  <si>
    <t>Transformerステージ,コンパイラ</t>
    <phoneticPr fontId="2"/>
  </si>
  <si>
    <t>Transformerステージで、文字列を比較するオペレータ（特に"="や"&lt;="）を使用すると致命的エラーとなり失敗する。
"&gt;"や"&gt;="であれば正常終了する。
サポートされていないC++のバージョン13.1.3を使用していることが原因。
サポートしているバージョン12.1.0を使用すること。</t>
    <rPh sb="17" eb="20">
      <t>モジレツ</t>
    </rPh>
    <rPh sb="21" eb="23">
      <t>ヒカク</t>
    </rPh>
    <rPh sb="31" eb="32">
      <t>トク</t>
    </rPh>
    <rPh sb="43" eb="45">
      <t>シヨウ</t>
    </rPh>
    <rPh sb="48" eb="51">
      <t>チメイテキ</t>
    </rPh>
    <rPh sb="57" eb="59">
      <t>シッパイ</t>
    </rPh>
    <rPh sb="75" eb="77">
      <t>セイジョウ</t>
    </rPh>
    <rPh sb="77" eb="79">
      <t>シュウリョウ</t>
    </rPh>
    <rPh sb="109" eb="111">
      <t>シヨウ</t>
    </rPh>
    <rPh sb="118" eb="120">
      <t>ゲンイン</t>
    </rPh>
    <rPh sb="142" eb="144">
      <t>シヨウ</t>
    </rPh>
    <phoneticPr fontId="2"/>
  </si>
  <si>
    <t>Is it possible to change the column date format displayed in the Connector stage 'View data' ?</t>
  </si>
  <si>
    <t>各種Connectorステージの「データ参照」の画面で、データ型などの変更はできない。
「データ参照」はSQLの結果を返すのみであり、DBが保持しているデータ型に依存する。</t>
    <rPh sb="48" eb="50">
      <t>サンショウ</t>
    </rPh>
    <rPh sb="56" eb="58">
      <t>ケッカ</t>
    </rPh>
    <rPh sb="59" eb="60">
      <t>カエ</t>
    </rPh>
    <rPh sb="70" eb="72">
      <t>ホジ</t>
    </rPh>
    <rPh sb="79" eb="80">
      <t>カタ</t>
    </rPh>
    <rPh sb="81" eb="83">
      <t>イゾン</t>
    </rPh>
    <phoneticPr fontId="2"/>
  </si>
  <si>
    <t>InfoSphere DataStage job with DB2 Connector aborts with the error: Fatal Error: APT_Decimal::assignFromString: invalid format for the source string. Expecting trailing sign character got ','</t>
  </si>
  <si>
    <t>DB2Connectorステージ</t>
    <phoneticPr fontId="2"/>
  </si>
  <si>
    <t>DB2Connectorステージが下記エラーで失敗する。
DB2_Connector_0,0: Fatal Error: APT_Decimal::assignFromString: invalid format for the source string. Expecting trailing sign character got ','
もしくは、
DB2_Connector_0,0: Fatal Error: APT_Decimal::assignFromString: invalid format for the source string. Expecting trailing sign character got '.' 
ジョブのプロパティもしくはプロジェクトのプロパティーで「小数点」を、". (period)" もしくは ", (comma)"に設定すること。</t>
    <rPh sb="17" eb="19">
      <t>カキ</t>
    </rPh>
    <rPh sb="23" eb="25">
      <t>シッパイ</t>
    </rPh>
    <rPh sb="351" eb="354">
      <t>ショウスウテン</t>
    </rPh>
    <rPh sb="387" eb="389">
      <t>セッテイ</t>
    </rPh>
    <phoneticPr fontId="2"/>
  </si>
  <si>
    <t>DataStage ODBC Connector stage freezes when you try to open the stage to view stage properties</t>
    <phoneticPr fontId="2"/>
  </si>
  <si>
    <t>Windows,ODBCコネクター</t>
    <phoneticPr fontId="2"/>
  </si>
  <si>
    <t>7.5, 8.0, 8.1, 8.2.0, 8.5</t>
    <phoneticPr fontId="2"/>
  </si>
  <si>
    <t>ODBCコネクターステージのステージプロパティーを開こうとすると、画面がfreezeし、応答が無くなる。
Designerクライアントのレジストリーが破損していることが原因。
該当のレジストリーについて削除すること。</t>
    <rPh sb="25" eb="26">
      <t>ヒラ</t>
    </rPh>
    <rPh sb="33" eb="35">
      <t>ガメン</t>
    </rPh>
    <rPh sb="44" eb="46">
      <t>オウトウ</t>
    </rPh>
    <rPh sb="47" eb="48">
      <t>ナ</t>
    </rPh>
    <rPh sb="75" eb="77">
      <t>ハソン</t>
    </rPh>
    <rPh sb="84" eb="86">
      <t>ゲンイン</t>
    </rPh>
    <rPh sb="88" eb="90">
      <t>ガイトウ</t>
    </rPh>
    <rPh sb="101" eb="103">
      <t>サクジョ</t>
    </rPh>
    <phoneticPr fontId="2"/>
  </si>
  <si>
    <t>WAS管理コンソール/IIS管理コンソールを停止する方法はありますか</t>
    <phoneticPr fontId="2"/>
  </si>
  <si>
    <t>コンソール</t>
    <phoneticPr fontId="2"/>
  </si>
  <si>
    <t>11.3, 11.3.1.0, 11.3.1.1, 11.3.1.2, 11.5</t>
    <phoneticPr fontId="2"/>
  </si>
  <si>
    <t>WAS管理コンソール及びIIS管理コンソールの停止、起動方法に関するガイド。</t>
    <rPh sb="10" eb="11">
      <t>オヨ</t>
    </rPh>
    <rPh sb="23" eb="25">
      <t>テイシ</t>
    </rPh>
    <rPh sb="26" eb="28">
      <t>キドウ</t>
    </rPh>
    <rPh sb="28" eb="30">
      <t>ホウホウ</t>
    </rPh>
    <rPh sb="31" eb="32">
      <t>カン</t>
    </rPh>
    <phoneticPr fontId="2"/>
  </si>
  <si>
    <t>Manually Starting Resource Tracker in InfoSphere Information Server</t>
    <phoneticPr fontId="2"/>
  </si>
  <si>
    <t>リソース・トラッカー</t>
    <phoneticPr fontId="2"/>
  </si>
  <si>
    <t>リソース・トラッカーの起動・停止に関するガイド。
再起動の方法は3つあり、リソース・トラッカーのみを停止することも可能。</t>
    <rPh sb="11" eb="13">
      <t>キドウ</t>
    </rPh>
    <rPh sb="14" eb="16">
      <t>テイシ</t>
    </rPh>
    <rPh sb="17" eb="18">
      <t>カン</t>
    </rPh>
    <rPh sb="25" eb="28">
      <t>サイキドウ</t>
    </rPh>
    <rPh sb="29" eb="31">
      <t>ホウホウ</t>
    </rPh>
    <rPh sb="50" eb="52">
      <t>テイシ</t>
    </rPh>
    <rPh sb="57" eb="59">
      <t>カノウ</t>
    </rPh>
    <phoneticPr fontId="2"/>
  </si>
  <si>
    <t>Prepare Information Governance Catalog for use with IBM Industry Models</t>
    <phoneticPr fontId="2"/>
  </si>
  <si>
    <t>IGC</t>
    <phoneticPr fontId="2"/>
  </si>
  <si>
    <t>11.3.1.2, 11.5</t>
    <phoneticPr fontId="2"/>
  </si>
  <si>
    <t>IGCでインダストリーモデルを正常にインポートするためのノウハウに関するガイド。
インダストリーモデルのサイズが非常に大きいため、適切なタイムアウトを設定する、Java Heap Sizeを増やす、パラメータを変更するなどの対応を行うこと。</t>
    <rPh sb="15" eb="17">
      <t>セイジョウ</t>
    </rPh>
    <rPh sb="33" eb="34">
      <t>カン</t>
    </rPh>
    <rPh sb="65" eb="67">
      <t>テキセツ</t>
    </rPh>
    <rPh sb="75" eb="77">
      <t>セッテイ</t>
    </rPh>
    <rPh sb="95" eb="96">
      <t>フ</t>
    </rPh>
    <rPh sb="105" eb="107">
      <t>ヘンコウ</t>
    </rPh>
    <rPh sb="112" eb="114">
      <t>タイオウ</t>
    </rPh>
    <rPh sb="115" eb="116">
      <t>オコナ</t>
    </rPh>
    <phoneticPr fontId="2"/>
  </si>
  <si>
    <t>Information Server Console (isc.exe) unable to login with valid credentials.</t>
    <phoneticPr fontId="2"/>
  </si>
  <si>
    <t>Information server コンソール</t>
    <phoneticPr fontId="2"/>
  </si>
  <si>
    <t>Information Serverコンソール（Information AnalyzerやInformaiton Service Directorで使用するコンソール）にログインすると下記エラーになる。
[ERROR] [MOZART-UI-00092] Unhandled, possibly recoverable, exception encountered.
java.lang.NoSuchMethodError: com/ibm/iis/isf/security/CertificateDetails.getMd5FingerPrint()Ljava/lang/String; 
クライアントからUpdateSignerCerts.batを実行し、認証情報を更新すること。</t>
    <rPh sb="92" eb="94">
      <t>カキ</t>
    </rPh>
    <rPh sb="328" eb="330">
      <t>ジッコウ</t>
    </rPh>
    <rPh sb="332" eb="334">
      <t>ニンショウ</t>
    </rPh>
    <rPh sb="334" eb="336">
      <t>ジョウホウ</t>
    </rPh>
    <rPh sb="337" eb="339">
      <t>コウシン</t>
    </rPh>
    <phoneticPr fontId="2"/>
  </si>
  <si>
    <t>Manually unregistering an Engine tier</t>
    <phoneticPr fontId="2"/>
  </si>
  <si>
    <t>アンインストール</t>
    <phoneticPr fontId="2"/>
  </si>
  <si>
    <t>エンジン層をアンインストールすると、Information Serverからエンジン層の登録が自動的に抹消される。
何らかの問題で正常にアンインストールされなかった場合、手動でInformation Serverから該当のエンジン層を抹消する必要があるため、その手順についてガイド。</t>
    <rPh sb="4" eb="5">
      <t>ソウ</t>
    </rPh>
    <rPh sb="42" eb="43">
      <t>ソウ</t>
    </rPh>
    <rPh sb="44" eb="46">
      <t>トウロク</t>
    </rPh>
    <rPh sb="47" eb="50">
      <t>ジドウテキ</t>
    </rPh>
    <rPh sb="51" eb="53">
      <t>マッショウ</t>
    </rPh>
    <rPh sb="58" eb="59">
      <t>ナン</t>
    </rPh>
    <rPh sb="62" eb="64">
      <t>モンダイ</t>
    </rPh>
    <rPh sb="65" eb="67">
      <t>セイジョウ</t>
    </rPh>
    <rPh sb="82" eb="84">
      <t>バアイ</t>
    </rPh>
    <rPh sb="85" eb="87">
      <t>シュドウ</t>
    </rPh>
    <rPh sb="108" eb="110">
      <t>ガイトウ</t>
    </rPh>
    <rPh sb="115" eb="116">
      <t>ソウ</t>
    </rPh>
    <rPh sb="117" eb="119">
      <t>マッショウ</t>
    </rPh>
    <rPh sb="121" eb="123">
      <t>ヒツヨウ</t>
    </rPh>
    <rPh sb="131" eb="133">
      <t>テジュン</t>
    </rPh>
    <phoneticPr fontId="2"/>
  </si>
  <si>
    <t>How do you increase the Java heap space for the ISF agent?</t>
    <phoneticPr fontId="2"/>
  </si>
  <si>
    <t>チューニング</t>
    <phoneticPr fontId="2"/>
  </si>
  <si>
    <t>ISFエージェントが使用するJavaヒープサイズを増やす方法についてガイド。
IS_HOME/ASBNode/bin/Agent.shを編集することでサイズ変更が可能。</t>
    <rPh sb="10" eb="12">
      <t>シヨウ</t>
    </rPh>
    <rPh sb="25" eb="26">
      <t>フ</t>
    </rPh>
    <rPh sb="28" eb="30">
      <t>ホウホウ</t>
    </rPh>
    <rPh sb="68" eb="70">
      <t>ヘンシュウ</t>
    </rPh>
    <rPh sb="78" eb="80">
      <t>ヘンコウ</t>
    </rPh>
    <rPh sb="81" eb="83">
      <t>カノウ</t>
    </rPh>
    <phoneticPr fontId="2"/>
  </si>
  <si>
    <t>Information Governance Catalog: User gets "An error occurred on &lt;date&gt;..." at the bottom of the IGC screen after logging in.</t>
    <phoneticPr fontId="2"/>
  </si>
  <si>
    <t>特定のユーザーにおいて、IGC画面の下に下記メッセージが表示される。
An error occurred on &lt;date&gt;. Further details may be found in the server logs or browser console.
レポジトリ（xmeta）に、複数の同じ名前のユーザー登録が存在していることが原因。
DeleteUser toolをIBMサポートより入手し、自動的に重複ユーザーを検出、削除することも可能。</t>
    <rPh sb="0" eb="2">
      <t>トクテイ</t>
    </rPh>
    <rPh sb="15" eb="17">
      <t>ガメン</t>
    </rPh>
    <rPh sb="18" eb="19">
      <t>シタ</t>
    </rPh>
    <rPh sb="20" eb="22">
      <t>カキ</t>
    </rPh>
    <rPh sb="28" eb="30">
      <t>ヒョウジ</t>
    </rPh>
    <rPh sb="147" eb="149">
      <t>フクスウ</t>
    </rPh>
    <rPh sb="150" eb="151">
      <t>オナ</t>
    </rPh>
    <rPh sb="152" eb="154">
      <t>ナマエ</t>
    </rPh>
    <rPh sb="159" eb="161">
      <t>トウロク</t>
    </rPh>
    <rPh sb="162" eb="164">
      <t>ソンザイ</t>
    </rPh>
    <rPh sb="171" eb="173">
      <t>ゲンイン</t>
    </rPh>
    <phoneticPr fontId="2"/>
  </si>
  <si>
    <t>IMAM error CDIMR4650E occurs when try to create new import area</t>
    <phoneticPr fontId="2"/>
  </si>
  <si>
    <t>IMAM</t>
    <phoneticPr fontId="2"/>
  </si>
  <si>
    <t>インポート領域を作成すると以下のエラーが表示される。
[CDIMR4650E] Failed to retrieve the value of the 'allowShareHistoryDeletion' property.
xmetasrユーザーのパスワードが失効していることが原因。
AppServerAdminスクリプトを実行してxmetasrの認証情報を変更すること。</t>
    <rPh sb="5" eb="7">
      <t>リョウイキ</t>
    </rPh>
    <rPh sb="8" eb="10">
      <t>サクセイ</t>
    </rPh>
    <rPh sb="13" eb="15">
      <t>イカ</t>
    </rPh>
    <rPh sb="20" eb="22">
      <t>ヒョウジ</t>
    </rPh>
    <rPh sb="133" eb="135">
      <t>シッコウ</t>
    </rPh>
    <rPh sb="142" eb="144">
      <t>ゲンイン</t>
    </rPh>
    <rPh sb="166" eb="168">
      <t>ジッコウ</t>
    </rPh>
    <rPh sb="178" eb="180">
      <t>ニンショウ</t>
    </rPh>
    <rPh sb="180" eb="182">
      <t>ジョウホウ</t>
    </rPh>
    <rPh sb="183" eb="185">
      <t>ヘンコウ</t>
    </rPh>
    <phoneticPr fontId="2"/>
  </si>
  <si>
    <t>DataStage parallel job gives error that external filter stage is not wave aware.</t>
    <phoneticPr fontId="2"/>
  </si>
  <si>
    <t>Filterステージとxml/hierarchicalステージの両方を使用しているジョブで、下記警告が表示される。
Message Id: IIS-DSEE-TFSU-00277
Message: main_program: Operator "sequential External_Filter_1" is not wave aware; the operator will be reset and rerun on each wave if multiple waves present. 
Filterステージがウェーブ認識できないことが原因。
FilterステージをTransformerステージなどに変更するか、警告メッセージを無視するようメッセージハンドラーで設定すること。</t>
    <rPh sb="32" eb="34">
      <t>リョウホウ</t>
    </rPh>
    <rPh sb="35" eb="37">
      <t>シヨウ</t>
    </rPh>
    <rPh sb="46" eb="48">
      <t>カキ</t>
    </rPh>
    <rPh sb="48" eb="50">
      <t>ケイコク</t>
    </rPh>
    <rPh sb="51" eb="53">
      <t>ヒョウジ</t>
    </rPh>
    <rPh sb="267" eb="269">
      <t>ニンシキ</t>
    </rPh>
    <rPh sb="276" eb="278">
      <t>ゲンイン</t>
    </rPh>
    <rPh sb="309" eb="311">
      <t>ヘンコウ</t>
    </rPh>
    <rPh sb="315" eb="317">
      <t>ケイコク</t>
    </rPh>
    <rPh sb="323" eb="325">
      <t>ムシ</t>
    </rPh>
    <rPh sb="340" eb="342">
      <t>セッテイ</t>
    </rPh>
    <phoneticPr fontId="2"/>
  </si>
  <si>
    <t>DataStage: dsadm ユーザーから uv コマンドが正常に実行できない</t>
    <phoneticPr fontId="2"/>
  </si>
  <si>
    <t>IISのイメージバックアップをリストアした後に、dsadmユーザーでuvコマンドを実行できない。
uv コマンドとそれに関連するファイルに SUID属性がついているものがあり、リストア作業中にSUID 属性がリセットされた可能性がある。
該当ファイルにSUID属性を設定すること。</t>
    <rPh sb="21" eb="22">
      <t>アト</t>
    </rPh>
    <rPh sb="41" eb="43">
      <t>ジッコウ</t>
    </rPh>
    <rPh sb="119" eb="121">
      <t>ガイトウ</t>
    </rPh>
    <rPh sb="130" eb="132">
      <t>ゾクセイ</t>
    </rPh>
    <rPh sb="133" eb="135">
      <t>セッテイ</t>
    </rPh>
    <phoneticPr fontId="2"/>
  </si>
  <si>
    <t>DataStage jobs fail with OshExecuter.sh Segmentation fault error</t>
    <phoneticPr fontId="2"/>
  </si>
  <si>
    <t>DataStage ジョブが、以下のようなエラーメッセージで失敗した場合は、リソース不足により、パラレル・ジョブのosh プロセスが起動できないことが原因。
RT_SC52/OshExecuter.sh: line 25: 15572 Segmentation fault
$APT_ORCHHOME/bin/osh "$@" 2&gt;&amp;1 
リソース(メモリー, CPU, I/O)で確認すべき項目についてガイド。</t>
    <phoneticPr fontId="2"/>
  </si>
  <si>
    <t>How can I capture DataStage detailed job log entries for a particular run?</t>
    <phoneticPr fontId="2"/>
  </si>
  <si>
    <t>特定のジョブログの詳細を入手するためにはdsjobコマンドを使用すること。
V9.1以降、-fullオプションが提供されており、メッセージIDや呼び出しIDについても表示させることが可能。</t>
    <rPh sb="0" eb="2">
      <t>トクテイ</t>
    </rPh>
    <rPh sb="9" eb="11">
      <t>ショウサイ</t>
    </rPh>
    <rPh sb="12" eb="14">
      <t>ニュウシュ</t>
    </rPh>
    <rPh sb="30" eb="32">
      <t>シヨウ</t>
    </rPh>
    <rPh sb="42" eb="44">
      <t>イコウ</t>
    </rPh>
    <rPh sb="56" eb="58">
      <t>テイキョウ</t>
    </rPh>
    <rPh sb="72" eb="73">
      <t>ヨ</t>
    </rPh>
    <rPh sb="74" eb="75">
      <t>ダ</t>
    </rPh>
    <rPh sb="83" eb="85">
      <t>ヒョウジ</t>
    </rPh>
    <rPh sb="91" eb="93">
      <t>カノウ</t>
    </rPh>
    <phoneticPr fontId="2"/>
  </si>
  <si>
    <t>Compile or Save of DataStage job intermittently fails with server not reachable error.</t>
    <phoneticPr fontId="2"/>
  </si>
  <si>
    <t>コンパイルやジョブを保存する際に、下記メッセージでエラーになる。
"Could not connect to server [hostname] on port [9445]. [server]:[9445]is not reachable. Ensure that the server [server] can be resolved and that communication on port [9445] between this machine and the server is not blocked".
WASが稼動していることやログインできることを確認すること。
正常に稼動している場合、内部的なタイムアウト（5分）に抵触している可能性があるため、dstage_wrapper* logを確認すること。</t>
    <rPh sb="10" eb="12">
      <t>ホゾン</t>
    </rPh>
    <rPh sb="14" eb="15">
      <t>サイ</t>
    </rPh>
    <rPh sb="17" eb="19">
      <t>カキ</t>
    </rPh>
    <rPh sb="266" eb="268">
      <t>カドウ</t>
    </rPh>
    <rPh sb="285" eb="287">
      <t>カクニン</t>
    </rPh>
    <rPh sb="293" eb="295">
      <t>セイジョウ</t>
    </rPh>
    <rPh sb="296" eb="298">
      <t>カドウ</t>
    </rPh>
    <rPh sb="302" eb="304">
      <t>バアイ</t>
    </rPh>
    <rPh sb="305" eb="308">
      <t>ナイブテキ</t>
    </rPh>
    <rPh sb="317" eb="318">
      <t>フン</t>
    </rPh>
    <rPh sb="320" eb="322">
      <t>テイショク</t>
    </rPh>
    <rPh sb="326" eb="329">
      <t>カノウセイ</t>
    </rPh>
    <rPh sb="355" eb="357">
      <t>カクニン</t>
    </rPh>
    <phoneticPr fontId="2"/>
  </si>
  <si>
    <t>DataStage:ログへの排他的アクセス権限を解除する方法</t>
    <phoneticPr fontId="2"/>
  </si>
  <si>
    <t>ジョブ削除時に「ジョブのログへの排他的アクセス権限を取得できない」というエラーになる。
UNIX環境を想定した詳細なUNLOCKの手順を記載。</t>
    <rPh sb="3" eb="5">
      <t>サクジョ</t>
    </rPh>
    <rPh sb="5" eb="6">
      <t>ジ</t>
    </rPh>
    <rPh sb="48" eb="50">
      <t>カンキョウ</t>
    </rPh>
    <rPh sb="51" eb="53">
      <t>ソウテイ</t>
    </rPh>
    <rPh sb="55" eb="57">
      <t>ショウサイ</t>
    </rPh>
    <rPh sb="65" eb="67">
      <t>テジュン</t>
    </rPh>
    <rPh sb="68" eb="70">
      <t>キサイ</t>
    </rPh>
    <phoneticPr fontId="2"/>
  </si>
  <si>
    <t>区切り文字をデータとして使用できますか</t>
    <phoneticPr fontId="2"/>
  </si>
  <si>
    <t>9.1, 9.1.0.1, 9.1.2.0, 11.3, 11.3.1.0, 11.3.1.1, 11.3.1.2, 11.5</t>
    <phoneticPr fontId="2"/>
  </si>
  <si>
    <t>Sequential Fileステージで、区切り文字で指定している文字がデータの中に存在している場合、これらの文字をデータとして扱うことはできない。
事前に区切り文字を変更するなどの対応が必要。</t>
    <rPh sb="21" eb="23">
      <t>クギ</t>
    </rPh>
    <rPh sb="24" eb="26">
      <t>モジ</t>
    </rPh>
    <rPh sb="27" eb="29">
      <t>シテイ</t>
    </rPh>
    <rPh sb="33" eb="35">
      <t>モジ</t>
    </rPh>
    <rPh sb="40" eb="41">
      <t>ナカ</t>
    </rPh>
    <rPh sb="42" eb="44">
      <t>ソンザイ</t>
    </rPh>
    <rPh sb="48" eb="50">
      <t>バアイ</t>
    </rPh>
    <rPh sb="55" eb="57">
      <t>モジ</t>
    </rPh>
    <rPh sb="64" eb="65">
      <t>アツカ</t>
    </rPh>
    <rPh sb="75" eb="77">
      <t>ジゼン</t>
    </rPh>
    <rPh sb="78" eb="80">
      <t>クギ</t>
    </rPh>
    <rPh sb="81" eb="83">
      <t>モジ</t>
    </rPh>
    <rPh sb="84" eb="86">
      <t>ヘンコウ</t>
    </rPh>
    <rPh sb="91" eb="93">
      <t>タイオウ</t>
    </rPh>
    <rPh sb="94" eb="96">
      <t>ヒツヨウ</t>
    </rPh>
    <phoneticPr fontId="2"/>
  </si>
  <si>
    <t>Creation of additional indexes to Metadata Repository(xmeta) used by IBM Information Server.</t>
  </si>
  <si>
    <t>レポジトリ</t>
    <phoneticPr fontId="2"/>
  </si>
  <si>
    <t>パフォーマンス改善を図るために、レポジトリ（xmeta）に索引を追加してもよい（レポジトリーの機能に影響なし）。</t>
    <rPh sb="29" eb="31">
      <t>サクイン</t>
    </rPh>
    <rPh sb="32" eb="34">
      <t>ツイカ</t>
    </rPh>
    <phoneticPr fontId="2"/>
  </si>
  <si>
    <t>Upgrade or change the location of the GSKit version used within Information Server</t>
    <phoneticPr fontId="2"/>
  </si>
  <si>
    <t>GSKit</t>
    <phoneticPr fontId="2"/>
  </si>
  <si>
    <t>複数のGSKitのバージョンをインストールすると、code 139でジョブが失敗する。
対応策として、同一のGSKitのインスタンスを使用すること。
また、GSKitのバージョンを8.0.50.44より以前のバージョンに変更した場合、code 139もしくは、ジョブ状況 96で失敗する。
GSKitのバージョンは8.0.50.47以降を使用すること。
GSKitのバージョンアップ手順についてもガイド。</t>
    <rPh sb="38" eb="40">
      <t>シッパイ</t>
    </rPh>
    <rPh sb="44" eb="46">
      <t>タイオウ</t>
    </rPh>
    <rPh sb="46" eb="47">
      <t>サク</t>
    </rPh>
    <rPh sb="101" eb="103">
      <t>イゼン</t>
    </rPh>
    <rPh sb="110" eb="112">
      <t>ヘンコウ</t>
    </rPh>
    <rPh sb="114" eb="116">
      <t>バアイ</t>
    </rPh>
    <rPh sb="133" eb="135">
      <t>ジョウキョウ</t>
    </rPh>
    <rPh sb="139" eb="141">
      <t>シッパイ</t>
    </rPh>
    <rPh sb="166" eb="168">
      <t>イコウ</t>
    </rPh>
    <rPh sb="169" eb="171">
      <t>シヨウ</t>
    </rPh>
    <rPh sb="191" eb="193">
      <t>テジュン</t>
    </rPh>
    <phoneticPr fontId="2"/>
  </si>
  <si>
    <t>テーブル名、列名、ジョブ名に日本語を使用している場合、DB2Connectorステーでエラーが発生することがある</t>
  </si>
  <si>
    <t>テーブル名、列名、ジョブ名に日本語を使用している場合、DB2Connectorステージで下記エラーになる（バルクロードの場合）。
DB2 Load API 呼び出しが SQLCODE -204 で失敗しました。
ロード・メッセージはメッセージ・ファイル: .....loadMsgs.out
[loadMasgs.out]
SQL0204N "&lt;object&gt;" は未定義の名前です。 SQLSTATE=42704
IIS-CONN-DB2-00299
データ・ロード用のスレッドでエラーが発生しました。 (CC_DB2APILoadRecordDataSetConsumer::handleThreadMessages, file CC_DB2APILoadRecordDataSetConsumer.cpp, line 2,435)
DB2 CLIのdb2cli.ini ファイルで、DisableUnicode=1 を設定すること。</t>
    <rPh sb="44" eb="46">
      <t>カキ</t>
    </rPh>
    <rPh sb="60" eb="62">
      <t>バアイ</t>
    </rPh>
    <rPh sb="414" eb="416">
      <t>セッテイ</t>
    </rPh>
    <phoneticPr fontId="2"/>
  </si>
  <si>
    <t>How do you improve InfoSphere Information Governance Catalog (IGC) lineage performance?</t>
  </si>
  <si>
    <t>IGC,パフォーマンス</t>
    <phoneticPr fontId="2"/>
  </si>
  <si>
    <t>IGCのリネージュ実行処理のパフォーマンスを改善する方法についてガイド。
メモリーの増強、最新のFixPackやRollup patchの適用、xmetaのREORGやRUNSTATSの実施など。</t>
    <rPh sb="9" eb="11">
      <t>ジッコウ</t>
    </rPh>
    <rPh sb="11" eb="13">
      <t>ショリ</t>
    </rPh>
    <rPh sb="22" eb="24">
      <t>カイゼン</t>
    </rPh>
    <rPh sb="26" eb="28">
      <t>ホウホウ</t>
    </rPh>
    <rPh sb="42" eb="44">
      <t>ゾウキョウ</t>
    </rPh>
    <rPh sb="45" eb="47">
      <t>サイシン</t>
    </rPh>
    <rPh sb="69" eb="71">
      <t>テキヨウ</t>
    </rPh>
    <rPh sb="93" eb="95">
      <t>ジッシ</t>
    </rPh>
    <phoneticPr fontId="2"/>
  </si>
  <si>
    <t>In IBM InfoSphere DataStage File connector stage fails with connection time out exception while trying to connect to hadoop system.</t>
    <phoneticPr fontId="2"/>
  </si>
  <si>
    <t>File Connectorステージ</t>
    <phoneticPr fontId="2"/>
  </si>
  <si>
    <t>11.3, 11.3.1.0, 11.3.1.1, 11.3.1.2, 11.5, 11.5.0.1, 11.5.0.2</t>
    <phoneticPr fontId="2"/>
  </si>
  <si>
    <t>File Connectorステージが下記エラーで失敗する。
Message Id: IIS-CONN-FICO-00030
Message: FC,0: An exception occurred: org.apache.http.conn.ConnectTimeoutException: Connect to hostname:port timed out
ノードやポートの設定が原因で接続のタイムアウトが発生している。
CC_JVM_OPTIONSでデバッグモードに設定し、問題箇所を特定すること。</t>
    <rPh sb="19" eb="21">
      <t>カキ</t>
    </rPh>
    <rPh sb="25" eb="27">
      <t>シッパイ</t>
    </rPh>
    <rPh sb="191" eb="193">
      <t>セッテイ</t>
    </rPh>
    <rPh sb="194" eb="196">
      <t>ゲンイン</t>
    </rPh>
    <rPh sb="197" eb="199">
      <t>セツゾク</t>
    </rPh>
    <rPh sb="207" eb="209">
      <t>ハッセイ</t>
    </rPh>
    <rPh sb="238" eb="240">
      <t>セッテイ</t>
    </rPh>
    <rPh sb="242" eb="244">
      <t>モンダイ</t>
    </rPh>
    <rPh sb="244" eb="246">
      <t>カショ</t>
    </rPh>
    <rPh sb="247" eb="249">
      <t>トクテイ</t>
    </rPh>
    <phoneticPr fontId="2"/>
  </si>
  <si>
    <t>Information Server 11.3.1 install fails on Redhat 6</t>
    <phoneticPr fontId="2"/>
  </si>
  <si>
    <t>Redhat Linux 6にV11.3.1をインストールすると、インストールのURLが表示される前に下記エラーで失敗する。
INFO: Installation program will be running in this session, please do not close installation window until installation program completes.
Unhandled exception
Type=Illegal instruction vmState=0x00070000
J9Generic_Signal_Number=00000010 Signal_Number=00000004 Error_Value=00000000 Signal_Code=00000002
Handler1=00007FFFF6AFA820 Handler2=00007FFFF6447E90
インストーラーに同梱されているJavaのバージョンが古い可能性がある。
最新のJava 7 SRをインストールすること。</t>
    <rPh sb="44" eb="46">
      <t>ヒョウジ</t>
    </rPh>
    <rPh sb="49" eb="50">
      <t>マエ</t>
    </rPh>
    <rPh sb="51" eb="53">
      <t>カキ</t>
    </rPh>
    <rPh sb="57" eb="59">
      <t>シッパイ</t>
    </rPh>
    <rPh sb="424" eb="426">
      <t>ドウコン</t>
    </rPh>
    <rPh sb="442" eb="443">
      <t>フル</t>
    </rPh>
    <rPh sb="444" eb="447">
      <t>カノウセイ</t>
    </rPh>
    <rPh sb="452" eb="454">
      <t>サイシン</t>
    </rPh>
    <phoneticPr fontId="2"/>
  </si>
  <si>
    <t>InfoSphere Information Server, Version 11.5, 11.5.0.1, 11.5.0.2 fixes that require post-installation steps</t>
    <phoneticPr fontId="2"/>
  </si>
  <si>
    <t>Windows</t>
    <phoneticPr fontId="2"/>
  </si>
  <si>
    <t>11.5, 11.5.0.1, 11.5.0.2</t>
    <phoneticPr fontId="2"/>
  </si>
  <si>
    <t>V11.5以降のFixをインストールした後に必要となる作業についてガイド。</t>
    <rPh sb="5" eb="7">
      <t>イコウ</t>
    </rPh>
    <rPh sb="20" eb="21">
      <t>アト</t>
    </rPh>
    <rPh sb="22" eb="24">
      <t>ヒツヨウ</t>
    </rPh>
    <rPh sb="27" eb="29">
      <t>サギョウ</t>
    </rPh>
    <phoneticPr fontId="2"/>
  </si>
  <si>
    <t>WLMのプロセスのthread数をコントロールする方法</t>
    <phoneticPr fontId="2"/>
  </si>
  <si>
    <t>InfoSphere DataStage</t>
    <phoneticPr fontId="2"/>
  </si>
  <si>
    <t>Workload Manager</t>
    <phoneticPr fontId="2"/>
  </si>
  <si>
    <t>AIX, Linux, Windows</t>
    <phoneticPr fontId="2"/>
  </si>
  <si>
    <t>11.3, 11.3.1.0, 11.3.1.1, 11.3.1.2, 11.5</t>
    <phoneticPr fontId="2"/>
  </si>
  <si>
    <t>WLMのプロセスの最大thread数は、wlm.config.xml内のCommandThreadPoolSizeで管理されている。
ここで指定している数だけthread数が増えていき、それ以降は再利用される。</t>
    <rPh sb="9" eb="11">
      <t>サイダイ</t>
    </rPh>
    <rPh sb="58" eb="60">
      <t>カンリ</t>
    </rPh>
    <rPh sb="70" eb="72">
      <t>シテイ</t>
    </rPh>
    <rPh sb="76" eb="77">
      <t>カズ</t>
    </rPh>
    <rPh sb="85" eb="86">
      <t>スウ</t>
    </rPh>
    <rPh sb="87" eb="88">
      <t>フ</t>
    </rPh>
    <rPh sb="95" eb="97">
      <t>イコウ</t>
    </rPh>
    <rPh sb="98" eb="101">
      <t>サイリヨウ</t>
    </rPh>
    <phoneticPr fontId="2"/>
  </si>
  <si>
    <t>In some cases DB2 connector fails to create tables when working with column-organized database</t>
    <phoneticPr fontId="2"/>
  </si>
  <si>
    <t>InfoSphere Information Server</t>
    <phoneticPr fontId="2"/>
  </si>
  <si>
    <t>DB2Connectorステージ</t>
    <phoneticPr fontId="2"/>
  </si>
  <si>
    <t>11.5.0.2</t>
    <phoneticPr fontId="2"/>
  </si>
  <si>
    <t>DB2Connectorステージで、カラム・オーガナイズ表が有効になっているDBに対し、サポートされていないCLOBなどが含まれるテーブルを作成すると以下のエラーになる。
SQLExecDirect() reported: SQLSTATE = 42613: Native Error Code = -1,666: Msg = [IBM][CLI Driver][DB2/LINUXX8664] SQL1666N The CREATE TABLE statement failed because some functionality was specified in the table definition that is not supported with the table type. Unsupported functionality: "CLOB". SQLSTATE=42613
CLOBなどを使用するためには"ORGANIZE BY ROW"オプションでテーブルを作成する必要がある。
DB2Connectorステージのプロパティで、「SQLを生成」を「いいえ」に設定し、CREATE文を直接記入すること。</t>
    <rPh sb="30" eb="32">
      <t>ユウコウ</t>
    </rPh>
    <rPh sb="41" eb="42">
      <t>タイ</t>
    </rPh>
    <rPh sb="61" eb="62">
      <t>フク</t>
    </rPh>
    <rPh sb="70" eb="72">
      <t>サクセイ</t>
    </rPh>
    <rPh sb="75" eb="77">
      <t>イカ</t>
    </rPh>
    <rPh sb="407" eb="409">
      <t>シヨウ</t>
    </rPh>
    <rPh sb="443" eb="445">
      <t>サクセイ</t>
    </rPh>
    <rPh sb="447" eb="449">
      <t>ヒツヨウ</t>
    </rPh>
    <rPh sb="483" eb="485">
      <t>セイセイ</t>
    </rPh>
    <rPh sb="493" eb="495">
      <t>セッテイ</t>
    </rPh>
    <rPh sb="503" eb="504">
      <t>ブン</t>
    </rPh>
    <rPh sb="505" eb="507">
      <t>チョクセツ</t>
    </rPh>
    <rPh sb="507" eb="509">
      <t>キニュウ</t>
    </rPh>
    <phoneticPr fontId="2"/>
  </si>
  <si>
    <t>Create composite index on CustomStringVal to improve the performance of Custom Attributes related operations from IGC</t>
  </si>
  <si>
    <t>IGC,パフォーマンス</t>
    <phoneticPr fontId="2"/>
  </si>
  <si>
    <t>xmetaのASCLCUSTOMATTRIBUTE_CUSTOMSTRINGVALに複合索引を付与することで、IGCのカスタム属性に関連した操作のパフォーマンス改善を図ることが可能。
xmetaAdminコマンド、もしくはDB2のストアード・プロシージャーを実行すること。</t>
    <rPh sb="42" eb="44">
      <t>フクゴウ</t>
    </rPh>
    <rPh sb="44" eb="46">
      <t>サクイン</t>
    </rPh>
    <rPh sb="47" eb="49">
      <t>フヨ</t>
    </rPh>
    <rPh sb="83" eb="84">
      <t>ハカ</t>
    </rPh>
    <rPh sb="88" eb="90">
      <t>カノウ</t>
    </rPh>
    <rPh sb="129" eb="131">
      <t>ジッコウ</t>
    </rPh>
    <phoneticPr fontId="2"/>
  </si>
  <si>
    <t>Windows イベントログの DataStage AppWatcher Service エラー</t>
  </si>
  <si>
    <t>Windows,オペレーションコンソール</t>
    <phoneticPr fontId="2"/>
  </si>
  <si>
    <t>9.1, 11.3, 11.5</t>
    <phoneticPr fontId="2"/>
  </si>
  <si>
    <t>オペレーションコンソール機能が無効になっていると、Windowsのイベントログに下記エラーが出力される。
エラー 2017/02/28 18:53:07 Service Control Manager 7024 なし
DataStage AppWatcher Service サービスは、次のサービス固有エラー 指定されたパスが見つかりません。 で終了しました:
エラーは無視してよいが、エラーを出力させたくない場合は、以下のいずれかの対応を行うこと。
・DataStage AppWatcher Serviceを起動させない
・オペレーションコンソール機能を有効にする</t>
    <rPh sb="12" eb="14">
      <t>キノウ</t>
    </rPh>
    <rPh sb="15" eb="17">
      <t>ムコウ</t>
    </rPh>
    <rPh sb="40" eb="42">
      <t>カキ</t>
    </rPh>
    <rPh sb="46" eb="48">
      <t>シュツリョク</t>
    </rPh>
    <rPh sb="187" eb="189">
      <t>ムシ</t>
    </rPh>
    <rPh sb="199" eb="201">
      <t>シュツリョク</t>
    </rPh>
    <rPh sb="207" eb="209">
      <t>バアイ</t>
    </rPh>
    <rPh sb="211" eb="213">
      <t>イカ</t>
    </rPh>
    <rPh sb="219" eb="221">
      <t>タイオウ</t>
    </rPh>
    <rPh sb="222" eb="223">
      <t>オコナ</t>
    </rPh>
    <rPh sb="258" eb="260">
      <t>キドウ</t>
    </rPh>
    <rPh sb="278" eb="280">
      <t>キノウ</t>
    </rPh>
    <rPh sb="281" eb="283">
      <t>ユウコウ</t>
    </rPh>
    <phoneticPr fontId="2"/>
  </si>
  <si>
    <t>DataStage: Joinステージで完全外部結合を選択したときの注意点</t>
  </si>
  <si>
    <t>Joinステージ</t>
    <phoneticPr fontId="2"/>
  </si>
  <si>
    <t>Joinステージで完全外部結合を選択した際に、結合後Joinキーに右からの値は無視される（値が入らない）。
対応策として、右からの値は一時的なカラムに格納して、下流の Transformer ステージで結合させること。</t>
    <rPh sb="20" eb="21">
      <t>サイ</t>
    </rPh>
    <rPh sb="23" eb="25">
      <t>ケツゴウ</t>
    </rPh>
    <rPh sb="25" eb="26">
      <t>ゴ</t>
    </rPh>
    <rPh sb="33" eb="34">
      <t>ミギ</t>
    </rPh>
    <rPh sb="37" eb="38">
      <t>アタイ</t>
    </rPh>
    <rPh sb="39" eb="41">
      <t>ムシ</t>
    </rPh>
    <rPh sb="45" eb="46">
      <t>アタイ</t>
    </rPh>
    <rPh sb="47" eb="48">
      <t>ハイ</t>
    </rPh>
    <rPh sb="54" eb="56">
      <t>タイオウ</t>
    </rPh>
    <rPh sb="56" eb="57">
      <t>サク</t>
    </rPh>
    <phoneticPr fontId="2"/>
  </si>
  <si>
    <t>9.1, 9.1.0.1, 9.1.2.0, 11.3, 11.3.1.0, 11.3.1.1, 11.3.1.2, 11.5, 11.5.0.1</t>
    <phoneticPr fontId="2"/>
  </si>
  <si>
    <t>DataStageデザイナー・クライアント 9.1以降で、'The client session to Services Tier is lost. Attempting to re-establish session.'メッセージが返される場合がある。
DataStageクライアント 9.1以降では、REST APIを使い60秒毎にサービス層にハートビートを送信し、サービス層のセッション・モニターは30秒毎にハートビートを確認して3回検知に失敗するとタイムアウト(約90秒)する。
セッション・モニターのMaxAllowedMissedHeartbeatCountの回数を変更する方法が紹介されている。</t>
    <phoneticPr fontId="2"/>
  </si>
  <si>
    <t>When saving or importing a job, getting error "Error on CREATE.FILE command (Creating file "RT_CONFIGxxx" as Type 30. mk.dbfile...)</t>
    <phoneticPr fontId="2"/>
  </si>
  <si>
    <t>ジョブ,インポート</t>
    <phoneticPr fontId="2"/>
  </si>
  <si>
    <t>8.7, 9.1, 11.3, 11.5</t>
    <phoneticPr fontId="2"/>
  </si>
  <si>
    <t xml:space="preserve">DataStage ジョブを保管したり、インポートしたりした際に、以下のエラーとなった場合、プロジェクトのディレクトリーがOSファイルシステムのリンク数の上限に達した可能性がある。
これが原因であることを確認するためのステップが紹介されている。
Error on CREATE.FILE command (Creating file "RT_CONFIGxxx" as Type 30. mk.dbfile: cannot create file RT_CONFIGxxxx)
Unable to create operating system file "RT_CONFIGxxx" Processing cannot contiune. </t>
    <phoneticPr fontId="2"/>
  </si>
  <si>
    <t>InfoSphere Information Server vulnerability to CVE-2017-5638 regarding Apache Struts 2</t>
  </si>
  <si>
    <t>InfoSphere Information Server</t>
    <phoneticPr fontId="2"/>
  </si>
  <si>
    <t>セキュリティ</t>
    <phoneticPr fontId="2"/>
  </si>
  <si>
    <t xml:space="preserve">AIX, HP-UX, Linux, Solaris, Windows </t>
    <phoneticPr fontId="2"/>
  </si>
  <si>
    <t>8.5, 8.7, 9.1, 9.1.2.0, 11.3, 11.3.1.0, 11.5, 11.5.0.1</t>
    <phoneticPr fontId="2"/>
  </si>
  <si>
    <t>Information Serverの全てのバージョン（V8.1以降）においてstruts 1を使用している。
struts 2はパッケージングしていないためstruts 2の脆弱性に対する影響は無い。
WASについても、struts 2による脆弱性の影響はない。</t>
    <phoneticPr fontId="2"/>
  </si>
  <si>
    <t>Are the DS_ENABLE_RESERVED_CHAR_CONVERT and DS_ENABLE_RESERVED_CHAR_CONVERT_TABLE environment variables supported by database connectors?</t>
  </si>
  <si>
    <t>Windows</t>
    <phoneticPr fontId="2"/>
  </si>
  <si>
    <t>DS_ENABLE_RESERVED_CHAR_CONVERT、及びDS_ENABLE_RESERVED_CHAR_CONVERT_TABLE環境変数をサポートしているステージ一覧の記載。</t>
    <rPh sb="32" eb="33">
      <t>オヨ</t>
    </rPh>
    <rPh sb="71" eb="73">
      <t>カンキョウ</t>
    </rPh>
    <rPh sb="73" eb="75">
      <t>ヘンスウ</t>
    </rPh>
    <rPh sb="88" eb="90">
      <t>イチラン</t>
    </rPh>
    <rPh sb="91" eb="93">
      <t>キサイ</t>
    </rPh>
    <phoneticPr fontId="2"/>
  </si>
  <si>
    <t>Uninstalling IBM InfoSphere Information Server Framework rollup patches</t>
  </si>
  <si>
    <t>パッチ</t>
    <phoneticPr fontId="2"/>
  </si>
  <si>
    <t>AIX, Linux, Solaris, Windows</t>
    <phoneticPr fontId="2"/>
  </si>
  <si>
    <t>11.3.1.2, 11.5.0.1</t>
    <phoneticPr fontId="2"/>
  </si>
  <si>
    <t>rollup patchをアンインストールする手順についてガイド。
基本的にはUpdate Installerの-rollbackオプションでアンインストール可能だが、rollup patchのバージョンによっては追加の作業が必要。</t>
    <rPh sb="23" eb="25">
      <t>テジュン</t>
    </rPh>
    <rPh sb="34" eb="37">
      <t>キホンテキ</t>
    </rPh>
    <rPh sb="79" eb="81">
      <t>カノウ</t>
    </rPh>
    <rPh sb="107" eb="109">
      <t>ツイカ</t>
    </rPh>
    <rPh sb="110" eb="112">
      <t>サギョウ</t>
    </rPh>
    <rPh sb="113" eb="115">
      <t>ヒツヨウ</t>
    </rPh>
    <phoneticPr fontId="2"/>
  </si>
  <si>
    <t>DataStage: UID/GID の変更でサービス層が起動しない</t>
  </si>
  <si>
    <t>InfoSphere DataStage</t>
    <phoneticPr fontId="2"/>
  </si>
  <si>
    <t>ユーザー</t>
    <phoneticPr fontId="2"/>
  </si>
  <si>
    <t>AIX, Linux</t>
    <phoneticPr fontId="2"/>
  </si>
  <si>
    <t xml:space="preserve">9.1, 11.3, 11.5 </t>
    <phoneticPr fontId="2"/>
  </si>
  <si>
    <t>OS上でUID/GID の変更を行うとWASの起動に失敗する。
DB2がUID/GIDの変更をサポートしていないことが原因。
非常時の回復策としてdb2iupdtを使用すること。</t>
    <rPh sb="2" eb="3">
      <t>ジョウ</t>
    </rPh>
    <rPh sb="16" eb="17">
      <t>オコナ</t>
    </rPh>
    <rPh sb="23" eb="25">
      <t>キドウ</t>
    </rPh>
    <rPh sb="26" eb="28">
      <t>シッパイ</t>
    </rPh>
    <rPh sb="44" eb="46">
      <t>ヘンコウ</t>
    </rPh>
    <rPh sb="59" eb="61">
      <t>ゲンイン</t>
    </rPh>
    <rPh sb="63" eb="65">
      <t>ヒジョウ</t>
    </rPh>
    <rPh sb="65" eb="66">
      <t>ジ</t>
    </rPh>
    <rPh sb="67" eb="69">
      <t>カイフク</t>
    </rPh>
    <rPh sb="69" eb="70">
      <t>サク</t>
    </rPh>
    <rPh sb="82" eb="84">
      <t>シヨウ</t>
    </rPh>
    <phoneticPr fontId="2"/>
  </si>
  <si>
    <t>Setting the Inactivity timeout to "Do not timeout" in DataStage Administrator means sessions will not be cleaned up when DataStage Clients are disconnected</t>
  </si>
  <si>
    <t>DataStage アドミニストレーター</t>
    <phoneticPr fontId="2"/>
  </si>
  <si>
    <t>AIX, HP-UX, Linux, Solaris, Windows</t>
    <phoneticPr fontId="2"/>
  </si>
  <si>
    <t>8.5, 8.7, 9.1, 11.3, 11.5</t>
    <phoneticPr fontId="2"/>
  </si>
  <si>
    <t>DataStage アドミニストレーターの無応答タイムアウトの"Do not timeout"を設定していると、クライアントからの接続が切断してもセッションがクリアされないため、ロックが保持されたままとなってしまったり、不要なプロセスが残りDataStageが不安定となる原因になる可能性があるため、タイムアウト時間を設定するようにガイドされている。</t>
    <phoneticPr fontId="2"/>
  </si>
  <si>
    <t>How do you remove a Physical Data Model from InfoSphere Information Governance Catalog?</t>
  </si>
  <si>
    <t>InfoSphere Information Server</t>
    <phoneticPr fontId="2"/>
  </si>
  <si>
    <t>IGC</t>
    <phoneticPr fontId="2"/>
  </si>
  <si>
    <t>AIX, HP-UX, Linux, Solaris</t>
    <phoneticPr fontId="2"/>
  </si>
  <si>
    <t>11.5.0.2</t>
    <phoneticPr fontId="2"/>
  </si>
  <si>
    <t>IGCから物理データモデルを削除するためには、IGCのアクションメニューから削除する。
IMAMもしくはistoolコマンドでも削除が可能であり、これらの手順について記載。</t>
    <rPh sb="5" eb="7">
      <t>ブツリ</t>
    </rPh>
    <rPh sb="14" eb="16">
      <t>サクジョ</t>
    </rPh>
    <rPh sb="38" eb="40">
      <t>サクジョ</t>
    </rPh>
    <rPh sb="64" eb="66">
      <t>サクジョ</t>
    </rPh>
    <rPh sb="67" eb="69">
      <t>カノウ</t>
    </rPh>
    <phoneticPr fontId="2"/>
  </si>
  <si>
    <t>IBM InfoSphere Information Server Update Install issue with exception related to TLS1.2</t>
  </si>
  <si>
    <t>パッチ</t>
    <phoneticPr fontId="2"/>
  </si>
  <si>
    <t>AIX, Linux, Solaris</t>
    <phoneticPr fontId="2"/>
  </si>
  <si>
    <t>11.3, 11.3.1.0, 11.3.1.1, 11.3.1.2, 11.5, 11.5.0.1, 11.5.0.2</t>
    <phoneticPr fontId="2"/>
  </si>
  <si>
    <t>V11.xの環境でパッチをインストールすると、TLS1.2に関するエラー（SSL_TLSv2 SSLContextが無効）で失敗する。
JVMが古いもしくは誤ったバージョンであることが原因。
正しいバージョンのjavaに置き換える手順についてガイド。</t>
    <phoneticPr fontId="2"/>
  </si>
  <si>
    <t>IBM InfoSphere Information Analyzer Unable to Stop Column Analysis Jobs</t>
  </si>
  <si>
    <t>InfoSphere Information Analyzer</t>
    <phoneticPr fontId="2"/>
  </si>
  <si>
    <t>IA</t>
    <phoneticPr fontId="2"/>
  </si>
  <si>
    <t>11.3, 11.5</t>
    <phoneticPr fontId="2"/>
  </si>
  <si>
    <t>数分毎に列分析のプロセスが新規に生成され、CPUの使用率が100％まで高騰する。
DataStageディレクトリークライアントでANALYSISPROJECTを開き、列分析のWLMのキューが存在しないか確認すること。
実行されているキューを停止する手順と、IAでスケジュールされているキューをクリアする手順についてガイド。</t>
    <rPh sb="0" eb="2">
      <t>スウフン</t>
    </rPh>
    <rPh sb="2" eb="3">
      <t>ゴト</t>
    </rPh>
    <rPh sb="4" eb="5">
      <t>レツ</t>
    </rPh>
    <rPh sb="5" eb="7">
      <t>ブンセキ</t>
    </rPh>
    <rPh sb="13" eb="15">
      <t>シンキ</t>
    </rPh>
    <rPh sb="16" eb="18">
      <t>セイセイ</t>
    </rPh>
    <rPh sb="25" eb="27">
      <t>シヨウ</t>
    </rPh>
    <rPh sb="27" eb="28">
      <t>リツ</t>
    </rPh>
    <rPh sb="35" eb="37">
      <t>コウトウ</t>
    </rPh>
    <rPh sb="80" eb="81">
      <t>ヒラ</t>
    </rPh>
    <rPh sb="83" eb="84">
      <t>レツ</t>
    </rPh>
    <rPh sb="84" eb="86">
      <t>ブンセキ</t>
    </rPh>
    <rPh sb="95" eb="97">
      <t>ソンザイ</t>
    </rPh>
    <rPh sb="101" eb="103">
      <t>カクニン</t>
    </rPh>
    <rPh sb="109" eb="111">
      <t>ジッコウ</t>
    </rPh>
    <rPh sb="120" eb="122">
      <t>テイシ</t>
    </rPh>
    <rPh sb="124" eb="126">
      <t>テジュン</t>
    </rPh>
    <rPh sb="151" eb="153">
      <t>テジュン</t>
    </rPh>
    <phoneticPr fontId="2"/>
  </si>
  <si>
    <t>XMETA DB2 access privileges</t>
  </si>
  <si>
    <t>レポジトリー</t>
    <phoneticPr fontId="2"/>
  </si>
  <si>
    <t>AIX, Linux, Windows</t>
    <phoneticPr fontId="2"/>
  </si>
  <si>
    <t>9.1, 11.3, 11.5</t>
    <phoneticPr fontId="2"/>
  </si>
  <si>
    <t>XMETAデータベースのPublicに対する権限をRevokeすることが可能。
各Revokeコマンドを記載。</t>
    <rPh sb="19" eb="20">
      <t>タイ</t>
    </rPh>
    <rPh sb="22" eb="24">
      <t>ケンゲン</t>
    </rPh>
    <rPh sb="36" eb="38">
      <t>カノウ</t>
    </rPh>
    <rPh sb="40" eb="41">
      <t>カク</t>
    </rPh>
    <rPh sb="52" eb="54">
      <t>キサイ</t>
    </rPh>
    <phoneticPr fontId="2"/>
  </si>
  <si>
    <t>Usage of TLS 1.2 with IBM InfoSphere Information Server</t>
  </si>
  <si>
    <t>WAS</t>
    <phoneticPr fontId="2"/>
  </si>
  <si>
    <t>AIX, Linux, Solaris, Windows</t>
    <phoneticPr fontId="2"/>
  </si>
  <si>
    <t>Information Serverで、TLS1.2を使用するための構成手順についてガイド。
ND、Libertyそれぞれの構成手順を記載。</t>
    <rPh sb="27" eb="29">
      <t>シヨウ</t>
    </rPh>
    <rPh sb="34" eb="36">
      <t>コウセイ</t>
    </rPh>
    <rPh sb="36" eb="38">
      <t>テジュン</t>
    </rPh>
    <rPh sb="62" eb="64">
      <t>コウセイ</t>
    </rPh>
    <rPh sb="64" eb="66">
      <t>テジュン</t>
    </rPh>
    <rPh sb="67" eb="69">
      <t>キサイ</t>
    </rPh>
    <phoneticPr fontId="2"/>
  </si>
  <si>
    <t>InfoSphere Information Governance Catalog: Custom attributes do not function as expected</t>
  </si>
  <si>
    <t xml:space="preserve">11.5.0.1, 11.5.0.2 </t>
    <phoneticPr fontId="2"/>
  </si>
  <si>
    <t>V11.5 Rollup Patch 3以前の環境からカスタム属性の定義をエクスポートし、V11.5 Rollup Patch 4以降にインポートすると、カスタム属性が正常に機能しない。
サポート部門にutils.zipパッケージをリクエストし、適用すること。</t>
    <phoneticPr fontId="2"/>
  </si>
  <si>
    <t>IBM InfoSphere Information Server OMDMonApp service cannot start due to a java.lang.IllegalArgumentException</t>
  </si>
  <si>
    <t>AIX, HP-UX, Linux, Windows</t>
    <phoneticPr fontId="2"/>
  </si>
  <si>
    <t>JDKのバージョンが7もしくは8の環境で、Information ServerのOMDMonAppサービスが下記エラーとなり起動に失敗する。
java.lang.IllegalArgumentException: Comparison method violates its general contract!
DSOMDMonApp.shを修正することで解決可能。
修正方法についてガイド。</t>
    <rPh sb="17" eb="19">
      <t>カンキョウ</t>
    </rPh>
    <rPh sb="54" eb="56">
      <t>カキ</t>
    </rPh>
    <rPh sb="62" eb="64">
      <t>キドウ</t>
    </rPh>
    <rPh sb="65" eb="67">
      <t>シッパイ</t>
    </rPh>
    <rPh sb="172" eb="174">
      <t>シュウセイ</t>
    </rPh>
    <rPh sb="179" eb="181">
      <t>カイケツ</t>
    </rPh>
    <rPh sb="181" eb="183">
      <t>カノウ</t>
    </rPh>
    <rPh sb="185" eb="187">
      <t>シュウセイ</t>
    </rPh>
    <rPh sb="187" eb="189">
      <t>ホウホウ</t>
    </rPh>
    <phoneticPr fontId="2"/>
  </si>
  <si>
    <t>8.5, 8.5.0.1, 8.5.0.2, 8.5.0.3, 8.7, 8.7.0.1, 8.7.0.2, 9.1, 9.1.0.1, 11.3, 11.3.1.0, 11.3.1.1, 11.3.1.2, 11.5, 11.5.0.1, 11.5.0.2</t>
    <phoneticPr fontId="2"/>
  </si>
  <si>
    <t>JVMワーキングディレクトリのパスを変更した後、Information Serverをインストールすると、WASのインストールが失敗する。
もしくは、Information Serverをインストールした後にJVMワーキングディレクトリのパスを変更すると、WASの起動に失敗する。
WASの${USER_INSTALL_ROOT}に正しいJVMワーキングディレクトリを定義すること。
また、WASのプロファイルディレクトリー配下のshared libraryに該当ユーザーのアクセス権限があることを確認すること。</t>
    <rPh sb="18" eb="20">
      <t>ヘンコウ</t>
    </rPh>
    <rPh sb="22" eb="23">
      <t>アト</t>
    </rPh>
    <rPh sb="64" eb="66">
      <t>シッパイ</t>
    </rPh>
    <rPh sb="102" eb="103">
      <t>アト</t>
    </rPh>
    <rPh sb="122" eb="124">
      <t>ヘンコウ</t>
    </rPh>
    <rPh sb="132" eb="134">
      <t>キドウ</t>
    </rPh>
    <rPh sb="135" eb="137">
      <t>シッパイ</t>
    </rPh>
    <rPh sb="166" eb="167">
      <t>タダ</t>
    </rPh>
    <rPh sb="184" eb="186">
      <t>テイギ</t>
    </rPh>
    <rPh sb="230" eb="232">
      <t>ガイトウ</t>
    </rPh>
    <rPh sb="241" eb="243">
      <t>ケンゲン</t>
    </rPh>
    <rPh sb="249" eb="251">
      <t>カクニン</t>
    </rPh>
    <phoneticPr fontId="2"/>
  </si>
  <si>
    <t>InfoSphere Information Governance Catalog: Relationship graphs for terms are displayed incorrectly after upgrade</t>
    <phoneticPr fontId="2"/>
  </si>
  <si>
    <t xml:space="preserve">Linux, Windows </t>
    <phoneticPr fontId="2"/>
  </si>
  <si>
    <t xml:space="preserve">11.5.0.1, 11.5.0.2 </t>
    <phoneticPr fontId="2"/>
  </si>
  <si>
    <t>新しいバージョンのIGCにアップグレードすると、用語のリレーションシップのグラフが正しく表示されない。
ブラウザーのキャッシュをクリアすること。</t>
    <rPh sb="0" eb="1">
      <t>アタラ</t>
    </rPh>
    <rPh sb="24" eb="26">
      <t>ヨウゴ</t>
    </rPh>
    <rPh sb="41" eb="42">
      <t>タダ</t>
    </rPh>
    <rPh sb="44" eb="46">
      <t>ヒョウジ</t>
    </rPh>
    <phoneticPr fontId="2"/>
  </si>
  <si>
    <t>InfoSphere Information Governance Catalog: Limitations for detecting term assignment suggestions</t>
  </si>
  <si>
    <t>IGC,用語登録候補</t>
    <rPh sb="4" eb="6">
      <t>ヨウゴ</t>
    </rPh>
    <rPh sb="6" eb="8">
      <t>トウロク</t>
    </rPh>
    <rPh sb="8" eb="10">
      <t>コウホ</t>
    </rPh>
    <phoneticPr fontId="2"/>
  </si>
  <si>
    <t xml:space="preserve">11.5.0.2 </t>
    <phoneticPr fontId="2"/>
  </si>
  <si>
    <t>IGCの用語登録候補の表示機能が下記のケースにおいて失敗する。
・用語に英数字が含まれていない
・特殊文字（例えば"/"）の使用
・候補表示の対象ファイルがCSV以外のフォーマット
上記ケースにおけるそれぞれの解決方法についてガイド。</t>
    <rPh sb="4" eb="6">
      <t>ヨウゴ</t>
    </rPh>
    <rPh sb="6" eb="8">
      <t>トウロク</t>
    </rPh>
    <rPh sb="8" eb="10">
      <t>コウホ</t>
    </rPh>
    <rPh sb="11" eb="13">
      <t>ヒョウジ</t>
    </rPh>
    <rPh sb="13" eb="15">
      <t>キノウ</t>
    </rPh>
    <rPh sb="16" eb="18">
      <t>カキ</t>
    </rPh>
    <rPh sb="26" eb="28">
      <t>シッパイ</t>
    </rPh>
    <rPh sb="33" eb="35">
      <t>ヨウゴ</t>
    </rPh>
    <rPh sb="36" eb="39">
      <t>エイスウジ</t>
    </rPh>
    <rPh sb="40" eb="41">
      <t>フク</t>
    </rPh>
    <rPh sb="49" eb="51">
      <t>トクシュ</t>
    </rPh>
    <rPh sb="51" eb="53">
      <t>モジ</t>
    </rPh>
    <rPh sb="54" eb="55">
      <t>タト</t>
    </rPh>
    <rPh sb="62" eb="64">
      <t>シヨウ</t>
    </rPh>
    <rPh sb="66" eb="68">
      <t>コウホ</t>
    </rPh>
    <rPh sb="68" eb="70">
      <t>ヒョウジ</t>
    </rPh>
    <rPh sb="71" eb="73">
      <t>タイショウ</t>
    </rPh>
    <rPh sb="81" eb="83">
      <t>イガイ</t>
    </rPh>
    <rPh sb="91" eb="93">
      <t>ジョウキ</t>
    </rPh>
    <rPh sb="105" eb="107">
      <t>カイケツ</t>
    </rPh>
    <rPh sb="107" eb="109">
      <t>ホウホウ</t>
    </rPh>
    <phoneticPr fontId="2"/>
  </si>
  <si>
    <t>InfoSphere Information Governance Catalog: How to set the number of displayed rows in the Browse All list</t>
  </si>
  <si>
    <t>リスト表示した際の件数は、デフォルトで10件まで表示されるが変更することが可能。
iisadminコマンドでリスト表示させる件数を設定すること。</t>
    <rPh sb="3" eb="5">
      <t>ヒョウジ</t>
    </rPh>
    <rPh sb="7" eb="8">
      <t>サイ</t>
    </rPh>
    <rPh sb="9" eb="11">
      <t>ケンスウ</t>
    </rPh>
    <rPh sb="21" eb="22">
      <t>ケン</t>
    </rPh>
    <rPh sb="24" eb="26">
      <t>ヒョウジ</t>
    </rPh>
    <rPh sb="30" eb="32">
      <t>ヘンコウ</t>
    </rPh>
    <rPh sb="37" eb="39">
      <t>カノウ</t>
    </rPh>
    <rPh sb="57" eb="59">
      <t>ヒョウジ</t>
    </rPh>
    <rPh sb="62" eb="64">
      <t>ケンスウ</t>
    </rPh>
    <rPh sb="65" eb="67">
      <t>セッテイ</t>
    </rPh>
    <phoneticPr fontId="2"/>
  </si>
  <si>
    <t>DataStage java process fails with java exception creating threads.</t>
  </si>
  <si>
    <t>Java</t>
    <phoneticPr fontId="2"/>
  </si>
  <si>
    <t>JobMonAppや、Information Server/DataStageのJavaプロセスが下記エラーで終了する。
Exception in thread "ProducerConnectionThread" java.lang.OutOfMemoryError: Failed to create a thread: retVal -1073741830, errno 11 
システムやJVMのメモリーが枯渇している、もしくはユーザーのnprocが足りないことが原因。
デフォルトのnprocは1024のため、最低でも4096に設定すること。</t>
    <rPh sb="49" eb="51">
      <t>カキ</t>
    </rPh>
    <rPh sb="55" eb="57">
      <t>シュウリョウ</t>
    </rPh>
    <rPh sb="208" eb="210">
      <t>コカツ</t>
    </rPh>
    <rPh sb="230" eb="231">
      <t>タ</t>
    </rPh>
    <rPh sb="237" eb="239">
      <t>ゲンイン</t>
    </rPh>
    <rPh sb="261" eb="263">
      <t>サイテイ</t>
    </rPh>
    <rPh sb="270" eb="272">
      <t>セッテイ</t>
    </rPh>
    <phoneticPr fontId="2"/>
  </si>
  <si>
    <t>Default output value for functions DecimalToDecimal, StringToDecimal, and DfloatToDecimal</t>
  </si>
  <si>
    <t>Issue importing isx into new Engine</t>
  </si>
  <si>
    <t>istoolでDataStageのジョブをインポートすると下記エラーで失敗する。
SYDAPD541/DATA_HARBOUR/Jobs/070_EXT/140_SIM/50_File/EXT_SIM_100_Captive_file.pjb ignored
XMETAレポジトリーDBの表スペースがフルになっていることが原因。
IISを停止し、表スペースを拡張すること。</t>
    <rPh sb="29" eb="31">
      <t>カキ</t>
    </rPh>
    <rPh sb="35" eb="37">
      <t>シッパイ</t>
    </rPh>
    <rPh sb="145" eb="146">
      <t>ヒョウ</t>
    </rPh>
    <rPh sb="162" eb="164">
      <t>ゲンイン</t>
    </rPh>
    <rPh sb="170" eb="172">
      <t>テイシ</t>
    </rPh>
    <rPh sb="174" eb="175">
      <t>ヒョウ</t>
    </rPh>
    <rPh sb="180" eb="182">
      <t>カクチョウ</t>
    </rPh>
    <phoneticPr fontId="2"/>
  </si>
  <si>
    <t>IBM InfoSphere DataStage and QualityStage Operations Console sometimes displays incorrect job runs</t>
    <phoneticPr fontId="2"/>
  </si>
  <si>
    <t xml:space="preserve">8.7, 8.7.0.1, 8.7.0.2, 9.1, 9.1.0.1, 9.1.2.0, 11.3, 11.3.1.0, 11.3.1.1, 11.3.1.2, 11.5, 11.5.0.1 </t>
    <phoneticPr fontId="2"/>
  </si>
  <si>
    <t>Operations Consoleのアクティビティーページで、存在しないジョブが実行中や完了などのステータスで表示されることがある。
ジョブが削除されたりリネームされても、オペレーション・データベースに情報が残っているため、これらの情報が表示される。
istool ODBAdminコマンドを使用して、オペレーション・データベースの不要な情報を削除すること。</t>
    <rPh sb="32" eb="34">
      <t>ソンザイ</t>
    </rPh>
    <rPh sb="41" eb="44">
      <t>ジッコウチュウ</t>
    </rPh>
    <rPh sb="45" eb="47">
      <t>カンリョウ</t>
    </rPh>
    <rPh sb="56" eb="58">
      <t>ヒョウジ</t>
    </rPh>
    <rPh sb="72" eb="74">
      <t>サクジョ</t>
    </rPh>
    <rPh sb="102" eb="104">
      <t>ジョウホウ</t>
    </rPh>
    <rPh sb="105" eb="106">
      <t>ノコ</t>
    </rPh>
    <rPh sb="117" eb="119">
      <t>ジョウホウ</t>
    </rPh>
    <rPh sb="120" eb="122">
      <t>ヒョウジ</t>
    </rPh>
    <rPh sb="147" eb="149">
      <t>シヨウ</t>
    </rPh>
    <rPh sb="167" eb="169">
      <t>フヨウ</t>
    </rPh>
    <rPh sb="170" eb="172">
      <t>ジョウホウ</t>
    </rPh>
    <rPh sb="173" eb="175">
      <t>サクジョ</t>
    </rPh>
    <phoneticPr fontId="2"/>
  </si>
  <si>
    <t>IBM InfoSphere Information Server installation of 11.5.0.2 appears to hang</t>
  </si>
  <si>
    <t>11.5.0.2</t>
    <phoneticPr fontId="2"/>
  </si>
  <si>
    <t>Information Server v11.5.0.2のインストールが終わらず、インストールログからUpdateServerVersion.shの終了を待っていることが分かる。
UpdateSignerCertsにて証明書を更新した後、-forceオプションにて再インストールを実行すること。</t>
    <rPh sb="36" eb="37">
      <t>オ</t>
    </rPh>
    <rPh sb="74" eb="76">
      <t>シュウリョウ</t>
    </rPh>
    <rPh sb="77" eb="78">
      <t>マ</t>
    </rPh>
    <rPh sb="85" eb="86">
      <t>ワ</t>
    </rPh>
    <rPh sb="109" eb="112">
      <t>ショウメイショ</t>
    </rPh>
    <rPh sb="113" eb="115">
      <t>コウシン</t>
    </rPh>
    <rPh sb="117" eb="118">
      <t>アト</t>
    </rPh>
    <rPh sb="132" eb="133">
      <t>サイ</t>
    </rPh>
    <rPh sb="140" eb="142">
      <t>ジッコウ</t>
    </rPh>
    <phoneticPr fontId="2"/>
  </si>
  <si>
    <t>デザイナークライアントからのテーブル定義のインポートでエラーが発生</t>
    <phoneticPr fontId="2"/>
  </si>
  <si>
    <t>デザイナークライアント</t>
    <phoneticPr fontId="2"/>
  </si>
  <si>
    <t>11.3, 11.3.1.0, 11.3.1.1, 11.3.1.2, 11.5.0.1, 11.5.0.2</t>
    <phoneticPr fontId="2"/>
  </si>
  <si>
    <t>デザイナークライアントのコネクター・インポート・ウィザードで、DB2コネクターステージを使用してテーブル定義のインポートを行うと以下のエラーメッセージが表示されてインポートに失敗する。
Unhandled exception has occurred in a component in your applicatio. If you click Continue, the application will ignore the error and attemplt to continue.
クライアントのJAVAのヒープメモリ不足が原因。
ヒープメモリの変更方法についてガイド。</t>
    <rPh sb="44" eb="46">
      <t>シヨウ</t>
    </rPh>
    <rPh sb="267" eb="269">
      <t>フソク</t>
    </rPh>
    <rPh sb="270" eb="272">
      <t>ゲンイン</t>
    </rPh>
    <rPh sb="281" eb="283">
      <t>ヘンコウ</t>
    </rPh>
    <rPh sb="283" eb="285">
      <t>ホウホウ</t>
    </rPh>
    <phoneticPr fontId="2"/>
  </si>
  <si>
    <t>Information Analyzer: Characters are replaced by spaces in reports generated in PDF format</t>
    <phoneticPr fontId="2"/>
  </si>
  <si>
    <t>Information Analyzer</t>
    <phoneticPr fontId="2"/>
  </si>
  <si>
    <t>Information Analyzerで、列分析結果をPDF形式にレポート出力すると、いくつかの各国文字が空白に置き換えられる。
PDF形式の場合、Arialフォントが使用されるため、Arial TTFフォントをインストールすること。
なお、HTML形式の場合は、これらの文字は正しく表示される。</t>
    <rPh sb="22" eb="23">
      <t>レツ</t>
    </rPh>
    <rPh sb="23" eb="25">
      <t>ブンセキ</t>
    </rPh>
    <rPh sb="25" eb="27">
      <t>ケッカ</t>
    </rPh>
    <rPh sb="31" eb="33">
      <t>ケイシキ</t>
    </rPh>
    <rPh sb="38" eb="40">
      <t>シュツリョク</t>
    </rPh>
    <rPh sb="49" eb="51">
      <t>カッコク</t>
    </rPh>
    <rPh sb="51" eb="53">
      <t>モジ</t>
    </rPh>
    <rPh sb="54" eb="56">
      <t>クウハク</t>
    </rPh>
    <rPh sb="57" eb="58">
      <t>オ</t>
    </rPh>
    <rPh sb="59" eb="60">
      <t>カ</t>
    </rPh>
    <rPh sb="69" eb="71">
      <t>ケイシキ</t>
    </rPh>
    <rPh sb="72" eb="74">
      <t>バアイ</t>
    </rPh>
    <rPh sb="85" eb="87">
      <t>シヨウ</t>
    </rPh>
    <rPh sb="126" eb="128">
      <t>ケイシキ</t>
    </rPh>
    <rPh sb="129" eb="131">
      <t>バアイ</t>
    </rPh>
    <rPh sb="137" eb="139">
      <t>モジ</t>
    </rPh>
    <rPh sb="140" eb="141">
      <t>タダ</t>
    </rPh>
    <rPh sb="143" eb="145">
      <t>ヒョウジ</t>
    </rPh>
    <phoneticPr fontId="2"/>
  </si>
  <si>
    <t>How to login into IBM Information Server when it fails at authorization?</t>
    <phoneticPr fontId="2"/>
  </si>
  <si>
    <t>セキュリティ,WAS</t>
    <phoneticPr fontId="2"/>
  </si>
  <si>
    <t>9.1, 9.1.0.1, 9.1.2.0, 11.3, 11.3.1.0, 11.3.1.1, 11.3.1.2, 11.5, 11.5.0.1, 11.5.0.2</t>
    <phoneticPr fontId="2"/>
  </si>
  <si>
    <t>Information Serverへのログインが下記メッセージで認証エラーになる。
SECJ0129E: Authorization failed for user &lt;InformationServerHostname&gt; while invoking POST on default_host:/ibm/iis/security/session, Authorization failed, Not granted any of the required roles: IISAuthRole.
WASのセキュリティ設定がInformation Serverに同期されていないと上記メッセージが表示される。
AppServerAdmin.shスクリプトを使用して同期を行うこと。</t>
    <rPh sb="25" eb="27">
      <t>カキ</t>
    </rPh>
    <rPh sb="33" eb="35">
      <t>ニンショウ</t>
    </rPh>
    <rPh sb="260" eb="262">
      <t>セッテイ</t>
    </rPh>
    <rPh sb="282" eb="284">
      <t>ドウキ</t>
    </rPh>
    <rPh sb="291" eb="293">
      <t>ジョウキ</t>
    </rPh>
    <rPh sb="299" eb="301">
      <t>ヒョウジ</t>
    </rPh>
    <rPh sb="329" eb="331">
      <t>シヨウ</t>
    </rPh>
    <rPh sb="333" eb="335">
      <t>ドウキ</t>
    </rPh>
    <rPh sb="336" eb="337">
      <t>オコナ</t>
    </rPh>
    <phoneticPr fontId="2"/>
  </si>
  <si>
    <t>Windows,DataStageクライアント</t>
    <phoneticPr fontId="2"/>
  </si>
  <si>
    <t xml:space="preserve">Information Serverのエンジン層がWindowsである環境で、DataStageクライアントからInformation Serverに接続すると下記エラーで失敗する。
Failed to connect to Information Server Engine: hostname, project: projname (Internal Error (1650552405)) 
uvconfigのT30FILEの設定を増加させる必要がある。
uvconfigのチューニングについては、以下のTechnoteを参照のこと。
Tuning Microsoft Windows 2008 Server and IBM Information Server for good performance by the DataStage server and parallel engines.
http://www-01.ibm.com/support/docview.wss?uid=swg21591294 </t>
    <rPh sb="80" eb="82">
      <t>カキ</t>
    </rPh>
    <rPh sb="86" eb="88">
      <t>シッパイ</t>
    </rPh>
    <phoneticPr fontId="2"/>
  </si>
  <si>
    <t>InfoSphere DataStage and QualityStage stages that support lineage</t>
    <phoneticPr fontId="2"/>
  </si>
  <si>
    <t>IGC,リネージュ</t>
    <phoneticPr fontId="2"/>
  </si>
  <si>
    <t>11.3, 11.3.1.1, 11.3.1.2, 11.5, 11.5.0.1, 11.5.0.2</t>
    <phoneticPr fontId="2"/>
  </si>
  <si>
    <t>IGCのリネージュ分析機能でサポートされるDataStageとQualityStageのステージ一覧。
また、ジョブフロー解析では、標準的なSQLは分析対象となるが、PL/SQLのような拡張された手続き型言語については分析されない。</t>
    <rPh sb="9" eb="11">
      <t>ブンセキ</t>
    </rPh>
    <rPh sb="11" eb="13">
      <t>キノウ</t>
    </rPh>
    <rPh sb="48" eb="50">
      <t>イチラン</t>
    </rPh>
    <rPh sb="61" eb="63">
      <t>カイセキ</t>
    </rPh>
    <rPh sb="66" eb="69">
      <t>ヒョウジュンテキ</t>
    </rPh>
    <rPh sb="74" eb="76">
      <t>ブンセキ</t>
    </rPh>
    <rPh sb="76" eb="78">
      <t>タイショウ</t>
    </rPh>
    <rPh sb="93" eb="95">
      <t>カクチョウ</t>
    </rPh>
    <rPh sb="98" eb="100">
      <t>テツヅ</t>
    </rPh>
    <rPh sb="101" eb="102">
      <t>ガタ</t>
    </rPh>
    <rPh sb="102" eb="104">
      <t>ゲンゴ</t>
    </rPh>
    <phoneticPr fontId="2"/>
  </si>
  <si>
    <t>Information Governance Catalog のインストール中にエラーが出力される</t>
    <phoneticPr fontId="2"/>
  </si>
  <si>
    <t>IGCを単独で選択しインストールすると、下記のエラーが出力される。
[actionId = install.hive.ms.connector.stage, installUnitId = IMAMServicesClient]
IGCを単独でインストールする場合は、リポジトリー層とサービス層のみを選択する。
情報資産やリネージュ機能を使用する場合は、エンジン層とDataStageについてもインストールが必要。</t>
    <rPh sb="20" eb="22">
      <t>カキ</t>
    </rPh>
    <rPh sb="27" eb="29">
      <t>シュツリョク</t>
    </rPh>
    <rPh sb="120" eb="122">
      <t>タンドク</t>
    </rPh>
    <rPh sb="131" eb="133">
      <t>バアイ</t>
    </rPh>
    <rPh sb="141" eb="142">
      <t>ソウ</t>
    </rPh>
    <rPh sb="147" eb="148">
      <t>ソウ</t>
    </rPh>
    <rPh sb="151" eb="153">
      <t>センタク</t>
    </rPh>
    <rPh sb="170" eb="172">
      <t>シヨウ</t>
    </rPh>
    <rPh sb="174" eb="176">
      <t>バアイ</t>
    </rPh>
    <rPh sb="182" eb="183">
      <t>ソウ</t>
    </rPh>
    <rPh sb="205" eb="207">
      <t>ヒツヨウ</t>
    </rPh>
    <phoneticPr fontId="2"/>
  </si>
  <si>
    <t>DataStage: リモートシェル用の startup.apt と環境変数</t>
    <phoneticPr fontId="2"/>
  </si>
  <si>
    <t>startup.aptに、DataStageの環境変数を記述することはサポートされない。
startup.aptで指定された環境変数は各ノードとその子プロセスのみに継承されるため、それ以外のプロセスはその環境変数を認識できない。
これらの環境変数は記録されないため、従来の方法（dsenv、プロジェクトの環境変数など）で設定すること。</t>
    <rPh sb="23" eb="27">
      <t>カンキョウヘンスウ</t>
    </rPh>
    <rPh sb="28" eb="30">
      <t>キジュツ</t>
    </rPh>
    <rPh sb="57" eb="59">
      <t>シテイ</t>
    </rPh>
    <rPh sb="62" eb="64">
      <t>カンキョウ</t>
    </rPh>
    <rPh sb="64" eb="66">
      <t>ヘンスウ</t>
    </rPh>
    <rPh sb="67" eb="68">
      <t>カク</t>
    </rPh>
    <rPh sb="74" eb="75">
      <t>コ</t>
    </rPh>
    <rPh sb="82" eb="84">
      <t>ケイショウ</t>
    </rPh>
    <rPh sb="92" eb="94">
      <t>イガイ</t>
    </rPh>
    <rPh sb="102" eb="106">
      <t>カンキョウヘンスウ</t>
    </rPh>
    <rPh sb="107" eb="109">
      <t>ニンシキ</t>
    </rPh>
    <rPh sb="133" eb="135">
      <t>ジュウライ</t>
    </rPh>
    <rPh sb="136" eb="138">
      <t>ホウホウ</t>
    </rPh>
    <rPh sb="152" eb="154">
      <t>カンキョウ</t>
    </rPh>
    <rPh sb="154" eb="156">
      <t>ヘンスウ</t>
    </rPh>
    <rPh sb="160" eb="162">
      <t>セッテイ</t>
    </rPh>
    <phoneticPr fontId="2"/>
  </si>
  <si>
    <t>DataStage: パラレルNLSマップの設定箇所</t>
    <phoneticPr fontId="2"/>
  </si>
  <si>
    <t>NLSマップ</t>
    <phoneticPr fontId="2"/>
  </si>
  <si>
    <t>パラレルジョブでのNLSマップ設定方法に関するガイド。
設定箇所は4箇所あり、優先順位は「列」「ステージ」「ジョブ」「プロジェクト」の順になる。</t>
    <rPh sb="15" eb="17">
      <t>セッテイ</t>
    </rPh>
    <rPh sb="17" eb="19">
      <t>ホウホウ</t>
    </rPh>
    <rPh sb="20" eb="21">
      <t>カン</t>
    </rPh>
    <rPh sb="28" eb="30">
      <t>セッテイ</t>
    </rPh>
    <rPh sb="30" eb="32">
      <t>カショ</t>
    </rPh>
    <rPh sb="34" eb="36">
      <t>カショ</t>
    </rPh>
    <rPh sb="39" eb="41">
      <t>ユウセン</t>
    </rPh>
    <rPh sb="41" eb="43">
      <t>ジュンイ</t>
    </rPh>
    <phoneticPr fontId="2"/>
  </si>
  <si>
    <t>Information Server(DataStage)のログに関して</t>
  </si>
  <si>
    <t>Technote「DataStageにおけるログメンテナンス(DM-12-023)」（http://www-01.ibm.com/support/docview.wss?uid=jpn1J1009639）以外に追加されたメンテナンス対象のログについて。</t>
    <rPh sb="102" eb="104">
      <t>イガイ</t>
    </rPh>
    <rPh sb="105" eb="107">
      <t>ツイカ</t>
    </rPh>
    <rPh sb="116" eb="118">
      <t>タイショウ</t>
    </rPh>
    <phoneticPr fontId="2"/>
  </si>
  <si>
    <t>MustGather: Collecting logs and artifacts from InfoSphere Information Server</t>
    <phoneticPr fontId="2"/>
  </si>
  <si>
    <t>ALL</t>
    <phoneticPr fontId="2"/>
  </si>
  <si>
    <t>8.5, 8.5.0.1, 8.5.0.2, 8.5.0.3, 8.7, 8.7.0.1, 8.7.0.2, 9.1, 9.1.0.1, 9.1.2.0, 10.0, 11.3, 11.3.1.0, 11.3.1.1, 11.3.1.2, 11.5, 11.5.0.1, 11.5.0.2</t>
    <phoneticPr fontId="2"/>
  </si>
  <si>
    <t>IBM InfoSphere Information Server およびそのコンポーネントで発生する問題のためのトラブルシューティングに関連するデータの収集方法についてのガイド。
このガイドでは、V11.5.0.2までの対応版となりました。</t>
    <phoneticPr fontId="2"/>
  </si>
  <si>
    <t>DataStage: XML形式のエクスポートで外部ストリングを選択するとインポートできない</t>
    <phoneticPr fontId="2"/>
  </si>
  <si>
    <t>ジョブをエクスポートする際に、XML形式且つ「プロパティー値を外部ストリングとして出力」を選択してエクスポートし、そのエクスポートファイルをインポートすると、下記エラーでインポートに失敗する。
「プロパティー値が外部ストリングとして含まれている DataStage ファイルをインポートすることはできません」
外部ストリングとして出力すると、ジョブはバックアップされない。
ジョブのレポート生成用のバックアップであり、そのレポート生成方法についてガイド。</t>
    <rPh sb="12" eb="13">
      <t>サイ</t>
    </rPh>
    <rPh sb="18" eb="20">
      <t>ケイシキ</t>
    </rPh>
    <rPh sb="20" eb="21">
      <t>カ</t>
    </rPh>
    <rPh sb="45" eb="47">
      <t>センタク</t>
    </rPh>
    <rPh sb="79" eb="81">
      <t>カキ</t>
    </rPh>
    <rPh sb="91" eb="93">
      <t>シッパイ</t>
    </rPh>
    <rPh sb="156" eb="158">
      <t>ガイブ</t>
    </rPh>
    <rPh sb="166" eb="168">
      <t>シュツリョク</t>
    </rPh>
    <rPh sb="196" eb="198">
      <t>セイセイ</t>
    </rPh>
    <rPh sb="198" eb="199">
      <t>ヨウ</t>
    </rPh>
    <rPh sb="216" eb="218">
      <t>セイセイ</t>
    </rPh>
    <rPh sb="218" eb="220">
      <t>ホウホウ</t>
    </rPh>
    <phoneticPr fontId="2"/>
  </si>
  <si>
    <t>DataStage: Modify ステージで型変換の警告を抑止する方法</t>
    <phoneticPr fontId="2"/>
  </si>
  <si>
    <t>Modifyステージ</t>
    <phoneticPr fontId="2"/>
  </si>
  <si>
    <t>Modifyステージで型変換を行うと以下の警告が出力される。
「オペレーター・チェックで以下が検出されました: 出力スキーマ変数 "outRec" をバインドするとき: 出力インターフェース・フィールド "COL1" をフィールド "COL1" にバインドするとき: ソース・タイプ "int32" から結果タイプ "int16" への暗黙の変換: 範囲制限の可能性があります。」
NOWARNオプションを使用することで、警告の表示を抑止することが可能。
NOWARNオプションの指定方法についてガイド。</t>
    <rPh sb="11" eb="12">
      <t>カタ</t>
    </rPh>
    <rPh sb="12" eb="14">
      <t>ヘンカン</t>
    </rPh>
    <rPh sb="15" eb="16">
      <t>オコナ</t>
    </rPh>
    <rPh sb="18" eb="20">
      <t>イカ</t>
    </rPh>
    <rPh sb="21" eb="23">
      <t>ケイコク</t>
    </rPh>
    <rPh sb="24" eb="26">
      <t>シュツリョク</t>
    </rPh>
    <rPh sb="204" eb="206">
      <t>シヨウ</t>
    </rPh>
    <rPh sb="225" eb="227">
      <t>カノウ</t>
    </rPh>
    <rPh sb="241" eb="243">
      <t>シテイ</t>
    </rPh>
    <rPh sb="243" eb="245">
      <t>ホウホウ</t>
    </rPh>
    <phoneticPr fontId="2"/>
  </si>
  <si>
    <t>IBM InfoSphere Information Server report generation fails after upgrading WebSphere Application Server Liberty profile to versions 8.5.5.9 or later</t>
    <phoneticPr fontId="2"/>
  </si>
  <si>
    <t>WebSphere Application Server Liberty profile V8.5.5.9以降にアップグレードすると、Information Serverのレポート生成が下記エラーで失敗する。
com.ibm.wsspi.uow.UOWException: java.lang.NoSuchFieldError: jet/cs/util/APIConst.TAG_ENABLE_NLS at com.ibm.ws.uow.embeddable.EmbeddableUOWManagerImpl.runUnderNewUOW(EmbeddableUOWManagerImpl.java......
v8.5.5.8以下にダウングレードすること。
なお、V11.5については、Rollup Patch8、もしくはSP2を適用することで、V8.5.5.9以降にもアップグレード可能。</t>
    <rPh sb="53" eb="55">
      <t>イコウ</t>
    </rPh>
    <rPh sb="90" eb="92">
      <t>セイセイ</t>
    </rPh>
    <rPh sb="93" eb="95">
      <t>カキ</t>
    </rPh>
    <rPh sb="99" eb="101">
      <t>シッパイ</t>
    </rPh>
    <rPh sb="315" eb="317">
      <t>イカ</t>
    </rPh>
    <rPh sb="367" eb="369">
      <t>テキヨウ</t>
    </rPh>
    <phoneticPr fontId="2"/>
  </si>
  <si>
    <t>IA thin client shows different analysis status than IA thick client.</t>
    <phoneticPr fontId="2"/>
  </si>
  <si>
    <t>IAクライアント</t>
    <phoneticPr fontId="2"/>
  </si>
  <si>
    <t>WorkbenchとThin Clientで、列分析の結果が異なることがある（Workbenchでは列分析が成功し、Thin Clientでは失敗するなど）。
Thin Clientでは列分析とデータ品質分析の分析を同時に行っているが、Workbenchではデータ品質分析は行われない。
そのため、WorkbenchとThin Clientでは分析結果が異なることが起こりえる。
将来のアップデートで、Thin Clientの列分析とデータ品質分析を個別に実施できるよう変更される予定。</t>
    <rPh sb="23" eb="24">
      <t>レツ</t>
    </rPh>
    <rPh sb="24" eb="26">
      <t>ブンセキ</t>
    </rPh>
    <rPh sb="27" eb="29">
      <t>ケッカ</t>
    </rPh>
    <rPh sb="30" eb="31">
      <t>コト</t>
    </rPh>
    <rPh sb="50" eb="51">
      <t>レツ</t>
    </rPh>
    <rPh sb="51" eb="53">
      <t>ブンセキ</t>
    </rPh>
    <rPh sb="54" eb="56">
      <t>セイコウ</t>
    </rPh>
    <rPh sb="71" eb="73">
      <t>シッパイ</t>
    </rPh>
    <rPh sb="93" eb="94">
      <t>レツ</t>
    </rPh>
    <rPh sb="94" eb="96">
      <t>ブンセキ</t>
    </rPh>
    <rPh sb="100" eb="102">
      <t>ヒンシツ</t>
    </rPh>
    <rPh sb="102" eb="104">
      <t>ブンセキ</t>
    </rPh>
    <rPh sb="105" eb="107">
      <t>ブンセキ</t>
    </rPh>
    <rPh sb="108" eb="110">
      <t>ドウジ</t>
    </rPh>
    <rPh sb="111" eb="112">
      <t>オコナ</t>
    </rPh>
    <rPh sb="132" eb="134">
      <t>ヒンシツ</t>
    </rPh>
    <rPh sb="134" eb="136">
      <t>ブンセキ</t>
    </rPh>
    <rPh sb="137" eb="138">
      <t>オコナ</t>
    </rPh>
    <rPh sb="172" eb="174">
      <t>ブンセキ</t>
    </rPh>
    <rPh sb="174" eb="176">
      <t>ケッカ</t>
    </rPh>
    <rPh sb="177" eb="178">
      <t>コト</t>
    </rPh>
    <rPh sb="183" eb="184">
      <t>オ</t>
    </rPh>
    <rPh sb="213" eb="214">
      <t>レツ</t>
    </rPh>
    <rPh sb="214" eb="216">
      <t>ブンセキ</t>
    </rPh>
    <rPh sb="220" eb="222">
      <t>ヒンシツ</t>
    </rPh>
    <rPh sb="222" eb="224">
      <t>ブンセキ</t>
    </rPh>
    <rPh sb="225" eb="227">
      <t>コベツ</t>
    </rPh>
    <rPh sb="228" eb="230">
      <t>ジッシ</t>
    </rPh>
    <rPh sb="235" eb="237">
      <t>ヘンコウ</t>
    </rPh>
    <rPh sb="240" eb="242">
      <t>ヨテイ</t>
    </rPh>
    <phoneticPr fontId="2"/>
  </si>
  <si>
    <t>InfoSphere Information Server 8.5 のマニュアルで、Linux 環境に DB2 をインストールする際のカーネル・パラメーター(SHMALL, SHMMAX)の最小要件の値が下記のように訂正された。
誤)
For the SHMALL parameter you see:
    8388608 or 90% of physical memory (whichever value is greater) . 
For the SHMMAX parameter, you see:
    For 32-bit: 268435456
    For 64-bit: 1073741824 
正)
For the SHMALL parameter:
    デフォルトの 4096 PAGE_SIZE には、4294967296 を使用します
    4096 より大きい PAGE_SIZE の場合は、 17592186044416 を PAGE_SIZE で除算します (17592186044416/PAGE_SIZE)
For the SHMMAX parameter:
    この値は、コンピューターの物理メモリー (バイト単位) の 100% と同じになるように設定します</t>
    <phoneticPr fontId="2"/>
  </si>
  <si>
    <t>DataStage parallel jobs fail with fork() failed, Resource temporarily unavailable</t>
    <phoneticPr fontId="2"/>
  </si>
  <si>
    <t>DataStage パラレル・ジョブ</t>
    <phoneticPr fontId="2"/>
  </si>
  <si>
    <t>7.5, 8.0, 8.1, 8.5, 8.7, 9.1</t>
    <phoneticPr fontId="2"/>
  </si>
  <si>
    <t>DataStage のパラレル・ジョブが"fork() failed, Resource temporarily unavailable"で失敗した場合は、一時的なリソース不足が考えられる。
Unix や Linux で最も一般的な要因は、以下が上げられる。
・カーネルの最大プロセス数の上限に達した
・オープンできるファイル数の上限に達した
・スワップ領域サイズを超えた
AIX環境で、dsadmユーザーに関連するプロセス数をモニタリングする方法が紹介されている。
WindowsやSolaris環境でも、関連Technoteのリンクが紹介されている。</t>
    <phoneticPr fontId="2"/>
  </si>
  <si>
    <t>Jobs that use the WebSphere MQ stage truncate data</t>
    <phoneticPr fontId="2"/>
  </si>
  <si>
    <t>InfoSphere Information Server</t>
    <phoneticPr fontId="2"/>
  </si>
  <si>
    <t>MQステージ</t>
    <phoneticPr fontId="2"/>
  </si>
  <si>
    <t>Windows</t>
    <phoneticPr fontId="2"/>
  </si>
  <si>
    <t>8.1, 8.5</t>
    <phoneticPr fontId="2"/>
  </si>
  <si>
    <t>MQステージを使用してncharもしくはnvarcharのデータをロードすると、切捨てが発生する。
ncharもしくはnvarcharのデータタイプを扱う場合は、MQ Connectorステージを使用すること。</t>
    <phoneticPr fontId="2"/>
  </si>
  <si>
    <t>Information Governance Catalog: Workflow cannot be enabled (InvalidLinkPointReferencedIdentityException)</t>
    <phoneticPr fontId="2"/>
  </si>
  <si>
    <t>IGC,ワークフロー</t>
    <phoneticPr fontId="2"/>
  </si>
  <si>
    <t>AIX, Linux, Windows</t>
    <phoneticPr fontId="2"/>
  </si>
  <si>
    <t>11.5, 11.5.0.1, 11.5.0.2</t>
    <phoneticPr fontId="2"/>
  </si>
  <si>
    <t>ワークフローを有効に設定しても、ページを更新すると設定が無効に戻る。
error.logに下記メッセージを出力される。
2017-09-06T13:32:13,045 [WebContainer : 6] ERROR com.ibm.bg.importexport.archive.GlossaryImportService - The identity of link point for object [RID1] involves its of_Directory reference to object [RID2], which is not present in the import data.
com.ibm.iis.xmeta.importexport.exception.InvalidLinkPointReferencedIdentityException: The identity of link point for object [RID1] involves its of_Directory reference to object [RID2], which is not present in the import data.
用語などのグロッサリー資産のカスタム属性タイプ「関係」にスチュワードを指定していることが原因。
該当のグロッサリー資産を編集し、スチュワードの項目に直接スチュワートを指定すること。</t>
    <rPh sb="7" eb="9">
      <t>ユウコウ</t>
    </rPh>
    <rPh sb="10" eb="12">
      <t>セッテイ</t>
    </rPh>
    <rPh sb="20" eb="22">
      <t>コウシン</t>
    </rPh>
    <rPh sb="25" eb="27">
      <t>セッテイ</t>
    </rPh>
    <rPh sb="28" eb="30">
      <t>ムコウ</t>
    </rPh>
    <rPh sb="31" eb="32">
      <t>モド</t>
    </rPh>
    <rPh sb="45" eb="47">
      <t>カキ</t>
    </rPh>
    <rPh sb="53" eb="55">
      <t>シュツリョク</t>
    </rPh>
    <rPh sb="533" eb="535">
      <t>ヨウゴ</t>
    </rPh>
    <rPh sb="544" eb="546">
      <t>シサン</t>
    </rPh>
    <rPh sb="551" eb="553">
      <t>ゾクセイ</t>
    </rPh>
    <rPh sb="557" eb="559">
      <t>カンケイ</t>
    </rPh>
    <rPh sb="568" eb="570">
      <t>シテイ</t>
    </rPh>
    <rPh sb="577" eb="579">
      <t>ゲンイン</t>
    </rPh>
    <rPh sb="581" eb="583">
      <t>ガイトウ</t>
    </rPh>
    <rPh sb="590" eb="592">
      <t>シサン</t>
    </rPh>
    <rPh sb="593" eb="595">
      <t>ヘンシュウ</t>
    </rPh>
    <rPh sb="604" eb="606">
      <t>コウモク</t>
    </rPh>
    <rPh sb="607" eb="609">
      <t>チョクセツ</t>
    </rPh>
    <rPh sb="616" eb="618">
      <t>シテイ</t>
    </rPh>
    <phoneticPr fontId="2"/>
  </si>
  <si>
    <t>Information Governance Catalog: When you search for custom attributes by using REST API, custom attributes with xt__ prefix are displayed</t>
    <phoneticPr fontId="2"/>
  </si>
  <si>
    <t>IGC,REST API</t>
    <phoneticPr fontId="2"/>
  </si>
  <si>
    <t>IGC REST explorerを使用してカスタム属性をPOSTすると、カスタム属性が"xt__"で始まる名前に変更されて結果が表示される（IGCの管理ページでは"xt__"は表示されない）。
POSTのアクションでフィルターをかけることで解決可能。</t>
    <rPh sb="18" eb="20">
      <t>シヨウ</t>
    </rPh>
    <rPh sb="26" eb="28">
      <t>ゾクセイ</t>
    </rPh>
    <rPh sb="41" eb="43">
      <t>ゾクセイ</t>
    </rPh>
    <rPh sb="51" eb="52">
      <t>ハジ</t>
    </rPh>
    <rPh sb="54" eb="56">
      <t>ナマエ</t>
    </rPh>
    <rPh sb="57" eb="59">
      <t>ヘンコウ</t>
    </rPh>
    <rPh sb="62" eb="64">
      <t>ケッカ</t>
    </rPh>
    <rPh sb="65" eb="67">
      <t>ヒョウジ</t>
    </rPh>
    <rPh sb="75" eb="77">
      <t>カンリ</t>
    </rPh>
    <rPh sb="89" eb="91">
      <t>ヒョウジ</t>
    </rPh>
    <rPh sb="121" eb="123">
      <t>カイケツ</t>
    </rPh>
    <rPh sb="123" eb="125">
      <t>カノウ</t>
    </rPh>
    <phoneticPr fontId="2"/>
  </si>
  <si>
    <t>istools does not work after installation of FP2</t>
    <phoneticPr fontId="2"/>
  </si>
  <si>
    <t>InfoSphere DataStage</t>
    <phoneticPr fontId="2"/>
  </si>
  <si>
    <t>istool</t>
    <phoneticPr fontId="2"/>
  </si>
  <si>
    <t>AIX, HP-UX, Linux, Solaris, Windows</t>
    <phoneticPr fontId="2"/>
  </si>
  <si>
    <t>9.1, 11.3, 11.5</t>
    <phoneticPr fontId="2"/>
  </si>
  <si>
    <t>Fixpackをインストール後にistoolを実行すると下記エラーで失敗する。
org.osgi.framework.BundleException: The bundle "org.eclipse.core.
runtime_3.6.0.v20100505 [3]" could not be resolved. Reason: Missing 
Constraint: Require-Bundle: org.eclipse.core.jobs; bundle-version="[3.2.0,4.0.0)" 
at org.eclipse.osgi.framework.internal.core.AbstractBundle.
jarファイルへのアクセス及び実行権限が足りないか、Fixpack適用前のistool関連のファイルやjarファイルがキャッシュされていることが原因。
それぞれの解決方法に関してガイド。</t>
    <rPh sb="14" eb="15">
      <t>ゴ</t>
    </rPh>
    <rPh sb="23" eb="25">
      <t>ジッコウ</t>
    </rPh>
    <rPh sb="28" eb="30">
      <t>カキ</t>
    </rPh>
    <rPh sb="34" eb="36">
      <t>シッパイ</t>
    </rPh>
    <rPh sb="333" eb="334">
      <t>オヨ</t>
    </rPh>
    <rPh sb="335" eb="337">
      <t>ジッコウ</t>
    </rPh>
    <rPh sb="337" eb="339">
      <t>ケンゲン</t>
    </rPh>
    <rPh sb="340" eb="341">
      <t>タ</t>
    </rPh>
    <rPh sb="353" eb="355">
      <t>テキヨウ</t>
    </rPh>
    <rPh sb="355" eb="356">
      <t>マエ</t>
    </rPh>
    <rPh sb="363" eb="365">
      <t>カンレン</t>
    </rPh>
    <rPh sb="392" eb="394">
      <t>ゲンイン</t>
    </rPh>
    <rPh sb="401" eb="403">
      <t>カイケツ</t>
    </rPh>
    <rPh sb="403" eb="405">
      <t>ホウホウ</t>
    </rPh>
    <rPh sb="406" eb="407">
      <t>カン</t>
    </rPh>
    <phoneticPr fontId="2"/>
  </si>
  <si>
    <t>[Microsoft][SQL Native Client][SQL Server] TCP Provider: The semaphore timeout period has expired</t>
    <phoneticPr fontId="2"/>
  </si>
  <si>
    <t>SQLサーバー</t>
    <phoneticPr fontId="2"/>
  </si>
  <si>
    <t>8.5, 8.7, 9.1, 11.3.1.0, 11.5</t>
    <phoneticPr fontId="2"/>
  </si>
  <si>
    <t>MSSQLサーバーにアクセスするDataStageのジョブが途中で警告（SQLSTATE = 07008, fNativeError = 121）を出し、最終的に下記エラーメッセージで失敗する。
[Microsoft][SQL Native Client][SQL Server] TCP Provider: The semaphore timeout period has expired
TCPもしくはそれより下のレイヤーで問題が発生しているため、Windows及びUnix環境それぞれにおける問題判別方法をガイド。</t>
    <rPh sb="30" eb="32">
      <t>トチュウ</t>
    </rPh>
    <rPh sb="33" eb="35">
      <t>ケイコク</t>
    </rPh>
    <rPh sb="74" eb="75">
      <t>ダ</t>
    </rPh>
    <rPh sb="77" eb="80">
      <t>サイシュウテキ</t>
    </rPh>
    <rPh sb="81" eb="83">
      <t>カキ</t>
    </rPh>
    <rPh sb="92" eb="94">
      <t>シッパイ</t>
    </rPh>
    <rPh sb="208" eb="209">
      <t>シタ</t>
    </rPh>
    <rPh sb="215" eb="217">
      <t>モンダイ</t>
    </rPh>
    <rPh sb="218" eb="220">
      <t>ハッセイ</t>
    </rPh>
    <rPh sb="234" eb="235">
      <t>オヨ</t>
    </rPh>
    <rPh sb="240" eb="242">
      <t>カンキョウ</t>
    </rPh>
    <rPh sb="250" eb="252">
      <t>モンダイ</t>
    </rPh>
    <rPh sb="252" eb="254">
      <t>ハンベツ</t>
    </rPh>
    <rPh sb="254" eb="256">
      <t>ホウホウ</t>
    </rPh>
    <phoneticPr fontId="2"/>
  </si>
  <si>
    <t>Information Analyzer Column Analysis fails after fails if Enhanced Data Class set</t>
    <phoneticPr fontId="2"/>
  </si>
  <si>
    <t>InfoSphere Information Analyzer</t>
    <phoneticPr fontId="2"/>
  </si>
  <si>
    <t>FP適用</t>
    <rPh sb="2" eb="4">
      <t>テキヨウ</t>
    </rPh>
    <phoneticPr fontId="2"/>
  </si>
  <si>
    <t>11.5.0.2 (fix pack 2)  service pack 1にアップグレードした後に"拡張データ分類"オプションを有効にして列分析を実行すると失敗する。
DataStageのジョブログやWASのSystemOut.logに下記エラーメッセージが出力される。
Message: pxbridge(8): com.ascential.e2.common.CC_Exception: 
com.ibm.infosphere.classification.DataClassificationEngineException: 
data_class_name - Classifier type missing / not supported as custom classifier 
at com.ibm.infosphere.classification.DataClassificationEngine.preValidateDataClass
IA Thin Clientでは、"拡張データ分類"は常に有効のため無効にできない。
SP1以降、誤りのあるデータクラス定義についてはエラーになるように変更されている。
IGCより対象のデータクラスを修正するか、データクラスを無効にすること。</t>
    <rPh sb="47" eb="48">
      <t>アト</t>
    </rPh>
    <rPh sb="64" eb="66">
      <t>ユウコウ</t>
    </rPh>
    <rPh sb="69" eb="70">
      <t>レツ</t>
    </rPh>
    <rPh sb="70" eb="72">
      <t>ブンセキ</t>
    </rPh>
    <rPh sb="73" eb="75">
      <t>ジッコウ</t>
    </rPh>
    <rPh sb="78" eb="80">
      <t>シッパイ</t>
    </rPh>
    <rPh sb="118" eb="120">
      <t>カキ</t>
    </rPh>
    <rPh sb="129" eb="131">
      <t>シュツリョク</t>
    </rPh>
    <rPh sb="458" eb="459">
      <t>ツネ</t>
    </rPh>
    <rPh sb="460" eb="462">
      <t>ユウコウ</t>
    </rPh>
    <rPh sb="465" eb="467">
      <t>ムコウ</t>
    </rPh>
    <rPh sb="477" eb="479">
      <t>イコウ</t>
    </rPh>
    <rPh sb="480" eb="481">
      <t>アヤマ</t>
    </rPh>
    <rPh sb="491" eb="493">
      <t>テイギ</t>
    </rPh>
    <rPh sb="507" eb="509">
      <t>ヘンコウ</t>
    </rPh>
    <rPh sb="521" eb="523">
      <t>タイショウ</t>
    </rPh>
    <rPh sb="531" eb="533">
      <t>シュウセイ</t>
    </rPh>
    <rPh sb="544" eb="546">
      <t>ムコウ</t>
    </rPh>
    <phoneticPr fontId="2"/>
  </si>
  <si>
    <t>InfoSphere Business Glossary, IGC</t>
    <phoneticPr fontId="2"/>
  </si>
  <si>
    <t>8.5, 8.5.0.1, 8.5.0.2, 8.5.0.3, 8.7, 8.7.0.1, 9.1, 9.1.0.1, 11.3, 11.5, 11.5.0.1</t>
    <phoneticPr fontId="2"/>
  </si>
  <si>
    <t>大きなサイズのビジネス・グロッサリーのファイルをインポートすると、タイムアウト値を超えて失敗することがある。
WAS と Information Server に設定されているタイムアウト値を変更する方法を紹介。</t>
    <phoneticPr fontId="2"/>
  </si>
  <si>
    <t>Unable to log in Information Server from Designer client.</t>
    <phoneticPr fontId="2"/>
  </si>
  <si>
    <t>Linux,VMWare,クライアント</t>
    <phoneticPr fontId="2"/>
  </si>
  <si>
    <t>VMWareのLinux環境（guest OS）にInformation Serverをインストールした後、クライアントからスイート管理者のユーザーでログインすると下記エラーで失敗する。
"No Engine credentials were found on the Services Tier for the specified user ('isadmin') on Information Server Engine 'hostname'"
LinuxがVMWareのguest OSであり、全ての層が同じLinuxサーバーにインストールされている環境で発生する。
該当Linux上に、VMWare Toolsをインストールすること。</t>
    <rPh sb="12" eb="14">
      <t>カンキョウ</t>
    </rPh>
    <rPh sb="52" eb="53">
      <t>アト</t>
    </rPh>
    <rPh sb="66" eb="69">
      <t>カンリシャ</t>
    </rPh>
    <rPh sb="82" eb="84">
      <t>カキ</t>
    </rPh>
    <rPh sb="88" eb="90">
      <t>シッパイ</t>
    </rPh>
    <rPh sb="251" eb="252">
      <t>スベ</t>
    </rPh>
    <rPh sb="254" eb="255">
      <t>ソウ</t>
    </rPh>
    <rPh sb="256" eb="257">
      <t>オナ</t>
    </rPh>
    <rPh sb="279" eb="281">
      <t>カンキョウ</t>
    </rPh>
    <rPh sb="282" eb="284">
      <t>ハッセイ</t>
    </rPh>
    <rPh sb="288" eb="290">
      <t>ガイトウ</t>
    </rPh>
    <rPh sb="295" eb="296">
      <t>ジョウ</t>
    </rPh>
    <phoneticPr fontId="2"/>
  </si>
  <si>
    <t>Why does IBM DataStage Designer Client crash intermittently?</t>
    <phoneticPr fontId="2"/>
  </si>
  <si>
    <t>DataStageデザイナークライアントが、断続的に無応答になりクラッシュする。
Windowsのイベントログに以下のメッセージが記録される。
Faulting application name: DSDesign.exe, version: 9.1.0.0, time stamp: 0x51f9abfb
Faulting module name: MFC42.DLL, version: 6.6.8063.0, time stamp: 0x4a5bda30 
Exception code: 0xc0000005 
Fault offset: 0x00058eea 
Faulting process id: 0x7d4 
Faulting application start time: 0x01d310994bd21e4f 
Faulting application path: C:\ibm\InformationServer\Clients\Classic\DSDesign.exe 
Faulting module path: C:\Windows\system32\MFC42.DLL 
Report Id: 561634d1-7e4e-11e7-b6f6-005056b54729
Microsoftが提供しているsecurity update 2506212を適用したことが原因。
Microsoft fix 2584577を参照し、そのガイドに従うこと。</t>
    <rPh sb="22" eb="25">
      <t>ダンゾクテキ</t>
    </rPh>
    <rPh sb="26" eb="27">
      <t>ム</t>
    </rPh>
    <rPh sb="27" eb="29">
      <t>オウトウ</t>
    </rPh>
    <rPh sb="56" eb="58">
      <t>イカ</t>
    </rPh>
    <rPh sb="65" eb="67">
      <t>キロク</t>
    </rPh>
    <rPh sb="561" eb="563">
      <t>テイキョウ</t>
    </rPh>
    <rPh sb="591" eb="593">
      <t>テキヨウ</t>
    </rPh>
    <rPh sb="598" eb="600">
      <t>ゲンイン</t>
    </rPh>
    <rPh sb="624" eb="626">
      <t>サンショウ</t>
    </rPh>
    <rPh sb="634" eb="635">
      <t>シタガ</t>
    </rPh>
    <phoneticPr fontId="2"/>
  </si>
  <si>
    <t>Error encountered when running IBM Information Server command line tools: istool, IAJob, IAAdmin</t>
    <phoneticPr fontId="2"/>
  </si>
  <si>
    <t>コマンドツール</t>
    <phoneticPr fontId="2"/>
  </si>
  <si>
    <t>11.3.1.2, 11.5.0.1, 11.5.0.2</t>
    <phoneticPr fontId="2"/>
  </si>
  <si>
    <t>コマンドラインツール（istool、IAJob、IAAdmin）をバックグラウンドのタスクで15分以上実行すると、下記エラーが出力される。
Error encountered in task execution : CDIHT0500E: The server encountered
an unexpected condition which prevented it from fulfilling the request.
WASのプラグインのタイムアウトが900秒（15分）であることが原因。
plugin-cfg.xmlのServerIOTimeout（デフォルト900秒）を変更すること。</t>
    <rPh sb="48" eb="49">
      <t>フン</t>
    </rPh>
    <rPh sb="49" eb="51">
      <t>イジョウ</t>
    </rPh>
    <rPh sb="51" eb="53">
      <t>ジッコウ</t>
    </rPh>
    <rPh sb="57" eb="59">
      <t>カキ</t>
    </rPh>
    <rPh sb="63" eb="65">
      <t>シュツリョク</t>
    </rPh>
    <rPh sb="236" eb="237">
      <t>ビョウ</t>
    </rPh>
    <rPh sb="240" eb="241">
      <t>フン</t>
    </rPh>
    <rPh sb="248" eb="250">
      <t>ゲンイン</t>
    </rPh>
    <rPh sb="291" eb="292">
      <t>ビョウ</t>
    </rPh>
    <rPh sb="294" eb="296">
      <t>ヘンコウ</t>
    </rPh>
    <phoneticPr fontId="2"/>
  </si>
  <si>
    <t>DataStage 11.3.1.2 Checksum stage generating different results</t>
    <phoneticPr fontId="2"/>
  </si>
  <si>
    <t>Checksumステージ</t>
    <phoneticPr fontId="2"/>
  </si>
  <si>
    <t>Checksumステージで、同じ入力ファイルを使用しているにも関わらず、ジョブの起動方法（スケジュールもしくはマニュアル）により結果が異なる事象が発生する。
APAR JR53253と同じ事象だが、パッチを適用しても解決されない。
スケジュール実行では、使用されるLANG環境変数が異なることが原因。
デザイナークライアントと同じLANGの環境変数をジョブレベルでも設定すること。</t>
    <rPh sb="31" eb="32">
      <t>カカ</t>
    </rPh>
    <rPh sb="40" eb="42">
      <t>キドウ</t>
    </rPh>
    <rPh sb="42" eb="44">
      <t>ホウホウ</t>
    </rPh>
    <rPh sb="64" eb="66">
      <t>ケッカ</t>
    </rPh>
    <rPh sb="67" eb="68">
      <t>コト</t>
    </rPh>
    <rPh sb="70" eb="72">
      <t>ジショウ</t>
    </rPh>
    <rPh sb="73" eb="75">
      <t>ハッセイ</t>
    </rPh>
    <rPh sb="92" eb="93">
      <t>オナ</t>
    </rPh>
    <rPh sb="94" eb="96">
      <t>ジショウ</t>
    </rPh>
    <rPh sb="103" eb="105">
      <t>テキヨウ</t>
    </rPh>
    <rPh sb="108" eb="110">
      <t>カイケツ</t>
    </rPh>
    <rPh sb="163" eb="164">
      <t>オナ</t>
    </rPh>
    <rPh sb="170" eb="172">
      <t>カンキョウ</t>
    </rPh>
    <rPh sb="172" eb="174">
      <t>ヘンスウ</t>
    </rPh>
    <rPh sb="183" eb="185">
      <t>セッテイ</t>
    </rPh>
    <phoneticPr fontId="2"/>
  </si>
  <si>
    <t>WebSphere crashes when operational metadata is not purged in IBM Information Server.</t>
    <phoneticPr fontId="2"/>
  </si>
  <si>
    <t>オペレーショナルメタデータの蓄積により、リソース不足が発生しWASが断続的にクラッシュする。
Error getting Connection from Datasource (jdbc/ASBDataSource) java.sql.SQLException: Failed preTestConnection. Pool requests blocked for jdbc/ASBDataSource until the test connection thread is successful.
It is followed by the exceptions:
com.ibm.iis.isf.security.session.monitor.MonitorRunnable run MonitorThread caught exception when processing session. com.ibm.iis.isf.security.impl.SessionCacheException: com.ibm.iis.isf.security.impl.SessionDAOException: com.ibm.iis.isf.sandbox.ServiceException: com.ibm.iis.xmeta.client.exception.ServiceException: Error running query
オペレーショナルメタデータのパージ方法についてガイド。</t>
    <rPh sb="14" eb="16">
      <t>チクセキ</t>
    </rPh>
    <rPh sb="24" eb="26">
      <t>ブソク</t>
    </rPh>
    <rPh sb="27" eb="29">
      <t>ハッセイ</t>
    </rPh>
    <rPh sb="34" eb="37">
      <t>ダンゾクテキ</t>
    </rPh>
    <rPh sb="639" eb="641">
      <t>ホウホウ</t>
    </rPh>
    <phoneticPr fontId="2"/>
  </si>
  <si>
    <t>DataStage : REST API Error with Hierarchical Stage, needs support for TLS 1.2</t>
    <phoneticPr fontId="2"/>
  </si>
  <si>
    <t>Hierarchicalステージ</t>
    <phoneticPr fontId="2"/>
  </si>
  <si>
    <t>Hierarchicalステージを使用したDataStageのジョブが、RestAPIの処理で失敗する。
ジョブログには以下のメッセージが出力される。
errorMessage:CDIER0961E: The REST step is unable to invoke the RESTservice, cause=javax.net.ssl.SSLPeerUnverifiedException: peer not authenticated
ブラウザやRESTクライアントからはURLにアクセス可能で、エラー無く正常に処理が行われる。
DataStage11.5では、デフォルトでSSL 3.0及びTLS 1.0をサポートするため、TLSサーバーがこれらをサポートしていないと上記エラーが発生する。
DataStageのJDKを、サポートされる最新バージョンにアップグレードすること（同時にTLS 1.2がサポートされる）。
合わせてHierarchicalステージにオプション（Dcom.ibm.jsse2.overrideDefaultTLS、Dcom.ibm.jsse2.overrideDefaultProtocol）を追加すること。</t>
    <rPh sb="17" eb="19">
      <t>シヨウ</t>
    </rPh>
    <rPh sb="44" eb="46">
      <t>ショリ</t>
    </rPh>
    <rPh sb="47" eb="49">
      <t>シッパイ</t>
    </rPh>
    <rPh sb="60" eb="62">
      <t>イカ</t>
    </rPh>
    <rPh sb="69" eb="71">
      <t>シュツリョク</t>
    </rPh>
    <rPh sb="250" eb="252">
      <t>カノウ</t>
    </rPh>
    <rPh sb="257" eb="258">
      <t>ナ</t>
    </rPh>
    <rPh sb="259" eb="261">
      <t>セイジョウ</t>
    </rPh>
    <rPh sb="262" eb="264">
      <t>ショリ</t>
    </rPh>
    <rPh sb="265" eb="266">
      <t>オコナ</t>
    </rPh>
    <rPh sb="300" eb="301">
      <t>オヨ</t>
    </rPh>
    <rPh sb="341" eb="343">
      <t>ジョウキ</t>
    </rPh>
    <rPh sb="347" eb="349">
      <t>ハッセイ</t>
    </rPh>
    <rPh sb="375" eb="377">
      <t>サイシン</t>
    </rPh>
    <rPh sb="395" eb="397">
      <t>ドウジ</t>
    </rPh>
    <rPh sb="416" eb="417">
      <t>ア</t>
    </rPh>
    <rPh sb="517" eb="519">
      <t>ツイカ</t>
    </rPh>
    <phoneticPr fontId="2"/>
  </si>
  <si>
    <t>InfoSphere DataStage jobs fail with error: "Resource temporarily unavailable".</t>
    <phoneticPr fontId="2"/>
  </si>
  <si>
    <t>DataStageのジョブが下記エラーで失敗する。
Message: APT_CombinedOperatorController(17),1: Adaptive job monitoring feature is disabled; could not create polling thread: Resource temporarily unavailable.
Message: cs}}}(0),1: Failure during execution of operator logic.
プロセス数やファイル数のユーザーリソースの制限値（ulimit）に達している、もしくはジョブモニターの問題が考えられる。
プロセス数及びファイル数のulimitを10000以上に設定することを推奨（アドミニストレータークライアントもしくはdsenvにて設定）。
ulimitを変更してもエラーが解決しない場合は、ジョブモニターの問題が考えられるため、該当ジョブに対しAPT_NO_JOBMONを設定しエラーが発生しないことを確認。</t>
    <rPh sb="14" eb="16">
      <t>カキ</t>
    </rPh>
    <rPh sb="20" eb="22">
      <t>シッパイ</t>
    </rPh>
    <rPh sb="255" eb="256">
      <t>スウ</t>
    </rPh>
    <rPh sb="261" eb="262">
      <t>スウ</t>
    </rPh>
    <rPh sb="272" eb="275">
      <t>セイゲンチ</t>
    </rPh>
    <rPh sb="302" eb="304">
      <t>モンダイ</t>
    </rPh>
    <rPh sb="305" eb="306">
      <t>カンガ</t>
    </rPh>
    <rPh sb="316" eb="317">
      <t>スウ</t>
    </rPh>
    <rPh sb="317" eb="318">
      <t>オヨ</t>
    </rPh>
    <rPh sb="323" eb="324">
      <t>スウ</t>
    </rPh>
    <rPh sb="337" eb="339">
      <t>イジョウ</t>
    </rPh>
    <rPh sb="340" eb="342">
      <t>セッテイ</t>
    </rPh>
    <rPh sb="347" eb="349">
      <t>スイショウ</t>
    </rPh>
    <rPh sb="377" eb="379">
      <t>セッテイ</t>
    </rPh>
    <rPh sb="389" eb="391">
      <t>ヘンコウ</t>
    </rPh>
    <rPh sb="398" eb="400">
      <t>カイケツ</t>
    </rPh>
    <rPh sb="403" eb="405">
      <t>バアイ</t>
    </rPh>
    <rPh sb="415" eb="417">
      <t>モンダイ</t>
    </rPh>
    <rPh sb="418" eb="419">
      <t>カンガ</t>
    </rPh>
    <rPh sb="426" eb="428">
      <t>ガイトウ</t>
    </rPh>
    <rPh sb="432" eb="433">
      <t>タイ</t>
    </rPh>
    <rPh sb="448" eb="450">
      <t>セッテイ</t>
    </rPh>
    <rPh sb="455" eb="457">
      <t>ハッセイ</t>
    </rPh>
    <rPh sb="463" eb="465">
      <t>カクニン</t>
    </rPh>
    <phoneticPr fontId="2"/>
  </si>
  <si>
    <t>IBM InfoSphere DataStage and QualityStage Operations Console is unable to display project list</t>
    <phoneticPr fontId="2"/>
  </si>
  <si>
    <t>8.7, 8.7.0.1, 8.7.0.2, 9.1, 9.1.0.1, 9.1.2.0, 11.3, 11.3.1.0, 11.3.1.1, 11.3.1.2, 11.5, 11.5.0.1, 11.5.0.2</t>
    <phoneticPr fontId="2"/>
  </si>
  <si>
    <t>Operations Consoleの画面で、プロジェクトのリストが表示されない。
Project Filterのドロップダウンをクリックすると、"Sorry, an error occurred'"と表示される。
dsrpcdの欄に"Not running"もしくは"Invalid username or password"と表示される。
SystemOutやメッセージログファイルに以下のエラーが出力される。
000000d2 IIS-DSTAGE E IIS-DSTAGE-0: REST operation threw an internal server exception
com.ibm.datastage.rest.exceptions.DataStageRESTServiceOperationFailedException: Service operation failed when performing action 'projects' for resource 'engines/MYENGINE1' at com.ibm.datastage.rest.servlets.actions.ProjectsAction.getProjectsList(ProjectsAction.java:158)
考えられる原因は以下の通り。
・プロジェクトが破損している
・エンジンがダウンしている
・プロジェクトフォルダやファイルへのアクセス権が無い
・DataStageプロジェクトのロールが足りない
それぞれの原因に対応した解決策についてガイド。</t>
    <rPh sb="19" eb="21">
      <t>ガメン</t>
    </rPh>
    <rPh sb="34" eb="36">
      <t>ヒョウジ</t>
    </rPh>
    <rPh sb="101" eb="103">
      <t>ヒョウジ</t>
    </rPh>
    <rPh sb="115" eb="116">
      <t>ラン</t>
    </rPh>
    <rPh sb="165" eb="167">
      <t>ヒョウジ</t>
    </rPh>
    <rPh sb="194" eb="196">
      <t>イカ</t>
    </rPh>
    <rPh sb="201" eb="203">
      <t>シュツリョク</t>
    </rPh>
    <rPh sb="566" eb="567">
      <t>カンガ</t>
    </rPh>
    <rPh sb="571" eb="573">
      <t>ゲンイン</t>
    </rPh>
    <rPh sb="574" eb="576">
      <t>イカ</t>
    </rPh>
    <rPh sb="577" eb="578">
      <t>トオ</t>
    </rPh>
    <rPh sb="590" eb="592">
      <t>ハソン</t>
    </rPh>
    <rPh sb="633" eb="634">
      <t>ケン</t>
    </rPh>
    <rPh sb="635" eb="636">
      <t>ナ</t>
    </rPh>
    <rPh sb="659" eb="660">
      <t>タ</t>
    </rPh>
    <rPh sb="670" eb="672">
      <t>ゲンイン</t>
    </rPh>
    <rPh sb="673" eb="675">
      <t>タイオウ</t>
    </rPh>
    <rPh sb="677" eb="680">
      <t>カイケツサク</t>
    </rPh>
    <phoneticPr fontId="2"/>
  </si>
  <si>
    <t>java.lang.NoSuchMethodError when running "Test Assembly"</t>
    <phoneticPr fontId="2"/>
  </si>
  <si>
    <t>Hierarchicalステージで、「アセンブリーのテスト」を実行すると、以下のエラーが発生する。
java.lang.NoSuchMethodError: org/apache/http/conn/ssl/SSLSocketFactory.&lt;init&gt;(Ljava/lang/String;Ljava/security/KeyStore;Ljava/lang/String;Ljava/security/KeyStore;Ljava/security/SecureRandom;Lorg/apache/http/conn/ssl/TrustStrategy; 
もしくは、
java.lang.NoSuchMethodError: 
org/apache/http/client/methods/HttpRequestBase.releaseConnection()
HierarchicalステージにRESTの処理が含まれていることが原因。
REST処理を含むHierarchicalステージでは、「アセンブリーのテスト」は実行できない。</t>
    <rPh sb="31" eb="33">
      <t>ジッコウ</t>
    </rPh>
    <rPh sb="37" eb="39">
      <t>イカ</t>
    </rPh>
    <rPh sb="44" eb="46">
      <t>ハッセイ</t>
    </rPh>
    <rPh sb="408" eb="410">
      <t>ショリ</t>
    </rPh>
    <rPh sb="411" eb="412">
      <t>フク</t>
    </rPh>
    <rPh sb="420" eb="422">
      <t>ゲンイン</t>
    </rPh>
    <rPh sb="428" eb="430">
      <t>ショリ</t>
    </rPh>
    <rPh sb="431" eb="432">
      <t>フク</t>
    </rPh>
    <rPh sb="465" eb="467">
      <t>ジッコウ</t>
    </rPh>
    <phoneticPr fontId="2"/>
  </si>
  <si>
    <t>ASBNode agents creating Javacore files due to OutOfMemory error</t>
    <phoneticPr fontId="2"/>
  </si>
  <si>
    <t>Javacore</t>
    <phoneticPr fontId="2"/>
  </si>
  <si>
    <t>ASBNode/conf/proxy.xmlのMaxHeapのサイズを増やしても、 Javacoreファイルが&lt;IS_Home&gt;/ASBNode や ASBNode/binに作成されてしまう。
MaxHeapはproxy.xmlではなく、ASBNode及びLogging Agentに直接設定すること。
設定方法に関するガイドを記載。</t>
    <rPh sb="35" eb="36">
      <t>フ</t>
    </rPh>
    <rPh sb="87" eb="89">
      <t>サクセイ</t>
    </rPh>
    <rPh sb="126" eb="127">
      <t>オヨ</t>
    </rPh>
    <rPh sb="142" eb="144">
      <t>チョクセツ</t>
    </rPh>
    <rPh sb="144" eb="146">
      <t>セッテイ</t>
    </rPh>
    <rPh sb="152" eb="154">
      <t>セッテイ</t>
    </rPh>
    <rPh sb="154" eb="156">
      <t>ホウホウ</t>
    </rPh>
    <rPh sb="157" eb="158">
      <t>カン</t>
    </rPh>
    <rPh sb="164" eb="166">
      <t>キサイ</t>
    </rPh>
    <phoneticPr fontId="2"/>
  </si>
  <si>
    <t>InfoSphere Information Server is not affected by a possible remote code execution vulnerability in Apache Struts</t>
  </si>
  <si>
    <t>Apache Struts 2には、リモートで任意のコードが実行される脆弱性(CVE-2017-9805)があるが、Information Serverの全てのエディションにおいてこの脆弱性による影響は無いため対応不要。</t>
    <rPh sb="77" eb="78">
      <t>スベ</t>
    </rPh>
    <rPh sb="92" eb="95">
      <t>ゼイジャクセイ</t>
    </rPh>
    <rPh sb="98" eb="100">
      <t>エイキョウ</t>
    </rPh>
    <rPh sb="101" eb="102">
      <t>ナ</t>
    </rPh>
    <rPh sb="105" eb="107">
      <t>タイオウ</t>
    </rPh>
    <rPh sb="107" eb="109">
      <t>フヨウ</t>
    </rPh>
    <phoneticPr fontId="2"/>
  </si>
  <si>
    <t>Security Bulletin: Multiple vulnerabilities in IBM Java SDK affects IBM InfoSphere Information Server</t>
    <phoneticPr fontId="2"/>
  </si>
  <si>
    <t>セキュリティ,Java SDK</t>
    <phoneticPr fontId="2"/>
  </si>
  <si>
    <t>Infosphere Information Serverで使用されているIBM Java SDK Versino6と7において、複数の脆弱性が報告されている。
これらは、2017年の4月にリリースされたIBM Java SDKのアップデートの一部として明らかにされた。
CVE-2017-3511
CVE-2017-3544
CVE-2017-3533
CVE-2017-3539
CVE-2016-9840
CVE-2016-9841
CVE-2016-9842
CVE-2016-9843</t>
    <phoneticPr fontId="2"/>
  </si>
  <si>
    <t>InfoSphere Administrative Console and DataStage Designer shows login error "You are not authorized to login"</t>
  </si>
  <si>
    <t>WAS,クライアント</t>
    <phoneticPr fontId="2"/>
  </si>
  <si>
    <t>AIX, HP-UX, Linux, Solaris, Windows</t>
    <phoneticPr fontId="2"/>
  </si>
  <si>
    <t>9.1.2.0, 11.3.1.2, 11.5.0.1, 11.5.0.2</t>
    <phoneticPr fontId="2"/>
  </si>
  <si>
    <t xml:space="preserve">Information Serverのエンジンとサービスを再起動すると、DataStageクライアントで"No Datastage Role"というメッセージが出力される。
SystemOut.logに以下のメッセージが出力される。
RepositoryReg E Error initializing repository, caused by: Invalid field ID 8 on Asset java.lang.RuntimeException: Invalid field ID 8 on Asset
Websphereのトレースをデフォルト設定に戻すこと。 </t>
    <rPh sb="29" eb="32">
      <t>サイキドウ</t>
    </rPh>
    <rPh sb="80" eb="82">
      <t>シュツリョク</t>
    </rPh>
    <rPh sb="101" eb="103">
      <t>イカ</t>
    </rPh>
    <rPh sb="110" eb="112">
      <t>シュツリョク</t>
    </rPh>
    <rPh sb="280" eb="282">
      <t>セッテイ</t>
    </rPh>
    <rPh sb="283" eb="284">
      <t>モド</t>
    </rPh>
    <phoneticPr fontId="2"/>
  </si>
  <si>
    <t>DB2 Load via DB2 Connector stage intermittently fails with named pipe error.</t>
    <phoneticPr fontId="2"/>
  </si>
  <si>
    <t>AIX環境, DB2</t>
    <phoneticPr fontId="2"/>
  </si>
  <si>
    <t>8.5, 8.7, 9.1, 11.3, 11.5</t>
    <phoneticPr fontId="2"/>
  </si>
  <si>
    <t>AIX環境でDB2 Connector ステージを使用してロードを行う場合、名前付きパイプを開き書き込みするとエラー6で逐次失敗する。
ジョブログに下記メッセージが出力される。
Message ID: IIS-CONN-DB2-00317 
Message: D2c_pvOutTableID_01,23: Load operation uses name pipe /tmp/udbpipe2139135678382162785821aZia . 
Message ID: IIS-CONN-DB2-00302 
Message: D2c_pvOutTableID_01,23: Error 6 occurred during opening a named pipe to write. (CC_DB2APILoadRecordDataSetConsumer::prepare, file CC_DB2APILoadRecordDataSetConsumer.cpp, line 1,438)
DB2の問題であるため、APAR IC73517を参照（DB2の同じテーブルスペースに同時にロードする際の問題）。</t>
    <rPh sb="74" eb="76">
      <t>カキ</t>
    </rPh>
    <rPh sb="82" eb="84">
      <t>シュツリョク</t>
    </rPh>
    <phoneticPr fontId="2"/>
  </si>
  <si>
    <t>Restricting PUBLIC access to Information Server XMETA repository.</t>
    <phoneticPr fontId="2"/>
  </si>
  <si>
    <t>InfoSphere DataStage</t>
    <phoneticPr fontId="2"/>
  </si>
  <si>
    <t>セキュリティ,レポジトリー</t>
    <phoneticPr fontId="2"/>
  </si>
  <si>
    <t>AIX, HP-UX, Linux, Solaris, Windows</t>
    <phoneticPr fontId="2"/>
  </si>
  <si>
    <t>9.1, 11.3, 11.5</t>
    <phoneticPr fontId="2"/>
  </si>
  <si>
    <t>使用しているユーザー（xmeta、xmetasr、dsodb、srduserを含む）がアクセス可能であれば、XMETAのカタログテーブルからPUBLICの特権を剥奪しても問題はない。</t>
    <rPh sb="0" eb="2">
      <t>シヨウ</t>
    </rPh>
    <rPh sb="39" eb="40">
      <t>フク</t>
    </rPh>
    <rPh sb="47" eb="49">
      <t>カノウ</t>
    </rPh>
    <rPh sb="77" eb="79">
      <t>トッケン</t>
    </rPh>
    <rPh sb="80" eb="82">
      <t>ハクダツ</t>
    </rPh>
    <rPh sb="85" eb="87">
      <t>モンダイ</t>
    </rPh>
    <phoneticPr fontId="2"/>
  </si>
  <si>
    <t>DSCApi DSGetLogEventIdsI() function change in functionality after upgrade</t>
  </si>
  <si>
    <t>ログ</t>
    <phoneticPr fontId="2"/>
  </si>
  <si>
    <t>V8.7からアップグレードすると、DSCApiとDSGetLogEventIdsI()ファンクションの挙動が変わる。
DSAttachJob()のコールでメインジョブの名前が使われている場合、DSGetEventIds()はイベントIDを返さない。
前の挙動に戻すためには、環境変数を設定し、エンジンを再起動すること。</t>
    <rPh sb="51" eb="53">
      <t>キョドウ</t>
    </rPh>
    <rPh sb="54" eb="55">
      <t>カ</t>
    </rPh>
    <rPh sb="84" eb="86">
      <t>ナマエ</t>
    </rPh>
    <rPh sb="87" eb="88">
      <t>ツカ</t>
    </rPh>
    <rPh sb="93" eb="95">
      <t>バアイ</t>
    </rPh>
    <rPh sb="119" eb="120">
      <t>カエ</t>
    </rPh>
    <rPh sb="125" eb="126">
      <t>マエ</t>
    </rPh>
    <rPh sb="127" eb="129">
      <t>キョドウ</t>
    </rPh>
    <rPh sb="130" eb="131">
      <t>モド</t>
    </rPh>
    <rPh sb="137" eb="139">
      <t>カンキョウ</t>
    </rPh>
    <rPh sb="139" eb="141">
      <t>ヘンスウ</t>
    </rPh>
    <rPh sb="142" eb="144">
      <t>セッテイ</t>
    </rPh>
    <rPh sb="151" eb="154">
      <t>サイキドウ</t>
    </rPh>
    <phoneticPr fontId="2"/>
  </si>
  <si>
    <t>How to set environment variables in InfoSphere DataStage?</t>
  </si>
  <si>
    <t>7.5.1, 7.5.2, 7.5.3, 8.0.1, 8.1, 8.5, 8.7, 9.1, 11.3, 11.5</t>
    <phoneticPr fontId="2"/>
  </si>
  <si>
    <t>DataStageでの環境変数の設定方法に関するガイド。
インスタンスレベル、プロジェクトレベル、ジョブレベルの設定方法を記載。</t>
    <rPh sb="11" eb="13">
      <t>カンキョウ</t>
    </rPh>
    <rPh sb="13" eb="15">
      <t>ヘンスウ</t>
    </rPh>
    <rPh sb="16" eb="18">
      <t>セッテイ</t>
    </rPh>
    <rPh sb="18" eb="20">
      <t>ホウホウ</t>
    </rPh>
    <rPh sb="21" eb="22">
      <t>カン</t>
    </rPh>
    <rPh sb="56" eb="58">
      <t>セッテイ</t>
    </rPh>
    <rPh sb="58" eb="60">
      <t>ホウホウ</t>
    </rPh>
    <rPh sb="61" eb="63">
      <t>キサイ</t>
    </rPh>
    <phoneticPr fontId="2"/>
  </si>
  <si>
    <t>BASIC sleep command in DataStage Server routine intermittently interrupted and finishes early or appears to not execute at all</t>
  </si>
  <si>
    <t>ルーチン</t>
    <phoneticPr fontId="2"/>
  </si>
  <si>
    <t>DataStageのサーバールーチンでsleepコマンドが正常に機能しない（早めにsleepが終わる、もしくはsleepしない）。
for文を使用してループさせるロジックに変更すること。</t>
    <rPh sb="29" eb="31">
      <t>セイジョウ</t>
    </rPh>
    <rPh sb="32" eb="34">
      <t>キノウ</t>
    </rPh>
    <rPh sb="38" eb="39">
      <t>ハヤ</t>
    </rPh>
    <rPh sb="47" eb="48">
      <t>オ</t>
    </rPh>
    <rPh sb="69" eb="70">
      <t>ブン</t>
    </rPh>
    <rPh sb="71" eb="73">
      <t>シヨウ</t>
    </rPh>
    <rPh sb="86" eb="88">
      <t>ヘンコウ</t>
    </rPh>
    <phoneticPr fontId="2"/>
  </si>
  <si>
    <t>DataStage: WebSphere の JVM オプションを参照</t>
    <phoneticPr fontId="2"/>
  </si>
  <si>
    <t>JVM,WAS</t>
    <phoneticPr fontId="2"/>
  </si>
  <si>
    <t>DataStageでJavaのOut of memoryが発生した場合、JVMオプションを変更する必要がある。
WASの画面での変更手順についてガイド。</t>
    <rPh sb="29" eb="31">
      <t>ハッセイ</t>
    </rPh>
    <rPh sb="33" eb="35">
      <t>バアイ</t>
    </rPh>
    <rPh sb="45" eb="47">
      <t>ヘンコウ</t>
    </rPh>
    <rPh sb="49" eb="51">
      <t>ヒツヨウ</t>
    </rPh>
    <rPh sb="60" eb="62">
      <t>ガメン</t>
    </rPh>
    <rPh sb="64" eb="66">
      <t>ヘンコウ</t>
    </rPh>
    <rPh sb="66" eb="68">
      <t>テジュン</t>
    </rPh>
    <phoneticPr fontId="2"/>
  </si>
  <si>
    <t>Information Server 11.5 をRedhat7上にインストールしましたが、サーバーブート時にDb2が起動されない</t>
    <phoneticPr fontId="2"/>
  </si>
  <si>
    <t>Db2,Linux</t>
    <phoneticPr fontId="2"/>
  </si>
  <si>
    <t>11.5, 11.5.0.1, 11.5.0.2</t>
    <phoneticPr fontId="2"/>
  </si>
  <si>
    <t>Information Server 11.5にバンドルされているDb2 10.5.2は、Redhat7のsystemdに対応していないため、自動起動されない。
Db2のTechnoteに自動起動させるための手順が記載されている。</t>
    <rPh sb="71" eb="73">
      <t>ジドウ</t>
    </rPh>
    <rPh sb="73" eb="75">
      <t>キドウ</t>
    </rPh>
    <rPh sb="94" eb="96">
      <t>ジドウ</t>
    </rPh>
    <rPh sb="96" eb="98">
      <t>キドウ</t>
    </rPh>
    <rPh sb="104" eb="106">
      <t>テジュン</t>
    </rPh>
    <rPh sb="107" eb="109">
      <t>キサイ</t>
    </rPh>
    <phoneticPr fontId="2"/>
  </si>
  <si>
    <t>Migrating a Data Connection in IMAM from one host to another</t>
    <phoneticPr fontId="2"/>
  </si>
  <si>
    <t>InfoSphere Information Server</t>
    <phoneticPr fontId="2"/>
  </si>
  <si>
    <t>IMAM</t>
    <phoneticPr fontId="2"/>
  </si>
  <si>
    <t>istoolを使用してデータ接続の定義を移行する方法をガイド。
マッピングファイルを使用して新しいホスト名に変更することが可能。</t>
    <rPh sb="7" eb="9">
      <t>シヨウ</t>
    </rPh>
    <rPh sb="20" eb="22">
      <t>イコウ</t>
    </rPh>
    <rPh sb="24" eb="26">
      <t>ホウホウ</t>
    </rPh>
    <rPh sb="42" eb="44">
      <t>シヨウ</t>
    </rPh>
    <rPh sb="46" eb="47">
      <t>アタラ</t>
    </rPh>
    <rPh sb="52" eb="53">
      <t>メイ</t>
    </rPh>
    <rPh sb="54" eb="56">
      <t>ヘンコウ</t>
    </rPh>
    <rPh sb="61" eb="63">
      <t>カノウ</t>
    </rPh>
    <phoneticPr fontId="2"/>
  </si>
  <si>
    <t>Security Bulletin: A vulnerability in Apache Solr affects IBM InfoSphere Information Server</t>
  </si>
  <si>
    <t>InfoSphere Information Server</t>
    <phoneticPr fontId="2"/>
  </si>
  <si>
    <t>セキュリティ</t>
    <phoneticPr fontId="2"/>
  </si>
  <si>
    <t xml:space="preserve">AIX, Linux, Windows </t>
    <phoneticPr fontId="2"/>
  </si>
  <si>
    <t>Apache Solrの脆弱性に関する報告へのInformation Serverの対応状況。
Fixの提供は無く、LocalFixについてガイド。</t>
    <rPh sb="16" eb="17">
      <t>カン</t>
    </rPh>
    <rPh sb="19" eb="21">
      <t>ホウコク</t>
    </rPh>
    <rPh sb="42" eb="44">
      <t>タイオウ</t>
    </rPh>
    <rPh sb="44" eb="46">
      <t>ジョウキョウ</t>
    </rPh>
    <rPh sb="52" eb="54">
      <t>テイキョウ</t>
    </rPh>
    <rPh sb="55" eb="56">
      <t>ナ</t>
    </rPh>
    <phoneticPr fontId="2"/>
  </si>
  <si>
    <t>Unable to start IBM Websphere Application Server (WAS) after changing metadata repository (XMETA) hostname</t>
  </si>
  <si>
    <t xml:space="preserve">AIX, HP-UX, Solaris, Windows </t>
    <phoneticPr fontId="2"/>
  </si>
  <si>
    <t xml:space="preserve">8.1, 8.5, 8.7, 9.1, 11.3, 11.5 </t>
    <phoneticPr fontId="2"/>
  </si>
  <si>
    <t xml:space="preserve">メタデータレポジトリ(XMETA)が存在するサーバーのホスト名を変更した後、Web Application Server(WAS)が以下のエラーで起動しなくなる。
java.sql.SQLNonTransientConnectionException: [IBM][SQLServer JDBC Driver][SQLServer]Cannot open database &lt;old server name&gt; requested by the login. The login failed.
旧ホスト名を参照している箇所があるのが原因。
チェックすべき箇所の紹介。 </t>
    <phoneticPr fontId="2"/>
  </si>
  <si>
    <t>IBM InfoSphere Information Server report generation fails after upgrading WebSphere Application Server Liberty profile to versions 8.5.5.9 or later</t>
  </si>
  <si>
    <t>WAS</t>
    <phoneticPr fontId="2"/>
  </si>
  <si>
    <t>11.3, 11.5</t>
    <phoneticPr fontId="2"/>
  </si>
  <si>
    <t>WebSphere Application Server Liberty profile V8.5.5.9以降にアップグレードすると、Information Serverのレポート生成が下記エラーで失敗する。
com.ibm.wsspi.uow.UOWException: java.lang.NoSuchFieldError: jet/cs/util/APIConst.TAG_ENABLE_NLS at com.ibm.ws.uow.embeddable.EmbeddableUOWManagerImpl.runUnderNewUOW(EmbeddableUOWManagerImpl.java......
v8.5.5.8以下にダウングレードすること。
V11.3については、11.3のRollup Patch8を適用、V11.5については、11.5のRollup Patch8、もしくはSP2を適用することで、V8.5.5.9以降にアップグレード可能。</t>
    <rPh sb="361" eb="363">
      <t>テキヨウ</t>
    </rPh>
    <phoneticPr fontId="2"/>
  </si>
  <si>
    <t>Limitations and known issues of IBM DataStage Flow Designer</t>
  </si>
  <si>
    <t>InfoSphere DataStage</t>
    <phoneticPr fontId="2"/>
  </si>
  <si>
    <t>Flow Designer</t>
    <phoneticPr fontId="2"/>
  </si>
  <si>
    <t>11.7で提供されているDataStage Flow Designerの制約や考慮点に関するガイド。</t>
    <rPh sb="5" eb="7">
      <t>テイキョウ</t>
    </rPh>
    <rPh sb="36" eb="38">
      <t>セイヤク</t>
    </rPh>
    <rPh sb="39" eb="41">
      <t>コウリョ</t>
    </rPh>
    <rPh sb="41" eb="42">
      <t>テン</t>
    </rPh>
    <rPh sb="43" eb="44">
      <t>カン</t>
    </rPh>
    <phoneticPr fontId="2"/>
  </si>
  <si>
    <t>Security Bulletin: IBM InfoSphere Information Server is potentially vulnerable to XML External Entity Injection (XXE)</t>
  </si>
  <si>
    <t xml:space="preserve">AIX, HP-UX, Linux, Solaris, Windows </t>
    <phoneticPr fontId="2"/>
  </si>
  <si>
    <t>9.1, 11.3, 11.5, 11.7</t>
    <phoneticPr fontId="2"/>
  </si>
  <si>
    <t>XML External Entity Injectionの脆弱性により、IISが攻撃を受ける可能性があり、その対応策に関するガイド。
V11.7については対応不要。
V11.5以前のリリーズについては、XMLではなくdsxもしくはisxを使用してインポートすること。</t>
    <rPh sb="30" eb="33">
      <t>ゼイジャクセイ</t>
    </rPh>
    <rPh sb="41" eb="43">
      <t>コウゲキ</t>
    </rPh>
    <rPh sb="44" eb="45">
      <t>ウ</t>
    </rPh>
    <rPh sb="47" eb="50">
      <t>カノウセイ</t>
    </rPh>
    <rPh sb="56" eb="58">
      <t>タイオウ</t>
    </rPh>
    <rPh sb="58" eb="59">
      <t>サク</t>
    </rPh>
    <rPh sb="60" eb="61">
      <t>カン</t>
    </rPh>
    <rPh sb="78" eb="80">
      <t>タイオウ</t>
    </rPh>
    <rPh sb="80" eb="82">
      <t>フヨウ</t>
    </rPh>
    <rPh sb="89" eb="91">
      <t>イゼン</t>
    </rPh>
    <rPh sb="120" eb="122">
      <t>シヨウ</t>
    </rPh>
    <phoneticPr fontId="2"/>
  </si>
  <si>
    <t>Incorrect information is reported by IBM InfoSphere Information Server 11.7.0.0 Installers</t>
  </si>
  <si>
    <t>インストール</t>
    <phoneticPr fontId="2"/>
  </si>
  <si>
    <t>IIS 11.7のインストールにおいて、いくつかの誤った情報が表示される。
・./updateImage.sh -vで出力されるUpdate Installerのバージョンが異なる
・SUSE Linux12の環境でWAS NDの前提確認の表示が誤っている
・AIX 7.1のシステム要件はTL3のみでSPは不要だが、前提確認でTL3がインストールされていないとSP5が必要と表示される
・AIXにエンジン層をインストールすると、例外のエラーが発生する
それぞれの対処方法についてガイド。</t>
    <rPh sb="25" eb="26">
      <t>アヤマ</t>
    </rPh>
    <rPh sb="28" eb="30">
      <t>ジョウホウ</t>
    </rPh>
    <rPh sb="31" eb="33">
      <t>ヒョウジ</t>
    </rPh>
    <rPh sb="59" eb="61">
      <t>シュツリョク</t>
    </rPh>
    <rPh sb="87" eb="88">
      <t>コト</t>
    </rPh>
    <rPh sb="105" eb="107">
      <t>カンキョウ</t>
    </rPh>
    <rPh sb="115" eb="117">
      <t>ゼンテイ</t>
    </rPh>
    <rPh sb="117" eb="119">
      <t>カクニン</t>
    </rPh>
    <rPh sb="120" eb="122">
      <t>ヒョウジ</t>
    </rPh>
    <rPh sb="123" eb="124">
      <t>アヤマ</t>
    </rPh>
    <rPh sb="142" eb="144">
      <t>ヨウケン</t>
    </rPh>
    <rPh sb="154" eb="156">
      <t>フヨウ</t>
    </rPh>
    <rPh sb="159" eb="161">
      <t>ゼンテイ</t>
    </rPh>
    <rPh sb="161" eb="163">
      <t>カクニン</t>
    </rPh>
    <rPh sb="185" eb="187">
      <t>ヒツヨウ</t>
    </rPh>
    <rPh sb="188" eb="190">
      <t>ヒョウジ</t>
    </rPh>
    <rPh sb="203" eb="204">
      <t>ソウ</t>
    </rPh>
    <rPh sb="215" eb="217">
      <t>レイガイ</t>
    </rPh>
    <rPh sb="222" eb="224">
      <t>ハッセイ</t>
    </rPh>
    <rPh sb="232" eb="234">
      <t>タイショ</t>
    </rPh>
    <rPh sb="234" eb="236">
      <t>ホウホウ</t>
    </rPh>
    <phoneticPr fontId="2"/>
  </si>
  <si>
    <t>Security Bulletin: A vulnerability in Eclipse Jetty affects the IBM InfoSphere Information Server installers</t>
    <phoneticPr fontId="2"/>
  </si>
  <si>
    <t>セキュリティ</t>
    <phoneticPr fontId="2"/>
  </si>
  <si>
    <t xml:space="preserve">9.1, 11.3, 11.5 </t>
    <phoneticPr fontId="2"/>
  </si>
  <si>
    <t>Eclipse Jettyの脆弱性に関する報告へのInformation Serverの対応状況。
LocalFixはなく、それぞれのバージョンに対応したFixを適用すること。</t>
    <rPh sb="73" eb="75">
      <t>タイオウ</t>
    </rPh>
    <rPh sb="81" eb="83">
      <t>テキヨウ</t>
    </rPh>
    <phoneticPr fontId="2"/>
  </si>
  <si>
    <t>Troubleshooting / Monitoring Analyses for Unified Governance</t>
  </si>
  <si>
    <t>Analyzer</t>
    <phoneticPr fontId="2"/>
  </si>
  <si>
    <t>Information AnalyzerやInformation Discoveryで分析処理が失敗する、もしくは"In progress"の状態が長時間続く。
エラーメッセージや、Information Analyzer Thin Clientのログファイルを確認すること。
エラーやメッセージの内容に応じた対応策をガイド。</t>
    <rPh sb="43" eb="45">
      <t>ブンセキ</t>
    </rPh>
    <rPh sb="45" eb="47">
      <t>ショリ</t>
    </rPh>
    <rPh sb="48" eb="50">
      <t>シッパイ</t>
    </rPh>
    <rPh sb="71" eb="73">
      <t>ジョウタイ</t>
    </rPh>
    <rPh sb="74" eb="77">
      <t>チョウジカン</t>
    </rPh>
    <rPh sb="77" eb="78">
      <t>ツヅ</t>
    </rPh>
    <rPh sb="131" eb="133">
      <t>カクニン</t>
    </rPh>
    <rPh sb="149" eb="151">
      <t>ナイヨウ</t>
    </rPh>
    <rPh sb="152" eb="153">
      <t>オウ</t>
    </rPh>
    <rPh sb="155" eb="157">
      <t>タイオウ</t>
    </rPh>
    <rPh sb="157" eb="158">
      <t>サク</t>
    </rPh>
    <phoneticPr fontId="2"/>
  </si>
  <si>
    <t>IBM InfoSphere Information Server installs intermittently report an error while deploying Report templates</t>
  </si>
  <si>
    <t xml:space="preserve">11.3, 11.5, 11.7 </t>
    <phoneticPr fontId="2"/>
  </si>
  <si>
    <t>IISのインストール中に、レポート・テンプレートの展開でエラー（exceptionsエラー）が断続的にレポートされる。
インストールログに、レポート・テンプレートに関するエラーのみが出力されていることを確認すること。
その場合、インストールは継続し、インストール完了後、レポート・テンプレートのみ個別に適用すること。</t>
    <rPh sb="10" eb="11">
      <t>チュウ</t>
    </rPh>
    <rPh sb="25" eb="27">
      <t>テンカイ</t>
    </rPh>
    <rPh sb="47" eb="50">
      <t>ダンゾクテキ</t>
    </rPh>
    <rPh sb="82" eb="83">
      <t>カン</t>
    </rPh>
    <rPh sb="91" eb="93">
      <t>シュツリョク</t>
    </rPh>
    <rPh sb="101" eb="103">
      <t>カクニン</t>
    </rPh>
    <rPh sb="111" eb="113">
      <t>バアイ</t>
    </rPh>
    <rPh sb="121" eb="123">
      <t>ケイゾク</t>
    </rPh>
    <rPh sb="131" eb="133">
      <t>カンリョウ</t>
    </rPh>
    <rPh sb="133" eb="134">
      <t>ゴ</t>
    </rPh>
    <rPh sb="148" eb="150">
      <t>コベツ</t>
    </rPh>
    <rPh sb="151" eb="153">
      <t>テキヨウ</t>
    </rPh>
    <phoneticPr fontId="2"/>
  </si>
  <si>
    <t>Information Governance Catalog REST API: timeout occurs for some requests</t>
    <phoneticPr fontId="2"/>
  </si>
  <si>
    <t>IGC,REST API</t>
    <phoneticPr fontId="2"/>
  </si>
  <si>
    <t>IGCのREST APIエクスプローラーを使用してREST APIのリクエストを実行すると、タイムアウトエラーが発生する。
iis.client.site.propertiesファイルで設定されているcom.ibm.iis.http.soTimeoutプロパティの値を広げること。</t>
    <rPh sb="21" eb="23">
      <t>シヨウ</t>
    </rPh>
    <rPh sb="40" eb="42">
      <t>ジッコウ</t>
    </rPh>
    <rPh sb="56" eb="58">
      <t>ハッセイ</t>
    </rPh>
    <rPh sb="93" eb="95">
      <t>セッテイ</t>
    </rPh>
    <rPh sb="132" eb="133">
      <t>アタイ</t>
    </rPh>
    <rPh sb="134" eb="135">
      <t>ヒロ</t>
    </rPh>
    <phoneticPr fontId="2"/>
  </si>
  <si>
    <t>The enterprise search initialization of the script graphbatchload.sh is broken when InfoSphere Information Server is not installed in the default directory /opt/IBM/InformationServer</t>
  </si>
  <si>
    <t>エンタープライズ・サーチ</t>
    <phoneticPr fontId="2"/>
  </si>
  <si>
    <t>IISがデフォルトディレクトリー（/opt/IBM/InformationServer）にインストールされていないと、エンタープライズ・サーチの初期設定で使用するgraphbatchload.shスクリプトが破損する。
graphbatchload.shスクリプトに記述されているインストールパスを変更すること。</t>
    <rPh sb="77" eb="79">
      <t>シヨウ</t>
    </rPh>
    <rPh sb="104" eb="106">
      <t>ハソン</t>
    </rPh>
    <rPh sb="133" eb="135">
      <t>キジュツ</t>
    </rPh>
    <rPh sb="149" eb="151">
      <t>ヘンコウ</t>
    </rPh>
    <phoneticPr fontId="2"/>
  </si>
  <si>
    <t>Information Server DataStage Parallel Engine Transformer Stages with multiple output links which use nullable stage variables can produce incorrect data</t>
  </si>
  <si>
    <t>Transformerステージ</t>
    <phoneticPr fontId="2"/>
  </si>
  <si>
    <t xml:space="preserve">AIX, Linux, Solaris, Windows </t>
    <phoneticPr fontId="2"/>
  </si>
  <si>
    <t xml:space="preserve">11.3, 11.5 </t>
    <phoneticPr fontId="2"/>
  </si>
  <si>
    <t>パラレルジョブのTransformerステージで、null可能なステージ変数があると、各リンクで評価される度に誤ってNULLにセットされる。
以下の条件に合致する場合に当事象が発生する。
・複数の出力リンクがある。
・NULL関連の機能（NullToZeroなど）の結果をセットするステージ変数を使っている
・複数の出力リンクのロジックで同じステージ変数を使用している
APAR JR58660を適用することで解決。
なお、この事象は11.3と11.5のAPAR JR57226で変更が発生したことにより引き起こされている。
APAR JR58660適用後は、該当ジョブについてリコンパイルが必要。</t>
    <rPh sb="29" eb="31">
      <t>カノウ</t>
    </rPh>
    <rPh sb="36" eb="38">
      <t>ヘンスウ</t>
    </rPh>
    <rPh sb="43" eb="44">
      <t>カク</t>
    </rPh>
    <rPh sb="48" eb="50">
      <t>ヒョウカ</t>
    </rPh>
    <rPh sb="53" eb="54">
      <t>タビ</t>
    </rPh>
    <rPh sb="55" eb="56">
      <t>アヤマ</t>
    </rPh>
    <rPh sb="71" eb="73">
      <t>イカ</t>
    </rPh>
    <rPh sb="74" eb="76">
      <t>ジョウケン</t>
    </rPh>
    <rPh sb="77" eb="79">
      <t>ガッチ</t>
    </rPh>
    <rPh sb="81" eb="83">
      <t>バアイ</t>
    </rPh>
    <rPh sb="84" eb="85">
      <t>トウ</t>
    </rPh>
    <rPh sb="85" eb="87">
      <t>ジショウ</t>
    </rPh>
    <rPh sb="88" eb="90">
      <t>ハッセイ</t>
    </rPh>
    <rPh sb="198" eb="200">
      <t>テキヨウ</t>
    </rPh>
    <rPh sb="205" eb="207">
      <t>カイケツ</t>
    </rPh>
    <rPh sb="214" eb="216">
      <t>ジショウ</t>
    </rPh>
    <rPh sb="240" eb="242">
      <t>ヘンコウ</t>
    </rPh>
    <rPh sb="243" eb="245">
      <t>ハッセイ</t>
    </rPh>
    <rPh sb="252" eb="253">
      <t>ヒ</t>
    </rPh>
    <rPh sb="254" eb="255">
      <t>オ</t>
    </rPh>
    <rPh sb="275" eb="277">
      <t>テキヨウ</t>
    </rPh>
    <rPh sb="277" eb="278">
      <t>ゴ</t>
    </rPh>
    <rPh sb="280" eb="282">
      <t>ガイトウ</t>
    </rPh>
    <rPh sb="296" eb="298">
      <t>ヒツヨウ</t>
    </rPh>
    <phoneticPr fontId="2"/>
  </si>
  <si>
    <t>Removing un instatlled options from the Information Server launchpad page</t>
  </si>
  <si>
    <t>アンインストール</t>
    <phoneticPr fontId="2"/>
  </si>
  <si>
    <t>11.5, 11.7</t>
    <phoneticPr fontId="2"/>
  </si>
  <si>
    <t>IISのコンポーネントをアンインストールしても、Launchpadにアイコンが表示されてしまう。
アンインストールではページは更新されないため、iisAdmin.shを使ってページの内容を変更すること。
変更後はWASの再起動が必要。</t>
    <rPh sb="39" eb="41">
      <t>ヒョウジ</t>
    </rPh>
    <rPh sb="63" eb="65">
      <t>コウシン</t>
    </rPh>
    <rPh sb="84" eb="85">
      <t>ツカ</t>
    </rPh>
    <rPh sb="91" eb="93">
      <t>ナイヨウ</t>
    </rPh>
    <rPh sb="94" eb="96">
      <t>ヘンコウ</t>
    </rPh>
    <rPh sb="102" eb="104">
      <t>ヘンコウ</t>
    </rPh>
    <rPh sb="104" eb="105">
      <t>ゴ</t>
    </rPh>
    <rPh sb="110" eb="113">
      <t>サイキドウ</t>
    </rPh>
    <rPh sb="114" eb="116">
      <t>ヒツヨウ</t>
    </rPh>
    <phoneticPr fontId="2"/>
  </si>
  <si>
    <t>IGCのリネージュの結果を"リネージュレポートの保存"で保存したPDFファイルを表示させると日本語が######になっている。</t>
  </si>
  <si>
    <t>IGC,レポート</t>
    <phoneticPr fontId="2"/>
  </si>
  <si>
    <t>11.5.0.2</t>
    <phoneticPr fontId="2"/>
  </si>
  <si>
    <t>11.5.0.2の環境で、IGCのリネージュの結果を"リネージュ・レポートの保存"で保存したPDFファイルを表示すると日本語が######と表示される。
デフォルトでは日本語に対応していないため、フォントの設定追加が必要。
詳細な設定手順についてガイド。</t>
    <rPh sb="9" eb="11">
      <t>カンキョウ</t>
    </rPh>
    <rPh sb="70" eb="72">
      <t>ヒョウジ</t>
    </rPh>
    <rPh sb="84" eb="87">
      <t>ニホンゴ</t>
    </rPh>
    <rPh sb="88" eb="90">
      <t>タイオウ</t>
    </rPh>
    <rPh sb="103" eb="105">
      <t>セッテイ</t>
    </rPh>
    <rPh sb="105" eb="107">
      <t>ツイカ</t>
    </rPh>
    <rPh sb="108" eb="110">
      <t>ヒツヨウ</t>
    </rPh>
    <rPh sb="112" eb="114">
      <t>ショウサイ</t>
    </rPh>
    <rPh sb="115" eb="117">
      <t>セッテイ</t>
    </rPh>
    <rPh sb="117" eb="119">
      <t>テジュン</t>
    </rPh>
    <phoneticPr fontId="2"/>
  </si>
  <si>
    <t>CREATE.FILE issues after upgrading Information Server</t>
  </si>
  <si>
    <t>InfoSphere Information Server</t>
    <phoneticPr fontId="2"/>
  </si>
  <si>
    <t>アップグレード</t>
    <phoneticPr fontId="2"/>
  </si>
  <si>
    <t xml:space="preserve">AIX, HP-UX, Linux, Solaris </t>
    <phoneticPr fontId="2"/>
  </si>
  <si>
    <t xml:space="preserve">11.5, 11.5.0.1, 11.5.0.2 </t>
    <phoneticPr fontId="2"/>
  </si>
  <si>
    <t>V11.3からV11.5にin-placeアップグレードしたUNIX環境で、CREATE.FILEコマンドがエラーになる。
サーバージョブでハッシュファイルを開いたときや、Information Analyzerで列分析を実施した際にエラーが発生する。
VOCファイルのLONGNAMESの設定が削除されていることが原因。
LONGNAMESの設定をONに戻すことで解決。</t>
    <rPh sb="34" eb="36">
      <t>カンキョウ</t>
    </rPh>
    <rPh sb="79" eb="80">
      <t>ヒラ</t>
    </rPh>
    <rPh sb="107" eb="108">
      <t>レツ</t>
    </rPh>
    <rPh sb="108" eb="110">
      <t>ブンセキ</t>
    </rPh>
    <rPh sb="111" eb="113">
      <t>ジッシ</t>
    </rPh>
    <rPh sb="115" eb="116">
      <t>サイ</t>
    </rPh>
    <rPh sb="121" eb="123">
      <t>ハッセイ</t>
    </rPh>
    <rPh sb="145" eb="147">
      <t>セッテイ</t>
    </rPh>
    <rPh sb="148" eb="150">
      <t>サクジョ</t>
    </rPh>
    <rPh sb="158" eb="160">
      <t>ゲンイン</t>
    </rPh>
    <rPh sb="172" eb="174">
      <t>セッテイ</t>
    </rPh>
    <rPh sb="178" eb="179">
      <t>モド</t>
    </rPh>
    <rPh sb="183" eb="185">
      <t>カイケツ</t>
    </rPh>
    <phoneticPr fontId="2"/>
  </si>
  <si>
    <t>Known Issues with Automatic Term Assignment</t>
  </si>
  <si>
    <t>Analyzer,自動用語割りて</t>
    <rPh sb="9" eb="11">
      <t>ジドウ</t>
    </rPh>
    <rPh sb="11" eb="13">
      <t>ヨウゴ</t>
    </rPh>
    <rPh sb="13" eb="14">
      <t>ワ</t>
    </rPh>
    <phoneticPr fontId="2"/>
  </si>
  <si>
    <t xml:space="preserve">AIX, Linux, Windows </t>
    <phoneticPr fontId="2"/>
  </si>
  <si>
    <t xml:space="preserve">11.7.0.0 </t>
    <phoneticPr fontId="2"/>
  </si>
  <si>
    <t>自動用語割り当て機能に関する既知の制約やエラー、構成に関する情報。</t>
    <rPh sb="0" eb="2">
      <t>ジドウ</t>
    </rPh>
    <rPh sb="2" eb="4">
      <t>ヨウゴ</t>
    </rPh>
    <rPh sb="4" eb="5">
      <t>ワ</t>
    </rPh>
    <rPh sb="6" eb="7">
      <t>ア</t>
    </rPh>
    <rPh sb="8" eb="10">
      <t>キノウ</t>
    </rPh>
    <rPh sb="11" eb="12">
      <t>カン</t>
    </rPh>
    <rPh sb="14" eb="16">
      <t>キチ</t>
    </rPh>
    <rPh sb="17" eb="19">
      <t>セイヤク</t>
    </rPh>
    <rPh sb="24" eb="26">
      <t>コウセイ</t>
    </rPh>
    <rPh sb="27" eb="28">
      <t>カン</t>
    </rPh>
    <rPh sb="30" eb="32">
      <t>ジョウホウ</t>
    </rPh>
    <phoneticPr fontId="2"/>
  </si>
  <si>
    <t>InfoSphere Information Server is not affected by the Spectre/Meltdown vulnerability that involves reading privileged memory with a side-channel</t>
  </si>
  <si>
    <t>InfoSphere Information Server</t>
    <phoneticPr fontId="2"/>
  </si>
  <si>
    <t>セキュリティ</t>
    <phoneticPr fontId="2"/>
  </si>
  <si>
    <t>AIX, HP-UX, Linux, Solaris, Windows</t>
    <phoneticPr fontId="2"/>
  </si>
  <si>
    <t xml:space="preserve">9.1, 11.3, 11.5, 11.7 </t>
    <phoneticPr fontId="2"/>
  </si>
  <si>
    <t>Information ServerはSpectre/Meltdown脆弱性の影響を受けないため対応は不要。</t>
    <rPh sb="39" eb="41">
      <t>エイキョウ</t>
    </rPh>
    <rPh sb="42" eb="43">
      <t>ウ</t>
    </rPh>
    <rPh sb="48" eb="50">
      <t>タイオウ</t>
    </rPh>
    <rPh sb="51" eb="53">
      <t>フヨウ</t>
    </rPh>
    <phoneticPr fontId="2"/>
  </si>
  <si>
    <t>Security Bulletin: A vulnerability in Apache Commons FileUpload affects IBM InfoSphere Information Server</t>
  </si>
  <si>
    <t xml:space="preserve">AIX, HP-UX, Linux, Solaris, Windows </t>
    <phoneticPr fontId="2"/>
  </si>
  <si>
    <t xml:space="preserve">9.1, 11.3, 11.5 </t>
    <phoneticPr fontId="2"/>
  </si>
  <si>
    <t>Information Serverにおいて、Apache Commons FileUploadに関する脆弱性が報告されている。
各バージョンに応じたAPARを提供。</t>
    <rPh sb="49" eb="50">
      <t>カン</t>
    </rPh>
    <rPh sb="52" eb="55">
      <t>ゼイジャクセイ</t>
    </rPh>
    <rPh sb="56" eb="58">
      <t>ホウコク</t>
    </rPh>
    <rPh sb="65" eb="66">
      <t>カク</t>
    </rPh>
    <rPh sb="72" eb="73">
      <t>オウ</t>
    </rPh>
    <rPh sb="80" eb="82">
      <t>テイキョウ</t>
    </rPh>
    <phoneticPr fontId="2"/>
  </si>
  <si>
    <t>Security Bulletin: IBM InfoSphere Information Server is vulnerable to Cross-Site Scripting (XSS)</t>
  </si>
  <si>
    <t>セキュリティ</t>
    <phoneticPr fontId="2"/>
  </si>
  <si>
    <t>Information Serverにおいて、Cross-Site-Scripting（XSS）に関する脆弱性が報告されている。
各バージョンに応じたAPARを提供。</t>
    <phoneticPr fontId="2"/>
  </si>
  <si>
    <t>DataStage-only install on Windows Server 2008 not attaching to projects</t>
  </si>
  <si>
    <t>InfoSphere DataStage</t>
    <phoneticPr fontId="2"/>
  </si>
  <si>
    <t>Windows,クライアント</t>
    <phoneticPr fontId="2"/>
  </si>
  <si>
    <t>Windows</t>
    <phoneticPr fontId="2"/>
  </si>
  <si>
    <t xml:space="preserve">11.3, 11.5, 11.7 </t>
    <phoneticPr fontId="2"/>
  </si>
  <si>
    <t>DataStageクライアントのみをインストールしているWindows Server 2008の環境で、クライアントからプロジェクトをアタッチすると下記エラーで失敗する。
No Engine credentials were found on the Services Tier for the specified user ('&lt;USERNAME&gt;') on Information Server Engine '&lt;SERVER&gt;' 
QualityStageクライアントをインストールするか、MicrosoftのMicrosoft Visual C++ 2008 Redistributable Package (x86) をインストールすること。</t>
    <rPh sb="48" eb="50">
      <t>カンキョウ</t>
    </rPh>
    <rPh sb="74" eb="76">
      <t>カキ</t>
    </rPh>
    <rPh sb="80" eb="82">
      <t>シッパイ</t>
    </rPh>
    <phoneticPr fontId="2"/>
  </si>
  <si>
    <t>Browser hangs when attempting to create, edit, or load a new job</t>
  </si>
  <si>
    <t>Flow Designer</t>
    <phoneticPr fontId="2"/>
  </si>
  <si>
    <t>Linux</t>
    <phoneticPr fontId="2"/>
  </si>
  <si>
    <t>Flow Designerの鉛筆のアイコンからジョブの作成や編集をすると、ブラウザが無応答になり、ブラウザのコンソールに下記エラーが表示される。
TypeError: Cannot read property 'DB2ConnectorPX' of undefined
メタデータの読み込みに時間がかかっていることが原因。
メタデータの読み込みが終わるまで15-30秒程度待ってから、鉛筆のアイコンをクリックすること。</t>
    <rPh sb="14" eb="16">
      <t>エンピツ</t>
    </rPh>
    <rPh sb="27" eb="29">
      <t>サクセイ</t>
    </rPh>
    <rPh sb="30" eb="32">
      <t>ヘンシュウ</t>
    </rPh>
    <rPh sb="42" eb="43">
      <t>ム</t>
    </rPh>
    <rPh sb="43" eb="45">
      <t>オウトウ</t>
    </rPh>
    <rPh sb="60" eb="62">
      <t>カキ</t>
    </rPh>
    <rPh sb="66" eb="68">
      <t>ヒョウジ</t>
    </rPh>
    <rPh sb="142" eb="143">
      <t>ヨ</t>
    </rPh>
    <rPh sb="144" eb="145">
      <t>コ</t>
    </rPh>
    <rPh sb="147" eb="149">
      <t>ジカン</t>
    </rPh>
    <rPh sb="159" eb="161">
      <t>ゲンイン</t>
    </rPh>
    <rPh sb="169" eb="170">
      <t>ヨ</t>
    </rPh>
    <rPh sb="171" eb="172">
      <t>コ</t>
    </rPh>
    <rPh sb="174" eb="175">
      <t>オ</t>
    </rPh>
    <rPh sb="184" eb="185">
      <t>ビョウ</t>
    </rPh>
    <rPh sb="185" eb="187">
      <t>テイド</t>
    </rPh>
    <rPh sb="187" eb="188">
      <t>マ</t>
    </rPh>
    <rPh sb="193" eb="195">
      <t>エンピツ</t>
    </rPh>
    <phoneticPr fontId="2"/>
  </si>
  <si>
    <t>IBM DataStage Flow Designer job fails to compile when launched from the Launchpad on Information Server Enterprise search host computer</t>
  </si>
  <si>
    <t>Flow Designer</t>
    <phoneticPr fontId="2"/>
  </si>
  <si>
    <t xml:space="preserve">AIX, Linux, Windows </t>
    <phoneticPr fontId="2"/>
  </si>
  <si>
    <t>11.7.0.0</t>
    <phoneticPr fontId="2"/>
  </si>
  <si>
    <t xml:space="preserve">WAS Libertyとエンタープライズ・サーチ・サーバーがインストールされている環境で、エンタープライズ・サーチ・サーバーのLaunchpadからFlow Designerを起動すると、ジョブのコンパイルが失敗する。
Information ServerのLaunchpadからFlow Designerを起動するか、エンタープライズ・サーチ・サーバーの認証を受け付けるようInformation Server側でUpdateSignerCerts.shを実行すること。
</t>
    <rPh sb="41" eb="43">
      <t>カンキョウ</t>
    </rPh>
    <rPh sb="88" eb="90">
      <t>キドウ</t>
    </rPh>
    <rPh sb="104" eb="106">
      <t>シッパイ</t>
    </rPh>
    <rPh sb="154" eb="156">
      <t>キドウ</t>
    </rPh>
    <rPh sb="178" eb="180">
      <t>ニンショウ</t>
    </rPh>
    <rPh sb="181" eb="182">
      <t>ウ</t>
    </rPh>
    <rPh sb="183" eb="184">
      <t>ツ</t>
    </rPh>
    <rPh sb="206" eb="207">
      <t>ガワ</t>
    </rPh>
    <rPh sb="229" eb="231">
      <t>ジッコウ</t>
    </rPh>
    <phoneticPr fontId="2"/>
  </si>
  <si>
    <t>プロジェクト</t>
    <phoneticPr fontId="2"/>
  </si>
  <si>
    <t xml:space="preserve">8.0, 8.1, 8.5, 8.7, 9.1, 11.3, 11.5, 11.7 </t>
    <phoneticPr fontId="2"/>
  </si>
  <si>
    <t>DataStageのプロジェクト作成における一般的な問題とトラブルシューティングに関する情報。</t>
    <phoneticPr fontId="2"/>
  </si>
  <si>
    <t>Installing a new IBM InfoSphere Information Server 11.5.0.2 Engine tier fails if the Services tier is already at 11.5.0.2 Service Pack 2 level</t>
  </si>
  <si>
    <t xml:space="preserve">11.5.0.2 </t>
    <phoneticPr fontId="2"/>
  </si>
  <si>
    <t>サービス層がInformation Server11.5.0.2 Service Pack 2の環境で、 Information Server 11.5.0.2のエンジン層を追加インストールすると下記エラーで失敗する。
Caught RemoteException: enum constant ASSET_IMPORT_NOTIFICATION does not exist in class com.ibm.xmeta.util.config.FeatureToggleConstants 
SP2より、ASSET_IMPORT_NOTIFICATIONという機能が追加されており、サービス層がSP2に上がっている環境で11.5.0.2のエンジン層をインストールするとミスマッチが発生しエラーになる。
解決方法についてガイド。</t>
    <rPh sb="48" eb="50">
      <t>カンキョウ</t>
    </rPh>
    <rPh sb="85" eb="86">
      <t>ソウ</t>
    </rPh>
    <rPh sb="87" eb="89">
      <t>ツイカ</t>
    </rPh>
    <rPh sb="98" eb="100">
      <t>カキ</t>
    </rPh>
    <rPh sb="104" eb="106">
      <t>シッパイ</t>
    </rPh>
    <rPh sb="283" eb="285">
      <t>キノウ</t>
    </rPh>
    <rPh sb="286" eb="288">
      <t>ツイカ</t>
    </rPh>
    <rPh sb="298" eb="299">
      <t>ソウ</t>
    </rPh>
    <rPh sb="304" eb="305">
      <t>ア</t>
    </rPh>
    <rPh sb="310" eb="312">
      <t>カンキョウ</t>
    </rPh>
    <rPh sb="326" eb="327">
      <t>ソウ</t>
    </rPh>
    <rPh sb="343" eb="345">
      <t>ハッセイ</t>
    </rPh>
    <rPh sb="354" eb="356">
      <t>カイケツ</t>
    </rPh>
    <rPh sb="356" eb="358">
      <t>ホウホウ</t>
    </rPh>
    <phoneticPr fontId="2"/>
  </si>
  <si>
    <t>istool.shを使用するにはperｌが必要</t>
  </si>
  <si>
    <t>istool</t>
    <phoneticPr fontId="2"/>
  </si>
  <si>
    <t xml:space="preserve">AIX, Linux </t>
    <phoneticPr fontId="2"/>
  </si>
  <si>
    <t xml:space="preserve">11.3, 11.3.1.0, 11.3.1.1, 11.3.1.2, 11.5, 11.5.0.1, 11.5.0.2, 11.7 </t>
    <phoneticPr fontId="2"/>
  </si>
  <si>
    <t>Information Server 11.3以降のistool.shはperlを使用して作成されているため、perlのインストールが必要。
インストール後は、istool.shを実行するユーザーのPATHにperlのディレクトリーを追加すること。</t>
    <rPh sb="23" eb="25">
      <t>イコウ</t>
    </rPh>
    <rPh sb="41" eb="43">
      <t>シヨウ</t>
    </rPh>
    <rPh sb="45" eb="47">
      <t>サクセイ</t>
    </rPh>
    <rPh sb="67" eb="69">
      <t>ヒツヨウ</t>
    </rPh>
    <rPh sb="77" eb="78">
      <t>ゴ</t>
    </rPh>
    <rPh sb="90" eb="92">
      <t>ジッコウ</t>
    </rPh>
    <rPh sb="117" eb="119">
      <t>ツイカ</t>
    </rPh>
    <phoneticPr fontId="2"/>
  </si>
  <si>
    <t>Information Server DataStage Received Message in Log "Auto purging suppressed - daily purge completed" even though Auto Purging is set correctly</t>
  </si>
  <si>
    <t>InfoSphere DataStage</t>
    <phoneticPr fontId="2"/>
  </si>
  <si>
    <t>ログ</t>
    <phoneticPr fontId="2"/>
  </si>
  <si>
    <t xml:space="preserve">11.5, 11.5.0.1 </t>
    <phoneticPr fontId="2"/>
  </si>
  <si>
    <t>DataStageのログに下記のメッセージが出力される。
"Auto purging suppressed - daily purge completed"
日数指定のパージ設定がされていて、且つJR56242もしくは11501 DI-RUP1がインストールされている環境のみが対象。
APAR JR57232をインストールすること。</t>
    <rPh sb="13" eb="15">
      <t>カキ</t>
    </rPh>
    <rPh sb="22" eb="24">
      <t>シュツリョク</t>
    </rPh>
    <rPh sb="80" eb="82">
      <t>ニッスウ</t>
    </rPh>
    <rPh sb="82" eb="84">
      <t>シテイ</t>
    </rPh>
    <rPh sb="88" eb="90">
      <t>セッテイ</t>
    </rPh>
    <rPh sb="97" eb="98">
      <t>カ</t>
    </rPh>
    <rPh sb="135" eb="137">
      <t>カンキョウ</t>
    </rPh>
    <rPh sb="140" eb="142">
      <t>タイショウ</t>
    </rPh>
    <phoneticPr fontId="2"/>
  </si>
  <si>
    <t>ASB Agent unable to initialize due to class errors in httpclient*.jar file.</t>
  </si>
  <si>
    <t>InfoSphere Information Server</t>
    <phoneticPr fontId="2"/>
  </si>
  <si>
    <t>ASBエージェント</t>
    <phoneticPr fontId="2"/>
  </si>
  <si>
    <t>AIX, Linux, Windows</t>
    <phoneticPr fontId="2"/>
  </si>
  <si>
    <t xml:space="preserve">11.3, 11.5 </t>
    <phoneticPr fontId="2"/>
  </si>
  <si>
    <t>サービス層に接続した際に、ASBエージェントの初期化に失敗したというエラーログが出力される。
com.ibm.iis.isf.agent.impl.AgentImpl log SEVERE CDISF0808E: Error authenticating to the IBM InfoSphere Information Server.
java.rmi.RemoteException: org/apache/http/impl/client/DefaultHttpClient.execute()
java.lang.NoSuchMethodError: org/apache/http/impl/client/DefaultHttpClient.execute() 
エンジン層に複数のバージョンの"http～"から始まるjarファイルが存在していることが原因。
古いjarファイルは削除し、ASBエージェントを再起動すること。</t>
    <rPh sb="4" eb="5">
      <t>ソウ</t>
    </rPh>
    <rPh sb="6" eb="8">
      <t>セツゾク</t>
    </rPh>
    <rPh sb="10" eb="11">
      <t>サイ</t>
    </rPh>
    <rPh sb="23" eb="26">
      <t>ショキカ</t>
    </rPh>
    <rPh sb="27" eb="29">
      <t>シッパイ</t>
    </rPh>
    <rPh sb="40" eb="42">
      <t>シュツリョク</t>
    </rPh>
    <rPh sb="343" eb="344">
      <t>ソウ</t>
    </rPh>
    <rPh sb="345" eb="347">
      <t>フクスウ</t>
    </rPh>
    <rPh sb="363" eb="364">
      <t>ハジ</t>
    </rPh>
    <rPh sb="374" eb="376">
      <t>ソンザイ</t>
    </rPh>
    <rPh sb="383" eb="385">
      <t>ゲンイン</t>
    </rPh>
    <rPh sb="387" eb="388">
      <t>フル</t>
    </rPh>
    <rPh sb="397" eb="399">
      <t>サクジョ</t>
    </rPh>
    <rPh sb="411" eb="414">
      <t>サイキドウ</t>
    </rPh>
    <phoneticPr fontId="2"/>
  </si>
  <si>
    <t>Troubleshooting Infosphere Information Server events with Apache Kafka</t>
  </si>
  <si>
    <t>Analyzer</t>
    <phoneticPr fontId="2"/>
  </si>
  <si>
    <t xml:space="preserve">11.5, 11.5.0.1, 11.5.0.2, 11.7, 11.7.0.0 </t>
    <phoneticPr fontId="2"/>
  </si>
  <si>
    <t>Information Analyzerで、アセットの表示や、"Run analysis"が正常に実行されない。
IIS11.5 Rollup patch1、もしくはV11.5.0.1以降で発生する。
以下のいずれかが原因。
・IISからApache Zookeeperサーバーへのパスが通っていない。
・Apache KafkaサーバーもしくはZookeeperサーバーが停止している。
・Apache Kafkaサーバーのトピックが削除されているか使用できなくなっている。
上記の調査方法や、解決策に関するガイド。</t>
    <rPh sb="27" eb="29">
      <t>ヒョウジ</t>
    </rPh>
    <rPh sb="46" eb="48">
      <t>セイジョウ</t>
    </rPh>
    <rPh sb="49" eb="51">
      <t>ジッコウ</t>
    </rPh>
    <rPh sb="95" eb="97">
      <t>ハッセイ</t>
    </rPh>
    <rPh sb="101" eb="103">
      <t>イカ</t>
    </rPh>
    <rPh sb="109" eb="111">
      <t>ゲンイン</t>
    </rPh>
    <rPh sb="144" eb="145">
      <t>トオ</t>
    </rPh>
    <rPh sb="187" eb="189">
      <t>テイシ</t>
    </rPh>
    <rPh sb="218" eb="220">
      <t>サクジョ</t>
    </rPh>
    <rPh sb="226" eb="228">
      <t>シヨウ</t>
    </rPh>
    <rPh sb="239" eb="241">
      <t>ジョウキ</t>
    </rPh>
    <rPh sb="242" eb="244">
      <t>チョウサ</t>
    </rPh>
    <rPh sb="244" eb="246">
      <t>ホウホウ</t>
    </rPh>
    <rPh sb="248" eb="251">
      <t>カイケツサク</t>
    </rPh>
    <rPh sb="252" eb="253">
      <t>カン</t>
    </rPh>
    <phoneticPr fontId="2"/>
  </si>
  <si>
    <t>Security Bulletin: A vulnerability in Struts affects IBM InfoSphere Metadata Workbench</t>
  </si>
  <si>
    <t>InfoSphere Metadata Workbench</t>
    <phoneticPr fontId="2"/>
  </si>
  <si>
    <t>セキュリティ</t>
    <phoneticPr fontId="2"/>
  </si>
  <si>
    <t>AIX, HP-UX, Linux, Solaris, Windows</t>
    <phoneticPr fontId="2"/>
  </si>
  <si>
    <t>InfoSphere Metadata Workbench V9.1において、Strutsに関する脆弱性が報告されている。
APARは提供されていないため、V11.3以降にマイグレーションすること。</t>
    <rPh sb="67" eb="69">
      <t>テイキョウ</t>
    </rPh>
    <rPh sb="83" eb="85">
      <t>イコウ</t>
    </rPh>
    <phoneticPr fontId="2"/>
  </si>
  <si>
    <t>Security Bulletin: Multiple vulnerabilities in IBM Java SDK affects IBM InfoSphere Information Server</t>
  </si>
  <si>
    <t>セキュリティ,Java SDK</t>
    <phoneticPr fontId="2"/>
  </si>
  <si>
    <t>AIX, HP-UX, Linux, Solaris, Windows</t>
    <phoneticPr fontId="2"/>
  </si>
  <si>
    <t xml:space="preserve">9.1, 11.3, 11.5, 11.7 </t>
    <phoneticPr fontId="2"/>
  </si>
  <si>
    <t>Infosphere Information Serverで使用されているIBM Java SDK Version6と7において、複数の脆弱性が報告されている。
これらは、2017年の10月にリリースされたIBM Java SDKのアップデートの一部として明らかにされた。
CVE-2017-10345
CVE-2017-10295
CVE-2017-10281
CVE-2017-10350
CVE-2017-10347
CVE-2017-10349
CVE-2017-10348
CVE-2017-10357
CVE-2017-10355
CVE-2017-10293
CVE-2017-10356
CVE-2017-10388
CVE-2017-10285
CVE-2016-10165</t>
    <phoneticPr fontId="2"/>
  </si>
  <si>
    <t>InfoSphere DataStage</t>
    <phoneticPr fontId="2"/>
  </si>
  <si>
    <t xml:space="preserve">AIX, HP-UX, Linux, Solaris, Windows </t>
    <phoneticPr fontId="2"/>
  </si>
  <si>
    <t xml:space="preserve">8.7, 9.1, 11.3, 11.5 </t>
    <phoneticPr fontId="2"/>
  </si>
  <si>
    <t>DataStageのエンジン層がNFSにインストールされている場合、クライアントログインが突然ハングすることがある。
DataStageの特にエンジン層はローカルにインストールすることを推奨。
この挙動への対応策として、V11.3.0.2及びV11.5では新しい環境変数がAPAR JR51611で提供されている。
V11.7ではデフォルトで適用されているため設定不要。
V11.3.0.2より過去のバージョンについては、手順による対応を実施すること。</t>
    <rPh sb="99" eb="101">
      <t>キョドウ</t>
    </rPh>
    <rPh sb="103" eb="105">
      <t>タイオウ</t>
    </rPh>
    <rPh sb="105" eb="106">
      <t>サク</t>
    </rPh>
    <rPh sb="119" eb="120">
      <t>オヨ</t>
    </rPh>
    <rPh sb="128" eb="129">
      <t>アタラ</t>
    </rPh>
    <rPh sb="131" eb="133">
      <t>カンキョウ</t>
    </rPh>
    <rPh sb="133" eb="135">
      <t>ヘンスウ</t>
    </rPh>
    <rPh sb="149" eb="151">
      <t>テイキョウ</t>
    </rPh>
    <rPh sb="171" eb="173">
      <t>テキヨウ</t>
    </rPh>
    <rPh sb="180" eb="182">
      <t>セッテイ</t>
    </rPh>
    <rPh sb="182" eb="184">
      <t>フヨウ</t>
    </rPh>
    <rPh sb="197" eb="199">
      <t>カコ</t>
    </rPh>
    <rPh sb="211" eb="213">
      <t>テジュン</t>
    </rPh>
    <rPh sb="216" eb="218">
      <t>タイオウ</t>
    </rPh>
    <rPh sb="219" eb="221">
      <t>ジッシ</t>
    </rPh>
    <phoneticPr fontId="2"/>
  </si>
  <si>
    <t>Apache Kafka サービスの停止、起動に関して</t>
  </si>
  <si>
    <t>起動停止</t>
    <rPh sb="0" eb="2">
      <t>キドウ</t>
    </rPh>
    <rPh sb="2" eb="4">
      <t>テイシ</t>
    </rPh>
    <phoneticPr fontId="2"/>
  </si>
  <si>
    <t xml:space="preserve">AIX, Linux, Windows </t>
    <phoneticPr fontId="2"/>
  </si>
  <si>
    <t xml:space="preserve">11.5.0.1, 11.5.0.2 </t>
    <phoneticPr fontId="2"/>
  </si>
  <si>
    <t>Apache Kafkaサービスは、V11.5FP1以降で自動的にインストールされる機能であり、IISのイベントを管理したり、Information Analyzer Thin ClientやData Quality Exception Consoleを使用する際に必要。
Apache Kafkaサービスの停止、起動、インストール、アンインストールのバッチが提供されている。
IISを再起動しなくてもサービスのみの停止・起動が可能。</t>
    <rPh sb="26" eb="28">
      <t>イコウ</t>
    </rPh>
    <rPh sb="29" eb="32">
      <t>ジドウテキ</t>
    </rPh>
    <rPh sb="42" eb="44">
      <t>キノウ</t>
    </rPh>
    <rPh sb="57" eb="59">
      <t>カンリ</t>
    </rPh>
    <rPh sb="127" eb="129">
      <t>シヨウ</t>
    </rPh>
    <rPh sb="131" eb="132">
      <t>サイ</t>
    </rPh>
    <rPh sb="133" eb="135">
      <t>ヒツヨウ</t>
    </rPh>
    <rPh sb="154" eb="156">
      <t>テイシ</t>
    </rPh>
    <rPh sb="157" eb="159">
      <t>キドウ</t>
    </rPh>
    <rPh sb="180" eb="182">
      <t>テイキョウ</t>
    </rPh>
    <rPh sb="193" eb="196">
      <t>サイキドウ</t>
    </rPh>
    <rPh sb="208" eb="210">
      <t>テイシ</t>
    </rPh>
    <rPh sb="211" eb="213">
      <t>キドウ</t>
    </rPh>
    <rPh sb="214" eb="216">
      <t>カノウ</t>
    </rPh>
    <phoneticPr fontId="2"/>
  </si>
  <si>
    <t>サービス層のWASのSystemOut.logに以下のメッセージが定期的に出力される [17/10/13 18:02:45:364 JST] 00000085 KafkaEventCon E KafkaEventConsumer #1 ERROR: org.I0Itec.zkclient.exception.ZkTimeoutException: Unable to connect to zookeeper server withi</t>
  </si>
  <si>
    <t>WAS</t>
    <phoneticPr fontId="2"/>
  </si>
  <si>
    <t>サービス層のWASのSystemOut.logに以下のメッセージが定期的に出力される。
[17/10/13 18:02:45:364 JST] 00000085 KafkaEventCon E KafkaEventConsumer #1 ERROR: 
org.I0Itec.zkclient.exception.ZkTimeoutException: Unable to connect to zookeeper server within timeout: 6000
　　　at org.I0Itec.zkclient.ZkClient.connect(ZkClient.java:1232)
　　　at org.I0Itec.zkclient.ZkClient.&lt;init&gt;(ZkClient.java:156)
　　　at org.I0Itec.zkclient.ZkClient.&lt;init&gt;(ZkClient.java:130)
　　　at org.I0Itec.zkclient.ZkClient.&lt;init&gt;(ZkClient.java:97)
　　　at com.ibm.iis.common.event.impl.KafkaEventHelper.getZkClient(KafkaEventHelper.java:67)
　　　at com.ibm.iis.common.event.impl.KafkaEventHelper.getKafkaBrokers(KafkaEventHelper.java:84)
　　　at com.ibm.iis.common.event.impl.KafkaEventConsumer.run(KafkaEventConsumer.java:96)
　　　at java.lang.Thread.run(Thread.java:798)
IISがアクティブパッシブ構成、且つIISが共有ディスクにインストールされている環境で、2系に切り替わった際に上記メッセージが出力される。
shared-open-sourceサービスのホスト名の設定に問題があることが原因。
解決方法をガイド。</t>
    <rPh sb="812" eb="814">
      <t>コウセイ</t>
    </rPh>
    <rPh sb="815" eb="816">
      <t>カ</t>
    </rPh>
    <rPh sb="821" eb="823">
      <t>キョウユウ</t>
    </rPh>
    <rPh sb="839" eb="841">
      <t>カンキョウ</t>
    </rPh>
    <rPh sb="844" eb="845">
      <t>ケイ</t>
    </rPh>
    <rPh sb="846" eb="847">
      <t>キ</t>
    </rPh>
    <rPh sb="848" eb="849">
      <t>カ</t>
    </rPh>
    <rPh sb="852" eb="853">
      <t>サイ</t>
    </rPh>
    <rPh sb="854" eb="856">
      <t>ジョウキ</t>
    </rPh>
    <rPh sb="862" eb="864">
      <t>シュツリョク</t>
    </rPh>
    <rPh sb="895" eb="896">
      <t>メイ</t>
    </rPh>
    <rPh sb="897" eb="899">
      <t>セッテイ</t>
    </rPh>
    <rPh sb="900" eb="902">
      <t>モンダイ</t>
    </rPh>
    <rPh sb="908" eb="910">
      <t>ゲンイン</t>
    </rPh>
    <rPh sb="912" eb="914">
      <t>カイケツ</t>
    </rPh>
    <rPh sb="914" eb="916">
      <t>ホウホウ</t>
    </rPh>
    <phoneticPr fontId="2"/>
  </si>
  <si>
    <t>Information Server 11.7のサービスの自動起動を停止したい</t>
  </si>
  <si>
    <t xml:space="preserve">Linux </t>
    <phoneticPr fontId="2"/>
  </si>
  <si>
    <t>IIS V11.7の自動起動を停止する手順についてガイド。</t>
    <rPh sb="10" eb="12">
      <t>ジドウ</t>
    </rPh>
    <rPh sb="12" eb="14">
      <t>キドウ</t>
    </rPh>
    <rPh sb="15" eb="17">
      <t>テイシ</t>
    </rPh>
    <rPh sb="19" eb="21">
      <t>テジュン</t>
    </rPh>
    <phoneticPr fontId="2"/>
  </si>
  <si>
    <t>DataStage: cleanup_linkpoints コマンド使用時の注意点</t>
  </si>
  <si>
    <t>istool</t>
    <phoneticPr fontId="2"/>
  </si>
  <si>
    <t>istoolでインポートすると、依存関係を結びつけるリンクポイントがレポジトリDBに作成される場合がある。
通常は削除されるが、レポジトリ上に残ってしまった場合は、無効リンクポイントを削除するスクリプトが提供されており、クリーンアップが可能。
スクリプトの実行手順についてガイド。</t>
    <rPh sb="16" eb="18">
      <t>イゾン</t>
    </rPh>
    <rPh sb="18" eb="20">
      <t>カンケイ</t>
    </rPh>
    <rPh sb="21" eb="22">
      <t>ムス</t>
    </rPh>
    <rPh sb="42" eb="44">
      <t>サクセイ</t>
    </rPh>
    <rPh sb="47" eb="49">
      <t>バアイ</t>
    </rPh>
    <rPh sb="54" eb="56">
      <t>ツウジョウ</t>
    </rPh>
    <rPh sb="57" eb="59">
      <t>サクジョ</t>
    </rPh>
    <rPh sb="69" eb="70">
      <t>ジョウ</t>
    </rPh>
    <rPh sb="71" eb="72">
      <t>ノコ</t>
    </rPh>
    <rPh sb="78" eb="80">
      <t>バアイ</t>
    </rPh>
    <rPh sb="82" eb="84">
      <t>ムコウ</t>
    </rPh>
    <rPh sb="92" eb="94">
      <t>サクジョ</t>
    </rPh>
    <rPh sb="102" eb="104">
      <t>テイキョウ</t>
    </rPh>
    <rPh sb="118" eb="120">
      <t>カノウ</t>
    </rPh>
    <rPh sb="128" eb="130">
      <t>ジッコウ</t>
    </rPh>
    <rPh sb="130" eb="132">
      <t>テジュン</t>
    </rPh>
    <phoneticPr fontId="2"/>
  </si>
  <si>
    <t>StringToDecimal()でrtypeを省略した場合の動作</t>
  </si>
  <si>
    <t>InfoSphere Information Server</t>
    <phoneticPr fontId="2"/>
  </si>
  <si>
    <t>関数</t>
    <rPh sb="0" eb="2">
      <t>カンスウ</t>
    </rPh>
    <phoneticPr fontId="2"/>
  </si>
  <si>
    <t xml:space="preserve">AIX, Linux, Windows </t>
    <phoneticPr fontId="2"/>
  </si>
  <si>
    <t xml:space="preserve">9.1, 11.3, 11.5, 11.7 </t>
    <phoneticPr fontId="2"/>
  </si>
  <si>
    <t>StringToDecimal()でrtypeを省略した場合、丸め方式は、round_inf(四捨五入)になる。
DecimalToDecimal()/DfloatToDecimal()関数についても同様。</t>
    <rPh sb="100" eb="102">
      <t>ドウヨウ</t>
    </rPh>
    <phoneticPr fontId="2"/>
  </si>
  <si>
    <t>InfoSphere Information Server for Linux 11.5 に FP2 適用時の問題点</t>
  </si>
  <si>
    <t>IIS V11.5 FP2は更新量が多いため、Linux環境ではヒープが足りなくなることがある。
ヒープサイズを増やしてからFP2を適用すること。</t>
    <rPh sb="14" eb="16">
      <t>コウシン</t>
    </rPh>
    <rPh sb="16" eb="17">
      <t>リョウ</t>
    </rPh>
    <rPh sb="18" eb="19">
      <t>オオ</t>
    </rPh>
    <rPh sb="36" eb="37">
      <t>タ</t>
    </rPh>
    <rPh sb="56" eb="57">
      <t>フ</t>
    </rPh>
    <rPh sb="66" eb="68">
      <t>テキヨウ</t>
    </rPh>
    <phoneticPr fontId="2"/>
  </si>
  <si>
    <t>Kafka service provided with Information Server 11.x writes verbosegc logs to /root.</t>
  </si>
  <si>
    <t>InfoSphere Information Server</t>
    <phoneticPr fontId="2"/>
  </si>
  <si>
    <t>Kafka</t>
    <phoneticPr fontId="2"/>
  </si>
  <si>
    <t xml:space="preserve">AIX, Linux </t>
    <phoneticPr fontId="2"/>
  </si>
  <si>
    <t>V11.1以降、Kafkaなどいくつかのオープンソースサービスが提供されている。
KafkaサービスのJVMが、デフォルトで/rootディレクトリーにverbosegc.*.txtをロギングする設定となっている。
ロギングを無効化する手順についてガイド。</t>
    <rPh sb="5" eb="7">
      <t>イコウ</t>
    </rPh>
    <rPh sb="32" eb="34">
      <t>テイキョウ</t>
    </rPh>
    <rPh sb="97" eb="99">
      <t>セッテイ</t>
    </rPh>
    <phoneticPr fontId="2"/>
  </si>
  <si>
    <t>Selecting DataStage Flow Designer on launchpad results in error accessing table COGNITIVE_USER_PREF</t>
  </si>
  <si>
    <t>DataStage Flow Designer</t>
    <phoneticPr fontId="2"/>
  </si>
  <si>
    <t xml:space="preserve">AIX, Linux, Windows </t>
    <phoneticPr fontId="2"/>
  </si>
  <si>
    <t>ブラウザのLaunchpadからDataStage Flow Designerを起動すると下記のようなエラーが表示される。
Message ID:500 Internal Server Error
Error 500: javax.servlet.ServletException: java.sql.SQLSyntaxErrorException: [IBM][SQLServer JDBC Driver][SQLServer]Invalid object name &amp;#39;SQLxmetaConnect.COGNITIVE_USER_PREF&amp;#39;. 
COGNITIVE_USER_PREFテーブルが存在しない、もしくはアクセス不可であることが原因。
レポジトリDBを事前インストールしている環境で、DataStage Flow Designerの事前準備作業をしていないことが原因。
マニュアルに記載されているガイドに従って、DataStage Flow Designerのテーブルを作成すること。</t>
    <rPh sb="40" eb="42">
      <t>キドウ</t>
    </rPh>
    <rPh sb="45" eb="47">
      <t>カキ</t>
    </rPh>
    <rPh sb="55" eb="57">
      <t>ヒョウジ</t>
    </rPh>
    <rPh sb="308" eb="310">
      <t>ソンザイ</t>
    </rPh>
    <rPh sb="322" eb="324">
      <t>フカ</t>
    </rPh>
    <rPh sb="330" eb="332">
      <t>ゲンイン</t>
    </rPh>
    <rPh sb="342" eb="344">
      <t>ジゼン</t>
    </rPh>
    <rPh sb="354" eb="356">
      <t>カンキョウ</t>
    </rPh>
    <rPh sb="382" eb="384">
      <t>ジゼン</t>
    </rPh>
    <rPh sb="384" eb="386">
      <t>ジュンビ</t>
    </rPh>
    <rPh sb="386" eb="388">
      <t>サギョウ</t>
    </rPh>
    <rPh sb="397" eb="399">
      <t>ゲンイン</t>
    </rPh>
    <rPh sb="407" eb="409">
      <t>キサイ</t>
    </rPh>
    <rPh sb="418" eb="419">
      <t>シタガ</t>
    </rPh>
    <rPh sb="451" eb="453">
      <t>サクセイ</t>
    </rPh>
    <phoneticPr fontId="2"/>
  </si>
  <si>
    <t>IBM InfoSphere Information Server DataStage AppWatcher Service cannot start due to a services-specific error code</t>
    <phoneticPr fontId="2"/>
  </si>
  <si>
    <t>Windows環境, Operations Console</t>
    <rPh sb="7" eb="9">
      <t>カンキョウ</t>
    </rPh>
    <phoneticPr fontId="2"/>
  </si>
  <si>
    <t xml:space="preserve">8.7, 8.7.0.1, 8.7.0.2, 9.1, 9.1.0.1, 9.1.2.0, 11.3, 11.3.1.0, 11.3.1.1, 11.3.1.2, 11.5, 11.5.0.1, 11.5.0.2, 11.7.0.0 </t>
    <phoneticPr fontId="2"/>
  </si>
  <si>
    <t>Windows環境で、DataStage AppWatcherサービスが下記エラーで起動に失敗する。
"Windows could not start the DataStage AppWatcher Service on Local Computer. For more information, review the System Event Log. If this is a non-Microsoft service, contact the service vendor, and refer to services-specific error code 1.". 
AppWatcherサービスが起動しているが、Windowsのサービスダイアログに"開始"と表示されないため、再度起動しようとすると失敗する。
サービスダイアログの画面が更新されていない、もしくはUNIX/Linux用のDSAｐｐWatcher.shを実行したことが原因として考えられる。
Windowsのサービスダイアログを更新して状況を確認すること。
停止している場合は、AppWatcherサービスをWindowsのサービス画面、またはnet startを使用して再起動すること。</t>
    <rPh sb="7" eb="9">
      <t>カンキョウ</t>
    </rPh>
    <rPh sb="36" eb="38">
      <t>カキ</t>
    </rPh>
    <rPh sb="42" eb="44">
      <t>キドウ</t>
    </rPh>
    <rPh sb="45" eb="47">
      <t>シッパイ</t>
    </rPh>
    <rPh sb="307" eb="309">
      <t>キドウ</t>
    </rPh>
    <rPh sb="334" eb="336">
      <t>カイシ</t>
    </rPh>
    <rPh sb="338" eb="340">
      <t>ヒョウジ</t>
    </rPh>
    <rPh sb="347" eb="349">
      <t>サイド</t>
    </rPh>
    <rPh sb="349" eb="351">
      <t>キドウ</t>
    </rPh>
    <rPh sb="358" eb="360">
      <t>シッパイ</t>
    </rPh>
    <rPh sb="374" eb="376">
      <t>ガメン</t>
    </rPh>
    <rPh sb="377" eb="379">
      <t>コウシン</t>
    </rPh>
    <rPh sb="400" eb="401">
      <t>ヨウ</t>
    </rPh>
    <rPh sb="418" eb="420">
      <t>ジッコウ</t>
    </rPh>
    <rPh sb="425" eb="427">
      <t>ゲンイン</t>
    </rPh>
    <rPh sb="430" eb="431">
      <t>カンガ</t>
    </rPh>
    <rPh sb="455" eb="457">
      <t>コウシン</t>
    </rPh>
    <rPh sb="459" eb="461">
      <t>ジョウキョウ</t>
    </rPh>
    <rPh sb="462" eb="464">
      <t>カクニン</t>
    </rPh>
    <rPh sb="470" eb="472">
      <t>テイシ</t>
    </rPh>
    <rPh sb="476" eb="478">
      <t>バアイ</t>
    </rPh>
    <rPh sb="507" eb="509">
      <t>ガメン</t>
    </rPh>
    <rPh sb="523" eb="525">
      <t>シヨウ</t>
    </rPh>
    <rPh sb="527" eb="530">
      <t>サイキドウ</t>
    </rPh>
    <phoneticPr fontId="2"/>
  </si>
  <si>
    <t>Information Server Transformer Stage Compiler Error "makeC++SharedLib command was not found..."</t>
    <phoneticPr fontId="2"/>
  </si>
  <si>
    <t>InfoSphere Information Server</t>
    <phoneticPr fontId="2"/>
  </si>
  <si>
    <t>Transformerステージ</t>
    <phoneticPr fontId="2"/>
  </si>
  <si>
    <t xml:space="preserve">AIX </t>
    <phoneticPr fontId="2"/>
  </si>
  <si>
    <t xml:space="preserve">11.3.1.2, 11.5, 11.7 </t>
    <phoneticPr fontId="2"/>
  </si>
  <si>
    <t>AIX環境で、Transformerステージが含まれるジョブをコンパイルすると下記エラーで失敗する。
##F IIS-DSEE-TBLD-00065 16:12:42(000) &lt;main_program&gt; Fatal Error: Problem with C++ installation; makeC++SharedLib command was not found in
any of the following locations: (/usr/lpp/xlC/bin/makeC++SharedLib_r, /usr/ibmcxx/bin/makeC++SharedLib_r, /usr/vacpp/bin/makeC++SharedLib_r). (Row_Test1.Transformer_15) 
コンパイラーがサポートされるバージョンであること、また、コンパイラの環境変数が正しく設定されていることを確認。</t>
    <rPh sb="3" eb="5">
      <t>カンキョウ</t>
    </rPh>
    <rPh sb="23" eb="24">
      <t>フク</t>
    </rPh>
    <rPh sb="39" eb="41">
      <t>カキ</t>
    </rPh>
    <rPh sb="45" eb="47">
      <t>シッパイ</t>
    </rPh>
    <rPh sb="395" eb="397">
      <t>カンキョウ</t>
    </rPh>
    <rPh sb="397" eb="399">
      <t>ヘンスウ</t>
    </rPh>
    <rPh sb="400" eb="401">
      <t>タダ</t>
    </rPh>
    <rPh sb="403" eb="405">
      <t>セッテイ</t>
    </rPh>
    <rPh sb="413" eb="415">
      <t>カクニン</t>
    </rPh>
    <phoneticPr fontId="2"/>
  </si>
  <si>
    <t xml:space="preserve">Zookeeper, Kafka and Solr services do not start when upgrading InfoSphere Information Server from version 11.5 to 11.7 </t>
  </si>
  <si>
    <t>InfoSphere Information Server</t>
    <phoneticPr fontId="2"/>
  </si>
  <si>
    <t>アップグレード</t>
    <phoneticPr fontId="2"/>
  </si>
  <si>
    <t xml:space="preserve">AIX, Linux </t>
    <phoneticPr fontId="2"/>
  </si>
  <si>
    <t xml:space="preserve">11.7, 11.7.0.0 </t>
    <phoneticPr fontId="2"/>
  </si>
  <si>
    <t>IIS V11.5からV11.7にアップグレードすると、Zookeeper、Kafka、Solrサービスが起動しない、もしくはアップグレード後すぐに停止する。
V11.5のサービス停止のスクリプトが正常に機能していないことが原因。
サービスを再起動すること。</t>
    <rPh sb="53" eb="55">
      <t>キドウ</t>
    </rPh>
    <rPh sb="70" eb="71">
      <t>ゴ</t>
    </rPh>
    <rPh sb="74" eb="76">
      <t>テイシ</t>
    </rPh>
    <rPh sb="90" eb="92">
      <t>テイシ</t>
    </rPh>
    <rPh sb="99" eb="101">
      <t>セイジョウ</t>
    </rPh>
    <rPh sb="102" eb="104">
      <t>キノウ</t>
    </rPh>
    <rPh sb="112" eb="114">
      <t>ゲンイン</t>
    </rPh>
    <rPh sb="121" eb="124">
      <t>サイキドウ</t>
    </rPh>
    <phoneticPr fontId="2"/>
  </si>
  <si>
    <t>Unsupported platform error when trying to run uninstall on 11.5 Information Server where Updater has been upgraded to 11.7.0.006 or higher</t>
  </si>
  <si>
    <t>アンインストール</t>
    <phoneticPr fontId="2"/>
  </si>
  <si>
    <t xml:space="preserve">AIX, Linux, Solaris, Windows </t>
    <phoneticPr fontId="2"/>
  </si>
  <si>
    <t>11.3, 11.3.1.0, 11.3.1.1, 11.3.1.2, 11.5, 11.5.0.1, 11.5.0.2</t>
    <phoneticPr fontId="2"/>
  </si>
  <si>
    <t>Update Installer11.7.0.006以降を使用して、IIS V11.5をアンインストールすると下記エラーで失敗する。
"Ensure the current platform is a supported platform"
プラットフォームはV11.5をサポートしている環境で発生。
V11.7以降のUpdate Installerでは、実行中にシステム要件の確認が行われる。
エラーは無視して構わないため、-forceオプションでアンインストールすること。</t>
    <rPh sb="26" eb="28">
      <t>イコウ</t>
    </rPh>
    <rPh sb="29" eb="31">
      <t>シヨウ</t>
    </rPh>
    <rPh sb="55" eb="57">
      <t>カキ</t>
    </rPh>
    <rPh sb="61" eb="63">
      <t>シッパイ</t>
    </rPh>
    <rPh sb="148" eb="150">
      <t>ハッセイ</t>
    </rPh>
    <rPh sb="179" eb="182">
      <t>ジッコウチュウ</t>
    </rPh>
    <rPh sb="193" eb="194">
      <t>オコナ</t>
    </rPh>
    <rPh sb="203" eb="205">
      <t>ムシ</t>
    </rPh>
    <rPh sb="207" eb="208">
      <t>カマ</t>
    </rPh>
    <phoneticPr fontId="2"/>
  </si>
  <si>
    <t>New features and changes in InfoSphere Information Server, Version 11.5</t>
  </si>
  <si>
    <t>FixPack</t>
    <phoneticPr fontId="2"/>
  </si>
  <si>
    <t xml:space="preserve">AIX, Linux, Windows </t>
    <phoneticPr fontId="2"/>
  </si>
  <si>
    <t xml:space="preserve">11.5, 11.5.0.2 </t>
    <phoneticPr fontId="2"/>
  </si>
  <si>
    <t>IIS V11.5の新機能と変更点に関する情報。
V11.5.0.2 Service Pack 3の情報が追加された。</t>
    <rPh sb="10" eb="13">
      <t>シンキノウ</t>
    </rPh>
    <rPh sb="14" eb="16">
      <t>ヘンコウ</t>
    </rPh>
    <rPh sb="16" eb="17">
      <t>テン</t>
    </rPh>
    <rPh sb="18" eb="19">
      <t>カン</t>
    </rPh>
    <rPh sb="21" eb="23">
      <t>ジョウホウ</t>
    </rPh>
    <rPh sb="50" eb="52">
      <t>ジョウホウ</t>
    </rPh>
    <rPh sb="53" eb="55">
      <t>ツイカ</t>
    </rPh>
    <phoneticPr fontId="2"/>
  </si>
  <si>
    <t>InformationServer(DataStage)のログに関して</t>
  </si>
  <si>
    <t>InfoSphere DataStage</t>
    <phoneticPr fontId="2"/>
  </si>
  <si>
    <t>ログ</t>
    <phoneticPr fontId="2"/>
  </si>
  <si>
    <t xml:space="preserve">AIX, Linux </t>
    <phoneticPr fontId="2"/>
  </si>
  <si>
    <t>11.5, 11.5.0.1, 11.5.0.2, 11.7</t>
    <phoneticPr fontId="2"/>
  </si>
  <si>
    <t xml:space="preserve">下記Technote以外に追加されているログについてのリスト。 
V11.5、V11.7で追加されたログについても記載。
http://www-01.ibm.com/support/docview.wss?uid=jpn1J1009639 </t>
    <rPh sb="0" eb="2">
      <t>カキ</t>
    </rPh>
    <rPh sb="10" eb="12">
      <t>イガイ</t>
    </rPh>
    <rPh sb="13" eb="15">
      <t>ツイカ</t>
    </rPh>
    <rPh sb="45" eb="47">
      <t>ツイカ</t>
    </rPh>
    <rPh sb="57" eb="59">
      <t>キサイ</t>
    </rPh>
    <phoneticPr fontId="2"/>
  </si>
  <si>
    <t>複数IPアドレスを持つWindows環境にInformation Server をインストールする場合の注意事項</t>
    <phoneticPr fontId="2"/>
  </si>
  <si>
    <t>インストール</t>
    <phoneticPr fontId="2"/>
  </si>
  <si>
    <t>Windows</t>
    <phoneticPr fontId="2"/>
  </si>
  <si>
    <t xml:space="preserve">9.1, 9.1.0.1, 9.1.2.0, 11.3, 11.3.1.0, 11.3.1.1, 11.3.1.2, 11.5, 11.5.0.1, 11.5.0.2, 11.7 </t>
    <phoneticPr fontId="2"/>
  </si>
  <si>
    <t>複数のIPアドレスが存在するWindows環境にInformation Serverをインストールする場合の注意事項。</t>
    <rPh sb="21" eb="23">
      <t>カンキョウ</t>
    </rPh>
    <rPh sb="51" eb="53">
      <t>バアイ</t>
    </rPh>
    <rPh sb="54" eb="56">
      <t>チュウイ</t>
    </rPh>
    <rPh sb="56" eb="58">
      <t>ジコウ</t>
    </rPh>
    <phoneticPr fontId="2"/>
  </si>
  <si>
    <t>DataStage: 列名で使用できる全角文字種</t>
  </si>
  <si>
    <t>InfoSphere DataStage</t>
    <phoneticPr fontId="2"/>
  </si>
  <si>
    <t>Transformerステージ</t>
    <phoneticPr fontId="2"/>
  </si>
  <si>
    <t xml:space="preserve">AIX, Linux, Windows </t>
    <phoneticPr fontId="2"/>
  </si>
  <si>
    <t xml:space="preserve">9.1, 11.3, 11.5, 11.7 </t>
    <phoneticPr fontId="2"/>
  </si>
  <si>
    <t>DataStageで全角文字を列名で使用する場合、使用できる文字種はUnicode Consortiumの定義でLetter属性かNumber属性を持つ文字に限定される。
日本語の場合、仮名、漢字、全角英数字のみが使用可能（全角記号は使用不可）。</t>
    <rPh sb="10" eb="12">
      <t>ゼンカク</t>
    </rPh>
    <rPh sb="12" eb="14">
      <t>モジ</t>
    </rPh>
    <rPh sb="15" eb="16">
      <t>レツ</t>
    </rPh>
    <rPh sb="16" eb="17">
      <t>メイ</t>
    </rPh>
    <rPh sb="18" eb="20">
      <t>シヨウ</t>
    </rPh>
    <rPh sb="22" eb="24">
      <t>バアイ</t>
    </rPh>
    <rPh sb="25" eb="27">
      <t>シヨウ</t>
    </rPh>
    <rPh sb="30" eb="33">
      <t>モジシュ</t>
    </rPh>
    <rPh sb="86" eb="89">
      <t>ニホンゴ</t>
    </rPh>
    <rPh sb="90" eb="92">
      <t>バアイ</t>
    </rPh>
    <rPh sb="93" eb="95">
      <t>カナ</t>
    </rPh>
    <rPh sb="96" eb="98">
      <t>カンジ</t>
    </rPh>
    <rPh sb="99" eb="101">
      <t>ゼンカク</t>
    </rPh>
    <rPh sb="101" eb="104">
      <t>エイスウジ</t>
    </rPh>
    <rPh sb="107" eb="109">
      <t>シヨウ</t>
    </rPh>
    <rPh sb="109" eb="111">
      <t>カノウ</t>
    </rPh>
    <rPh sb="112" eb="114">
      <t>ゼンカク</t>
    </rPh>
    <rPh sb="114" eb="116">
      <t>キゴウ</t>
    </rPh>
    <rPh sb="117" eb="119">
      <t>シヨウ</t>
    </rPh>
    <rPh sb="119" eb="121">
      <t>フカ</t>
    </rPh>
    <phoneticPr fontId="2"/>
  </si>
  <si>
    <t>ジョブシーケンスでコマンド実行(ExecCommand)ステージからの出力をループ開始(Start Loop)ステージのループリストに指定して複数回ジョブを実行させると最終回のジョブの実行がエラーになり、ジョブシーケンスが失敗する。</t>
  </si>
  <si>
    <t>ジョブシーケンス</t>
    <phoneticPr fontId="2"/>
  </si>
  <si>
    <t>ジョブシーケンスでコマンド実行(ExecCommand)ステージからの出力をループ開始(Start Loop)ステージのループ・リストに指定して複数回ジョブを実行させると最終回のジョブの実行でエラーになり、ジョブシーケンスが失敗する。
メッセージ: TestScript1..JobControl (@Job_Activity_2): コントローラーの問題: DSSetParam(OFILE) の呼び出しエラー、コード=-4
[パラメーター値/境界値が適切ではありません。]
コマンド実行(ExecCommand)ステージからの出力の最後に改行コード(UNIX環境であればLF(0x0A)、Windows環境であればCR(0x0D)LF(0x0A))が付与されている場合がある。
出力の最後に改行コードが付いていると上記のエラーになるため、出力の最後に改行コードが出力されないよう修正すること。</t>
    <rPh sb="392" eb="394">
      <t>シュウセイ</t>
    </rPh>
    <phoneticPr fontId="2"/>
  </si>
  <si>
    <t>Support for IBM DataStage Hierarchical stage on Server canvas.</t>
  </si>
  <si>
    <t>V11.5.0.2.776以降、サーバージョブのHierarchicalステージはサポートされない。
パラレルジョブに移行すること。</t>
    <rPh sb="13" eb="15">
      <t>イコウ</t>
    </rPh>
    <rPh sb="59" eb="61">
      <t>イコウ</t>
    </rPh>
    <phoneticPr fontId="2"/>
  </si>
  <si>
    <t>Security Bulletin: Vulnerabilities in OpenSSL affect IBM InfoSphere Information Server (CVE-2017-3735, CVE-2017-3736, CVE-2017-3738)</t>
  </si>
  <si>
    <t>2017年11月にOpenSSLの脆弱性に関する報告が公開されている。
CVE-2017-3735
CVE-2017-3736
CVE-2017-3738
OpenSSLを使用しているInformation Serverにも影響するため、脆弱性に対応したFixの提供に関する報告。</t>
    <phoneticPr fontId="2"/>
  </si>
  <si>
    <t>Security Bulletin: IBM InfoSphere Information Server is vulnerable to retrieval of access credentials by highly privileged users</t>
  </si>
  <si>
    <t>高い特権を持つユーザーによるアクセス資格情報の取得に関する脆弱性が報告されている。
CVE-2017-1495
対象バージョンにV11.7が追加された。</t>
    <rPh sb="26" eb="27">
      <t>カン</t>
    </rPh>
    <rPh sb="29" eb="32">
      <t>ゼイジャクセイ</t>
    </rPh>
    <rPh sb="33" eb="35">
      <t>ホウコク</t>
    </rPh>
    <phoneticPr fontId="2"/>
  </si>
  <si>
    <t>Security Bulletin: IBM InfoSphere Information Server is vulnerable to a privilege escalation</t>
  </si>
  <si>
    <t>インストール ディレクトリに任意のファイルを置くことで、ローカルユーザーの特権が昇格する脆弱性が報告されている。
CVE-2017-1468
CVE-2017-1469
対象バージョンにV11.7が追加された。</t>
    <rPh sb="40" eb="42">
      <t>ショウカク</t>
    </rPh>
    <rPh sb="44" eb="47">
      <t>ゼイジャクセイ</t>
    </rPh>
    <rPh sb="48" eb="50">
      <t>ホウコク</t>
    </rPh>
    <rPh sb="86" eb="88">
      <t>タイショウ</t>
    </rPh>
    <rPh sb="100" eb="102">
      <t>ツイカ</t>
    </rPh>
    <phoneticPr fontId="2"/>
  </si>
  <si>
    <t>Security Bulletin: IBM InfoSphere Information Server has a network layer security vulnerability</t>
  </si>
  <si>
    <t>ネットワーク層の脆弱性により、特権の昇格もしくは権限がないユーザーによるアクセス許可が報告されている。
CVE-2017-1467
対象バージョンにV11.7が追加された。</t>
    <rPh sb="6" eb="7">
      <t>ソウ</t>
    </rPh>
    <rPh sb="8" eb="11">
      <t>ゼイジャクセイ</t>
    </rPh>
    <rPh sb="15" eb="17">
      <t>トッケン</t>
    </rPh>
    <rPh sb="18" eb="20">
      <t>ショウカク</t>
    </rPh>
    <rPh sb="24" eb="26">
      <t>ケンゲン</t>
    </rPh>
    <rPh sb="40" eb="42">
      <t>キョカ</t>
    </rPh>
    <rPh sb="43" eb="45">
      <t>ホウコク</t>
    </rPh>
    <rPh sb="67" eb="69">
      <t>タイショウ</t>
    </rPh>
    <rPh sb="81" eb="83">
      <t>ツイカ</t>
    </rPh>
    <phoneticPr fontId="2"/>
  </si>
  <si>
    <t>Multi-Client Manager command-line support for switching DataStage Clients</t>
  </si>
  <si>
    <t>マルチクライアント・マネージャー</t>
    <phoneticPr fontId="2"/>
  </si>
  <si>
    <t>V11.7で、コマンドラインによるマルチクライアント・マネージャーのクライアントバージョンの切り替えがサポートされた。
MultiClientSwitcher.exeの使用方法やシンタックスに関するガイド。</t>
    <rPh sb="84" eb="86">
      <t>シヨウ</t>
    </rPh>
    <rPh sb="86" eb="88">
      <t>ホウホウ</t>
    </rPh>
    <rPh sb="96" eb="97">
      <t>カン</t>
    </rPh>
    <phoneticPr fontId="2"/>
  </si>
  <si>
    <t>Limitations and known issues of IBM DataStage Flow Designer patch named 'patch_featureUpdate_DFD_All_11700'</t>
  </si>
  <si>
    <t>DataStage Flow Designerのpatch_featureUpdate_DFD_All_11700について、既知の制約や問題に関するリスト。</t>
    <rPh sb="62" eb="64">
      <t>キチ</t>
    </rPh>
    <rPh sb="65" eb="67">
      <t>セイヤク</t>
    </rPh>
    <rPh sb="68" eb="70">
      <t>モンダイ</t>
    </rPh>
    <rPh sb="71" eb="72">
      <t>カン</t>
    </rPh>
    <phoneticPr fontId="2"/>
  </si>
  <si>
    <t>カスタム属性で「Applies to Assets」項目が空になっているなど、期待通りに機能しない。
V11.5 Rollup Patch3以前のカスタム属性をV11.5 Rollup Patch4以降の環境にインポートしたことが原因。
サポートにutils.zipパッケージをリクエストし、該当ツールを実行すること。</t>
    <rPh sb="4" eb="6">
      <t>ゾクセイ</t>
    </rPh>
    <rPh sb="26" eb="28">
      <t>コウモク</t>
    </rPh>
    <rPh sb="29" eb="30">
      <t>カラ</t>
    </rPh>
    <rPh sb="39" eb="41">
      <t>キタイ</t>
    </rPh>
    <rPh sb="41" eb="42">
      <t>ドオ</t>
    </rPh>
    <rPh sb="44" eb="46">
      <t>キノウ</t>
    </rPh>
    <rPh sb="70" eb="72">
      <t>イゼン</t>
    </rPh>
    <rPh sb="77" eb="79">
      <t>ゾクセイ</t>
    </rPh>
    <rPh sb="99" eb="101">
      <t>イコウ</t>
    </rPh>
    <rPh sb="102" eb="104">
      <t>カンキョウ</t>
    </rPh>
    <rPh sb="115" eb="117">
      <t>ゲンイン</t>
    </rPh>
    <rPh sb="146" eb="148">
      <t>ガイトウ</t>
    </rPh>
    <rPh sb="152" eb="154">
      <t>ジッコウ</t>
    </rPh>
    <phoneticPr fontId="2"/>
  </si>
  <si>
    <t>DataStage ジョブ実行, Windows環境</t>
    <phoneticPr fontId="2"/>
  </si>
  <si>
    <t xml:space="preserve">8.7, 9.1, 11.3, 11.5, 11.7 </t>
    <phoneticPr fontId="2"/>
  </si>
  <si>
    <t>Windows環境でDataStageジョブが以下のいずれかのエラーで失敗する。
APT_IOPort::readBlkVirt: read for block header, partition 0, [fd 5], returned -1 with errno 10,054 (Unknown error)
buffer(1),0: Fatal Error: Unable to start ORCHESTRATE network connection on node node1(hostname1):READYWAIT failed: parallel {natural="", synthetic="buffer(1)"} in stage_name(7, 0) 
DataStageにおけるプロセス間通信のデフォルト・トランスポート・タイプをソケットから共用メモリーに変更することで解決する可能性がある。
デフォルトのトランスポート・タイプを共用メモリーに変更したい場合には、APT_NO_IOCOMM_OPTIMIZATION環境変数を設定する(Windows環境でのみ有効)。
解決しない場合には、Technote[Tuning Microsoft Windows 2008 Server and IBM Information Server for good performance by the DataStage server and parallel engines.]http://www-01.ibm.com/support/docview.wss?uid=swg21591294にしたがって、WindowsレジストリーおよびDataStageのuvconfigをチューニングすること。</t>
    <rPh sb="7" eb="9">
      <t>カンキョウ</t>
    </rPh>
    <phoneticPr fontId="2"/>
  </si>
  <si>
    <t>DataStage: インストール時のホスト名</t>
  </si>
  <si>
    <t>DataStageはインストール時に指定したホスト名をリポジトリDBに書き込むため、インストール後にホスト名を変更できない。
そのため、指定するホスト名は柔軟性を持たせるため、IPアドレスやドメインつきホスト名ではなく、ドメイン無しのホスト名を指定する。</t>
    <rPh sb="16" eb="17">
      <t>ジ</t>
    </rPh>
    <rPh sb="18" eb="20">
      <t>シテイ</t>
    </rPh>
    <rPh sb="25" eb="26">
      <t>メイ</t>
    </rPh>
    <rPh sb="35" eb="36">
      <t>カ</t>
    </rPh>
    <rPh sb="37" eb="38">
      <t>コ</t>
    </rPh>
    <rPh sb="48" eb="49">
      <t>ゴ</t>
    </rPh>
    <rPh sb="68" eb="70">
      <t>シテイ</t>
    </rPh>
    <rPh sb="75" eb="76">
      <t>メイ</t>
    </rPh>
    <rPh sb="104" eb="105">
      <t>メイ</t>
    </rPh>
    <rPh sb="114" eb="115">
      <t>ナ</t>
    </rPh>
    <rPh sb="120" eb="121">
      <t>メイ</t>
    </rPh>
    <rPh sb="122" eb="124">
      <t>シテイ</t>
    </rPh>
    <phoneticPr fontId="2"/>
  </si>
  <si>
    <t>DataStage: Linux で Shift-JIS ベースの環境を構築</t>
  </si>
  <si>
    <t>文字コード,移行</t>
    <rPh sb="0" eb="2">
      <t>モジ</t>
    </rPh>
    <rPh sb="6" eb="8">
      <t>イコウ</t>
    </rPh>
    <phoneticPr fontId="2"/>
  </si>
  <si>
    <t>Windows環境でのShift-JISからLinux環境のUTF-8へのマイグレーションにおいて、LinuxのOSをShift-JISに変更せずに、DataStageのジョブのみShift-JISで動作させるための手順をガイド。</t>
    <phoneticPr fontId="2"/>
  </si>
  <si>
    <t>DataStage Clients and Windows Data Execution Prevention (DEP) compatability</t>
  </si>
  <si>
    <t>Windows環境,DataStageクライアント</t>
    <rPh sb="7" eb="9">
      <t>カンキョウ</t>
    </rPh>
    <phoneticPr fontId="2"/>
  </si>
  <si>
    <t xml:space="preserve">8.5, 8.7, 9.1, 11.3, 11.5, 11.7 </t>
    <phoneticPr fontId="2"/>
  </si>
  <si>
    <t>Windows環境で Microsoft EMETがインストールされている、もしくはデータ実行防止（DEP）が有効になっていると、DataStage Administratorクライアントがクラッシュする。
対象バージョンは、Windows 7、Windows Server 2008、Windows Server 2012 R2。
DEPの設定は"Application Opt Out"、且つDataStageクライアントを対象外とすることが推奨される。
EMETがインストールされている場合は、5.5以上にアップグレードすること。</t>
    <rPh sb="7" eb="9">
      <t>カンキョウ</t>
    </rPh>
    <rPh sb="45" eb="47">
      <t>ジッコウ</t>
    </rPh>
    <rPh sb="47" eb="49">
      <t>ボウシ</t>
    </rPh>
    <rPh sb="55" eb="57">
      <t>ユウコウ</t>
    </rPh>
    <rPh sb="104" eb="106">
      <t>タイショウ</t>
    </rPh>
    <rPh sb="171" eb="173">
      <t>セッテイ</t>
    </rPh>
    <rPh sb="196" eb="197">
      <t>カ</t>
    </rPh>
    <rPh sb="214" eb="217">
      <t>タイショウガイ</t>
    </rPh>
    <rPh sb="223" eb="225">
      <t>スイショウ</t>
    </rPh>
    <rPh sb="246" eb="248">
      <t>バアイ</t>
    </rPh>
    <rPh sb="253" eb="255">
      <t>イジョウ</t>
    </rPh>
    <phoneticPr fontId="2"/>
  </si>
  <si>
    <t>Windows環境.インストール</t>
    <rPh sb="7" eb="9">
      <t>カンキョウ</t>
    </rPh>
    <phoneticPr fontId="2"/>
  </si>
  <si>
    <t>Windows環境にInformation Serverをインストールすると、要件確認において下記エラーが発生する。
"The 8.3 name creation on the NTFS Partitions on your Windows machine is disabled. Some applications will not work if 8.3 name creation capability is not enabled" 
Windowsのレジストリーキーの変更が必要。
手順についてガイド。</t>
    <rPh sb="7" eb="9">
      <t>カンキョウ</t>
    </rPh>
    <rPh sb="39" eb="41">
      <t>ヨウケン</t>
    </rPh>
    <rPh sb="41" eb="43">
      <t>カクニン</t>
    </rPh>
    <rPh sb="47" eb="49">
      <t>カキ</t>
    </rPh>
    <rPh sb="53" eb="55">
      <t>ハッセイ</t>
    </rPh>
    <rPh sb="241" eb="243">
      <t>ヘンコウ</t>
    </rPh>
    <rPh sb="244" eb="246">
      <t>ヒツヨウ</t>
    </rPh>
    <rPh sb="248" eb="250">
      <t>テジュン</t>
    </rPh>
    <phoneticPr fontId="2"/>
  </si>
  <si>
    <t>InfoSphere Information Server Enterprise Search backup and restore (and migration) procedure</t>
  </si>
  <si>
    <t>Enterprise Search</t>
    <phoneticPr fontId="2"/>
  </si>
  <si>
    <t>InfoSphere Information Server Enterprise Searchデータのバックアップ、リストア方法に関するガイド。
スクリプトが提供されている。</t>
    <rPh sb="62" eb="64">
      <t>ホウホウ</t>
    </rPh>
    <rPh sb="65" eb="66">
      <t>カン</t>
    </rPh>
    <rPh sb="79" eb="81">
      <t>テイキョウ</t>
    </rPh>
    <phoneticPr fontId="2"/>
  </si>
  <si>
    <t>IBM InfoSphere Information Server Uninstaller exits with java.lang.UnsupportedClassVersionError</t>
  </si>
  <si>
    <t xml:space="preserve">11.3, 11.3.1.0, 11.3.1.1, 11.3.1.2, 11.5.0.1, 11.5.0.2 </t>
    <phoneticPr fontId="2"/>
  </si>
  <si>
    <t>V11.3.xもしくは、V11.5.xで、uninstallコマンドが下記エラーで失敗する。
Error : Exception in thread "main" java.lang.UnsupportedClassVersionError: JVMCFRE003 bad major version; class=com/ibm/is/install/ui/web/JettyWebContainer, offset=6
        at java.lang.ClassLoader.defineClassImpl(Native Method)
        at java.lang.ClassLoader.defineClass(ClassLoader.java:331)
（略）
Update InstallerがV11.7.0.005以降にアップグレードされていて、且つ、製品やPackなどを追加インストールしている環境で発生する。
対処方法についてガイド。</t>
    <rPh sb="35" eb="37">
      <t>カキ</t>
    </rPh>
    <rPh sb="41" eb="43">
      <t>シッパイ</t>
    </rPh>
    <rPh sb="344" eb="345">
      <t>リャク</t>
    </rPh>
    <rPh sb="376" eb="378">
      <t>イコウ</t>
    </rPh>
    <rPh sb="392" eb="393">
      <t>カ</t>
    </rPh>
    <rPh sb="395" eb="397">
      <t>セイヒン</t>
    </rPh>
    <rPh sb="405" eb="407">
      <t>ツイカ</t>
    </rPh>
    <rPh sb="417" eb="419">
      <t>カンキョウ</t>
    </rPh>
    <rPh sb="420" eb="422">
      <t>ハッセイ</t>
    </rPh>
    <rPh sb="426" eb="428">
      <t>タイショ</t>
    </rPh>
    <rPh sb="428" eb="430">
      <t>ホウホウ</t>
    </rPh>
    <phoneticPr fontId="2"/>
  </si>
  <si>
    <t>TLS</t>
    <phoneticPr fontId="2"/>
  </si>
  <si>
    <t>Information ServerでTLS1.2を使用可能にするための手順ガイド。</t>
    <rPh sb="26" eb="28">
      <t>シヨウ</t>
    </rPh>
    <rPh sb="28" eb="30">
      <t>カノウ</t>
    </rPh>
    <rPh sb="36" eb="38">
      <t>テジュン</t>
    </rPh>
    <phoneticPr fontId="2"/>
  </si>
  <si>
    <t>Enabling TLS 1.1 / TLS 1.2 support in Information Server - DataStage Clients</t>
  </si>
  <si>
    <t>DataStageクライアントで、TLS1.1もしくは1.2を有効にするための追加要件や構成について記載。
V11.3以下のバージョンについては、APARの適用が必要。</t>
    <rPh sb="31" eb="33">
      <t>ユウコウ</t>
    </rPh>
    <rPh sb="39" eb="41">
      <t>ツイカ</t>
    </rPh>
    <rPh sb="41" eb="43">
      <t>ヨウケン</t>
    </rPh>
    <rPh sb="44" eb="46">
      <t>コウセイ</t>
    </rPh>
    <rPh sb="50" eb="52">
      <t>キサイ</t>
    </rPh>
    <rPh sb="59" eb="61">
      <t>イカ</t>
    </rPh>
    <rPh sb="78" eb="80">
      <t>テキヨウ</t>
    </rPh>
    <rPh sb="81" eb="83">
      <t>ヒツヨウ</t>
    </rPh>
    <phoneticPr fontId="2"/>
  </si>
  <si>
    <t>Many "Unexpected mismatch of provider types" errors appear in SystemOut.log during Shop4Info synchronization</t>
  </si>
  <si>
    <t>Enterprise SearchサーバーのShop4Infoの同期処理において"Unexpected mismatch of provider types"というエラーが出力される。
エラーは無視して問題無いため、必要に応じて、WASの管理コンソールより該当エラーを出力させないよう設定すること。</t>
    <rPh sb="32" eb="34">
      <t>ドウキ</t>
    </rPh>
    <rPh sb="34" eb="36">
      <t>ショリ</t>
    </rPh>
    <rPh sb="86" eb="88">
      <t>シュツリョク</t>
    </rPh>
    <rPh sb="97" eb="99">
      <t>ムシ</t>
    </rPh>
    <rPh sb="101" eb="103">
      <t>モンダイ</t>
    </rPh>
    <rPh sb="103" eb="104">
      <t>ナ</t>
    </rPh>
    <rPh sb="108" eb="110">
      <t>ヒツヨウ</t>
    </rPh>
    <rPh sb="111" eb="112">
      <t>オウ</t>
    </rPh>
    <rPh sb="119" eb="121">
      <t>カンリ</t>
    </rPh>
    <rPh sb="128" eb="130">
      <t>ガイトウ</t>
    </rPh>
    <rPh sb="134" eb="136">
      <t>シュツリョク</t>
    </rPh>
    <rPh sb="142" eb="144">
      <t>セッテイ</t>
    </rPh>
    <phoneticPr fontId="2"/>
  </si>
  <si>
    <t>Information Server client installation on Windows 10 fails with error "Setup cannot copy the file comdlg32.ocx"</t>
  </si>
  <si>
    <t>Windows 10環境で、Information Server/DataStageクライアントのインストールが"Setup cannot copy the file comdlg32.ocx"というエラーで失敗する。
Windows 10でセキュリティ対策が強化されたことによって発生。
対処方法についてガイド。</t>
    <rPh sb="10" eb="12">
      <t>カンキョウ</t>
    </rPh>
    <rPh sb="104" eb="106">
      <t>シッパイ</t>
    </rPh>
    <rPh sb="127" eb="129">
      <t>タイサク</t>
    </rPh>
    <rPh sb="130" eb="132">
      <t>キョウカ</t>
    </rPh>
    <rPh sb="141" eb="143">
      <t>ハッセイ</t>
    </rPh>
    <rPh sb="145" eb="147">
      <t>タイショ</t>
    </rPh>
    <rPh sb="147" eb="149">
      <t>ホウホウ</t>
    </rPh>
    <phoneticPr fontId="2"/>
  </si>
  <si>
    <t>AIX, HP-US,Linux,Solaris,Windows</t>
    <phoneticPr fontId="2"/>
  </si>
  <si>
    <t>2018年1月にIBM Java SDKの脆弱性に関する報告が公開されている。
CVE-2018-2633
CVE-2018-2634
CVE-2018-2657
CVE-2018-2603
CVE-2018-2602
CVE-2018-2678
CVE-2018-2677
CVE-2018-2663
CVE-2018-2588
CVE-2018-2579
CVE-2018-1417
上記の脆弱性に対応したFixを提供。</t>
    <rPh sb="210" eb="212">
      <t>テイキョウ</t>
    </rPh>
    <phoneticPr fontId="2"/>
  </si>
  <si>
    <t>InfoSphere Information Server: Update Installer の更新失敗</t>
  </si>
  <si>
    <t>Windows 2008、且つIBM Java 8の環境で、パッチ適用時にj9jit29.dll（JavaのJIT内部）でエラーが発生する。
JVM オプション「-Xint」でJITを無効化することで、この事象を回避することが可能。</t>
    <rPh sb="26" eb="28">
      <t>カンキョウ</t>
    </rPh>
    <rPh sb="33" eb="35">
      <t>テキヨウ</t>
    </rPh>
    <rPh sb="35" eb="36">
      <t>ジ</t>
    </rPh>
    <rPh sb="113" eb="115">
      <t>カノウ</t>
    </rPh>
    <phoneticPr fontId="2"/>
  </si>
  <si>
    <t>デザイナークライアントの[パフォーマンス分析]を実行するとエラーが発生する</t>
  </si>
  <si>
    <t xml:space="preserve">9.1, 9.1.0.1, 9.1.2.0, 11.3, 11.3.1.0, 11.3.1.1, 11.3.1.2, 11.5, 11.5.0.1, 11.5.0.2 </t>
    <phoneticPr fontId="2"/>
  </si>
  <si>
    <t>デザイナークライアントの[パフォーマンス分析]を実行すると以下のようなエラーが発生する。
"コマンド　"ls -F /opt/IBM/InformationServer/Server/Performance/&lt;Project&gt;/&lt;Job&gt; 2&gt;/dev/null"の実行で予期しないエラーが発生しました。"
"マシン使用率データの取得でエラーが発生しました。
IIS-DSEE-TRES-00035　&lt;ホスト&gt;にあるログ・ディレクトリー/tmp/apt_resource_tracker.8001.&lt;ホスト&gt;のオープンに失敗しました。" 
パフォーマンス分析で使用されるディレクトリやファイルへのアクセス権限が無い、もしくは、必要なサービスが起動していないことが原因。
解決方法についてガイド。</t>
    <rPh sb="279" eb="281">
      <t>ブンセキ</t>
    </rPh>
    <rPh sb="282" eb="284">
      <t>シヨウ</t>
    </rPh>
    <rPh sb="304" eb="306">
      <t>ケンゲン</t>
    </rPh>
    <rPh sb="307" eb="308">
      <t>ナ</t>
    </rPh>
    <rPh sb="315" eb="317">
      <t>ヒツヨウ</t>
    </rPh>
    <rPh sb="323" eb="325">
      <t>キドウ</t>
    </rPh>
    <rPh sb="333" eb="335">
      <t>ゲンイン</t>
    </rPh>
    <rPh sb="337" eb="339">
      <t>カイケツ</t>
    </rPh>
    <rPh sb="339" eb="341">
      <t>ホウホウ</t>
    </rPh>
    <phoneticPr fontId="2"/>
  </si>
  <si>
    <t>DataStage: サーバー側トレースの収集方法</t>
  </si>
  <si>
    <t>トレース</t>
    <phoneticPr fontId="2"/>
  </si>
  <si>
    <t>Information Serverのサーバー側のトレース取得方法に関するガイド。</t>
    <rPh sb="23" eb="24">
      <t>ガワ</t>
    </rPh>
    <rPh sb="29" eb="31">
      <t>シュトク</t>
    </rPh>
    <rPh sb="31" eb="33">
      <t>ホウホウ</t>
    </rPh>
    <rPh sb="34" eb="35">
      <t>カン</t>
    </rPh>
    <phoneticPr fontId="2"/>
  </si>
  <si>
    <t>DataStage: パッチ適用手順の概略</t>
    <phoneticPr fontId="2"/>
  </si>
  <si>
    <t>パッチ適用の流れ、及び詳細な手順のガイド。</t>
    <rPh sb="3" eb="5">
      <t>テキヨウ</t>
    </rPh>
    <rPh sb="6" eb="7">
      <t>ナガ</t>
    </rPh>
    <rPh sb="9" eb="10">
      <t>オヨ</t>
    </rPh>
    <rPh sb="11" eb="13">
      <t>ショウサイ</t>
    </rPh>
    <rPh sb="14" eb="16">
      <t>テジュン</t>
    </rPh>
    <phoneticPr fontId="2"/>
  </si>
  <si>
    <t>DataStage: データセットをコピーするジョブ</t>
  </si>
  <si>
    <t>ジョブ,データセット</t>
    <phoneticPr fontId="2"/>
  </si>
  <si>
    <t>Datasetステージを使用したサンプルジョブの紹介。
orchadmin（管理者用ツール）を使用せずに、データセットをコピーすることが可能。</t>
    <rPh sb="12" eb="14">
      <t>シヨウ</t>
    </rPh>
    <rPh sb="24" eb="26">
      <t>ショウカイ</t>
    </rPh>
    <rPh sb="68" eb="70">
      <t>カノウ</t>
    </rPh>
    <phoneticPr fontId="2"/>
  </si>
  <si>
    <t>IMAM Incremental Import does not capture the change in the indexes</t>
  </si>
  <si>
    <t xml:space="preserve">11.7.0.1 </t>
    <phoneticPr fontId="2"/>
  </si>
  <si>
    <t>表の索引のみ変更し、DB2 Connectorを使用してIMAMから"Share only changed assets"オプションで、表定義をインポートすると索引の変更が反映されない。
列やメタデータが変更されないため、レポジトリーに反映されない。
変更した索引をレポジトリーに反映したい場合は、"Share only changed assets"オプションは使用しないこと。</t>
    <rPh sb="0" eb="1">
      <t>ヒョウ</t>
    </rPh>
    <rPh sb="2" eb="4">
      <t>サクイン</t>
    </rPh>
    <rPh sb="6" eb="8">
      <t>ヘンコウ</t>
    </rPh>
    <rPh sb="24" eb="26">
      <t>シヨウ</t>
    </rPh>
    <rPh sb="68" eb="69">
      <t>ヒョウ</t>
    </rPh>
    <rPh sb="69" eb="71">
      <t>テイギ</t>
    </rPh>
    <rPh sb="80" eb="82">
      <t>サクイン</t>
    </rPh>
    <rPh sb="83" eb="85">
      <t>ヘンコウ</t>
    </rPh>
    <rPh sb="86" eb="88">
      <t>ハンエイ</t>
    </rPh>
    <rPh sb="94" eb="95">
      <t>レツ</t>
    </rPh>
    <rPh sb="102" eb="104">
      <t>ヘンコウ</t>
    </rPh>
    <rPh sb="118" eb="120">
      <t>ハンエイ</t>
    </rPh>
    <rPh sb="126" eb="128">
      <t>ヘンコウ</t>
    </rPh>
    <rPh sb="130" eb="132">
      <t>サクイン</t>
    </rPh>
    <rPh sb="140" eb="142">
      <t>ハンエイ</t>
    </rPh>
    <rPh sb="145" eb="147">
      <t>バアイ</t>
    </rPh>
    <rPh sb="182" eb="184">
      <t>シヨウ</t>
    </rPh>
    <phoneticPr fontId="2"/>
  </si>
  <si>
    <t>Column analysis results do not include expected results from the machine learning based term assignment service</t>
  </si>
  <si>
    <t>Machine Learning</t>
    <phoneticPr fontId="2"/>
  </si>
  <si>
    <t>11.7.0.1</t>
    <phoneticPr fontId="2"/>
  </si>
  <si>
    <t>機械学習機能を使用して用語割り当てを行うと、結果が表示されない。
categoryScopeパラメータに値が入っている、もしくは、機械学習処理が実行中でビジーであることが原因。
それぞれの対処法についてガイド。</t>
    <rPh sb="0" eb="2">
      <t>キカイ</t>
    </rPh>
    <rPh sb="2" eb="4">
      <t>ガクシュウ</t>
    </rPh>
    <rPh sb="4" eb="6">
      <t>キノウ</t>
    </rPh>
    <rPh sb="7" eb="9">
      <t>シヨウ</t>
    </rPh>
    <rPh sb="11" eb="13">
      <t>ヨウゴ</t>
    </rPh>
    <rPh sb="13" eb="14">
      <t>ワ</t>
    </rPh>
    <rPh sb="15" eb="16">
      <t>ア</t>
    </rPh>
    <rPh sb="18" eb="19">
      <t>オコナ</t>
    </rPh>
    <rPh sb="22" eb="24">
      <t>ケッカ</t>
    </rPh>
    <rPh sb="25" eb="27">
      <t>ヒョウジ</t>
    </rPh>
    <rPh sb="52" eb="53">
      <t>アタイ</t>
    </rPh>
    <rPh sb="54" eb="55">
      <t>ハイ</t>
    </rPh>
    <rPh sb="65" eb="67">
      <t>キカイ</t>
    </rPh>
    <rPh sb="67" eb="69">
      <t>ガクシュウ</t>
    </rPh>
    <rPh sb="69" eb="71">
      <t>ショリ</t>
    </rPh>
    <rPh sb="72" eb="75">
      <t>ジッコウチュウ</t>
    </rPh>
    <rPh sb="85" eb="87">
      <t>ゲンイン</t>
    </rPh>
    <rPh sb="94" eb="97">
      <t>タイショホウ</t>
    </rPh>
    <phoneticPr fontId="2"/>
  </si>
  <si>
    <t>Known limitations and workarounds in InfoSphere Information Analyzer Version 11.7</t>
  </si>
  <si>
    <t>11.7, 11.7.0.0, 11.7.0.1</t>
    <phoneticPr fontId="2"/>
  </si>
  <si>
    <t>Information Analyzerの既知の問題や対処法のリスト。</t>
    <rPh sb="21" eb="23">
      <t>キチ</t>
    </rPh>
    <rPh sb="24" eb="26">
      <t>モンダイ</t>
    </rPh>
    <rPh sb="27" eb="30">
      <t>タイショホウ</t>
    </rPh>
    <phoneticPr fontId="2"/>
  </si>
  <si>
    <t>How can I improve performance during an import into Datastage?</t>
  </si>
  <si>
    <t>インポート,パフォーマンス</t>
    <phoneticPr fontId="2"/>
  </si>
  <si>
    <t xml:space="preserve">8.0.1, 8.1, 8.5, 8.7, 9.1, 11.3, 11.5, 11.7 </t>
    <phoneticPr fontId="2"/>
  </si>
  <si>
    <t>Enable Machine Learning for Term Assignments in Unified Governance</t>
  </si>
  <si>
    <t xml:space="preserve">AIX, Windows </t>
    <phoneticPr fontId="2"/>
  </si>
  <si>
    <t>V11.7 GA版でMachine Learningを有効にする方法についてガイド。
GitHubよりスクリプトをダウンロードすること。
なお、V11.7 FP1よりMachine Learningはデフォルトで有効になっている。</t>
    <rPh sb="8" eb="9">
      <t>バン</t>
    </rPh>
    <rPh sb="27" eb="29">
      <t>ユウコウ</t>
    </rPh>
    <rPh sb="32" eb="34">
      <t>ホウホウ</t>
    </rPh>
    <rPh sb="106" eb="108">
      <t>ユウコウ</t>
    </rPh>
    <phoneticPr fontId="2"/>
  </si>
  <si>
    <t>The Information Governance Catalog REST API returns incorrect URLs</t>
  </si>
  <si>
    <t>REST API</t>
    <phoneticPr fontId="2"/>
  </si>
  <si>
    <t>V11.7 GA版の環境で、IPアドレスとhostnameの両方を使用してGovernance Catalogにアクセスしていると、以下のメッセージが出力される。
"Unable to read api 'administration/labels' from path https://ibm.example.com:9446/ibm/iis/igc-rest/v1/metadata/administration/labels (server returned undefined)"
IGCのREST APIにアクセスする際はどちらかのアドレスのみを使用する、もしくはFP1を適用すること。</t>
    <rPh sb="8" eb="9">
      <t>バン</t>
    </rPh>
    <rPh sb="10" eb="12">
      <t>カンキョウ</t>
    </rPh>
    <rPh sb="30" eb="32">
      <t>リョウホウ</t>
    </rPh>
    <rPh sb="33" eb="35">
      <t>シヨウ</t>
    </rPh>
    <rPh sb="75" eb="77">
      <t>シュツリョク</t>
    </rPh>
    <rPh sb="265" eb="266">
      <t>サイ</t>
    </rPh>
    <rPh sb="279" eb="281">
      <t>シヨウ</t>
    </rPh>
    <rPh sb="292" eb="294">
      <t>テキヨウ</t>
    </rPh>
    <phoneticPr fontId="2"/>
  </si>
  <si>
    <t>When trying to run a Datastage job with Enterprise Pivot, user encounters error "Error loading "orchpivot": Could not load "orchpivot": Could not load module . System error: No such file or directory."</t>
  </si>
  <si>
    <t>Pivot Enterpriseステージ</t>
    <phoneticPr fontId="2"/>
  </si>
  <si>
    <t>Pivot EnterpriseステージをV9.1以前から、V11.3以降に移行すると、下記メッセージでエラーになる。
"Error loading "orchpivot": Could not load "orchpivot": Could not load module . System error: No such file or directory." when trying to run an Enterprise job." 
operator.aptファイルに記載されている「orchpivot」を「orchgeneral」に変更すること。</t>
    <rPh sb="25" eb="27">
      <t>イゼン</t>
    </rPh>
    <rPh sb="35" eb="37">
      <t>イコウ</t>
    </rPh>
    <rPh sb="38" eb="40">
      <t>イコウ</t>
    </rPh>
    <rPh sb="44" eb="46">
      <t>カキ</t>
    </rPh>
    <rPh sb="240" eb="242">
      <t>キサイ</t>
    </rPh>
    <rPh sb="273" eb="275">
      <t>ヘンコウ</t>
    </rPh>
    <phoneticPr fontId="2"/>
  </si>
  <si>
    <t>Column analysis failed for "unable to accept connection"</t>
  </si>
  <si>
    <t>Analyzer,列分析</t>
    <rPh sb="9" eb="10">
      <t>レツ</t>
    </rPh>
    <rPh sb="10" eb="12">
      <t>ブンセキ</t>
    </rPh>
    <phoneticPr fontId="2"/>
  </si>
  <si>
    <t>Analyzerの列分析が、"unable to accept connection" というエラーで失敗することがある。
Administratorクライアントで、APT_USE_IPV4=trueを設定すること。</t>
    <rPh sb="9" eb="10">
      <t>レツ</t>
    </rPh>
    <rPh sb="10" eb="12">
      <t>ブンセキ</t>
    </rPh>
    <rPh sb="51" eb="53">
      <t>シッパイ</t>
    </rPh>
    <rPh sb="101" eb="103">
      <t>セッテイ</t>
    </rPh>
    <phoneticPr fontId="2"/>
  </si>
  <si>
    <t>IBM InfoSphere Information Server 11.7 uninstalls successfully on Windows but Db2 does not get uninstalled.</t>
  </si>
  <si>
    <t>Windows環境,アンインストール</t>
    <rPh sb="7" eb="9">
      <t>カンキョウ</t>
    </rPh>
    <phoneticPr fontId="2"/>
  </si>
  <si>
    <t>Windows環境では、V11.7をアンインストールしてもDb2はアンインストールされずに残る。
プログラムの追加と削除でDb2をアンインストールすること。
本事象はV11.1 Mod3 FP3にて修正されているため、Db2をアップグレードすることにより回避可能。</t>
    <rPh sb="7" eb="9">
      <t>カンキョウ</t>
    </rPh>
    <rPh sb="45" eb="46">
      <t>ノコ</t>
    </rPh>
    <rPh sb="55" eb="57">
      <t>ツイカ</t>
    </rPh>
    <rPh sb="58" eb="60">
      <t>サクジョ</t>
    </rPh>
    <rPh sb="79" eb="80">
      <t>ホン</t>
    </rPh>
    <rPh sb="80" eb="82">
      <t>ジショウ</t>
    </rPh>
    <rPh sb="99" eb="101">
      <t>シュウセイ</t>
    </rPh>
    <rPh sb="127" eb="129">
      <t>カイヒ</t>
    </rPh>
    <rPh sb="129" eb="131">
      <t>カノウ</t>
    </rPh>
    <phoneticPr fontId="2"/>
  </si>
  <si>
    <t>Security Bulletin: IBM InfoSphere Information Server is vulnerable to privilege escalation</t>
  </si>
  <si>
    <t>ユーザーが、本来許されていないデータにアクセスできるセキュリティ脆弱性に対するフィックスの紹介。
バージョンに応じて必要なFixを適用すること。
CVE-2017-1350</t>
    <phoneticPr fontId="2"/>
  </si>
  <si>
    <t>Security Bulletin: Vulnerabilities in GSKit and GSKit-Crypto affect IBM InfoSphere Information Server</t>
  </si>
  <si>
    <t>Information ServerにおけるGSKit及びGSKit-Cryptoの脆弱性に関する報告とフィックスの紹介。
バージョンに応じて必要なFixを適用すること。
CVE-2016-0705
CVE-2017-3732
CVE-2017-3736
CVE-2018-1428
CVE-2018-1447</t>
    <rPh sb="27" eb="28">
      <t>オヨ</t>
    </rPh>
    <rPh sb="42" eb="45">
      <t>ゼイジャクセイ</t>
    </rPh>
    <rPh sb="46" eb="47">
      <t>カン</t>
    </rPh>
    <rPh sb="49" eb="51">
      <t>ホウコク</t>
    </rPh>
    <rPh sb="58" eb="60">
      <t>ショウカイ</t>
    </rPh>
    <rPh sb="68" eb="69">
      <t>オウ</t>
    </rPh>
    <rPh sb="71" eb="73">
      <t>ヒツヨウ</t>
    </rPh>
    <rPh sb="78" eb="80">
      <t>テキヨウ</t>
    </rPh>
    <phoneticPr fontId="2"/>
  </si>
  <si>
    <t>DataStage: NodeAgents.sh 実行後、エージェントプロセスが起動しない</t>
    <phoneticPr fontId="2"/>
  </si>
  <si>
    <t>NodeAgents</t>
    <phoneticPr fontId="2"/>
  </si>
  <si>
    <t>手動でNodeAgents.shを使用して停止すると、Agent.pid と AgentService.pidのファイルが削除されずに残るため、次回NodeAgents.sh startを実行してもエージェント関連のプロセスが起動しないことがある。
対処方法についてガイド。</t>
    <rPh sb="0" eb="2">
      <t>シュドウ</t>
    </rPh>
    <rPh sb="17" eb="19">
      <t>シヨウ</t>
    </rPh>
    <rPh sb="21" eb="23">
      <t>テイシ</t>
    </rPh>
    <rPh sb="61" eb="63">
      <t>サクジョ</t>
    </rPh>
    <rPh sb="67" eb="68">
      <t>ノコ</t>
    </rPh>
    <rPh sb="72" eb="74">
      <t>ジカイ</t>
    </rPh>
    <rPh sb="125" eb="127">
      <t>タイショ</t>
    </rPh>
    <rPh sb="127" eb="129">
      <t>ホウホウ</t>
    </rPh>
    <phoneticPr fontId="2"/>
  </si>
  <si>
    <t>InfoSrvKafka/InfoSrvSolrCloud/InfoSrvZookeeperの従属先</t>
  </si>
  <si>
    <t>Windows環境,クラスター</t>
    <rPh sb="7" eb="9">
      <t>カンキョウ</t>
    </rPh>
    <phoneticPr fontId="2"/>
  </si>
  <si>
    <t xml:space="preserve">11.5.0.1, 11.5.0.2, 11.7 </t>
    <phoneticPr fontId="2"/>
  </si>
  <si>
    <t>Windows環境におけるFailover Cluster ManagerでのInfoSrvKafka/InfoSrvSolrCloud/InfoSrvZookeeperの従属先に関する情報。</t>
    <rPh sb="90" eb="91">
      <t>カン</t>
    </rPh>
    <rPh sb="93" eb="95">
      <t>ジョウホウ</t>
    </rPh>
    <phoneticPr fontId="2"/>
  </si>
  <si>
    <t>InfoSphere Information Server Enterprise Searchデータのバックアップ、リストア方法に関するガイド。
スクリプトが提供されている。
V11.7.0.1以降のバックアップ・リストア手順について追加。</t>
    <rPh sb="62" eb="64">
      <t>ホウホウ</t>
    </rPh>
    <rPh sb="65" eb="66">
      <t>カン</t>
    </rPh>
    <rPh sb="79" eb="81">
      <t>テイキョウ</t>
    </rPh>
    <rPh sb="97" eb="99">
      <t>イコウ</t>
    </rPh>
    <rPh sb="111" eb="113">
      <t>テジュン</t>
    </rPh>
    <rPh sb="117" eb="119">
      <t>ツイカ</t>
    </rPh>
    <phoneticPr fontId="2"/>
  </si>
  <si>
    <t>Upgrading WebSphere Application Server for upgrade of Information Server 11.5</t>
  </si>
  <si>
    <t>V11.5からV11.7にアップグレードする際に、WAS NDをV8.5.5.xからV9.0.0.4にアップグレードする必要がある（Update Installerでインストールする場合は自動的にアップグレードされる）。
ただし、WAS V9にアップグレードするためには、Installation Manager V1.8.6以上が必須となるため、下位バージョンの場合はWASをアップグレードする前にInstallation Managerを削除すること。
Installation Managerの削除手順と、WASのアップグレード手順についてガイド。
なお、WAS Libertyについては自動的にV17.0.0.2にアップグレードされるため考慮不要。</t>
    <rPh sb="22" eb="23">
      <t>サイ</t>
    </rPh>
    <rPh sb="60" eb="62">
      <t>ヒツヨウ</t>
    </rPh>
    <rPh sb="91" eb="93">
      <t>バアイ</t>
    </rPh>
    <rPh sb="94" eb="97">
      <t>ジドウテキ</t>
    </rPh>
    <rPh sb="163" eb="165">
      <t>イジョウ</t>
    </rPh>
    <rPh sb="166" eb="168">
      <t>ヒッス</t>
    </rPh>
    <rPh sb="174" eb="176">
      <t>カイ</t>
    </rPh>
    <rPh sb="182" eb="184">
      <t>バアイ</t>
    </rPh>
    <rPh sb="198" eb="199">
      <t>マエ</t>
    </rPh>
    <rPh sb="221" eb="223">
      <t>サクジョ</t>
    </rPh>
    <rPh sb="250" eb="252">
      <t>サクジョ</t>
    </rPh>
    <rPh sb="252" eb="254">
      <t>テジュン</t>
    </rPh>
    <rPh sb="267" eb="269">
      <t>テジュン</t>
    </rPh>
    <rPh sb="297" eb="300">
      <t>ジドウテキ</t>
    </rPh>
    <rPh sb="323" eb="325">
      <t>コウリョ</t>
    </rPh>
    <rPh sb="325" eb="327">
      <t>フヨウ</t>
    </rPh>
    <phoneticPr fontId="2"/>
  </si>
  <si>
    <t>2018年4月にIBM Java SDK バージョン6及び7の脆弱性に関する報告が公開されている。
CVE-2018-2794
CVE-2018-2783
CVE-2018-2799
CVE-2018-2798
CVE-2018-2797
CVE-2018-2796
CVE-2018-2795
CVE-2018-2800
CVE-2018-2790
上記の脆弱性に対応したFixを提供。</t>
    <rPh sb="27" eb="28">
      <t>オヨ</t>
    </rPh>
    <rPh sb="192" eb="194">
      <t>テイキョウ</t>
    </rPh>
    <phoneticPr fontId="2"/>
  </si>
  <si>
    <t>Security Bulletin: A vulnerability in Apache Solr (lucene) affects IBM InfoSphere Information Server</t>
  </si>
  <si>
    <t>Apache Solr (lucene)の脆弱性に関する報告が公開されている。
CVE-2018-8010
上記の脆弱性に対応したFixを提供。</t>
    <phoneticPr fontId="2"/>
  </si>
  <si>
    <t>Security Bulletin: IBM InfoSphere Information Server is vulnerable to a Cross-Frame scripting issue (CVE-2018-1432)</t>
  </si>
  <si>
    <t>cross-frame scriptingの脆弱性に関する報告が公開されている。
CVE-2018-1432
上記の脆弱性に対応したFixを提供。</t>
    <rPh sb="22" eb="25">
      <t>ゼイジャクセイ</t>
    </rPh>
    <rPh sb="26" eb="27">
      <t>カン</t>
    </rPh>
    <rPh sb="29" eb="31">
      <t>ホウコク</t>
    </rPh>
    <rPh sb="32" eb="34">
      <t>コウカイ</t>
    </rPh>
    <phoneticPr fontId="2"/>
  </si>
  <si>
    <t>Security Bulletin: Multiple vulnerabilities in Jackson-databind affect IBM InfoSphere Information Server</t>
    <phoneticPr fontId="2"/>
  </si>
  <si>
    <t>11.3, 11.5, 11.7</t>
    <phoneticPr fontId="2"/>
  </si>
  <si>
    <t>Jackson-databindの脆弱性に関する報告が公開されている。
CVE-2018-5968 
CVE-2017-17485 
CVE-2017-7525 
上記の脆弱性に対応したFixを提供。</t>
    <phoneticPr fontId="2"/>
  </si>
  <si>
    <t>Security Bulletin: A vulnerability in IBM InfoSphere Information Server allows a remote attacker to obtain sensitive information (CVE-2018-1454)</t>
  </si>
  <si>
    <t>IGCとDataClickにおいて、リモートからセンシティブな情報にアクセスできる脆弱性に関する報告が公開されている。
CVE-2018-5968 
CVE-2017-17485 
CVE-2017-7525 
上記の脆弱性に対応したFixを提供。</t>
    <rPh sb="31" eb="33">
      <t>ジョウホウ</t>
    </rPh>
    <rPh sb="41" eb="44">
      <t>ゼイジャクセイ</t>
    </rPh>
    <rPh sb="45" eb="46">
      <t>カン</t>
    </rPh>
    <rPh sb="48" eb="50">
      <t>ホウコク</t>
    </rPh>
    <rPh sb="51" eb="53">
      <t>コウカイ</t>
    </rPh>
    <phoneticPr fontId="2"/>
  </si>
  <si>
    <t>DataStage: AIX でジョブがコンパイルできない</t>
  </si>
  <si>
    <t>AIXのバージョンによってはXL C/C++ for AIX 13.1.3がインストールされている。
DataStageのデフォルトの設定では、コンパイラーのパスが異なるため、コンパイラーが見つからずに失敗する。
環境変数のコンパイラーのパスを変更すること。</t>
    <phoneticPr fontId="2"/>
  </si>
  <si>
    <t>DataStage: .odbc.ini に記述する IANAAppCodePage の場所</t>
  </si>
  <si>
    <t>ODBCコネクター</t>
    <phoneticPr fontId="2"/>
  </si>
  <si>
    <t>AIX,Linux</t>
    <phoneticPr fontId="2"/>
  </si>
  <si>
    <t>ODBCコネクターでの文字コードの設定は.odbc.iniで行うこと。
指定方法についてガイド。</t>
    <rPh sb="11" eb="13">
      <t>モジ</t>
    </rPh>
    <rPh sb="17" eb="19">
      <t>セッテイ</t>
    </rPh>
    <rPh sb="30" eb="31">
      <t>オコナ</t>
    </rPh>
    <rPh sb="36" eb="38">
      <t>シテイ</t>
    </rPh>
    <rPh sb="38" eb="40">
      <t>ホウホウ</t>
    </rPh>
    <phoneticPr fontId="2"/>
  </si>
  <si>
    <t>Upgrading DB2 10.5 to version 11.1.2.2 for upgrade of IBM InfoSphere Information Server 11.5</t>
  </si>
  <si>
    <t>Information ServerをV11.7にアップグレードする際に、レポジトリのDb2をV10.5からV11.1.2.2にアップグレードする必要がある。
手動でアップグレードする方法と、Update Installerを使って自動でアップグレードする方法についてガイド。</t>
    <rPh sb="34" eb="35">
      <t>サイ</t>
    </rPh>
    <rPh sb="73" eb="75">
      <t>ヒツヨウ</t>
    </rPh>
    <rPh sb="80" eb="82">
      <t>シュドウ</t>
    </rPh>
    <rPh sb="92" eb="94">
      <t>ホウホウ</t>
    </rPh>
    <rPh sb="113" eb="114">
      <t>ツカ</t>
    </rPh>
    <rPh sb="116" eb="118">
      <t>ジドウ</t>
    </rPh>
    <rPh sb="128" eb="130">
      <t>ホウホウ</t>
    </rPh>
    <phoneticPr fontId="2"/>
  </si>
  <si>
    <t>IBM InfoSphere Information Server is not vulnerable to Apache Struts issues CVE-2017-5638 CVE-2018-11776</t>
    <phoneticPr fontId="2"/>
  </si>
  <si>
    <t>Information Serverの全てのバージョン（V8.1以降）においてStrutsの脆弱性に対する影響は無い。
CVE-2017-5638
CVE-2018-11776</t>
    <phoneticPr fontId="2"/>
  </si>
  <si>
    <t>Performance improvement while using ODBC Connector in DataStage jobs</t>
  </si>
  <si>
    <t xml:space="preserve"> AIX, Linux, Windows, z/OS </t>
    <phoneticPr fontId="2"/>
  </si>
  <si>
    <t>All Versions</t>
    <phoneticPr fontId="2"/>
  </si>
  <si>
    <t>ODBCコネクターで大量のデータを処理すると、パフォーマンスが低下する場合がある。
推奨されるODBCコネクターの設定について紹介。</t>
    <phoneticPr fontId="2"/>
  </si>
  <si>
    <t>Connecting to Microsoft Windows Azure SQL Database from Information Server using DataDirect JDBC/ODBC drivers</t>
  </si>
  <si>
    <t>Azure, ODBCコネクター</t>
    <phoneticPr fontId="2"/>
  </si>
  <si>
    <t>Azure SQLデータベースへ接続するJDBC/ODBCコネクターの設定方法に関するガイド。</t>
    <phoneticPr fontId="2"/>
  </si>
  <si>
    <t>Default value of some turning parameters for improving IGC query performance</t>
  </si>
  <si>
    <t>IGCのクエリーパフォーマンスに影響する3つのパラメータのデフォルト値について記載。</t>
    <rPh sb="16" eb="18">
      <t>エイキョウ</t>
    </rPh>
    <rPh sb="34" eb="35">
      <t>チ</t>
    </rPh>
    <rPh sb="39" eb="41">
      <t>キサイ</t>
    </rPh>
    <phoneticPr fontId="2"/>
  </si>
  <si>
    <t>Information Analyzer shows fewer values in frequency distribution than expected.</t>
  </si>
  <si>
    <t>11.3.1.0, 11.5, 11.7</t>
    <phoneticPr fontId="2"/>
  </si>
  <si>
    <t>Information Analyzerで表示される頻度分布の結果数の上限がデフォルトで5000となっている。
Information Server consoleで上限を変更することが可能。
上限値の変更方法と、その他の頻度分布のオプションについてガイド。</t>
    <phoneticPr fontId="2"/>
  </si>
  <si>
    <t>DataStage: 列の属性を一括して Unicode にする方法</t>
  </si>
  <si>
    <t>Designerクライアントで、列の属性を一括でUnicodeに変更する方法についてガイド。</t>
    <rPh sb="16" eb="17">
      <t>レツ</t>
    </rPh>
    <rPh sb="18" eb="20">
      <t>ゾクセイ</t>
    </rPh>
    <rPh sb="21" eb="23">
      <t>イッカツ</t>
    </rPh>
    <rPh sb="32" eb="34">
      <t>ヘンコウ</t>
    </rPh>
    <rPh sb="36" eb="38">
      <t>ホウホウ</t>
    </rPh>
    <phoneticPr fontId="2"/>
  </si>
  <si>
    <t>DataStage: ファイルアクセスを監視する方法</t>
  </si>
  <si>
    <t>Windows,監視</t>
    <rPh sb="8" eb="10">
      <t>カンシ</t>
    </rPh>
    <phoneticPr fontId="2"/>
  </si>
  <si>
    <t>Windows環境でウィルスチェックや Windows Update のようなファイル・スキャン系のプロセスが実行されるとファイル・アクセスに失敗し、ジョブが異常終了することがある。
DataStage以外のプロセスによるファイルアクセスを監視するためには、Windowsのファイルアクセス監視機能を使用すること。</t>
    <rPh sb="7" eb="9">
      <t>カンキョウ</t>
    </rPh>
    <rPh sb="145" eb="147">
      <t>カンシ</t>
    </rPh>
    <rPh sb="147" eb="149">
      <t>キノウ</t>
    </rPh>
    <rPh sb="150" eb="152">
      <t>シヨウ</t>
    </rPh>
    <phoneticPr fontId="2"/>
  </si>
  <si>
    <t>Kafkaサービスが/root以下に出力するverbosegclogファイルの出力の抑止、出力先の変更方法</t>
  </si>
  <si>
    <t xml:space="preserve">11.5.0.1, 11.7 </t>
    <phoneticPr fontId="2"/>
  </si>
  <si>
    <t>Kafkaサービスが/root以下にverbosegclogファイルを出力する。
ファイルの出力の抑止、及び出力先の変更はEXTRA_ARGSオプションを変更することで可能。
変更手順についてガイド。</t>
    <rPh sb="35" eb="37">
      <t>シュツリョク</t>
    </rPh>
    <rPh sb="46" eb="48">
      <t>シュツリョク</t>
    </rPh>
    <rPh sb="49" eb="51">
      <t>ヨクシ</t>
    </rPh>
    <rPh sb="52" eb="53">
      <t>オヨ</t>
    </rPh>
    <rPh sb="54" eb="56">
      <t>シュツリョク</t>
    </rPh>
    <rPh sb="56" eb="57">
      <t>サキ</t>
    </rPh>
    <rPh sb="58" eb="60">
      <t>ヘンコウ</t>
    </rPh>
    <rPh sb="77" eb="79">
      <t>ヘンコウ</t>
    </rPh>
    <rPh sb="84" eb="86">
      <t>カノウ</t>
    </rPh>
    <rPh sb="88" eb="90">
      <t>ヘンコウ</t>
    </rPh>
    <rPh sb="90" eb="92">
      <t>テジュン</t>
    </rPh>
    <phoneticPr fontId="2"/>
  </si>
  <si>
    <t>DataStage: ジョブログの自動パージを設定する方法</t>
  </si>
  <si>
    <t>ジョブログの自動パージの設定方法についてガイド。
プロジェクトレベルで設定する場合はAdministratorクライアント、ジョブレベルで設定する場合はDirectorクライアントから設定すること。</t>
    <rPh sb="6" eb="8">
      <t>ジドウ</t>
    </rPh>
    <rPh sb="12" eb="14">
      <t>セッテイ</t>
    </rPh>
    <rPh sb="14" eb="16">
      <t>ホウホウ</t>
    </rPh>
    <rPh sb="35" eb="37">
      <t>セッテイ</t>
    </rPh>
    <rPh sb="39" eb="41">
      <t>バアイ</t>
    </rPh>
    <rPh sb="69" eb="71">
      <t>セッテイ</t>
    </rPh>
    <rPh sb="73" eb="75">
      <t>バアイ</t>
    </rPh>
    <rPh sb="92" eb="94">
      <t>セッテイ</t>
    </rPh>
    <phoneticPr fontId="2"/>
  </si>
  <si>
    <t>InfoSphere Information Server 11.7 でサービス一覧に登録されていない Java プロセス</t>
  </si>
  <si>
    <t>Windows,サービス</t>
    <phoneticPr fontId="2"/>
  </si>
  <si>
    <t>V11.7 FP1では、DataStage Flow Designerを稼働させるためのdfdEngineServerサービスが自動的に起動される。
Information Serverのプロセスを停止する際は、dfdEngineServerについても停止すること。</t>
    <phoneticPr fontId="2"/>
  </si>
  <si>
    <t>IBM InfoSphere Information Server Enterprise Search manual backup and restore (and migration) procedure</t>
  </si>
  <si>
    <t xml:space="preserve">11.7.0.2, 11.7.0.1, 11.7.0.0 </t>
    <phoneticPr fontId="2"/>
  </si>
  <si>
    <t>Enterprise Searchのバックアップリストア及び移行の手順ガイド。
ナレッジグラフデータと索引をバックアップリストアすること。</t>
    <rPh sb="28" eb="29">
      <t>オヨ</t>
    </rPh>
    <rPh sb="30" eb="32">
      <t>イコウ</t>
    </rPh>
    <rPh sb="33" eb="35">
      <t>テジュン</t>
    </rPh>
    <rPh sb="51" eb="53">
      <t>サクイン</t>
    </rPh>
    <phoneticPr fontId="2"/>
  </si>
  <si>
    <t>Testing shared library dependencies for DataStage results in a `GLIBCXX_3.4.15' not found error.</t>
  </si>
  <si>
    <t>Linux,ライブラリ</t>
    <phoneticPr fontId="2"/>
  </si>
  <si>
    <t>RHEL 6.7の環境で、共有ライブラリーの従属性を検証すると、 /usr/lib64/libstdc++.so.6: version `GLIBCXX_3.4.15' が見つからないというエラーで失敗する。
gnu standard c++ライブラリのバージョンが古いことが原因。
新しいバージョンをインストールするか、IISのインストールディレクトリに存在するlibstdc++.so.6をコピーすること。</t>
    <rPh sb="9" eb="11">
      <t>カンキョウ</t>
    </rPh>
    <rPh sb="22" eb="25">
      <t>ジュウゾクセイ</t>
    </rPh>
    <rPh sb="26" eb="28">
      <t>ケンショウ</t>
    </rPh>
    <rPh sb="86" eb="87">
      <t>ミ</t>
    </rPh>
    <rPh sb="99" eb="101">
      <t>シッパイ</t>
    </rPh>
    <rPh sb="133" eb="134">
      <t>フル</t>
    </rPh>
    <rPh sb="138" eb="140">
      <t>ゲンイン</t>
    </rPh>
    <rPh sb="142" eb="143">
      <t>アタラ</t>
    </rPh>
    <rPh sb="178" eb="180">
      <t>ソンザイ</t>
    </rPh>
    <phoneticPr fontId="2"/>
  </si>
  <si>
    <t>End of support notification: InfoSphere Information Server 11.3.0</t>
  </si>
  <si>
    <t>サポート</t>
    <phoneticPr fontId="2"/>
  </si>
  <si>
    <t>All</t>
    <phoneticPr fontId="2"/>
  </si>
  <si>
    <t>11.3.0</t>
    <phoneticPr fontId="2"/>
  </si>
  <si>
    <t>Information Server V11.3は2020年9月30日にサポートが終了する。
詳細はIBM software support lifecycle siteを参照すること。</t>
    <rPh sb="29" eb="30">
      <t>ネン</t>
    </rPh>
    <rPh sb="31" eb="32">
      <t>ガツ</t>
    </rPh>
    <rPh sb="34" eb="35">
      <t>ニチ</t>
    </rPh>
    <rPh sb="41" eb="43">
      <t>シュウリョウ</t>
    </rPh>
    <phoneticPr fontId="2"/>
  </si>
  <si>
    <t>DataStage admin id gets error "Insufficient privileges to perform lock maintenance".</t>
  </si>
  <si>
    <t>権限</t>
    <rPh sb="0" eb="2">
      <t>ケンゲン</t>
    </rPh>
    <phoneticPr fontId="2"/>
  </si>
  <si>
    <t>DataStage管理者（dsadm等）で、DataStageのエンジンを停止したり、UNLOCKコマンドを実行すると、下記エラーが発生する。
"Insufficient privileges to perform lock maintenance"
dsadmユーザーでこれらの作業を実行する場合、DSEngineディレクトリ及びファイルに対する権限が必要。
インストール後は適切な権限が付与されているが、インストール後に権限を変更した場合は上記エラーが発生する。
対象となるファイル名と必要な権限についてガイド。</t>
    <rPh sb="9" eb="12">
      <t>カンリシャ</t>
    </rPh>
    <rPh sb="18" eb="19">
      <t>ナド</t>
    </rPh>
    <rPh sb="37" eb="39">
      <t>テイシ</t>
    </rPh>
    <rPh sb="54" eb="56">
      <t>ジッコウ</t>
    </rPh>
    <rPh sb="60" eb="62">
      <t>カキ</t>
    </rPh>
    <rPh sb="66" eb="68">
      <t>ハッセイ</t>
    </rPh>
    <rPh sb="141" eb="143">
      <t>サギョウ</t>
    </rPh>
    <rPh sb="144" eb="146">
      <t>ジッコウ</t>
    </rPh>
    <rPh sb="148" eb="150">
      <t>バアイ</t>
    </rPh>
    <rPh sb="165" eb="166">
      <t>オヨ</t>
    </rPh>
    <rPh sb="172" eb="173">
      <t>タイ</t>
    </rPh>
    <rPh sb="175" eb="177">
      <t>ケンゲン</t>
    </rPh>
    <rPh sb="178" eb="180">
      <t>ヒツヨウ</t>
    </rPh>
    <rPh sb="188" eb="189">
      <t>ゴ</t>
    </rPh>
    <rPh sb="190" eb="192">
      <t>テキセツ</t>
    </rPh>
    <rPh sb="193" eb="195">
      <t>ケンゲン</t>
    </rPh>
    <rPh sb="196" eb="198">
      <t>フヨ</t>
    </rPh>
    <rPh sb="211" eb="212">
      <t>ゴ</t>
    </rPh>
    <rPh sb="213" eb="215">
      <t>ケンゲン</t>
    </rPh>
    <rPh sb="216" eb="218">
      <t>ヘンコウ</t>
    </rPh>
    <rPh sb="220" eb="222">
      <t>バアイ</t>
    </rPh>
    <rPh sb="223" eb="225">
      <t>ジョウキ</t>
    </rPh>
    <rPh sb="229" eb="231">
      <t>ハッセイ</t>
    </rPh>
    <rPh sb="235" eb="237">
      <t>タイショウ</t>
    </rPh>
    <rPh sb="244" eb="245">
      <t>メイ</t>
    </rPh>
    <rPh sb="246" eb="248">
      <t>ヒツヨウ</t>
    </rPh>
    <rPh sb="249" eb="251">
      <t>ケンゲン</t>
    </rPh>
    <phoneticPr fontId="2"/>
  </si>
  <si>
    <t>JDBC Connector with MongoDB database</t>
  </si>
  <si>
    <t xml:space="preserve">MongoDB,JDBC Connector </t>
    <phoneticPr fontId="2"/>
  </si>
  <si>
    <t xml:space="preserve">11.5, 11.7 </t>
    <phoneticPr fontId="2"/>
  </si>
  <si>
    <t>MongoDBに接続するJDBC Connectorの接続設定に関するガイド。</t>
    <phoneticPr fontId="2"/>
  </si>
  <si>
    <t>事前インストール済みアプリケーション・サーバーを使用してInformation Serverをインストールしようとすると、"システム要件確認"で、"事前インストール済み WebSphere プロファイルが機能している状態であることを確認してください。"のエラーになる。</t>
  </si>
  <si>
    <t>インストール,WAS</t>
    <phoneticPr fontId="2"/>
  </si>
  <si>
    <t>11.3 11.5 11.7</t>
    <phoneticPr fontId="2"/>
  </si>
  <si>
    <t>WebSphere Application Server Network Deploymentを事前にインストールした後に、Information Serverをインストールすると、システム要件確認の画面で、下記エラーになる。
"事前インストール済み WebSphere プロファイルが機能している状態であることを確認してください。"
WASのプロファイルのサーバー名がserver1になっていることを確認。
server1になっていない場合はプロファイルを再作成してから再度Information Serverをインストールすること。</t>
    <rPh sb="48" eb="50">
      <t>ジゼン</t>
    </rPh>
    <rPh sb="59" eb="60">
      <t>アト</t>
    </rPh>
    <rPh sb="95" eb="97">
      <t>ヨウケン</t>
    </rPh>
    <rPh sb="97" eb="99">
      <t>カクニン</t>
    </rPh>
    <rPh sb="100" eb="102">
      <t>ガメン</t>
    </rPh>
    <rPh sb="104" eb="106">
      <t>カキ</t>
    </rPh>
    <rPh sb="184" eb="185">
      <t>メイ</t>
    </rPh>
    <rPh sb="202" eb="204">
      <t>カクニン</t>
    </rPh>
    <rPh sb="220" eb="222">
      <t>バアイ</t>
    </rPh>
    <rPh sb="230" eb="233">
      <t>サイサクセイ</t>
    </rPh>
    <rPh sb="237" eb="239">
      <t>サイド</t>
    </rPh>
    <phoneticPr fontId="2"/>
  </si>
  <si>
    <t>"Run key relationship analysis" の結果が表示されない。</t>
  </si>
  <si>
    <t>Information Analyzer thin クライアントから"Run key relationship analysis"を実行しても、"Relationships"に表示されるはずのテーブル間のRelationが表示されない。
JVMの起動に失敗している可能性があるため、WASのログを確認すること。
起動に失敗している場合は、iisadmin.batコマンドを使用してJVMのヒープサイズを調整すること。</t>
    <rPh sb="123" eb="125">
      <t>キドウ</t>
    </rPh>
    <rPh sb="126" eb="128">
      <t>シッパイ</t>
    </rPh>
    <rPh sb="132" eb="135">
      <t>カノウセイ</t>
    </rPh>
    <rPh sb="148" eb="150">
      <t>カクニン</t>
    </rPh>
    <rPh sb="156" eb="158">
      <t>キドウ</t>
    </rPh>
    <rPh sb="159" eb="161">
      <t>シッパイ</t>
    </rPh>
    <rPh sb="165" eb="167">
      <t>バアイ</t>
    </rPh>
    <rPh sb="186" eb="188">
      <t>シヨウ</t>
    </rPh>
    <rPh sb="201" eb="203">
      <t>チョウセイ</t>
    </rPh>
    <phoneticPr fontId="2"/>
  </si>
  <si>
    <t>"WAE0017E Unable to replace original archive: C:\Users\Administrator\AppData\Local\Temp\1\dojo-idx165c6ff0e48.ear]"のエラーでインストールが失敗する</t>
  </si>
  <si>
    <t>Windows Server 2016にInformation Serverをインストールすると、下記メッセージがインストールログに出力され、インストールが中断する。
WASX7017E: ファイル "C:\IBM\InformationServer\ASBServer\etc\manageWebApps.py" の実行中に例外を受け取りました。例外情報: com.ibm.websphere.management.application.client.AppDeploymentException: 
（略）
IISAdminCommand:Exit(1)
2018-09-11T13:59:11.948, 重大: com.ibm.is.install.engine.runtime.InstallEngine
com.ibm.is.install.exception.ActionException: CDIIN5123E: IISAdminAction が失敗しました: プロセスからエラー・コード 1 が返されました。:
WindowsのSmartScreen機能をOFFにしてからインストールすること。</t>
    <rPh sb="49" eb="51">
      <t>カキ</t>
    </rPh>
    <rPh sb="66" eb="68">
      <t>シュツリョク</t>
    </rPh>
    <rPh sb="78" eb="80">
      <t>チュウダン</t>
    </rPh>
    <rPh sb="254" eb="255">
      <t>リャク</t>
    </rPh>
    <rPh sb="488" eb="490">
      <t>キノウ</t>
    </rPh>
    <phoneticPr fontId="2"/>
  </si>
  <si>
    <t>DataStage Unix 版で基本サービスを手動で停止開始する方法</t>
  </si>
  <si>
    <t>DataStage関連のサービスを、手動で起動停止する手順についてガイド。</t>
    <rPh sb="9" eb="11">
      <t>カンレン</t>
    </rPh>
    <rPh sb="18" eb="20">
      <t>シュドウ</t>
    </rPh>
    <rPh sb="21" eb="23">
      <t>キドウ</t>
    </rPh>
    <rPh sb="23" eb="25">
      <t>テイシ</t>
    </rPh>
    <rPh sb="27" eb="29">
      <t>テジュン</t>
    </rPh>
    <phoneticPr fontId="2"/>
  </si>
  <si>
    <t>InfoSphere Information Server への改元の影響</t>
  </si>
  <si>
    <t>改元対応</t>
    <rPh sb="0" eb="2">
      <t>カイゲン</t>
    </rPh>
    <rPh sb="2" eb="4">
      <t>タイオウ</t>
    </rPh>
    <phoneticPr fontId="2"/>
  </si>
  <si>
    <t>Information Serverの改元の影響に関する報告。
元号を使用しているのは下記2つの機能のみ。
・BASIC 言語リファレンス &gt; 相関コードと変換コード &gt; 日付変換
・InfoSphere QualityStage ジョブを使用したデータのクレンジング &gt; 日本語ルール・セット
新元号名確定後に対応予定。</t>
    <rPh sb="19" eb="21">
      <t>カイゲン</t>
    </rPh>
    <rPh sb="22" eb="24">
      <t>エイキョウ</t>
    </rPh>
    <rPh sb="25" eb="26">
      <t>カン</t>
    </rPh>
    <rPh sb="28" eb="30">
      <t>ホウコク</t>
    </rPh>
    <rPh sb="32" eb="34">
      <t>ゲンゴウ</t>
    </rPh>
    <rPh sb="35" eb="37">
      <t>シヨウ</t>
    </rPh>
    <rPh sb="43" eb="45">
      <t>カキ</t>
    </rPh>
    <rPh sb="48" eb="50">
      <t>キノウ</t>
    </rPh>
    <rPh sb="149" eb="152">
      <t>シンゲンゴウ</t>
    </rPh>
    <rPh sb="152" eb="153">
      <t>メイ</t>
    </rPh>
    <rPh sb="153" eb="155">
      <t>カクテイ</t>
    </rPh>
    <rPh sb="155" eb="156">
      <t>ゴ</t>
    </rPh>
    <rPh sb="157" eb="159">
      <t>タイオウ</t>
    </rPh>
    <rPh sb="159" eb="161">
      <t>ヨテイ</t>
    </rPh>
    <phoneticPr fontId="2"/>
  </si>
  <si>
    <t>Known problems and limitations in InfoSphere Information Server, Version 11.7.0.2</t>
  </si>
  <si>
    <t>11.7.0.2</t>
    <phoneticPr fontId="2"/>
  </si>
  <si>
    <t>Information Server バージョン11.7.0.2で報告されている既知の問題に関するTechnoteのリスト。</t>
    <rPh sb="33" eb="35">
      <t>ホウコク</t>
    </rPh>
    <rPh sb="40" eb="42">
      <t>キチ</t>
    </rPh>
    <rPh sb="43" eb="45">
      <t>モンダイ</t>
    </rPh>
    <rPh sb="46" eb="47">
      <t>カン</t>
    </rPh>
    <phoneticPr fontId="2"/>
  </si>
  <si>
    <t>Various issues related to upgrading IBM InfoSphere Information Server to version 11.7.0.2</t>
  </si>
  <si>
    <t>Information Server V11.7.0.2のインストールおよびインストール後に起こりうる既知の問題のリストと解決策についてガイド。</t>
    <rPh sb="44" eb="45">
      <t>ゴ</t>
    </rPh>
    <rPh sb="46" eb="47">
      <t>オ</t>
    </rPh>
    <rPh sb="51" eb="53">
      <t>キチ</t>
    </rPh>
    <rPh sb="54" eb="56">
      <t>モンダイ</t>
    </rPh>
    <rPh sb="61" eb="64">
      <t>カイケツサク</t>
    </rPh>
    <phoneticPr fontId="2"/>
  </si>
  <si>
    <t>Security Bulletin: A vulnerability in OpenSSL affects IBM InfoSphere Information Server (CVE-2018-0732)</t>
  </si>
  <si>
    <t>2018年10月にOpenSSLの脆弱性に関する報告が公開されている。
CVE-2018-0732
Diffie-Hellman暗号を無効化すること（Fixの提供は無し）。</t>
    <rPh sb="65" eb="67">
      <t>アンゴウ</t>
    </rPh>
    <rPh sb="68" eb="70">
      <t>ムコウ</t>
    </rPh>
    <rPh sb="70" eb="71">
      <t>カ</t>
    </rPh>
    <phoneticPr fontId="2"/>
  </si>
  <si>
    <t>Apache Solr (lucene)の脆弱性に関する報告が公開されている。
CVE-2018-8026
上記の脆弱性に対応したFixを提供。</t>
    <phoneticPr fontId="2"/>
  </si>
  <si>
    <t>Security Bulletin: IBM InfoSphere Information Server is affected by a weak password encryption vulnerability</t>
  </si>
  <si>
    <t>弱いパスワードを使用した暗号化の脆弱性に関する報告が公開されている。
CVE-2018-1518
上記の脆弱性に対応したFixを提供。</t>
    <rPh sb="0" eb="1">
      <t>ヨワ</t>
    </rPh>
    <rPh sb="8" eb="10">
      <t>シヨウ</t>
    </rPh>
    <rPh sb="12" eb="15">
      <t>アンゴウカ</t>
    </rPh>
    <phoneticPr fontId="2"/>
  </si>
  <si>
    <t>Security Bulletin: A vulnerability in IBM InfoSphere Information Server installer could expose sensitive information (CVE-2018-1701)</t>
  </si>
  <si>
    <t>Information Serverのインストール中において、ローカルユーザーが機密情報を表示させるコマンドを実行できるセキュリティの脆弱性がある。 
CVE-2018-1701
上記の脆弱性に対応したFixを提供。</t>
    <phoneticPr fontId="2"/>
  </si>
  <si>
    <t>Security Bulletin: Vulnerabilities in Eclipse Jetty affect the IBM InfoSphere Information Server installers</t>
  </si>
  <si>
    <t>Eclipse Jettyの脆弱性に関する報告が公開されている。
CVE-2017-7658
CVE-2018-12536
CVE-2017-7656
CVE-2017-7657
上記の脆弱性に対応したFixを提供。</t>
    <rPh sb="14" eb="17">
      <t>ゼイジャクセイ</t>
    </rPh>
    <rPh sb="18" eb="19">
      <t>カン</t>
    </rPh>
    <rPh sb="21" eb="23">
      <t>ホウコク</t>
    </rPh>
    <rPh sb="24" eb="26">
      <t>コウカイ</t>
    </rPh>
    <phoneticPr fontId="2"/>
  </si>
  <si>
    <t>XML External Entity Injectionの脆弱性により、IISが攻撃を受ける可能性があり、その対応策に関するガイド。</t>
    <phoneticPr fontId="2"/>
  </si>
  <si>
    <t>The Information Server Kafka service cannot delete old log files on Windows</t>
  </si>
  <si>
    <t>kafka,ログ</t>
    <phoneticPr fontId="2"/>
  </si>
  <si>
    <t>Windows環境では、kafkaサービスのログが削除されないため、ディスクスペースが逼迫する可能性がある。
Fixを適用すること。</t>
    <rPh sb="7" eb="9">
      <t>カンキョウ</t>
    </rPh>
    <rPh sb="25" eb="27">
      <t>サクジョ</t>
    </rPh>
    <rPh sb="43" eb="45">
      <t>ヒッパク</t>
    </rPh>
    <rPh sb="47" eb="50">
      <t>カノウセイ</t>
    </rPh>
    <rPh sb="59" eb="61">
      <t>テキヨウ</t>
    </rPh>
    <phoneticPr fontId="2"/>
  </si>
  <si>
    <t>Kafka data takes too much space of storage on Information Server without Enterprise Search</t>
    <phoneticPr fontId="2"/>
  </si>
  <si>
    <t>kafka</t>
    <phoneticPr fontId="2"/>
  </si>
  <si>
    <t>11.7.0.0以降</t>
    <rPh sb="8" eb="10">
      <t>イコウ</t>
    </rPh>
    <phoneticPr fontId="2"/>
  </si>
  <si>
    <t>Enterprise Searchを使用していない環境においてもEnterprise Searchのメッセージが生成されるため、ディスクスペースが逼迫する可能性がある。
Enterprise Searchからのメッセージを無効にすること。</t>
    <rPh sb="18" eb="20">
      <t>シヨウ</t>
    </rPh>
    <rPh sb="25" eb="27">
      <t>カンキョウ</t>
    </rPh>
    <rPh sb="56" eb="58">
      <t>セイセイ</t>
    </rPh>
    <rPh sb="73" eb="75">
      <t>ヒッパク</t>
    </rPh>
    <rPh sb="77" eb="80">
      <t>カノウセイ</t>
    </rPh>
    <rPh sb="111" eb="113">
      <t>ムコウ</t>
    </rPh>
    <phoneticPr fontId="2"/>
  </si>
  <si>
    <t>InfoSphere Information Governance Catalog REST API: Tips, tricks, and time-savers</t>
  </si>
  <si>
    <t xml:space="preserve">11.5, 11.5.0.1, 11.5.0.2, 11.7 </t>
    <phoneticPr fontId="2"/>
  </si>
  <si>
    <t>IGC REST APIを使用する際のHint&amp;Tipsを記載。</t>
    <rPh sb="13" eb="15">
      <t>シヨウ</t>
    </rPh>
    <rPh sb="17" eb="18">
      <t>サイ</t>
    </rPh>
    <rPh sb="29" eb="31">
      <t>キサイ</t>
    </rPh>
    <phoneticPr fontId="2"/>
  </si>
  <si>
    <t>Windows環境においてshared-open-source\kafka\data\1\__consumer_offsets-0 以下に出力されるログファイルを減らす方法</t>
  </si>
  <si>
    <t>Windows環境では、shared-open-source\kafka\data\1\__consumer_offsets-0以下のファイルが7日間保持される。
Kafkaの設定を変更することで、保持期間を変更可能。</t>
    <rPh sb="7" eb="9">
      <t>カンキョウ</t>
    </rPh>
    <rPh sb="64" eb="66">
      <t>イカ</t>
    </rPh>
    <rPh sb="73" eb="75">
      <t>ニチカン</t>
    </rPh>
    <rPh sb="75" eb="77">
      <t>ホジ</t>
    </rPh>
    <rPh sb="88" eb="90">
      <t>セッテイ</t>
    </rPh>
    <rPh sb="91" eb="93">
      <t>ヘンコウ</t>
    </rPh>
    <rPh sb="99" eb="101">
      <t>ホジ</t>
    </rPh>
    <rPh sb="101" eb="103">
      <t>キカン</t>
    </rPh>
    <rPh sb="104" eb="106">
      <t>ヘンコウ</t>
    </rPh>
    <rPh sb="106" eb="108">
      <t>カノウ</t>
    </rPh>
    <phoneticPr fontId="2"/>
  </si>
  <si>
    <t>Information Serverが使用するユーザーのパスワードの変更について</t>
    <phoneticPr fontId="2"/>
  </si>
  <si>
    <t>Information Serverで使用するユーザーのパスワード変更方法についてガイド。</t>
    <rPh sb="19" eb="21">
      <t>シヨウ</t>
    </rPh>
    <rPh sb="33" eb="35">
      <t>ヘンコウ</t>
    </rPh>
    <rPh sb="35" eb="37">
      <t>ホウホウ</t>
    </rPh>
    <phoneticPr fontId="2"/>
  </si>
  <si>
    <t>Security Bulletin: IBM InfoSphere Governance Catalog is vulnerable to an Open Redirection vulnerability</t>
  </si>
  <si>
    <t>2018年11月にオープンリダイレクトの脆弱性に関する報告が公開されている。
CVE-2018-1875
上記の脆弱性に対応したFixを提供。</t>
    <rPh sb="4" eb="5">
      <t>ネン</t>
    </rPh>
    <rPh sb="7" eb="8">
      <t>ガツ</t>
    </rPh>
    <rPh sb="20" eb="23">
      <t>ゼイジャクセイ</t>
    </rPh>
    <rPh sb="24" eb="25">
      <t>カン</t>
    </rPh>
    <rPh sb="27" eb="29">
      <t>ホウコク</t>
    </rPh>
    <rPh sb="30" eb="32">
      <t>コウカイ</t>
    </rPh>
    <phoneticPr fontId="2"/>
  </si>
  <si>
    <t>2018年7月にIBM Java SDK version7及び8の脆弱性に関する報告が公開されている。
CVE-2017-3736
CVE-2017-3732
CVE-2016-0705
CVE-2018-1517
CVE-2018-1656
CVE-2018-2973
CVE-2018-2952
CVE-2018-2940
上記の脆弱性に対応したFixを提供。</t>
    <rPh sb="29" eb="30">
      <t>オヨ</t>
    </rPh>
    <phoneticPr fontId="2"/>
  </si>
  <si>
    <t>After applying 11.7 Fix Pack 2 jobs with DB2 Connector are failing with error: An error occurred while preparing the table partitioning information. The method db2CfgGet returned reason code 0, SQLCODE -901.</t>
  </si>
  <si>
    <t>11.7 Fix Pack2を適用し、Db2 Connectorでテスト接続、データ参照、ジョブ実行を行うと下記エラーが表示される。
An error occurred while preparing the table partitioning information. The method db2CfgGet returned reason code 0, SQLCODE -901. (CC_DB2Connection::queryDatabaseConfiguration, file CC_DB2Connection.cpp, line 4,044)
db2 for i、またはDB2 for LUW V10.1以前の環境に対する接続で発生する。
提供されているAPARを適用すること。</t>
    <rPh sb="15" eb="17">
      <t>テキヨウ</t>
    </rPh>
    <rPh sb="51" eb="52">
      <t>オコナ</t>
    </rPh>
    <rPh sb="314" eb="316">
      <t>イゼン</t>
    </rPh>
    <rPh sb="317" eb="319">
      <t>カンキョウ</t>
    </rPh>
    <rPh sb="320" eb="321">
      <t>タイ</t>
    </rPh>
    <rPh sb="323" eb="325">
      <t>セツゾク</t>
    </rPh>
    <rPh sb="326" eb="328">
      <t>ハッセイ</t>
    </rPh>
    <rPh sb="332" eb="334">
      <t>テイキョウ</t>
    </rPh>
    <rPh sb="344" eb="346">
      <t>テキヨウ</t>
    </rPh>
    <phoneticPr fontId="2"/>
  </si>
  <si>
    <t>Instructions for Suite install of IBM InfoSphere Information Server 11.7.0.2</t>
  </si>
  <si>
    <t xml:space="preserve">11.7.0.2 </t>
    <phoneticPr fontId="2"/>
  </si>
  <si>
    <t>Linux環境でのV11.7.0.2インストール手順のガイド。</t>
    <rPh sb="5" eb="7">
      <t>カンキョウ</t>
    </rPh>
    <rPh sb="24" eb="26">
      <t>テジュン</t>
    </rPh>
    <phoneticPr fontId="2"/>
  </si>
  <si>
    <t>Post installation instructions for DataStage Flow Designer after applying 11.7.0.2</t>
  </si>
  <si>
    <t>インストール,DataStage Flow Designer</t>
    <phoneticPr fontId="2"/>
  </si>
  <si>
    <t xml:space="preserve">V11.7 GAにV11.7 Fix Pack2を適用している環境で、DataStage Flow Designerを使用するためには、GIT関連テーブルをメタデータレポジトリに作成する作業が必要。
sqlが提供されているため、手順に従って作成すること。
</t>
    <rPh sb="25" eb="27">
      <t>テキヨウ</t>
    </rPh>
    <rPh sb="31" eb="33">
      <t>カンキョウ</t>
    </rPh>
    <rPh sb="71" eb="73">
      <t>カンレン</t>
    </rPh>
    <rPh sb="89" eb="91">
      <t>サクセイ</t>
    </rPh>
    <rPh sb="93" eb="95">
      <t>サギョウ</t>
    </rPh>
    <rPh sb="96" eb="98">
      <t>ヒツヨウ</t>
    </rPh>
    <rPh sb="104" eb="106">
      <t>テイキョウ</t>
    </rPh>
    <rPh sb="114" eb="116">
      <t>テジュン</t>
    </rPh>
    <rPh sb="117" eb="118">
      <t>シタガ</t>
    </rPh>
    <rPh sb="120" eb="122">
      <t>サクセイ</t>
    </rPh>
    <phoneticPr fontId="2"/>
  </si>
  <si>
    <t>Information Server 11.7 FixPack install fails on WebSphere Application Server cluster.</t>
  </si>
  <si>
    <t>WASのクラスター環境に対して、11.7のFixPackを適用すると下記エラーで失敗する。
IISAdminCommand:Exit(1)
2018-07-10T10:04:23.554, SEVERE: com.ibm.is.install.update.installer.Updater
java.lang.Exception: Exit Code: 1, Info: Info Using user ID 'userid' from MetadataServer.info.
Building jar: /tmp/iisSharedLib4986130673934121238.tmp/20thirdparty.jar
Building ear: /tmp/iisSharedLib4986130673934121238.tmp/20thirdparty.ear
IISAdminCommand:Exit(1)
at com.ibm.is.install.core.pm.MonetPropagateFileAction.Perform(MonetPropagateFileAction.java:161)
（略）
インストーラーが"su -wasUser"でJVMの停止に失敗していることが原因。
対処法についてガイド。</t>
    <rPh sb="9" eb="11">
      <t>カンキョウ</t>
    </rPh>
    <rPh sb="12" eb="13">
      <t>タイ</t>
    </rPh>
    <rPh sb="29" eb="31">
      <t>テキヨウ</t>
    </rPh>
    <rPh sb="34" eb="36">
      <t>カキ</t>
    </rPh>
    <rPh sb="40" eb="42">
      <t>シッパイ</t>
    </rPh>
    <rPh sb="509" eb="510">
      <t>リャク</t>
    </rPh>
    <rPh sb="539" eb="541">
      <t>テイシ</t>
    </rPh>
    <rPh sb="542" eb="544">
      <t>シッパイ</t>
    </rPh>
    <rPh sb="551" eb="553">
      <t>ゲンイン</t>
    </rPh>
    <rPh sb="555" eb="558">
      <t>タイショホウ</t>
    </rPh>
    <phoneticPr fontId="2"/>
  </si>
  <si>
    <t>AutoFix tool for XMeta</t>
  </si>
  <si>
    <t xml:space="preserve">11.5.x.x, 11.7.x.x </t>
    <phoneticPr fontId="2"/>
  </si>
  <si>
    <t>レポジトリであるxmetaをチェックし、修復するツールの紹介。
V11.7.0.2にはツールが同梱されているが、V11.5～V11.7.0.1についてはパッチをインストールすること。</t>
    <rPh sb="20" eb="22">
      <t>シュウフク</t>
    </rPh>
    <rPh sb="28" eb="30">
      <t>ショウカイ</t>
    </rPh>
    <rPh sb="47" eb="49">
      <t>ドウコン</t>
    </rPh>
    <phoneticPr fontId="2"/>
  </si>
  <si>
    <t>Configuring Information Analyzer relationship analysis</t>
  </si>
  <si>
    <t>11.5.0.2以降</t>
    <rPh sb="8" eb="10">
      <t>イコウ</t>
    </rPh>
    <phoneticPr fontId="2"/>
  </si>
  <si>
    <t>Information Analyzerの機能であるキーリレーション検出分析の基本的なアルゴリズムや、データや環境に応じて設定可能なパラメータについて紹介。</t>
    <rPh sb="21" eb="23">
      <t>キノウ</t>
    </rPh>
    <rPh sb="34" eb="36">
      <t>ケンシュツ</t>
    </rPh>
    <rPh sb="36" eb="38">
      <t>ブンセキ</t>
    </rPh>
    <rPh sb="39" eb="42">
      <t>キホンテキ</t>
    </rPh>
    <rPh sb="55" eb="57">
      <t>カンキョウ</t>
    </rPh>
    <rPh sb="58" eb="59">
      <t>オウ</t>
    </rPh>
    <rPh sb="61" eb="63">
      <t>セッテイ</t>
    </rPh>
    <rPh sb="63" eb="65">
      <t>カノウ</t>
    </rPh>
    <rPh sb="75" eb="77">
      <t>ショウカイ</t>
    </rPh>
    <phoneticPr fontId="2"/>
  </si>
  <si>
    <t>DataStage: 精度とスケールの異なる Decimal 型の変換</t>
  </si>
  <si>
    <t xml:space="preserve">11.7, 11.3,11.5 </t>
    <phoneticPr fontId="2"/>
  </si>
  <si>
    <t>精度とスケールの異なるDecimal型をTransformerステージで暗黙的に型変換させると、境界値付近で意図しない値になる。
DecimalToDecimal()関数を使用して明示的に型変換を行うこと。</t>
    <rPh sb="0" eb="2">
      <t>セイド</t>
    </rPh>
    <rPh sb="8" eb="9">
      <t>コト</t>
    </rPh>
    <rPh sb="18" eb="19">
      <t>カタ</t>
    </rPh>
    <rPh sb="36" eb="39">
      <t>アンモクテキ</t>
    </rPh>
    <rPh sb="40" eb="41">
      <t>カタ</t>
    </rPh>
    <rPh sb="41" eb="43">
      <t>ヘンカン</t>
    </rPh>
    <rPh sb="48" eb="51">
      <t>キョウカイチ</t>
    </rPh>
    <rPh sb="51" eb="53">
      <t>フキン</t>
    </rPh>
    <rPh sb="54" eb="56">
      <t>イト</t>
    </rPh>
    <rPh sb="59" eb="60">
      <t>アタイ</t>
    </rPh>
    <rPh sb="83" eb="85">
      <t>カンスウ</t>
    </rPh>
    <rPh sb="86" eb="88">
      <t>シヨウ</t>
    </rPh>
    <rPh sb="90" eb="93">
      <t>メイジテキ</t>
    </rPh>
    <rPh sb="94" eb="95">
      <t>カタ</t>
    </rPh>
    <rPh sb="95" eb="97">
      <t>ヘンカン</t>
    </rPh>
    <rPh sb="98" eb="99">
      <t>オコナ</t>
    </rPh>
    <phoneticPr fontId="2"/>
  </si>
  <si>
    <t>Error "COM_IBM_IIS_XMETA_IMPORT_PERFORMANCE_RELAX_FORUPDATE does not exist" is seen from Information Server 11.7 clients post FP2 upgrade</t>
  </si>
  <si>
    <t>Information ServerをV11.7 FP2にアップグレードした後、DataStageクライアントから接続すると下記メッセージが表示される。
"Caught RemoteException: enum constant COM_IBM_IIS_XMETA_IMPORT_PERFORMANCE_RELAX_FORUPDATE does not exist in class com.ibm.xmeta.util.config.FeatureToggleConstants"
クライアントにFP2がインストールされていないことが原因。
FP2にアップグレードすること。</t>
    <rPh sb="38" eb="39">
      <t>アト</t>
    </rPh>
    <rPh sb="57" eb="59">
      <t>セツゾク</t>
    </rPh>
    <rPh sb="62" eb="64">
      <t>カキ</t>
    </rPh>
    <rPh sb="70" eb="72">
      <t>ヒョウジ</t>
    </rPh>
    <rPh sb="270" eb="272">
      <t>ゲンイン</t>
    </rPh>
    <phoneticPr fontId="2"/>
  </si>
  <si>
    <t>How can I combine many rows into a single row?</t>
  </si>
  <si>
    <t>Transformerステージを使用して複数行を1行にまとめる方法についてガイド。
サンプルジョブが添付されている。</t>
    <rPh sb="16" eb="18">
      <t>シヨウ</t>
    </rPh>
    <rPh sb="20" eb="23">
      <t>フクスウギョウ</t>
    </rPh>
    <rPh sb="25" eb="26">
      <t>ギョウ</t>
    </rPh>
    <rPh sb="31" eb="33">
      <t>ホウホウ</t>
    </rPh>
    <rPh sb="50" eb="52">
      <t>テンプ</t>
    </rPh>
    <phoneticPr fontId="2"/>
  </si>
  <si>
    <t>How do you import a PDF file into Information Governance Catalog (IGC)?</t>
  </si>
  <si>
    <t>IGC,インポート</t>
    <phoneticPr fontId="2"/>
  </si>
  <si>
    <t>PDFファイルなどのドキュメントのインポートはIGCでサポートされていない。
IGCの用語の”説明”や”カスタム属性”のフィールドにドキュメントのURLを記載することで対応可能。</t>
    <rPh sb="43" eb="45">
      <t>ヨウゴ</t>
    </rPh>
    <rPh sb="47" eb="49">
      <t>セツメイ</t>
    </rPh>
    <rPh sb="56" eb="58">
      <t>ゾクセイ</t>
    </rPh>
    <rPh sb="77" eb="79">
      <t>キサイ</t>
    </rPh>
    <rPh sb="84" eb="86">
      <t>タイオウ</t>
    </rPh>
    <rPh sb="86" eb="88">
      <t>カノウ</t>
    </rPh>
    <phoneticPr fontId="2"/>
  </si>
  <si>
    <t>How to add IBM InfoSphere Information Server Enterprise Search 11.7.0.2 into an existing InfoSphere Information Server 11.7.0.2 installation</t>
  </si>
  <si>
    <t>Information Server 11.7.0.2がインストールされている環境に、Enterprise Search（ISES）を新たに追加でインストールする手順についてガイド。
手動でインストールする必要がある。
なお、追加でインストールする際の条件は下記の通り。
・Analyzer、IGC、Governance Dashboardがインストール済であること
・Information Serverとは別のノードにISESをインストールすること</t>
    <rPh sb="113" eb="115">
      <t>ツイカ</t>
    </rPh>
    <rPh sb="124" eb="125">
      <t>サイ</t>
    </rPh>
    <rPh sb="126" eb="128">
      <t>ジョウケン</t>
    </rPh>
    <rPh sb="129" eb="131">
      <t>カキ</t>
    </rPh>
    <rPh sb="132" eb="133">
      <t>トオ</t>
    </rPh>
    <rPh sb="177" eb="178">
      <t>スミ</t>
    </rPh>
    <rPh sb="205" eb="206">
      <t>ベツ</t>
    </rPh>
    <phoneticPr fontId="2"/>
  </si>
  <si>
    <t>How to clean up an IBM InfoSphere DataStage Operations Console DSODB and troubleshoot istool</t>
  </si>
  <si>
    <t xml:space="preserve">8.7, 8.7.0.1, 8.7.0.2, 9.1, 9.1.0.1, 9.1.2.0, 11.3, 11.3.1.0, 11.3.1.1, 11.3.1.2, 11.5, 11.5.0.1, 11.5.0.2, 11.7, 11.7.0.1 </t>
    <phoneticPr fontId="2"/>
  </si>
  <si>
    <t>（黄色セル共通）
Operations Consoleに関する技術情報が複数発行されている。
Operations Consoleを使用する場合は、これらの技術情報を参照すること。</t>
    <rPh sb="1" eb="3">
      <t>キイロ</t>
    </rPh>
    <rPh sb="5" eb="7">
      <t>キョウツウ</t>
    </rPh>
    <rPh sb="28" eb="29">
      <t>カン</t>
    </rPh>
    <rPh sb="31" eb="33">
      <t>ギジュツ</t>
    </rPh>
    <rPh sb="33" eb="35">
      <t>ジョウホウ</t>
    </rPh>
    <rPh sb="36" eb="38">
      <t>フクスウ</t>
    </rPh>
    <rPh sb="38" eb="40">
      <t>ハッコウ</t>
    </rPh>
    <rPh sb="66" eb="68">
      <t>シヨウ</t>
    </rPh>
    <rPh sb="70" eb="72">
      <t>バアイ</t>
    </rPh>
    <rPh sb="78" eb="80">
      <t>ギジュツ</t>
    </rPh>
    <rPh sb="80" eb="82">
      <t>ジョウホウ</t>
    </rPh>
    <rPh sb="83" eb="85">
      <t>サンショウ</t>
    </rPh>
    <phoneticPr fontId="2"/>
  </si>
  <si>
    <t>How to reduce the disk space of logs and data for Zookeeper</t>
  </si>
  <si>
    <t>Zookeeper</t>
    <phoneticPr fontId="2"/>
  </si>
  <si>
    <t>Zookeeperのログやデータファイルによりディスクスペースが逼迫する可能性がある。
これらのファイルの削除方法や、Zookeeperの設定に関するガイド。</t>
    <rPh sb="32" eb="34">
      <t>ヒッパク</t>
    </rPh>
    <rPh sb="36" eb="39">
      <t>カノウセイ</t>
    </rPh>
    <rPh sb="53" eb="55">
      <t>サクジョ</t>
    </rPh>
    <rPh sb="55" eb="57">
      <t>ホウホウ</t>
    </rPh>
    <rPh sb="69" eb="71">
      <t>セッテイ</t>
    </rPh>
    <rPh sb="72" eb="73">
      <t>カン</t>
    </rPh>
    <phoneticPr fontId="2"/>
  </si>
  <si>
    <t>IBM InfoSphere DataStage and QualityStage Operations Console displays incorrect JobMonApp status</t>
  </si>
  <si>
    <t>（黄色セル共通）
Operations Consoleに関する技術情報が複数ガイドされている。
Operations Consoleを使用する場合は、これらの技術情報を参照すること。</t>
    <rPh sb="1" eb="3">
      <t>キイロ</t>
    </rPh>
    <rPh sb="5" eb="7">
      <t>キョウツウ</t>
    </rPh>
    <rPh sb="28" eb="29">
      <t>カン</t>
    </rPh>
    <rPh sb="31" eb="33">
      <t>ギジュツ</t>
    </rPh>
    <rPh sb="33" eb="35">
      <t>ジョウホウ</t>
    </rPh>
    <rPh sb="36" eb="38">
      <t>フクスウ</t>
    </rPh>
    <rPh sb="67" eb="69">
      <t>シヨウ</t>
    </rPh>
    <rPh sb="71" eb="73">
      <t>バアイ</t>
    </rPh>
    <rPh sb="79" eb="81">
      <t>ギジュツ</t>
    </rPh>
    <rPh sb="81" eb="83">
      <t>ジョウホウ</t>
    </rPh>
    <rPh sb="84" eb="86">
      <t>サンショウ</t>
    </rPh>
    <phoneticPr fontId="2"/>
  </si>
  <si>
    <t>IBM InfoSphere DataStage and QualityStage Operations Console displays incorrect service state</t>
  </si>
  <si>
    <t>IBM InfoSphere DataStage and QualityStage Operations Console does not display Disk Space information</t>
  </si>
  <si>
    <t>IBM InfoSphere DataStage and QualityStage Operations Console does not display full job log view correctly for recent job runs</t>
  </si>
  <si>
    <t>IBM InfoSphere DataStage and QualityStage Operations Console does not display recent job runs information</t>
  </si>
  <si>
    <t>IBM InfoSphere DataStage and QualityStage Operations Console does not enable Projects and Activity tabs</t>
  </si>
  <si>
    <t>IBM InfoSphere DataStage and QualityStage Operations Console does not support engine systems</t>
  </si>
  <si>
    <t>IBM InfoSphere DataStage and QualityStage Operations Console DSODB script DSAppWatcher.sh reports incorrect status on Windows platforms</t>
  </si>
  <si>
    <t>IBM InfoSphere DataStage and QualityStage Operations Console is unable to display project list</t>
  </si>
  <si>
    <t>IBM InfoSphere DataStage and QualityStage Operations Console istool ODBAdmin command with the purgedb or countdb parameter does not produce any output</t>
  </si>
  <si>
    <t>IBM InfoSphere DataStage and QualityStage Operations Console might display error messages if the selected computer on the engine tier is heavily loaded</t>
  </si>
  <si>
    <t>IBM InfoSphere DataStage and QualityStage Operations Console server processes fail to start with an error loading the database driver</t>
  </si>
  <si>
    <t>IBM InfoSphere DataStage and QualityStage Operations Console session expires after approximately 12</t>
  </si>
  <si>
    <t>IBM InfoSphere DataStage and QualityStage Operations Console sometimes displays incorrect job runs</t>
  </si>
  <si>
    <t>IBM InfoSphere Information Analyzer Data Rules Fail with Data Truncation Error</t>
  </si>
  <si>
    <t>Analyzerのデータ・ルール分析を行うと下記トランザクションエラーが返される。
pxbridge(0),0: Fatal Error: The connector detected character data truncation for the link column exception column. The length of the value is 564 and the length of the column is 200.
Information Server 11.7.0.2にService Pack1を適用すること。
適用後に実施する手順についてガイド。</t>
    <rPh sb="16" eb="18">
      <t>ブンセキ</t>
    </rPh>
    <rPh sb="19" eb="20">
      <t>オコナ</t>
    </rPh>
    <rPh sb="22" eb="24">
      <t>カキ</t>
    </rPh>
    <rPh sb="36" eb="37">
      <t>カエ</t>
    </rPh>
    <rPh sb="268" eb="270">
      <t>テキヨウ</t>
    </rPh>
    <rPh sb="276" eb="278">
      <t>テキヨウ</t>
    </rPh>
    <rPh sb="278" eb="279">
      <t>ゴ</t>
    </rPh>
    <rPh sb="280" eb="282">
      <t>ジッシ</t>
    </rPh>
    <rPh sb="284" eb="286">
      <t>テジュン</t>
    </rPh>
    <phoneticPr fontId="2"/>
  </si>
  <si>
    <t>Information Server EngMonApp fails with java.lang.OutOfMemoryError</t>
  </si>
  <si>
    <t>InfoSphere Information Server (IIS) install failing with Exit Code: 67, restrictive permissions on temporary directory</t>
  </si>
  <si>
    <t>Information Serverのインストールが下記エラーで失敗する。
INFO: Exit Code: 67, Info: DBI20043E  DB2 failed to install because of restrictive permission settings on the temporary directory /tmp
下記について確認すること。
・Information ServerのインストールイメージがあるディレクトリーとDB2/payloadディレクトリーに適切な権限があること
・.jvm_argsファイルが存在すること
・/tmp（デフォルト）に十分な空きスペースがあること</t>
    <rPh sb="26" eb="28">
      <t>カキ</t>
    </rPh>
    <rPh sb="32" eb="34">
      <t>シッパイ</t>
    </rPh>
    <rPh sb="174" eb="176">
      <t>カキ</t>
    </rPh>
    <rPh sb="180" eb="182">
      <t>カクニン</t>
    </rPh>
    <rPh sb="248" eb="250">
      <t>テキセツ</t>
    </rPh>
    <rPh sb="251" eb="253">
      <t>ケンゲン</t>
    </rPh>
    <rPh sb="274" eb="276">
      <t>ソンザイ</t>
    </rPh>
    <rPh sb="294" eb="296">
      <t>ジュウブン</t>
    </rPh>
    <rPh sb="297" eb="298">
      <t>ア</t>
    </rPh>
    <phoneticPr fontId="2"/>
  </si>
  <si>
    <t>istool import throws Cache duplicate error</t>
    <phoneticPr fontId="2"/>
  </si>
  <si>
    <t>istoolを使用してインポートを実施すると下記エラーになる。
AssetImportCl E   Error importing asset　com.ibm.iis.xmeta.client.exception.ServiceException: Unexpected runtime error: Cache duplicate, existing
WASを再起動すること。</t>
    <rPh sb="7" eb="9">
      <t>シヨウ</t>
    </rPh>
    <rPh sb="17" eb="19">
      <t>ジッシ</t>
    </rPh>
    <rPh sb="22" eb="24">
      <t>カキ</t>
    </rPh>
    <rPh sb="182" eb="185">
      <t>サイキドウ</t>
    </rPh>
    <phoneticPr fontId="2"/>
  </si>
  <si>
    <t>Job performance impact after enabling IBM InfoSphere DataStage and QualityStage Operations Console</t>
  </si>
  <si>
    <t>Security Bulletin: IBM InfoSphere Governance Catalog is affected by a Reflected XSS (Cross-Site Scripting) vulnerability</t>
  </si>
  <si>
    <t>Information Serverにおいて、Cross-Site-Scripting（XSS）に関する脆弱性が報告されている。
CVE-2018-1895
各バージョンに応じたAPARを提供。</t>
    <phoneticPr fontId="2"/>
  </si>
  <si>
    <t>2016年3月にOpenSSLの脆弱性が発表されたことを受けて、Information Serverに該当するCVEの説明及び対応策のガイド。
CVE-2018-0732
CVE-2018-0734
CVE-2018-0735</t>
    <phoneticPr fontId="2"/>
  </si>
  <si>
    <t>DataStage aggregator stage used much more memory than expected for job aggregating millions</t>
  </si>
  <si>
    <t>DataStageのジョブで、数百万のレコードをAggregatorステージで処理させると、システムがメモリー不足に陥り、該当ジョブがkillされる。
下記環境変数が設定されていると、Aggregatorステージが大量のメモリーを使用する。
APT_DATASET_FLUSH_NOFSYNC = 1
APT_DATASET_FLUSH_NOSYNC = 1
これらの環境変数を削除し、代わりに下記を設定すること。
APT_DATASET_FLUSH_SYNC = 1</t>
    <rPh sb="15" eb="18">
      <t>スウヒャクマン</t>
    </rPh>
    <rPh sb="39" eb="41">
      <t>ショリ</t>
    </rPh>
    <rPh sb="55" eb="57">
      <t>フソク</t>
    </rPh>
    <rPh sb="58" eb="59">
      <t>オチイ</t>
    </rPh>
    <rPh sb="61" eb="63">
      <t>ガイトウ</t>
    </rPh>
    <rPh sb="76" eb="78">
      <t>カキ</t>
    </rPh>
    <rPh sb="78" eb="80">
      <t>カンキョウ</t>
    </rPh>
    <rPh sb="80" eb="82">
      <t>ヘンスウ</t>
    </rPh>
    <rPh sb="83" eb="85">
      <t>セッテイ</t>
    </rPh>
    <rPh sb="107" eb="109">
      <t>タイリョウ</t>
    </rPh>
    <rPh sb="115" eb="117">
      <t>シヨウ</t>
    </rPh>
    <rPh sb="184" eb="186">
      <t>カンキョウ</t>
    </rPh>
    <rPh sb="186" eb="188">
      <t>ヘンスウ</t>
    </rPh>
    <rPh sb="189" eb="191">
      <t>サクジョ</t>
    </rPh>
    <rPh sb="193" eb="194">
      <t>カ</t>
    </rPh>
    <rPh sb="197" eb="199">
      <t>カキ</t>
    </rPh>
    <rPh sb="200" eb="202">
      <t>セッテイ</t>
    </rPh>
    <phoneticPr fontId="2"/>
  </si>
  <si>
    <t>DataStage job reports error "While parsing table name xxxxx, the connector detected an unexpected</t>
  </si>
  <si>
    <t>Oracle Connectorステージ</t>
    <phoneticPr fontId="2"/>
  </si>
  <si>
    <t>SQLで複数テーブルを参照しているOracle OCI ステージをOracle Connectorステージに移行し、ジョブを実行すると下記エラーで失敗する。
"While parsing table name DTA.TABLE1, DTA.TABLE2, DTA.TABLE3, the connector detected an unexpected character at position 19."
環境変数DS_NO_PROCESS_METADATA=1 を設定すること。</t>
    <rPh sb="54" eb="56">
      <t>イコウ</t>
    </rPh>
    <rPh sb="62" eb="64">
      <t>ジッコウ</t>
    </rPh>
    <rPh sb="67" eb="69">
      <t>カキ</t>
    </rPh>
    <rPh sb="73" eb="75">
      <t>シッパイ</t>
    </rPh>
    <rPh sb="206" eb="208">
      <t>カンキョウ</t>
    </rPh>
    <rPh sb="208" eb="210">
      <t>ヘンスウ</t>
    </rPh>
    <rPh sb="236" eb="238">
      <t>セッテイ</t>
    </rPh>
    <phoneticPr fontId="2"/>
  </si>
  <si>
    <t>Information ServerにバンドルされているWAS Liberty Profieの証明書の有効期限を延長する方法</t>
  </si>
  <si>
    <t>Information ServerにWAS Libery Profileをインストールした場合、証明書の有効期限は8年となる。
有効期限を延長する方法についてガイド。</t>
    <rPh sb="46" eb="48">
      <t>バアイ</t>
    </rPh>
    <rPh sb="49" eb="52">
      <t>ショウメイショ</t>
    </rPh>
    <rPh sb="53" eb="55">
      <t>ユウコウ</t>
    </rPh>
    <rPh sb="55" eb="57">
      <t>キゲン</t>
    </rPh>
    <rPh sb="59" eb="60">
      <t>ネン</t>
    </rPh>
    <rPh sb="65" eb="67">
      <t>ユウコウ</t>
    </rPh>
    <rPh sb="67" eb="69">
      <t>キゲン</t>
    </rPh>
    <rPh sb="70" eb="72">
      <t>エンチョウ</t>
    </rPh>
    <rPh sb="74" eb="76">
      <t>ホウホウ</t>
    </rPh>
    <phoneticPr fontId="2"/>
  </si>
  <si>
    <t>Row length exceeds buffer size error in IBM InfoSphere DataStage</t>
  </si>
  <si>
    <t>8.7, 9.1, 11.3, 11.5, 11.7</t>
    <phoneticPr fontId="2"/>
  </si>
  <si>
    <t>ジョブログに下記エラーが出力される。
SQLSTATE=S1000, DBMS.CODE=930122 [DataStage][SQL Client][UNIVERSE]DataStage/SQL: Row length exceeds buffer size. 
デフォルトのバッファーサイズは8192バイトとなっている。
uvodbc.configのMAXFETCHBUFFを増やすこと。</t>
    <rPh sb="6" eb="8">
      <t>カキ</t>
    </rPh>
    <rPh sb="12" eb="14">
      <t>シュツリョク</t>
    </rPh>
    <rPh sb="191" eb="192">
      <t>フ</t>
    </rPh>
    <phoneticPr fontId="2"/>
  </si>
  <si>
    <t>Security Bulletin: IBM InfoSphere Metadata Asset Manager is affected by an SQL Injection vulnerability</t>
  </si>
  <si>
    <t>Information Serverにおいて、SQLに関する脆弱性が報告されている。
CVE-2018-1994
各バージョンに応じたAPARを提供。</t>
    <phoneticPr fontId="2"/>
  </si>
  <si>
    <t>Security Bulletin: Multiple vulnerabilities in IBM Java SDK affects IBM InfoSphere Information</t>
  </si>
  <si>
    <t>2018年10月にIBM Java SDK version7及び8の脆弱性に関する報告が公開されている。
上記の脆弱性に対応したFixを提供。
CVE-2018-3139
CVE-2018-3136
CVE-2018-13785
CVE-2018-3214
CVE-2018-3180
CVE-2018-3169
CVE-2018-3183</t>
    <phoneticPr fontId="2"/>
  </si>
  <si>
    <t>Semaphore leak with Information Server on AIX due to DataDirect ODBC Driver Manager</t>
    <phoneticPr fontId="2"/>
  </si>
  <si>
    <t>AIX環境,DataDirect</t>
    <rPh sb="3" eb="5">
      <t>カンキョウ</t>
    </rPh>
    <phoneticPr fontId="2"/>
  </si>
  <si>
    <t>DataDirect V6.1以上を使用しているAIX環境で、セマフォリークが発生する。
ジョブがハングしたり、プロジェクト作成やJVMを新規に作成するような処理が失敗する。
Information Serverの各バージョンに対応した最新のDataDirectのバージョンを使用すること。
また、環境変数DD_USE_SHARED_SEM=0の設定も必要。</t>
    <rPh sb="15" eb="17">
      <t>イジョウ</t>
    </rPh>
    <rPh sb="18" eb="20">
      <t>シヨウ</t>
    </rPh>
    <rPh sb="27" eb="29">
      <t>カンキョウ</t>
    </rPh>
    <rPh sb="39" eb="41">
      <t>ハッセイ</t>
    </rPh>
    <rPh sb="62" eb="64">
      <t>サクセイ</t>
    </rPh>
    <rPh sb="69" eb="71">
      <t>シンキ</t>
    </rPh>
    <rPh sb="72" eb="74">
      <t>サクセイ</t>
    </rPh>
    <rPh sb="79" eb="81">
      <t>ショリ</t>
    </rPh>
    <rPh sb="82" eb="84">
      <t>シッパイ</t>
    </rPh>
    <rPh sb="107" eb="108">
      <t>カク</t>
    </rPh>
    <rPh sb="114" eb="116">
      <t>タイオウ</t>
    </rPh>
    <rPh sb="118" eb="120">
      <t>サイシン</t>
    </rPh>
    <rPh sb="138" eb="140">
      <t>シヨウ</t>
    </rPh>
    <rPh sb="149" eb="151">
      <t>カンキョウ</t>
    </rPh>
    <rPh sb="151" eb="153">
      <t>ヘンスウ</t>
    </rPh>
    <rPh sb="173" eb="175">
      <t>セッテイ</t>
    </rPh>
    <rPh sb="176" eb="178">
      <t>ヒツヨウ</t>
    </rPh>
    <phoneticPr fontId="2"/>
  </si>
  <si>
    <t>The DataDirect ODBC example program fails to connect to a DB2 database with a AUTHORIZATION ERROR</t>
  </si>
  <si>
    <t>DataDirect</t>
    <phoneticPr fontId="2"/>
  </si>
  <si>
    <t xml:space="preserve">11.3.1.1 11.5.0.0 11.7.0.0 </t>
    <phoneticPr fontId="2"/>
  </si>
  <si>
    <t>DataDirectのサンプルプログラムが、Db2のデータベースに接続する際に下記エラーで失敗する。
./example DataDirect Technologies, Inc. ODBC Example Application. 
Enter the data source name : DSN 
Enter the user name    : user_id 
Enter the password     : password 
SQLSTATE = S1000 
NATIVE ERROR = -567 
MSG = [IBM(DataDirect OEM)][ODBC DB2 Wire Protocol driver][DB2]AUTHORIZATION ERROR FREE.  .NULLID.DDOS510A.(01) E 
Db2のシステムカタログ表に権限が無いことが原因。
対象テーブルに対するGRANT文についてガイド。</t>
    <rPh sb="33" eb="35">
      <t>セツゾク</t>
    </rPh>
    <rPh sb="37" eb="38">
      <t>サイ</t>
    </rPh>
    <rPh sb="39" eb="41">
      <t>カキ</t>
    </rPh>
    <rPh sb="45" eb="47">
      <t>シッパイ</t>
    </rPh>
    <rPh sb="388" eb="389">
      <t>ヒョウ</t>
    </rPh>
    <rPh sb="390" eb="392">
      <t>ケンゲン</t>
    </rPh>
    <rPh sb="393" eb="394">
      <t>ナ</t>
    </rPh>
    <rPh sb="398" eb="400">
      <t>ゲンイン</t>
    </rPh>
    <rPh sb="402" eb="404">
      <t>タイショウ</t>
    </rPh>
    <rPh sb="409" eb="410">
      <t>タイ</t>
    </rPh>
    <rPh sb="417" eb="418">
      <t>ブン</t>
    </rPh>
    <phoneticPr fontId="2"/>
  </si>
  <si>
    <t>The incremental import feature</t>
  </si>
  <si>
    <t xml:space="preserve">IMAMで差分のメタデータをインポートするためには、"Share only changed assets"をチェックすること。
差分のインポートをサポートしているコネクターはDB2、Oracle、Netezza、Teradataのみ。
</t>
    <rPh sb="5" eb="7">
      <t>サブン</t>
    </rPh>
    <rPh sb="64" eb="66">
      <t>サブン</t>
    </rPh>
    <phoneticPr fontId="2"/>
  </si>
  <si>
    <t>"CDIIN4231E: Illegal duplicate id value" error thrown when running installUpdates (upgrading to 11.5 or 11.7)</t>
  </si>
  <si>
    <t>11.5,11.7</t>
    <phoneticPr fontId="2"/>
  </si>
  <si>
    <t>Information Server V11.5からV11.7にアップグレードする際に、installUpdates.exeが下記エラーで失敗する。
com.ibm.is.install.exception.InvalidSuiteModelException: CDIIN4237E: The suite model could not be built. 
(...) 
Caused by: com.ibm.is.install.exception.InstallException: CDIIN4231E: Illegal duplicate id value "DQ_BPMClient" for the 
attribute "installUnitID" in element &lt;InstallUnitInfo&gt;. 
DataQualityConsoleのディレクトリーが残っていることが原因。
過去にV11.3がインストールされていた環境で発生する。
DataQualityConsoleのディレクトリーをバックアップ及び削除した後にInstallUpdateを再実行すること。</t>
    <rPh sb="41" eb="42">
      <t>サイ</t>
    </rPh>
    <rPh sb="63" eb="65">
      <t>カキ</t>
    </rPh>
    <rPh sb="69" eb="71">
      <t>シッパイ</t>
    </rPh>
    <rPh sb="394" eb="395">
      <t>ノコ</t>
    </rPh>
    <rPh sb="402" eb="404">
      <t>ゲンイン</t>
    </rPh>
    <rPh sb="429" eb="431">
      <t>ハッセイ</t>
    </rPh>
    <rPh sb="468" eb="469">
      <t>オヨ</t>
    </rPh>
    <rPh sb="470" eb="472">
      <t>サクジョ</t>
    </rPh>
    <rPh sb="474" eb="475">
      <t>ノチ</t>
    </rPh>
    <rPh sb="490" eb="493">
      <t>サイジッコウ</t>
    </rPh>
    <phoneticPr fontId="2"/>
  </si>
  <si>
    <t>Can I use the same Designer/Director clients to connect to different versions and service packs?</t>
  </si>
  <si>
    <t>Information Serverのサーバーとクライアントのfixpack及びservice packのレベルは同じレベルで揃えることが推奨される。
複数のレベルが存在する場合は、各レベルのクライアントを別のパスにインストールし、マルチクライアントマネージャーを使用して切り換えること。</t>
    <rPh sb="38" eb="39">
      <t>オヨ</t>
    </rPh>
    <rPh sb="57" eb="58">
      <t>オナ</t>
    </rPh>
    <rPh sb="63" eb="64">
      <t>ソロ</t>
    </rPh>
    <rPh sb="69" eb="71">
      <t>スイショウ</t>
    </rPh>
    <rPh sb="76" eb="78">
      <t>フクスウ</t>
    </rPh>
    <rPh sb="83" eb="85">
      <t>ソンザイ</t>
    </rPh>
    <rPh sb="87" eb="89">
      <t>バアイ</t>
    </rPh>
    <rPh sb="91" eb="92">
      <t>カク</t>
    </rPh>
    <rPh sb="103" eb="104">
      <t>ベツ</t>
    </rPh>
    <rPh sb="132" eb="134">
      <t>シヨウ</t>
    </rPh>
    <rPh sb="136" eb="137">
      <t>キ</t>
    </rPh>
    <rPh sb="138" eb="139">
      <t>カ</t>
    </rPh>
    <phoneticPr fontId="2"/>
  </si>
  <si>
    <t>CDICS0454E: Number of Directory Providers is configured incorrectly</t>
  </si>
  <si>
    <t>Information Serverを起動すると、下記メッセージが複数出力される。
CDICS0454E: Number of Directory Providers is configured incorrectly
起動時に行われるWASの認証処理に関するメッセージであるため、無視して良い。</t>
    <rPh sb="19" eb="21">
      <t>キドウ</t>
    </rPh>
    <rPh sb="25" eb="27">
      <t>カキ</t>
    </rPh>
    <rPh sb="33" eb="35">
      <t>フクスウ</t>
    </rPh>
    <rPh sb="35" eb="37">
      <t>シュツリョク</t>
    </rPh>
    <rPh sb="111" eb="113">
      <t>キドウ</t>
    </rPh>
    <rPh sb="113" eb="114">
      <t>ジ</t>
    </rPh>
    <rPh sb="115" eb="116">
      <t>オコナ</t>
    </rPh>
    <rPh sb="123" eb="125">
      <t>ニンショウ</t>
    </rPh>
    <rPh sb="125" eb="127">
      <t>ショリ</t>
    </rPh>
    <rPh sb="128" eb="129">
      <t>カン</t>
    </rPh>
    <rPh sb="142" eb="144">
      <t>ムシ</t>
    </rPh>
    <rPh sb="146" eb="147">
      <t>ヨ</t>
    </rPh>
    <phoneticPr fontId="2"/>
  </si>
  <si>
    <t>DataStage Jobs and Log Purging</t>
  </si>
  <si>
    <t>DataStageジョブを長期間に渡って安定して運用するためには、ジョブログのメンテナンスを適切に行う必要がある。
ジョブログのメンテナンス方法や、パージの既知の問題について記載。</t>
    <rPh sb="13" eb="16">
      <t>チョウキカン</t>
    </rPh>
    <rPh sb="17" eb="18">
      <t>ワタ</t>
    </rPh>
    <rPh sb="20" eb="22">
      <t>アンテイ</t>
    </rPh>
    <rPh sb="24" eb="26">
      <t>ウンヨウ</t>
    </rPh>
    <rPh sb="46" eb="48">
      <t>テキセツ</t>
    </rPh>
    <rPh sb="49" eb="50">
      <t>オコナ</t>
    </rPh>
    <rPh sb="51" eb="53">
      <t>ヒツヨウ</t>
    </rPh>
    <rPh sb="70" eb="72">
      <t>ホウホウ</t>
    </rPh>
    <rPh sb="78" eb="80">
      <t>キチ</t>
    </rPh>
    <rPh sb="81" eb="83">
      <t>モンダイ</t>
    </rPh>
    <rPh sb="87" eb="89">
      <t>キサイ</t>
    </rPh>
    <phoneticPr fontId="2"/>
  </si>
  <si>
    <t>DataStageクライアントやdsjobコマンドで(81002)のエラーがランダムに発生する</t>
  </si>
  <si>
    <t>Windows環境,クライアント</t>
    <rPh sb="7" eb="9">
      <t>カンキョウ</t>
    </rPh>
    <phoneticPr fontId="2"/>
  </si>
  <si>
    <t xml:space="preserve">11.5,11.7 </t>
    <phoneticPr fontId="2"/>
  </si>
  <si>
    <t>Windows環境のInformation Serverに対して、DataStageクライアントから接続して使用していたり、dsjobコマンドを実行すると、ランダムに81002のエラーが発生することがある。
IP Helperサービスが影響している可能性があるため、IP Helperサービスを停止すること。</t>
    <rPh sb="7" eb="9">
      <t>カンキョウ</t>
    </rPh>
    <rPh sb="29" eb="30">
      <t>タイ</t>
    </rPh>
    <rPh sb="50" eb="52">
      <t>セツゾク</t>
    </rPh>
    <rPh sb="54" eb="56">
      <t>シヨウ</t>
    </rPh>
    <rPh sb="72" eb="74">
      <t>ジッコウ</t>
    </rPh>
    <rPh sb="93" eb="95">
      <t>ハッセイ</t>
    </rPh>
    <rPh sb="118" eb="120">
      <t>エイキョウ</t>
    </rPh>
    <rPh sb="124" eb="127">
      <t>カノウセイ</t>
    </rPh>
    <rPh sb="147" eb="149">
      <t>テイシ</t>
    </rPh>
    <phoneticPr fontId="2"/>
  </si>
  <si>
    <t>Information Server 11.7.x fails pre-requirement checks at installation time on SUSE SLES 12</t>
  </si>
  <si>
    <t>SUSE環境,インストール</t>
    <rPh sb="4" eb="6">
      <t>カンキョウ</t>
    </rPh>
    <phoneticPr fontId="2"/>
  </si>
  <si>
    <t>SUSE</t>
    <phoneticPr fontId="2"/>
  </si>
  <si>
    <t>11.7, 11.7.0.2</t>
    <phoneticPr fontId="2"/>
  </si>
  <si>
    <t>SUSE SLES 12の環境に、Information Server V11.7もしくは11.7.0.2をインストールすると、最後の前提確認のチェックでエラーになる。
FAILED: CDIPR2112I: Ensure that the required package libgcc is installed
インストーラーが、SUSE 12には存在しない古いライブラリの前提チェックをしていることが原因。
上記メッセージ以外にエラーが無ければ、-forceオプションでインストールを行うこと。</t>
    <rPh sb="13" eb="15">
      <t>カンキョウ</t>
    </rPh>
    <rPh sb="64" eb="66">
      <t>サイゴ</t>
    </rPh>
    <rPh sb="67" eb="69">
      <t>ゼンテイ</t>
    </rPh>
    <rPh sb="69" eb="71">
      <t>カクニン</t>
    </rPh>
    <rPh sb="177" eb="179">
      <t>ソンザイ</t>
    </rPh>
    <rPh sb="182" eb="183">
      <t>フル</t>
    </rPh>
    <rPh sb="190" eb="192">
      <t>ゼンテイ</t>
    </rPh>
    <rPh sb="204" eb="206">
      <t>ゲンイン</t>
    </rPh>
    <rPh sb="208" eb="210">
      <t>ジョウキ</t>
    </rPh>
    <rPh sb="215" eb="217">
      <t>イガイ</t>
    </rPh>
    <rPh sb="222" eb="223">
      <t>ナ</t>
    </rPh>
    <rPh sb="246" eb="247">
      <t>オコナ</t>
    </rPh>
    <phoneticPr fontId="2"/>
  </si>
  <si>
    <t>改元対応</t>
    <phoneticPr fontId="2"/>
  </si>
  <si>
    <t xml:space="preserve">11.3,11.5, 11.7 </t>
    <phoneticPr fontId="2"/>
  </si>
  <si>
    <t>Information Serverの改元の影響に関する報告。
元号を使用しているのは下記2つの機能のみ。
・InfoSphere DataStage
BASIC 言語リファレンス &gt; 相関コードと変換コード &gt; 日付変換
・InfoSphere QualityStage
ジョブを使用したデータのクレンジング &gt; 日本語ルール・セット
上記機能については新元号名確定後に対応予定。
また、新元号の合字によるNLSマップへの影響についてもガイド。</t>
    <rPh sb="170" eb="172">
      <t>ジョウキ</t>
    </rPh>
    <rPh sb="172" eb="174">
      <t>キノウ</t>
    </rPh>
    <rPh sb="196" eb="199">
      <t>シンゲンゴウ</t>
    </rPh>
    <rPh sb="200" eb="202">
      <t>ゴウジ</t>
    </rPh>
    <rPh sb="213" eb="215">
      <t>エイキョウ</t>
    </rPh>
    <phoneticPr fontId="2"/>
  </si>
  <si>
    <t>ISALite を使用してコマンドラインから情報を取得する方法</t>
  </si>
  <si>
    <t xml:space="preserve">11.7, 11.3:11.5 </t>
    <phoneticPr fontId="2"/>
  </si>
  <si>
    <t>ISALiteをコマンドラインで実行する具体的な手順について紹介。</t>
    <rPh sb="16" eb="18">
      <t>ジッコウ</t>
    </rPh>
    <rPh sb="20" eb="23">
      <t>グタイテキ</t>
    </rPh>
    <rPh sb="24" eb="26">
      <t>テジュン</t>
    </rPh>
    <rPh sb="30" eb="32">
      <t>ショウカイ</t>
    </rPh>
    <phoneticPr fontId="2"/>
  </si>
  <si>
    <t>ODBC connector does not allow column names with spaces in user defined SQL statement (Columns are defined using brackets [])</t>
  </si>
  <si>
    <t>ODBC Connector</t>
    <phoneticPr fontId="2"/>
  </si>
  <si>
    <t>ODBC Connectorのユーザー定義のSQLでは、空白が含まれるカラム名を扱うことができないため、aliasを使用すること。
具体的な例について記載。</t>
    <rPh sb="19" eb="21">
      <t>テイギ</t>
    </rPh>
    <rPh sb="28" eb="30">
      <t>クウハク</t>
    </rPh>
    <rPh sb="31" eb="32">
      <t>フク</t>
    </rPh>
    <rPh sb="38" eb="39">
      <t>メイ</t>
    </rPh>
    <rPh sb="40" eb="41">
      <t>アツカ</t>
    </rPh>
    <rPh sb="58" eb="60">
      <t>シヨウ</t>
    </rPh>
    <rPh sb="66" eb="69">
      <t>グタイテキ</t>
    </rPh>
    <rPh sb="70" eb="71">
      <t>レイ</t>
    </rPh>
    <rPh sb="75" eb="77">
      <t>キサイ</t>
    </rPh>
    <phoneticPr fontId="2"/>
  </si>
  <si>
    <t>Security Bulletin: IBM InfoSphere Governance Catalog is affected by an Improper Access Control vulnerability</t>
  </si>
  <si>
    <t>InfoSphere Governance Catalogにおいて、Improper Access Controlに関する脆弱性が報告されている。
CVE-2018-1899
各バージョンに応じたAPARを提供。</t>
    <phoneticPr fontId="2"/>
  </si>
  <si>
    <t>既存のDB2のインスタンスをインストールで指定できないのはなぜでしょうか</t>
  </si>
  <si>
    <t>インストール,Db2</t>
    <phoneticPr fontId="2"/>
  </si>
  <si>
    <t>Information Serverをインストール際に、既存のDb2のインスタンスにXMETAを作成することが可能だが、予めDB2 Fault Monitoringが起動されている必要がある。
DB2 Fault Monitoringを自動起動させるための設定手順や確認方法についてガイド。</t>
    <rPh sb="25" eb="26">
      <t>サイ</t>
    </rPh>
    <rPh sb="28" eb="30">
      <t>キゾン</t>
    </rPh>
    <rPh sb="48" eb="50">
      <t>サクセイ</t>
    </rPh>
    <rPh sb="55" eb="57">
      <t>カノウ</t>
    </rPh>
    <rPh sb="60" eb="61">
      <t>アラカジ</t>
    </rPh>
    <rPh sb="83" eb="85">
      <t>キドウ</t>
    </rPh>
    <rPh sb="90" eb="92">
      <t>ヒツヨウ</t>
    </rPh>
    <rPh sb="118" eb="120">
      <t>ジドウ</t>
    </rPh>
    <rPh sb="120" eb="122">
      <t>キドウ</t>
    </rPh>
    <rPh sb="128" eb="130">
      <t>セッテイ</t>
    </rPh>
    <rPh sb="130" eb="132">
      <t>テジュン</t>
    </rPh>
    <rPh sb="133" eb="135">
      <t>カクニン</t>
    </rPh>
    <rPh sb="135" eb="137">
      <t>ホウホウ</t>
    </rPh>
    <phoneticPr fontId="2"/>
  </si>
  <si>
    <t>Automatic login to IBM InfoSphere Information Server launchpad applications fails even when valid credentials are submitted.</t>
  </si>
  <si>
    <t>Launchpad</t>
    <phoneticPr fontId="2"/>
  </si>
  <si>
    <t>11.7.0.2, 11.7.1.0</t>
    <phoneticPr fontId="2"/>
  </si>
  <si>
    <t>自動ログインにチェックが入っている状態で、Launchpadから各アプリケーションを起動すると、下記メッセージでログインが失敗する。
“The user name or password is not valid”
xmetaデータベースのRemember-meトークンが破損していることが原因。
Remember-meトークンの削除方法についてガイド。</t>
    <rPh sb="0" eb="2">
      <t>ジドウ</t>
    </rPh>
    <rPh sb="12" eb="13">
      <t>ハイ</t>
    </rPh>
    <rPh sb="17" eb="19">
      <t>ジョウタイ</t>
    </rPh>
    <rPh sb="32" eb="33">
      <t>カク</t>
    </rPh>
    <rPh sb="42" eb="44">
      <t>キドウ</t>
    </rPh>
    <rPh sb="48" eb="50">
      <t>カキ</t>
    </rPh>
    <rPh sb="61" eb="63">
      <t>シッパイ</t>
    </rPh>
    <rPh sb="137" eb="139">
      <t>ハソン</t>
    </rPh>
    <rPh sb="146" eb="148">
      <t>ゲンイン</t>
    </rPh>
    <rPh sb="166" eb="168">
      <t>サクジョ</t>
    </rPh>
    <rPh sb="168" eb="170">
      <t>ホウホウ</t>
    </rPh>
    <phoneticPr fontId="2"/>
  </si>
  <si>
    <t>DataStage: デザイナークライアントでジョブのデザインを取得</t>
  </si>
  <si>
    <t>デザイナークライアントでジョブのデザインをエクスポートする手順についてガイド。</t>
    <rPh sb="29" eb="31">
      <t>テジュン</t>
    </rPh>
    <phoneticPr fontId="2"/>
  </si>
  <si>
    <t>How to remove DataClick before upgrading to IBM InfoSphere Information Server 11.7.1.0</t>
  </si>
  <si>
    <t>DataClick,アップグレード</t>
    <phoneticPr fontId="2"/>
  </si>
  <si>
    <t>11.7.1</t>
    <phoneticPr fontId="2"/>
  </si>
  <si>
    <t>Information Server V11.7.1では、DataClickが廃止されている。
V11.7.1にアップグレードする前にDataClickのアンインストール及びクリーンアップを行うこと。</t>
    <rPh sb="39" eb="41">
      <t>ハイシ</t>
    </rPh>
    <rPh sb="65" eb="66">
      <t>マエ</t>
    </rPh>
    <rPh sb="85" eb="86">
      <t>オヨ</t>
    </rPh>
    <rPh sb="95" eb="96">
      <t>オコナ</t>
    </rPh>
    <phoneticPr fontId="2"/>
  </si>
  <si>
    <t>IBM Information Server Suite Installer and Update Installer GUI panels intermittently exhibit rendering issues</t>
  </si>
  <si>
    <t>ブラウザ,インストール</t>
    <phoneticPr fontId="2"/>
  </si>
  <si>
    <t xml:space="preserve">11.7.0.2, 11.7.1.0 </t>
    <phoneticPr fontId="2"/>
  </si>
  <si>
    <t>インストール時に、Firefoxのブラウザでセットアップを行うと、1つ前の画面が残ったまま表示されるなど、GUIの画面が不安定になる。
Firefoxの延長サポート版（ESR）を使用すること。</t>
    <rPh sb="6" eb="7">
      <t>ジ</t>
    </rPh>
    <rPh sb="29" eb="30">
      <t>オコナ</t>
    </rPh>
    <rPh sb="35" eb="36">
      <t>マエ</t>
    </rPh>
    <rPh sb="37" eb="39">
      <t>ガメン</t>
    </rPh>
    <rPh sb="40" eb="41">
      <t>ノコ</t>
    </rPh>
    <rPh sb="45" eb="47">
      <t>ヒョウジ</t>
    </rPh>
    <rPh sb="57" eb="59">
      <t>ガメン</t>
    </rPh>
    <rPh sb="60" eb="63">
      <t>フアンテイ</t>
    </rPh>
    <rPh sb="76" eb="78">
      <t>エンチョウ</t>
    </rPh>
    <rPh sb="82" eb="83">
      <t>バン</t>
    </rPh>
    <rPh sb="89" eb="91">
      <t>シヨウ</t>
    </rPh>
    <phoneticPr fontId="2"/>
  </si>
  <si>
    <t>IMAM Incremental Import does not capture create/drop Index in Db2 on z/OS</t>
  </si>
  <si>
    <t>Infosphere Metadata Asset Manager（IMAM）やAuto DiscoveryのDb2 Connectorを使用して、"Share only changed assets"及び"Import assets as databases from z/OS "オプションを有効にしてインポートすると、下記の変更が反映されない。
・索引の作成
・索引の削除
索引の作成や削除はテーブルの変更として認識されないため、"Share only changed assets"オプションを外してインポートすること。</t>
    <rPh sb="69" eb="71">
      <t>シヨウ</t>
    </rPh>
    <rPh sb="101" eb="102">
      <t>オヨ</t>
    </rPh>
    <rPh sb="148" eb="150">
      <t>ユウコウ</t>
    </rPh>
    <rPh sb="162" eb="164">
      <t>カキ</t>
    </rPh>
    <rPh sb="165" eb="167">
      <t>ヘンコウ</t>
    </rPh>
    <rPh sb="168" eb="170">
      <t>ハンエイ</t>
    </rPh>
    <rPh sb="177" eb="179">
      <t>サクイン</t>
    </rPh>
    <rPh sb="180" eb="182">
      <t>サクセイ</t>
    </rPh>
    <rPh sb="184" eb="186">
      <t>サクイン</t>
    </rPh>
    <rPh sb="187" eb="189">
      <t>サクジョ</t>
    </rPh>
    <rPh sb="190" eb="192">
      <t>サクイン</t>
    </rPh>
    <rPh sb="193" eb="195">
      <t>サクセイ</t>
    </rPh>
    <rPh sb="196" eb="198">
      <t>サクジョ</t>
    </rPh>
    <rPh sb="204" eb="206">
      <t>ヘンコウ</t>
    </rPh>
    <rPh sb="209" eb="211">
      <t>ニンシキ</t>
    </rPh>
    <rPh sb="251" eb="252">
      <t>ハズ</t>
    </rPh>
    <phoneticPr fontId="2"/>
  </si>
  <si>
    <t>IMAM Incremental Import or Auto Discovery does not remove Alias object from repository after dropping table Alias/Synonym for DB2 and Oracle Connector</t>
  </si>
  <si>
    <t>Infosphere Metadata Asset Manager（IMAM）のDb2やOracle Connector経由で、エイリアスが存在する資産をインポートした後に、該当エイリアスを削除し再インポートしてもレポジトリーに反映されない。
エイリアスの変更は、テーブルの変更として認識されないため、"Share only changed assets"オプションを外して再インポートすること。</t>
    <rPh sb="84" eb="85">
      <t>アト</t>
    </rPh>
    <rPh sb="87" eb="89">
      <t>ガイトウ</t>
    </rPh>
    <rPh sb="95" eb="97">
      <t>サクジョ</t>
    </rPh>
    <rPh sb="98" eb="99">
      <t>サイ</t>
    </rPh>
    <rPh sb="114" eb="116">
      <t>ハンエイ</t>
    </rPh>
    <rPh sb="184" eb="185">
      <t>ハズ</t>
    </rPh>
    <rPh sb="187" eb="188">
      <t>サイ</t>
    </rPh>
    <phoneticPr fontId="2"/>
  </si>
  <si>
    <t>InfoSphere Information Governance Catalog: Adding asset types, their assets, and their data flows into the catalog</t>
  </si>
  <si>
    <t>11.3.1.2, 11.5, 11.7</t>
    <phoneticPr fontId="2"/>
  </si>
  <si>
    <t>IIS V11.3.1.2 RU 16以降から、他製品のアセットタイプやメタデータをIGCに追加することが可能。
アセットタイプの追加、アセットやデータフローのインポート方法についてガイド。
サンプルについても提供。</t>
    <rPh sb="19" eb="21">
      <t>イコウ</t>
    </rPh>
    <rPh sb="24" eb="25">
      <t>ホカ</t>
    </rPh>
    <rPh sb="25" eb="27">
      <t>セイヒン</t>
    </rPh>
    <rPh sb="46" eb="48">
      <t>ツイカ</t>
    </rPh>
    <rPh sb="53" eb="55">
      <t>カノウ</t>
    </rPh>
    <rPh sb="65" eb="67">
      <t>ツイカ</t>
    </rPh>
    <rPh sb="85" eb="87">
      <t>ホウホウ</t>
    </rPh>
    <rPh sb="105" eb="107">
      <t>テイキョウ</t>
    </rPh>
    <phoneticPr fontId="2"/>
  </si>
  <si>
    <t>Known issues while installing or upgrading Information Server to version 11.7.1.0</t>
  </si>
  <si>
    <t>11.7.0.0, 11.7.0.1, 11.7.0.2</t>
    <phoneticPr fontId="2"/>
  </si>
  <si>
    <t>Information Server V11.7.1.0のインストールおよびインストール後に起こりうる既知の問題のリストと解決策についてガイド。</t>
    <phoneticPr fontId="2"/>
  </si>
  <si>
    <t>Known limitations and workarounds in InfoSphere Information Analyzer Version 11.7</t>
    <phoneticPr fontId="2"/>
  </si>
  <si>
    <t xml:space="preserve">11.7, 11.7.0.0, 11.7.0.1, 11.7.0.1 SP1, 11.7.0.2, 11.7.0.2 SP1, 11.7.1 </t>
    <phoneticPr fontId="2"/>
  </si>
  <si>
    <t>Information Analyzer V11.7の既知の問題や対処法のリスト。</t>
    <phoneticPr fontId="2"/>
  </si>
  <si>
    <t>Assets not found by Information Server Enterprise Search due to issues with ZooKeeper connections</t>
  </si>
  <si>
    <t>Information Governance Catalog Newで表示される資産が、Enterprise Searchで表示されない。
マニュアルに記載されている手順で、手動で同期を行うこと。
それでも表示されない場合は、マイクロサービス層（エンタープライズサーチ）内での接続に問題がある可能性がある。
Zookeeperが正常に起動されていること、またshop4infoサービスがZookeeperに対して正常に接続できていることを確認。</t>
    <rPh sb="35" eb="37">
      <t>ヒョウジ</t>
    </rPh>
    <rPh sb="40" eb="42">
      <t>シサン</t>
    </rPh>
    <rPh sb="62" eb="64">
      <t>ヒョウジ</t>
    </rPh>
    <rPh sb="103" eb="105">
      <t>ヒョウジ</t>
    </rPh>
    <rPh sb="109" eb="111">
      <t>バアイ</t>
    </rPh>
    <rPh sb="121" eb="122">
      <t>ソウ</t>
    </rPh>
    <rPh sb="135" eb="136">
      <t>ナイ</t>
    </rPh>
    <rPh sb="138" eb="140">
      <t>セツゾク</t>
    </rPh>
    <rPh sb="141" eb="143">
      <t>モンダイ</t>
    </rPh>
    <rPh sb="146" eb="149">
      <t>カノウセイ</t>
    </rPh>
    <rPh sb="164" eb="166">
      <t>セイジョウ</t>
    </rPh>
    <rPh sb="167" eb="169">
      <t>キドウ</t>
    </rPh>
    <rPh sb="203" eb="204">
      <t>タイ</t>
    </rPh>
    <rPh sb="206" eb="208">
      <t>セイジョウ</t>
    </rPh>
    <rPh sb="209" eb="211">
      <t>セツゾク</t>
    </rPh>
    <rPh sb="219" eb="221">
      <t>カクニン</t>
    </rPh>
    <phoneticPr fontId="2"/>
  </si>
  <si>
    <t>DataStage: DB2コネクター直前の Transformer に制約条件があると最適化後のジョブがエラーになることがある</t>
  </si>
  <si>
    <t>Db2 Connectorステージ</t>
    <phoneticPr fontId="2"/>
  </si>
  <si>
    <t>Db2 ConnectorステージとTransformerステージが含まれるジョブをBalanced Optimizationで最適化するとSQLの構文エラーが発生し、ジョブが異常終了する。
Transformerステージに制約条件があると、最適化後のSQLが正しく生成されないことが原因。
制約条件が無いTransformerステージを追加することで回避できる可能性がある。
将来のリリースで修正される予定。</t>
    <rPh sb="34" eb="35">
      <t>フク</t>
    </rPh>
    <rPh sb="90" eb="92">
      <t>シュウリョウ</t>
    </rPh>
    <rPh sb="112" eb="114">
      <t>セイヤク</t>
    </rPh>
    <rPh sb="114" eb="116">
      <t>ジョウケン</t>
    </rPh>
    <rPh sb="121" eb="124">
      <t>サイテキカ</t>
    </rPh>
    <rPh sb="124" eb="125">
      <t>ゴ</t>
    </rPh>
    <rPh sb="130" eb="131">
      <t>タダ</t>
    </rPh>
    <rPh sb="133" eb="135">
      <t>セイセイ</t>
    </rPh>
    <rPh sb="142" eb="144">
      <t>ゲンイン</t>
    </rPh>
    <rPh sb="146" eb="148">
      <t>セイヤク</t>
    </rPh>
    <rPh sb="148" eb="150">
      <t>ジョウケン</t>
    </rPh>
    <rPh sb="151" eb="152">
      <t>ナ</t>
    </rPh>
    <rPh sb="169" eb="171">
      <t>ツイカ</t>
    </rPh>
    <rPh sb="176" eb="178">
      <t>カイヒ</t>
    </rPh>
    <rPh sb="181" eb="184">
      <t>カノウセイ</t>
    </rPh>
    <rPh sb="189" eb="191">
      <t>ショウライ</t>
    </rPh>
    <rPh sb="197" eb="199">
      <t>シュウセイ</t>
    </rPh>
    <rPh sb="202" eb="204">
      <t>ヨテイ</t>
    </rPh>
    <phoneticPr fontId="2"/>
  </si>
  <si>
    <t>DataStage: 数値関数 AsInteger() の出力結果</t>
  </si>
  <si>
    <t>JR56112が含まれているバージョンに移行すると、数値関数AsInteger()の出力結果がそれ以前のバージョンと異なる場合がある。
それぞれのバージョンにおける動作の違いについて記載。</t>
    <rPh sb="8" eb="9">
      <t>フク</t>
    </rPh>
    <rPh sb="20" eb="22">
      <t>イコウ</t>
    </rPh>
    <rPh sb="28" eb="30">
      <t>カンスウ</t>
    </rPh>
    <rPh sb="82" eb="84">
      <t>ドウサ</t>
    </rPh>
    <rPh sb="85" eb="86">
      <t>チガ</t>
    </rPh>
    <rPh sb="91" eb="93">
      <t>キサイ</t>
    </rPh>
    <phoneticPr fontId="2"/>
  </si>
  <si>
    <t>How can the referer header checker be turned off in Information Server to eliminate the error "Possible Cross-Site Request Forgery Attack." in SystemOut.log?</t>
  </si>
  <si>
    <t>SystemOut.logに下記メッセージが出力される。
"file: SessionFactor E Possible Cross-Site Request Forgery Attack. Request URL: http:// Referer Header: http://"
クロスサイト・リクエストフォージェリ(CSRF)対策のため、HTTPリファラチェックがデフォルトで有効になっている。
トラブルシューティングやデバッグのために、iisadmin.shコマンドを使用して、一時的に無効にすることが可能。
ただし、恒久的に無効にすることは推奨されない。</t>
    <rPh sb="14" eb="16">
      <t>カキ</t>
    </rPh>
    <rPh sb="22" eb="24">
      <t>シュツリョク</t>
    </rPh>
    <rPh sb="167" eb="169">
      <t>タイサク</t>
    </rPh>
    <rPh sb="192" eb="194">
      <t>ユウコウ</t>
    </rPh>
    <rPh sb="239" eb="241">
      <t>シヨウ</t>
    </rPh>
    <rPh sb="244" eb="247">
      <t>イチジテキ</t>
    </rPh>
    <rPh sb="248" eb="250">
      <t>ムコウ</t>
    </rPh>
    <rPh sb="256" eb="258">
      <t>カノウ</t>
    </rPh>
    <rPh sb="264" eb="267">
      <t>コウキュウテキ</t>
    </rPh>
    <rPh sb="268" eb="270">
      <t>ムコウ</t>
    </rPh>
    <rPh sb="276" eb="278">
      <t>スイショウ</t>
    </rPh>
    <phoneticPr fontId="2"/>
  </si>
  <si>
    <t>How to trace the Search for IBM Information Server Enterprise Search</t>
  </si>
  <si>
    <t>11.7.0.2,11.7.1</t>
    <phoneticPr fontId="2"/>
  </si>
  <si>
    <t>Enterprise Searchでの検索処理をトレースする方法についてガイド。</t>
    <rPh sb="19" eb="21">
      <t>ケンサク</t>
    </rPh>
    <rPh sb="21" eb="23">
      <t>ショリ</t>
    </rPh>
    <rPh sb="30" eb="32">
      <t>ホウホウ</t>
    </rPh>
    <phoneticPr fontId="2"/>
  </si>
  <si>
    <t>IBM InfoSphere Information Server Enterprise Search related pods are in a failure state, or an upgrade fails, and an error indicates DiskPressure</t>
  </si>
  <si>
    <t>11.7.0.0, 11.7.0.1, 11.7.0.2, 11.7.1.0</t>
    <phoneticPr fontId="2"/>
  </si>
  <si>
    <t>Enterprise SearchサーバーでいくつかのPodがImagePullBackOffや CrashLoopBackOffで正常に起動しない。
ディスク領域が足りないことにより、Kubernetesのガーベッジコレクションが起動され、それによりPodが起動しない事象が発生する。
/varに十分な空きスペースがあることを確認すること。</t>
    <rPh sb="66" eb="68">
      <t>セイジョウ</t>
    </rPh>
    <rPh sb="69" eb="71">
      <t>キドウ</t>
    </rPh>
    <rPh sb="80" eb="82">
      <t>リョウイキ</t>
    </rPh>
    <rPh sb="83" eb="84">
      <t>タ</t>
    </rPh>
    <rPh sb="116" eb="118">
      <t>キドウ</t>
    </rPh>
    <rPh sb="130" eb="132">
      <t>キドウ</t>
    </rPh>
    <rPh sb="135" eb="137">
      <t>ジショウ</t>
    </rPh>
    <rPh sb="138" eb="140">
      <t>ハッセイ</t>
    </rPh>
    <rPh sb="149" eb="151">
      <t>ジュウブン</t>
    </rPh>
    <rPh sb="152" eb="153">
      <t>ア</t>
    </rPh>
    <rPh sb="164" eb="166">
      <t>カクニン</t>
    </rPh>
    <phoneticPr fontId="2"/>
  </si>
  <si>
    <t>Instructions for Suite install of IBM InfoSphere Information Server 11.7.1.0 without a Microservices tier</t>
  </si>
  <si>
    <t>11.7.1.0</t>
    <phoneticPr fontId="2"/>
  </si>
  <si>
    <t>Information Server 11.7.1からマイクロサービス層が追加されている。
マイクロサービス層は下記機能を提供。
・Enterprise Search
・Watson Knowledge Catalog
・New IGC、Analyzer Console
これらの機能を使用しない場合は、マイクロサービス層のインストールは不要。
マイクロサービス層を除いたInformation Serverのインストール手順についてガイド。</t>
    <rPh sb="35" eb="36">
      <t>ソウ</t>
    </rPh>
    <rPh sb="37" eb="39">
      <t>ツイカ</t>
    </rPh>
    <rPh sb="54" eb="55">
      <t>ソウ</t>
    </rPh>
    <rPh sb="56" eb="58">
      <t>カキ</t>
    </rPh>
    <rPh sb="58" eb="60">
      <t>キノウ</t>
    </rPh>
    <rPh sb="61" eb="63">
      <t>テイキョウ</t>
    </rPh>
    <rPh sb="141" eb="143">
      <t>キノウ</t>
    </rPh>
    <rPh sb="144" eb="146">
      <t>シヨウ</t>
    </rPh>
    <rPh sb="149" eb="151">
      <t>バアイ</t>
    </rPh>
    <rPh sb="161" eb="162">
      <t>ソウ</t>
    </rPh>
    <rPh sb="170" eb="172">
      <t>フヨウ</t>
    </rPh>
    <rPh sb="182" eb="183">
      <t>ソウ</t>
    </rPh>
    <rPh sb="184" eb="185">
      <t>ノゾ</t>
    </rPh>
    <rPh sb="212" eb="214">
      <t>テジュン</t>
    </rPh>
    <phoneticPr fontId="2"/>
  </si>
  <si>
    <t>Multiplication in Parallel Transformer gives unexpected answer</t>
  </si>
  <si>
    <t>11.5, 11.7, 11.7.1</t>
    <phoneticPr fontId="2"/>
  </si>
  <si>
    <t>Transformerステージのinteger列において、小数点の乗算をすると、以下のような誤った結果を返す。
2.3 * 100 = 229 
Transformerステージが呼び出すC/C++が、浮動小数点規格であるIEEE754を使用しているため、このような挙動が発生する。
正確な計算結果を得るためにはNumericもしくはdecimalを使用すること。</t>
    <rPh sb="23" eb="24">
      <t>レツ</t>
    </rPh>
    <rPh sb="29" eb="32">
      <t>ショウスウテン</t>
    </rPh>
    <rPh sb="33" eb="35">
      <t>ジョウザン</t>
    </rPh>
    <rPh sb="40" eb="42">
      <t>イカ</t>
    </rPh>
    <rPh sb="46" eb="47">
      <t>アヤマ</t>
    </rPh>
    <rPh sb="49" eb="51">
      <t>ケッカ</t>
    </rPh>
    <rPh sb="52" eb="53">
      <t>カエ</t>
    </rPh>
    <rPh sb="90" eb="91">
      <t>ヨ</t>
    </rPh>
    <rPh sb="92" eb="93">
      <t>ダ</t>
    </rPh>
    <rPh sb="101" eb="103">
      <t>フドウ</t>
    </rPh>
    <rPh sb="103" eb="105">
      <t>ショウスウ</t>
    </rPh>
    <rPh sb="105" eb="106">
      <t>テン</t>
    </rPh>
    <rPh sb="106" eb="108">
      <t>キカク</t>
    </rPh>
    <rPh sb="119" eb="121">
      <t>シヨウ</t>
    </rPh>
    <rPh sb="133" eb="135">
      <t>キョドウ</t>
    </rPh>
    <rPh sb="136" eb="138">
      <t>ハッセイ</t>
    </rPh>
    <rPh sb="142" eb="144">
      <t>セイカク</t>
    </rPh>
    <rPh sb="145" eb="147">
      <t>ケイサン</t>
    </rPh>
    <rPh sb="147" eb="149">
      <t>ケッカ</t>
    </rPh>
    <rPh sb="150" eb="151">
      <t>エ</t>
    </rPh>
    <rPh sb="175" eb="177">
      <t>シヨウ</t>
    </rPh>
    <phoneticPr fontId="2"/>
  </si>
  <si>
    <t>（黄色セル共通）
InfoSphere Information Server、InfoSphere Governance Catalog、Information Analyzer、InfoSphere Metadata Asset Managerにおいて、脆弱性に関する報告が発表されている。
該当する場合は、Fixや回避策を確認すること。</t>
    <rPh sb="132" eb="133">
      <t>カン</t>
    </rPh>
    <rPh sb="138" eb="140">
      <t>ハッピョウ</t>
    </rPh>
    <rPh sb="147" eb="149">
      <t>ガイトウ</t>
    </rPh>
    <rPh sb="151" eb="153">
      <t>バアイ</t>
    </rPh>
    <rPh sb="159" eb="161">
      <t>カイヒ</t>
    </rPh>
    <rPh sb="161" eb="162">
      <t>サク</t>
    </rPh>
    <rPh sb="163" eb="165">
      <t>カクニン</t>
    </rPh>
    <phoneticPr fontId="2"/>
  </si>
  <si>
    <t>Security Bulletin: IBM InfoSphere Information Analyzer and Information Governance Catalog is affected by an Information Disclosure vulnerability</t>
  </si>
  <si>
    <t>Security Bulletin: IBM InfoSphere Information Server is affected by a XXE (XML External Entity) Injection vulnerability</t>
  </si>
  <si>
    <t>Slow DataStage performance plus the uvsh and dsapi_slave processes have very high CPU usage.</t>
  </si>
  <si>
    <t>DataStageのジョブやクライアントにおいてパフォーマンスが劣化し、 uvshやdsapi_slaveプロセスのCPU使用率が高騰する。
サーバーでのトレース、もしくはプロジェクト単位でのトレースが有効になっていることが原因。
トレースを無効にする手順についてガイド。</t>
    <rPh sb="32" eb="34">
      <t>レッカ</t>
    </rPh>
    <rPh sb="61" eb="64">
      <t>シヨウリツ</t>
    </rPh>
    <rPh sb="65" eb="67">
      <t>コウトウ</t>
    </rPh>
    <rPh sb="92" eb="94">
      <t>タンイ</t>
    </rPh>
    <rPh sb="101" eb="103">
      <t>ユウコウ</t>
    </rPh>
    <rPh sb="112" eb="114">
      <t>ゲンイン</t>
    </rPh>
    <rPh sb="121" eb="123">
      <t>ムコウ</t>
    </rPh>
    <rPh sb="126" eb="128">
      <t>テジュン</t>
    </rPh>
    <phoneticPr fontId="2"/>
  </si>
  <si>
    <t>Some of the java based connectors in the InfoSphere Information Server generating javacore on failure conditions</t>
  </si>
  <si>
    <t>java</t>
    <phoneticPr fontId="2"/>
  </si>
  <si>
    <t>11.7.0.0, 11.7.0.1, 11.7.0.2, 11.7.1</t>
    <phoneticPr fontId="2"/>
  </si>
  <si>
    <t>Javaが使われているいくつかのConnector（JDBC Connector、File Connector等）で、ジョブが異常終了すると、Projectディレクトリーにjavacoreファイルが出力され、ジョブログにスタックトレースが記録される。
IBM JREのAPARを適用すること。</t>
    <rPh sb="5" eb="6">
      <t>ツカ</t>
    </rPh>
    <rPh sb="55" eb="56">
      <t>ナド</t>
    </rPh>
    <rPh sb="63" eb="65">
      <t>イジョウ</t>
    </rPh>
    <rPh sb="65" eb="67">
      <t>シュウリョウ</t>
    </rPh>
    <rPh sb="99" eb="101">
      <t>シュツリョク</t>
    </rPh>
    <rPh sb="119" eb="121">
      <t>キロク</t>
    </rPh>
    <rPh sb="139" eb="141">
      <t>テキヨウ</t>
    </rPh>
    <phoneticPr fontId="2"/>
  </si>
  <si>
    <t>Command to run on the Services tier to list DataStage Engines tiers</t>
  </si>
  <si>
    <t>サービス層（WAS）で、DataStageエンジン層の一覧を取得するコマンド（AgentConfig.sh）の紹介。</t>
    <rPh sb="4" eb="5">
      <t>ソウ</t>
    </rPh>
    <rPh sb="25" eb="26">
      <t>ソウ</t>
    </rPh>
    <rPh sb="27" eb="29">
      <t>イチラン</t>
    </rPh>
    <rPh sb="30" eb="32">
      <t>シュトク</t>
    </rPh>
    <rPh sb="55" eb="57">
      <t>ショウカイ</t>
    </rPh>
    <phoneticPr fontId="2"/>
  </si>
  <si>
    <t>DataStageプロジェクト内のジョブとそれに対応するJOBIDのリストを取得する方法はありませんか。</t>
  </si>
  <si>
    <t>DataStageプロジェクトのジョブと対応するJOBIDの取得方法に関するガイド。
dsjobコマンドを複数組み合わせることでJOBIDを取得可能。
サンプルスクリプトを記載。</t>
    <rPh sb="20" eb="22">
      <t>タイオウ</t>
    </rPh>
    <rPh sb="30" eb="32">
      <t>シュトク</t>
    </rPh>
    <rPh sb="32" eb="34">
      <t>ホウホウ</t>
    </rPh>
    <rPh sb="35" eb="36">
      <t>カン</t>
    </rPh>
    <rPh sb="53" eb="55">
      <t>フクスウ</t>
    </rPh>
    <rPh sb="55" eb="56">
      <t>ク</t>
    </rPh>
    <rPh sb="57" eb="58">
      <t>ア</t>
    </rPh>
    <rPh sb="70" eb="72">
      <t>シュトク</t>
    </rPh>
    <rPh sb="72" eb="74">
      <t>カノウ</t>
    </rPh>
    <rPh sb="86" eb="88">
      <t>キサイ</t>
    </rPh>
    <phoneticPr fontId="2"/>
  </si>
  <si>
    <t>IGCのリネージュの結果を"リネージュレポートの保存"で保存したPDFファイルを表示させると日本語が######になっている</t>
  </si>
  <si>
    <t>IGCでリネージュの結果をレポート（PDF）に保存すると、日本語が######で表示される。
リネージュ結果を出力する際のフォントが日本語に対応していないことが原因。
フォントの変更方法についてガイド。</t>
    <rPh sb="10" eb="12">
      <t>ケッカ</t>
    </rPh>
    <rPh sb="23" eb="25">
      <t>ホゾン</t>
    </rPh>
    <rPh sb="29" eb="32">
      <t>ニホンゴ</t>
    </rPh>
    <rPh sb="40" eb="42">
      <t>ヒョウジ</t>
    </rPh>
    <rPh sb="52" eb="54">
      <t>ケッカ</t>
    </rPh>
    <rPh sb="55" eb="57">
      <t>シュツリョク</t>
    </rPh>
    <rPh sb="59" eb="60">
      <t>サイ</t>
    </rPh>
    <rPh sb="66" eb="69">
      <t>ニホンゴ</t>
    </rPh>
    <rPh sb="70" eb="72">
      <t>タイオウ</t>
    </rPh>
    <rPh sb="80" eb="82">
      <t>ゲンイン</t>
    </rPh>
    <rPh sb="89" eb="91">
      <t>ヘンコウ</t>
    </rPh>
    <rPh sb="91" eb="93">
      <t>ホウホウ</t>
    </rPh>
    <phoneticPr fontId="2"/>
  </si>
  <si>
    <t>In IBM InfoSphere Information Server, how do I select the OpenSSL version to be used by the Progress DataDirect ODBC drivers</t>
  </si>
  <si>
    <t xml:space="preserve">11.3, 11.3.1.0, 11.3.1.1, 11.3.1.2, 11.5, 11.5.0.1, 11.5.0.2, 11.7, 11.7.0.0, 11.7.1.0 </t>
    <phoneticPr fontId="2"/>
  </si>
  <si>
    <t>DataDirectのODBCドライバーでは、OpenSSLのライブラリーもインストールされ、デフォルトでは1.0.2rが使用される。
この1.0.2rのバージョンを使用すると、ODBC接続が失敗することがある。
接続先のデータベースが1.0.2rに対応するまでは、1.0.2dを使用すること。
OpenSSLライブラリーには過去のバージョンもインストールされているため、odbc.iniを設定することで切替可能。</t>
    <rPh sb="61" eb="63">
      <t>シヨウ</t>
    </rPh>
    <rPh sb="77" eb="79">
      <t>シヨウ</t>
    </rPh>
    <rPh sb="87" eb="89">
      <t>セツゾク</t>
    </rPh>
    <rPh sb="90" eb="92">
      <t>シッパイ</t>
    </rPh>
    <rPh sb="107" eb="109">
      <t>セツゾク</t>
    </rPh>
    <rPh sb="109" eb="110">
      <t>サキ</t>
    </rPh>
    <rPh sb="125" eb="127">
      <t>タイオウ</t>
    </rPh>
    <rPh sb="140" eb="142">
      <t>シヨウ</t>
    </rPh>
    <rPh sb="163" eb="165">
      <t>カコ</t>
    </rPh>
    <rPh sb="195" eb="197">
      <t>セッテイ</t>
    </rPh>
    <rPh sb="202" eb="204">
      <t>キリカエ</t>
    </rPh>
    <rPh sb="204" eb="206">
      <t>カノウ</t>
    </rPh>
    <phoneticPr fontId="2"/>
  </si>
  <si>
    <t>InfoSphere Information Server V11.7.1公開のお知らせ</t>
  </si>
  <si>
    <t>マイグレーション</t>
    <phoneticPr fontId="2"/>
  </si>
  <si>
    <t>InfoSphere Information Server V11.7.1が公開されている。
新機能の紹介及び各種情報へのリンクを記載。</t>
    <rPh sb="47" eb="50">
      <t>シンキノウ</t>
    </rPh>
    <rPh sb="51" eb="53">
      <t>ショウカイ</t>
    </rPh>
    <rPh sb="53" eb="54">
      <t>オヨ</t>
    </rPh>
    <rPh sb="55" eb="57">
      <t>カクシュ</t>
    </rPh>
    <rPh sb="57" eb="59">
      <t>ジョウホウ</t>
    </rPh>
    <rPh sb="65" eb="67">
      <t>キサイ</t>
    </rPh>
    <phoneticPr fontId="2"/>
  </si>
  <si>
    <t>改元</t>
    <rPh sb="0" eb="2">
      <t>カイゲン</t>
    </rPh>
    <phoneticPr fontId="2"/>
  </si>
  <si>
    <t>Information Serverの改元の影響に関する報告。
元号を使用しているのは下記2つの機能のみ。
・InfoSphere DataStage
BASIC 言語リファレンス &gt; 相関コードと変換コード &gt; 日付変換
・InfoSphere QualityStage
ジョブを使用したデータのクレンジング &gt; 日本語ルール・セット
上記機能における改元対応としてそれぞれAPARが発行されている。
DataStageについてはJR60943、QualityStageについてはJR60978を適用すること。</t>
    <rPh sb="170" eb="172">
      <t>ジョウキ</t>
    </rPh>
    <rPh sb="172" eb="174">
      <t>キノウ</t>
    </rPh>
    <rPh sb="178" eb="180">
      <t>カイゲン</t>
    </rPh>
    <rPh sb="180" eb="182">
      <t>タイオウ</t>
    </rPh>
    <rPh sb="194" eb="196">
      <t>ハッコウ</t>
    </rPh>
    <rPh sb="250" eb="252">
      <t>テキヨウ</t>
    </rPh>
    <phoneticPr fontId="2"/>
  </si>
  <si>
    <t>InfoSphere Information Server: Solr サービスの solr_gc* ファイルの出力を抑止する</t>
  </si>
  <si>
    <t>OSS</t>
    <phoneticPr fontId="2"/>
  </si>
  <si>
    <t>Solrサービスのログディレクトリ(デフォルト /opt/IBM/InformationServer/shared-open-source/solr/logs)に、solr_gc* というファイルが出力される。
ガベージコレクションファイルであり、障害発生時の調査のために使用されるが、正常稼働時は不要。
メンテナンス方法についてガイド。</t>
    <rPh sb="99" eb="101">
      <t>シュツリョク</t>
    </rPh>
    <rPh sb="130" eb="132">
      <t>チョウサ</t>
    </rPh>
    <rPh sb="136" eb="138">
      <t>シヨウ</t>
    </rPh>
    <rPh sb="159" eb="161">
      <t>ホウホウ</t>
    </rPh>
    <phoneticPr fontId="2"/>
  </si>
  <si>
    <t>Instructions for Enabling TLS Communications to DB2 Databases in Information Server IBM Information Server v11.x</t>
  </si>
  <si>
    <t xml:space="preserve">11.7.x </t>
    <phoneticPr fontId="2"/>
  </si>
  <si>
    <t>Db2のxmetaレポジトリ及びDSODBデータベースとInformation Serverが通信する際のTLS設定方法についてガイド。
DataStageやIMAMのDb2 Connectorに関しては当ガイドの対象外。</t>
    <rPh sb="14" eb="15">
      <t>オヨ</t>
    </rPh>
    <rPh sb="47" eb="49">
      <t>ツウシン</t>
    </rPh>
    <rPh sb="51" eb="52">
      <t>サイ</t>
    </rPh>
    <rPh sb="56" eb="58">
      <t>セッテイ</t>
    </rPh>
    <rPh sb="58" eb="60">
      <t>ホウホウ</t>
    </rPh>
    <rPh sb="98" eb="99">
      <t>カン</t>
    </rPh>
    <rPh sb="102" eb="103">
      <t>トウ</t>
    </rPh>
    <rPh sb="107" eb="110">
      <t>タイショウガイ</t>
    </rPh>
    <phoneticPr fontId="2"/>
  </si>
  <si>
    <t>Security Bulletin: IBM InfoSphere Information Server containers are vulnerable to privilege escalation</t>
  </si>
  <si>
    <t xml:space="preserve">11.7.1 </t>
    <phoneticPr fontId="2"/>
  </si>
  <si>
    <t>（黄色セル共通）
InfoSphere Information Server、Watson Knowledge Catalogにおいて、脆弱性に関する報告が発表されている。
該当する場合は、Fixや回避策を確認すること。</t>
    <rPh sb="72" eb="73">
      <t>カン</t>
    </rPh>
    <rPh sb="78" eb="80">
      <t>ハッピョウ</t>
    </rPh>
    <rPh sb="87" eb="89">
      <t>ガイトウ</t>
    </rPh>
    <rPh sb="91" eb="93">
      <t>バアイ</t>
    </rPh>
    <rPh sb="99" eb="101">
      <t>カイヒ</t>
    </rPh>
    <rPh sb="101" eb="102">
      <t>サク</t>
    </rPh>
    <rPh sb="103" eb="105">
      <t>カクニン</t>
    </rPh>
    <phoneticPr fontId="2"/>
  </si>
  <si>
    <t>Security Bulletin: IBM Watson Knowledge Catalog (with Information Server) is affected by a Cryptographic vulnerability</t>
  </si>
  <si>
    <t xml:space="preserve">11.7.1.0 </t>
    <phoneticPr fontId="2"/>
  </si>
  <si>
    <t>Security Bulletin: Multiple vulnerabilities in OpenSSL affect IBM InfoSphere Information Server</t>
  </si>
  <si>
    <t>Transformerステージで使用するAsInteger関数の仕様と使用方法</t>
  </si>
  <si>
    <t>Transformerステージ,関数</t>
    <rPh sb="16" eb="18">
      <t>カンスウ</t>
    </rPh>
    <phoneticPr fontId="2"/>
  </si>
  <si>
    <t xml:space="preserve">Transformerステージで使用するAsInteger関数では、入力データ・タイプによって小数点以下を切り捨て、もしくは、四捨五入が行われる。
入力データ・タイプ毎の挙動について記載。
なお、当Technoteに記載されているAsInteger関数の挙動は下記バージョンが対象となる。
・ V11.7.0以降 
・ V11.5 Fixpack2 以降 
・ V11.5 Fixpack1+Data Integration Rollup1 
・ V11.3 に APAR JR56112 を適用した場合 </t>
    <rPh sb="16" eb="18">
      <t>シヨウ</t>
    </rPh>
    <rPh sb="29" eb="31">
      <t>カンスウ</t>
    </rPh>
    <rPh sb="47" eb="50">
      <t>ショウスウテン</t>
    </rPh>
    <rPh sb="50" eb="52">
      <t>イカ</t>
    </rPh>
    <rPh sb="53" eb="54">
      <t>キ</t>
    </rPh>
    <rPh sb="55" eb="56">
      <t>ス</t>
    </rPh>
    <rPh sb="63" eb="67">
      <t>シシャゴニュウ</t>
    </rPh>
    <rPh sb="68" eb="69">
      <t>オコナ</t>
    </rPh>
    <rPh sb="74" eb="76">
      <t>ニュウリョク</t>
    </rPh>
    <rPh sb="83" eb="84">
      <t>ゴト</t>
    </rPh>
    <rPh sb="85" eb="87">
      <t>キョドウ</t>
    </rPh>
    <rPh sb="91" eb="93">
      <t>キサイ</t>
    </rPh>
    <rPh sb="98" eb="99">
      <t>トウ</t>
    </rPh>
    <rPh sb="108" eb="110">
      <t>キサイ</t>
    </rPh>
    <rPh sb="124" eb="126">
      <t>カンスウ</t>
    </rPh>
    <rPh sb="127" eb="129">
      <t>キョドウ</t>
    </rPh>
    <rPh sb="130" eb="132">
      <t>カキ</t>
    </rPh>
    <rPh sb="138" eb="140">
      <t>タイショウ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</si>
</sst>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8"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color indexed="9"/>
      <name val="ＭＳ Ｐゴシック"/>
      <family val="3"/>
      <charset val="128"/>
    </font>
    <font>
      <sz val="9"/>
      <color indexed="9"/>
      <name val="ＭＳ Ｐゴシック"/>
      <family val="3"/>
      <charset val="128"/>
    </font>
    <font>
      <sz val="9"/>
      <name val="ＭＳ Ｐゴシック"/>
      <family val="3"/>
      <charset val="128"/>
    </font>
    <font>
      <u/>
      <sz val="9"/>
      <color indexed="12"/>
      <name val="ＭＳ Ｐゴシック"/>
      <family val="3"/>
      <charset val="128"/>
    </font>
    <font>
      <sz val="11"/>
      <color indexed="12"/>
      <name val="ＭＳ Ｐゴシック"/>
      <family val="3"/>
      <charset val="128"/>
    </font>
    <font>
      <b/>
      <sz val="11"/>
      <color indexed="12"/>
      <name val="ＭＳ Ｐゴシック"/>
      <family val="3"/>
      <charset val="128"/>
    </font>
    <font>
      <u/>
      <sz val="12"/>
      <color indexed="12"/>
      <name val="ＭＳ Ｐゴシック"/>
      <family val="3"/>
      <charset val="128"/>
    </font>
    <font>
      <sz val="9"/>
      <color indexed="8"/>
      <name val="ＭＳ Ｐゴシック"/>
      <family val="3"/>
      <charset val="128"/>
    </font>
    <font>
      <strike/>
      <sz val="9"/>
      <color indexed="8"/>
      <name val="ＭＳ Ｐゴシック"/>
      <family val="3"/>
      <charset val="128"/>
    </font>
    <font>
      <sz val="10"/>
      <name val="ＭＳ Ｐゴシック"/>
      <family val="3"/>
      <charset val="128"/>
    </font>
    <font>
      <b/>
      <sz val="10"/>
      <name val="ＭＳ Ｐゴシック"/>
      <family val="3"/>
      <charset val="128"/>
    </font>
    <font>
      <b/>
      <sz val="10"/>
      <color indexed="10"/>
      <name val="ＭＳ Ｐゴシック"/>
      <family val="3"/>
      <charset val="128"/>
    </font>
    <font>
      <sz val="10"/>
      <color indexed="9"/>
      <name val="ＭＳ Ｐゴシック"/>
      <family val="3"/>
      <charset val="128"/>
    </font>
    <font>
      <b/>
      <sz val="9"/>
      <color indexed="81"/>
      <name val="ＭＳ Ｐゴシック"/>
      <family val="3"/>
      <charset val="128"/>
    </font>
  </fonts>
  <fills count="5">
    <fill>
      <patternFill patternType="none"/>
    </fill>
    <fill>
      <patternFill patternType="gray125"/>
    </fill>
    <fill>
      <patternFill patternType="solid">
        <fgColor indexed="12"/>
        <bgColor indexed="64"/>
      </patternFill>
    </fill>
    <fill>
      <patternFill patternType="solid">
        <fgColor indexed="9"/>
        <bgColor indexed="26"/>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4">
    <xf numFmtId="0" fontId="0" fillId="0" borderId="0">
      <alignment vertical="center"/>
    </xf>
    <xf numFmtId="0" fontId="3" fillId="0" borderId="0" applyNumberFormat="0" applyFill="0" applyBorder="0" applyAlignment="0" applyProtection="0">
      <alignment vertical="top"/>
      <protection locked="0"/>
    </xf>
    <xf numFmtId="0" fontId="1" fillId="0" borderId="0">
      <alignment vertical="center"/>
    </xf>
    <xf numFmtId="0" fontId="1" fillId="0" borderId="0">
      <alignment vertical="center"/>
    </xf>
  </cellStyleXfs>
  <cellXfs count="130">
    <xf numFmtId="0" fontId="0" fillId="0" borderId="0" xfId="0">
      <alignment vertical="center"/>
    </xf>
    <xf numFmtId="0" fontId="0" fillId="0" borderId="0" xfId="0" applyAlignment="1">
      <alignment vertical="center" wrapText="1"/>
    </xf>
    <xf numFmtId="0" fontId="6" fillId="0" borderId="0" xfId="0" applyFont="1" applyAlignment="1">
      <alignment vertical="center" wrapText="1"/>
    </xf>
    <xf numFmtId="0" fontId="6" fillId="0" borderId="0" xfId="0" applyFont="1">
      <alignment vertical="center"/>
    </xf>
    <xf numFmtId="0" fontId="6" fillId="0" borderId="0" xfId="0" applyFont="1" applyAlignment="1">
      <alignment vertical="center"/>
    </xf>
    <xf numFmtId="0" fontId="6" fillId="0" borderId="1" xfId="0" applyFont="1" applyBorder="1" applyAlignment="1">
      <alignment vertical="center" wrapText="1"/>
    </xf>
    <xf numFmtId="14" fontId="6" fillId="0" borderId="1" xfId="0" applyNumberFormat="1" applyFont="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5" fillId="2" borderId="0" xfId="0" applyFont="1" applyFill="1" applyAlignment="1">
      <alignment vertical="center" wrapText="1"/>
    </xf>
    <xf numFmtId="14" fontId="6" fillId="0" borderId="1" xfId="0" applyNumberFormat="1" applyFont="1" applyBorder="1">
      <alignment vertical="center"/>
    </xf>
    <xf numFmtId="0" fontId="5" fillId="2" borderId="0" xfId="0" applyFont="1" applyFill="1" applyAlignment="1">
      <alignment horizontal="left" vertical="center" wrapText="1"/>
    </xf>
    <xf numFmtId="0" fontId="6" fillId="0" borderId="0" xfId="0" applyFont="1" applyAlignment="1">
      <alignment horizontal="left" vertical="center" wrapText="1"/>
    </xf>
    <xf numFmtId="0" fontId="6" fillId="0" borderId="1" xfId="0" applyFont="1" applyBorder="1">
      <alignment vertical="center"/>
    </xf>
    <xf numFmtId="0" fontId="7" fillId="0" borderId="1" xfId="1" applyFont="1" applyBorder="1" applyAlignment="1" applyProtection="1">
      <alignment vertical="center" wrapText="1"/>
    </xf>
    <xf numFmtId="0" fontId="7" fillId="0" borderId="1" xfId="0" applyFont="1" applyBorder="1" applyAlignment="1">
      <alignment vertical="center" wrapText="1"/>
    </xf>
    <xf numFmtId="0" fontId="7" fillId="0" borderId="1" xfId="0" applyFont="1" applyBorder="1">
      <alignment vertical="center"/>
    </xf>
    <xf numFmtId="0" fontId="6" fillId="0" borderId="1" xfId="0" applyNumberFormat="1" applyFont="1" applyBorder="1" applyAlignment="1">
      <alignment vertical="center" wrapText="1"/>
    </xf>
    <xf numFmtId="0" fontId="3" fillId="0" borderId="0" xfId="1" applyAlignment="1" applyProtection="1">
      <alignment vertical="center" wrapText="1"/>
    </xf>
    <xf numFmtId="0" fontId="3" fillId="0" borderId="0" xfId="1" applyFont="1" applyAlignment="1" applyProtection="1">
      <alignment vertical="center" wrapText="1"/>
    </xf>
    <xf numFmtId="0" fontId="1" fillId="0" borderId="0" xfId="2" applyFont="1" applyAlignment="1">
      <alignment vertical="center"/>
    </xf>
    <xf numFmtId="0" fontId="1" fillId="0" borderId="0" xfId="2">
      <alignment vertical="center"/>
    </xf>
    <xf numFmtId="0" fontId="0" fillId="0" borderId="0" xfId="0" applyAlignment="1">
      <alignment vertical="center"/>
    </xf>
    <xf numFmtId="0" fontId="8" fillId="0" borderId="2" xfId="0" applyFont="1" applyBorder="1" applyAlignment="1">
      <alignment vertical="center" wrapText="1"/>
    </xf>
    <xf numFmtId="0" fontId="3" fillId="0" borderId="0" xfId="1" applyFont="1" applyAlignment="1" applyProtection="1">
      <alignment vertical="center"/>
    </xf>
    <xf numFmtId="0" fontId="9" fillId="0" borderId="2" xfId="0" applyFont="1" applyBorder="1" applyAlignment="1">
      <alignment vertical="center" wrapText="1"/>
    </xf>
    <xf numFmtId="0" fontId="0" fillId="3" borderId="0" xfId="0" applyFont="1" applyFill="1" applyBorder="1" applyAlignment="1">
      <alignment vertical="center" wrapText="1"/>
    </xf>
    <xf numFmtId="0" fontId="0" fillId="0" borderId="3" xfId="0" applyFont="1" applyBorder="1" applyAlignment="1">
      <alignment vertical="center" wrapText="1"/>
    </xf>
    <xf numFmtId="0" fontId="10" fillId="0" borderId="0" xfId="1" applyNumberFormat="1" applyFont="1" applyFill="1" applyBorder="1" applyAlignment="1" applyProtection="1">
      <alignment vertical="center" wrapText="1"/>
    </xf>
    <xf numFmtId="14" fontId="6" fillId="0" borderId="0" xfId="0" applyNumberFormat="1" applyFont="1" applyAlignment="1">
      <alignment vertical="center" wrapText="1"/>
    </xf>
    <xf numFmtId="14" fontId="6" fillId="0" borderId="0" xfId="0" applyNumberFormat="1" applyFont="1" applyAlignment="1">
      <alignment vertical="center"/>
    </xf>
    <xf numFmtId="14" fontId="6" fillId="0" borderId="2" xfId="0" applyNumberFormat="1" applyFont="1" applyBorder="1" applyAlignment="1">
      <alignment vertical="center" wrapText="1"/>
    </xf>
    <xf numFmtId="14" fontId="6" fillId="0" borderId="0" xfId="3" applyNumberFormat="1" applyFont="1" applyAlignment="1">
      <alignment vertical="center" wrapText="1"/>
    </xf>
    <xf numFmtId="0" fontId="3" fillId="0" borderId="0" xfId="1" applyAlignment="1" applyProtection="1">
      <alignment horizontal="left" vertical="center" wrapText="1"/>
    </xf>
    <xf numFmtId="0" fontId="6" fillId="0" borderId="0" xfId="2" applyFont="1" applyAlignment="1">
      <alignment vertical="center" wrapText="1"/>
    </xf>
    <xf numFmtId="0" fontId="6" fillId="0" borderId="0" xfId="2" applyFont="1" applyAlignment="1">
      <alignment horizontal="left" vertical="center" wrapText="1"/>
    </xf>
    <xf numFmtId="0" fontId="6" fillId="0" borderId="0" xfId="2" applyNumberFormat="1" applyFont="1" applyAlignment="1">
      <alignment vertical="center" wrapText="1"/>
    </xf>
    <xf numFmtId="0" fontId="6" fillId="0" borderId="0" xfId="0" applyFont="1" applyAlignment="1"/>
    <xf numFmtId="0" fontId="6" fillId="0" borderId="0" xfId="2" applyFont="1">
      <alignment vertical="center"/>
    </xf>
    <xf numFmtId="0" fontId="6" fillId="0" borderId="0" xfId="2" applyFont="1" applyAlignment="1">
      <alignment horizontal="left" vertical="center"/>
    </xf>
    <xf numFmtId="14" fontId="6" fillId="0" borderId="0" xfId="2" applyNumberFormat="1" applyFont="1">
      <alignment vertical="center"/>
    </xf>
    <xf numFmtId="49" fontId="6" fillId="0" borderId="0" xfId="2" applyNumberFormat="1" applyFont="1" applyAlignment="1">
      <alignment vertical="center" wrapText="1"/>
    </xf>
    <xf numFmtId="49" fontId="6" fillId="0" borderId="0" xfId="2" applyNumberFormat="1" applyFont="1" applyFill="1" applyAlignment="1">
      <alignment vertical="center" wrapText="1"/>
    </xf>
    <xf numFmtId="0" fontId="6" fillId="0" borderId="0" xfId="2" applyNumberFormat="1" applyFont="1" applyFill="1" applyAlignment="1">
      <alignment vertical="center" wrapText="1"/>
    </xf>
    <xf numFmtId="0" fontId="3" fillId="0" borderId="0" xfId="1" applyFont="1" applyAlignment="1" applyProtection="1">
      <alignment horizontal="left" vertical="center" wrapText="1"/>
    </xf>
    <xf numFmtId="0" fontId="6" fillId="0" borderId="0" xfId="1" applyFont="1" applyAlignment="1" applyProtection="1">
      <alignment vertical="center" wrapText="1"/>
    </xf>
    <xf numFmtId="0" fontId="6" fillId="0" borderId="0" xfId="0" applyFont="1" applyAlignment="1">
      <alignment wrapText="1"/>
    </xf>
    <xf numFmtId="0" fontId="3" fillId="0" borderId="0" xfId="1" applyFill="1" applyBorder="1" applyAlignment="1" applyProtection="1">
      <alignment vertical="center" wrapText="1"/>
    </xf>
    <xf numFmtId="0" fontId="6" fillId="0" borderId="0" xfId="3" applyFont="1" applyFill="1" applyBorder="1" applyAlignment="1">
      <alignment horizontal="left" vertical="center" wrapText="1"/>
    </xf>
    <xf numFmtId="176" fontId="6" fillId="0" borderId="0" xfId="0" applyNumberFormat="1" applyFont="1" applyAlignment="1">
      <alignment horizontal="left" vertical="center" wrapText="1"/>
    </xf>
    <xf numFmtId="0" fontId="6" fillId="0" borderId="0" xfId="0" applyFont="1" applyFill="1" applyBorder="1" applyAlignment="1">
      <alignment vertical="center" wrapText="1"/>
    </xf>
    <xf numFmtId="14" fontId="6" fillId="0" borderId="0" xfId="2" applyNumberFormat="1" applyFont="1" applyAlignment="1">
      <alignment vertical="center" wrapText="1"/>
    </xf>
    <xf numFmtId="14" fontId="6" fillId="0" borderId="0" xfId="2" applyNumberFormat="1" applyFont="1" applyFill="1" applyAlignment="1">
      <alignment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6" fillId="0" borderId="2" xfId="0" applyFont="1" applyBorder="1" applyAlignment="1">
      <alignment vertical="center" wrapText="1"/>
    </xf>
    <xf numFmtId="0" fontId="11" fillId="0" borderId="2" xfId="0" applyFont="1" applyBorder="1" applyAlignment="1">
      <alignment vertical="center" wrapText="1"/>
    </xf>
    <xf numFmtId="0" fontId="6" fillId="0" borderId="2" xfId="0" applyFont="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lignment vertical="center"/>
    </xf>
    <xf numFmtId="0" fontId="6" fillId="0" borderId="0" xfId="3" applyFont="1" applyAlignment="1">
      <alignment vertical="center" wrapText="1"/>
    </xf>
    <xf numFmtId="0" fontId="6" fillId="0" borderId="0" xfId="3" applyFont="1" applyAlignment="1">
      <alignment horizontal="left" vertical="center" wrapText="1"/>
    </xf>
    <xf numFmtId="0" fontId="11" fillId="0" borderId="0" xfId="3" applyFont="1" applyAlignment="1">
      <alignment vertical="center" wrapText="1"/>
    </xf>
    <xf numFmtId="0" fontId="6" fillId="0" borderId="0" xfId="3" applyFont="1">
      <alignment vertical="center"/>
    </xf>
    <xf numFmtId="176" fontId="6" fillId="0" borderId="0" xfId="0" applyNumberFormat="1" applyFont="1" applyAlignment="1">
      <alignment vertical="center"/>
    </xf>
    <xf numFmtId="176" fontId="6" fillId="0" borderId="0" xfId="0" applyNumberFormat="1" applyFont="1" applyAlignment="1">
      <alignment vertical="center" wrapText="1"/>
    </xf>
    <xf numFmtId="0" fontId="6" fillId="0" borderId="0" xfId="0" applyFont="1" applyAlignment="1">
      <alignment vertical="top" wrapText="1"/>
    </xf>
    <xf numFmtId="49" fontId="6" fillId="0" borderId="0" xfId="0" applyNumberFormat="1" applyFont="1" applyAlignment="1">
      <alignment vertical="center"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applyFill="1" applyAlignment="1">
      <alignment vertical="center" wrapText="1"/>
    </xf>
    <xf numFmtId="0" fontId="13" fillId="0" borderId="0" xfId="0" applyFont="1" applyAlignment="1">
      <alignment vertical="top" wrapText="1"/>
    </xf>
    <xf numFmtId="0" fontId="13" fillId="0" borderId="1" xfId="0" applyFont="1" applyBorder="1" applyAlignment="1">
      <alignment vertical="center" wrapText="1"/>
    </xf>
    <xf numFmtId="0" fontId="13" fillId="0" borderId="0" xfId="0" applyFont="1" applyAlignment="1">
      <alignment wrapText="1"/>
    </xf>
    <xf numFmtId="14" fontId="6" fillId="0" borderId="0" xfId="0" applyNumberFormat="1" applyFont="1" applyAlignment="1">
      <alignment horizontal="left" vertical="center" wrapText="1"/>
    </xf>
    <xf numFmtId="14" fontId="6" fillId="0" borderId="0" xfId="0" applyNumberFormat="1" applyFont="1" applyAlignment="1">
      <alignment horizontal="left" vertical="center"/>
    </xf>
    <xf numFmtId="0" fontId="7" fillId="0" borderId="0" xfId="1" applyFont="1" applyAlignment="1" applyProtection="1">
      <alignment vertical="center" wrapText="1"/>
    </xf>
    <xf numFmtId="0" fontId="7" fillId="0" borderId="0" xfId="1" applyFont="1" applyFill="1" applyAlignment="1" applyProtection="1">
      <alignment vertical="center" wrapText="1"/>
    </xf>
    <xf numFmtId="0" fontId="6" fillId="0" borderId="0" xfId="1" applyFont="1" applyFill="1" applyAlignment="1" applyProtection="1">
      <alignment vertical="center" wrapText="1"/>
    </xf>
    <xf numFmtId="0" fontId="6" fillId="0" borderId="0" xfId="0" applyNumberFormat="1" applyFont="1" applyAlignment="1">
      <alignment vertical="center" wrapText="1"/>
    </xf>
    <xf numFmtId="0" fontId="6" fillId="0" borderId="0" xfId="0" applyNumberFormat="1" applyFont="1" applyFill="1" applyAlignment="1">
      <alignment vertical="center" wrapText="1"/>
    </xf>
    <xf numFmtId="0" fontId="6" fillId="0" borderId="0" xfId="1" applyFont="1" applyFill="1" applyBorder="1" applyAlignment="1" applyProtection="1">
      <alignment vertical="center" wrapText="1"/>
    </xf>
    <xf numFmtId="0" fontId="16" fillId="2" borderId="0" xfId="0" applyFont="1" applyFill="1" applyAlignment="1">
      <alignment vertical="center" wrapText="1"/>
    </xf>
    <xf numFmtId="0" fontId="13" fillId="0" borderId="0" xfId="0" applyFont="1" applyFill="1" applyBorder="1" applyAlignment="1">
      <alignment horizontal="left" vertical="center" wrapText="1"/>
    </xf>
    <xf numFmtId="0" fontId="13" fillId="0" borderId="0" xfId="0" applyFont="1" applyFill="1" applyAlignment="1">
      <alignment wrapText="1"/>
    </xf>
    <xf numFmtId="176" fontId="6" fillId="0" borderId="0" xfId="0" applyNumberFormat="1" applyFont="1" applyFill="1" applyBorder="1" applyAlignment="1">
      <alignment vertical="center"/>
    </xf>
    <xf numFmtId="176" fontId="6" fillId="0" borderId="0" xfId="0" applyNumberFormat="1" applyFont="1" applyFill="1" applyAlignment="1">
      <alignment vertical="center" wrapText="1"/>
    </xf>
    <xf numFmtId="0" fontId="6" fillId="0" borderId="0" xfId="1" applyFont="1" applyAlignment="1" applyProtection="1">
      <alignment horizontal="left" vertical="center" wrapText="1"/>
    </xf>
    <xf numFmtId="14" fontId="6" fillId="0" borderId="0" xfId="0" applyNumberFormat="1" applyFont="1" applyAlignment="1">
      <alignment horizontal="right" vertical="center"/>
    </xf>
    <xf numFmtId="14" fontId="6" fillId="0" borderId="0" xfId="1" applyNumberFormat="1" applyFont="1" applyAlignment="1" applyProtection="1">
      <alignment horizontal="left" vertical="center" wrapText="1"/>
    </xf>
    <xf numFmtId="0" fontId="3" fillId="0" borderId="0" xfId="1" applyFont="1" applyFill="1" applyAlignment="1" applyProtection="1">
      <alignment vertical="center" wrapText="1"/>
    </xf>
    <xf numFmtId="0" fontId="13" fillId="0" borderId="0" xfId="0" applyFont="1" applyAlignment="1">
      <alignment horizontal="left" vertical="center" wrapText="1"/>
    </xf>
    <xf numFmtId="0" fontId="13" fillId="0" borderId="0" xfId="0" applyFont="1" applyAlignment="1">
      <alignment horizontal="left" vertical="top" wrapText="1"/>
    </xf>
    <xf numFmtId="0" fontId="6" fillId="0" borderId="0" xfId="0" applyFont="1" applyAlignment="1">
      <alignment horizontal="left" vertical="top" wrapText="1"/>
    </xf>
    <xf numFmtId="0" fontId="3" fillId="0" borderId="0" xfId="1" applyAlignment="1" applyProtection="1">
      <alignment vertical="top" wrapText="1"/>
    </xf>
    <xf numFmtId="14" fontId="6" fillId="0" borderId="0" xfId="0" applyNumberFormat="1" applyFont="1" applyAlignment="1">
      <alignment horizontal="center" vertical="center"/>
    </xf>
    <xf numFmtId="0" fontId="13" fillId="0" borderId="0" xfId="0" applyFont="1" applyFill="1" applyAlignment="1">
      <alignment vertical="top" wrapText="1"/>
    </xf>
    <xf numFmtId="0" fontId="3" fillId="0" borderId="0" xfId="1" applyAlignment="1" applyProtection="1">
      <alignment horizontal="left" vertical="top" wrapText="1"/>
    </xf>
    <xf numFmtId="0" fontId="13" fillId="0" borderId="0" xfId="0" applyFont="1" applyFill="1" applyAlignment="1">
      <alignment horizontal="left" vertical="top" wrapText="1"/>
    </xf>
    <xf numFmtId="0" fontId="3" fillId="0" borderId="0" xfId="1" applyAlignment="1" applyProtection="1">
      <alignment wrapText="1"/>
    </xf>
    <xf numFmtId="0" fontId="3" fillId="0" borderId="0" xfId="1" applyFill="1" applyAlignment="1" applyProtection="1">
      <alignment vertical="top" wrapText="1"/>
    </xf>
    <xf numFmtId="0" fontId="6" fillId="0" borderId="0" xfId="0" applyFont="1" applyFill="1" applyAlignment="1">
      <alignment horizontal="left" vertical="center" wrapText="1"/>
    </xf>
    <xf numFmtId="0" fontId="3" fillId="0" borderId="0" xfId="1" applyAlignment="1" applyProtection="1">
      <alignment vertical="top"/>
    </xf>
    <xf numFmtId="0" fontId="6" fillId="0" borderId="0" xfId="0" applyFont="1" applyAlignment="1">
      <alignment horizontal="center" vertical="center" wrapText="1"/>
    </xf>
    <xf numFmtId="0" fontId="6" fillId="0" borderId="0" xfId="0" applyFont="1" applyAlignment="1">
      <alignment horizontal="left" vertical="center" wrapText="1"/>
    </xf>
    <xf numFmtId="0" fontId="13" fillId="0" borderId="0" xfId="0" applyFont="1" applyAlignment="1">
      <alignment horizontal="left" vertical="top" wrapText="1"/>
    </xf>
    <xf numFmtId="14" fontId="6" fillId="0" borderId="0" xfId="0" applyNumberFormat="1" applyFont="1" applyAlignment="1">
      <alignment horizontal="center" vertical="center" wrapText="1"/>
    </xf>
    <xf numFmtId="0" fontId="6" fillId="0" borderId="0" xfId="0" applyFont="1" applyAlignment="1">
      <alignment horizontal="left" vertical="center" wrapText="1"/>
    </xf>
    <xf numFmtId="0" fontId="13" fillId="0" borderId="0" xfId="0" applyFont="1" applyAlignment="1">
      <alignment horizontal="left" vertical="top" wrapText="1"/>
    </xf>
    <xf numFmtId="0" fontId="13" fillId="0" borderId="0" xfId="0" applyFont="1" applyAlignment="1">
      <alignment horizontal="left" vertical="top" wrapText="1"/>
    </xf>
    <xf numFmtId="0" fontId="6" fillId="0" borderId="0" xfId="0" applyFont="1" applyAlignment="1">
      <alignment horizontal="left" vertical="center" wrapText="1"/>
    </xf>
    <xf numFmtId="0" fontId="13" fillId="0" borderId="0" xfId="0" applyFont="1" applyAlignment="1">
      <alignment horizontal="left" vertical="top" wrapText="1"/>
    </xf>
    <xf numFmtId="0" fontId="6" fillId="0" borderId="0" xfId="0" applyFont="1" applyAlignment="1">
      <alignment horizontal="left" vertical="center" wrapText="1"/>
    </xf>
    <xf numFmtId="0" fontId="3" fillId="4" borderId="0" xfId="1" applyFill="1" applyAlignment="1" applyProtection="1">
      <alignment vertical="center" wrapText="1"/>
    </xf>
    <xf numFmtId="0" fontId="6" fillId="0" borderId="0" xfId="0" applyFont="1" applyAlignment="1">
      <alignment horizontal="right" vertical="center"/>
    </xf>
    <xf numFmtId="0" fontId="3" fillId="0" borderId="0" xfId="1" applyFill="1" applyAlignment="1" applyProtection="1">
      <alignment vertical="center" wrapText="1"/>
    </xf>
    <xf numFmtId="0" fontId="13" fillId="0" borderId="0" xfId="0" applyFont="1" applyAlignment="1">
      <alignment horizontal="left" vertical="top" wrapText="1"/>
    </xf>
    <xf numFmtId="0" fontId="6" fillId="0" borderId="0" xfId="0" applyFont="1" applyAlignment="1">
      <alignment horizontal="left" vertical="center" wrapText="1"/>
    </xf>
    <xf numFmtId="0" fontId="13" fillId="0" borderId="0" xfId="0" applyFont="1" applyAlignment="1">
      <alignment horizontal="left" vertical="top" wrapText="1"/>
    </xf>
    <xf numFmtId="0" fontId="6" fillId="0" borderId="0" xfId="0" applyFont="1" applyAlignment="1">
      <alignment horizontal="left" vertical="center" wrapText="1"/>
    </xf>
    <xf numFmtId="0" fontId="13" fillId="0" borderId="0" xfId="0" applyFont="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wrapText="1"/>
    </xf>
    <xf numFmtId="14" fontId="6" fillId="0" borderId="0" xfId="0" applyNumberFormat="1" applyFont="1" applyAlignment="1">
      <alignment horizontal="left" vertical="center" wrapText="1"/>
    </xf>
    <xf numFmtId="14" fontId="0" fillId="0" borderId="0" xfId="0" applyNumberFormat="1" applyAlignment="1">
      <alignment horizontal="left" vertical="center" wrapText="1"/>
    </xf>
    <xf numFmtId="0" fontId="6" fillId="0" borderId="0" xfId="0" applyFont="1" applyAlignment="1">
      <alignment horizontal="right"/>
    </xf>
    <xf numFmtId="0" fontId="3" fillId="4" borderId="0" xfId="1" applyFill="1" applyAlignment="1" applyProtection="1">
      <alignment horizontal="left" vertical="center" wrapText="1"/>
    </xf>
  </cellXfs>
  <cellStyles count="4">
    <cellStyle name="ハイパーリンク" xfId="1" builtinId="8"/>
    <cellStyle name="標準" xfId="0" builtinId="0"/>
    <cellStyle name="標準_Technotes_2014_07_01_サマリー" xfId="3" xr:uid="{00000000-0005-0000-0000-000002000000}"/>
    <cellStyle name="標準_Technotes2014_01_Ichikawa"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22972&amp;loc=en_US&amp;cs=utf-8&amp;lang=en" TargetMode="External"/><Relationship Id="rId13"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08860&amp;loc=en_US&amp;cs=utf-8&amp;lang=en" TargetMode="External"/><Relationship Id="rId18"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456615&amp;loc=en_US&amp;cs=utf-8&amp;lang=en" TargetMode="External"/><Relationship Id="rId3"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26723&amp;loc=en_US&amp;cs=utf-8&amp;lang=en" TargetMode="External"/><Relationship Id="rId21" Type="http://schemas.openxmlformats.org/officeDocument/2006/relationships/printerSettings" Target="../printerSettings/printerSettings1.bin"/><Relationship Id="rId7"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25182&amp;loc=en_US&amp;cs=utf-8&amp;lang=en" TargetMode="External"/><Relationship Id="rId12"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503092&amp;loc=en_US&amp;cs=utf-8&amp;lang=en" TargetMode="External"/><Relationship Id="rId17"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12358&amp;loc=en_US&amp;cs=utf-8&amp;lang=en" TargetMode="External"/><Relationship Id="rId2"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32433&amp;loc=en_US&amp;cs=utf-8&amp;lang=en" TargetMode="External"/><Relationship Id="rId16"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370513&amp;loc=en_US&amp;cs=utf-8&amp;lang=en" TargetMode="External"/><Relationship Id="rId20" Type="http://schemas.openxmlformats.org/officeDocument/2006/relationships/hyperlink" Target="http://www.ibm.com/support/docview.wss?uid=swg21649687" TargetMode="External"/><Relationship Id="rId1"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452421&amp;loc=en_US&amp;cs=utf-8&amp;lang=en" TargetMode="External"/><Relationship Id="rId6"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31656&amp;loc=en_US&amp;cs=utf-8&amp;lang=en" TargetMode="External"/><Relationship Id="rId11"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27314&amp;loc=en_US&amp;cs=utf-8&amp;lang=en" TargetMode="External"/><Relationship Id="rId5"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567568&amp;loc=en_US&amp;cs=utf-8&amp;lang=en" TargetMode="External"/><Relationship Id="rId15"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441235&amp;loc=en_US&amp;cs=utf-8&amp;lang=en" TargetMode="External"/><Relationship Id="rId10"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627457&amp;loc=en_US&amp;cs=utf-8&amp;lang=en" TargetMode="External"/><Relationship Id="rId19"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594973&amp;loc=en_US&amp;cs=utf-8&amp;lang=en" TargetMode="External"/><Relationship Id="rId4"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590035&amp;loc=en_US&amp;cs=utf-8&amp;lang=en" TargetMode="External"/><Relationship Id="rId9"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470339&amp;loc=en_US&amp;cs=utf-8&amp;lang=en" TargetMode="External"/><Relationship Id="rId14" Type="http://schemas.openxmlformats.org/officeDocument/2006/relationships/hyperlink" Target="http://www-01.ibm.com/support/docview.wss?rs=14&amp;context=SSZJPZ&amp;context=SSZJPD&amp;context=SSVSEF&amp;context=SSX3EG&amp;context=SSZJLG&amp;context=SSZJMP&amp;context=SS3GFL&amp;context=SSVSBF&amp;context=SSSJT4&amp;dc=DB560&amp;dc=DB520&amp;uid=swg21460111&amp;loc=en_US&amp;cs=utf-8&amp;lang=e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01.ibm.com/support/docview.wss?uid=swg21688856&amp;context=SSZJPZ+SSZJPD+SSVSEF+SSX3EG+SSZJLG+SSZJMP+SS3GFL+SSVSBF+SSSJT4" TargetMode="External"/><Relationship Id="rId21" Type="http://schemas.openxmlformats.org/officeDocument/2006/relationships/hyperlink" Target="http://www-01.ibm.com/support/docview.wss?uid=swg21615932" TargetMode="External"/><Relationship Id="rId42" Type="http://schemas.openxmlformats.org/officeDocument/2006/relationships/hyperlink" Target="http://www-01.ibm.com/support/docview.wss?uid=swg21675458" TargetMode="External"/><Relationship Id="rId63" Type="http://schemas.openxmlformats.org/officeDocument/2006/relationships/hyperlink" Target="http://www-01.ibm.com/support/docview.wss?uid=swg21680743" TargetMode="External"/><Relationship Id="rId84" Type="http://schemas.openxmlformats.org/officeDocument/2006/relationships/hyperlink" Target="http://www-01.ibm.com/support/docview.wss?uid=swg21598208&amp;context=SSZJPZ+SSZJPD+SSVSEF+SSX3EG+SSZJLG+SSZJMP+SS3GFL+SSVSBF+SSSJT4" TargetMode="External"/><Relationship Id="rId138" Type="http://schemas.openxmlformats.org/officeDocument/2006/relationships/hyperlink" Target="http://www-01.ibm.com/support/docview.wss?uid=swg21691643" TargetMode="External"/><Relationship Id="rId107" Type="http://schemas.openxmlformats.org/officeDocument/2006/relationships/hyperlink" Target="http://www-01.ibm.com/support/docview.wss?uid=swg21689665&amp;context=SSZJPZ+SSZJPD+SSVSEF+SSX3EG+SSZJLG+SSZJMP+SS3GFL+SSVSBF+SSSJT4" TargetMode="External"/><Relationship Id="rId11" Type="http://schemas.openxmlformats.org/officeDocument/2006/relationships/hyperlink" Target="http://www-01.ibm.com/support/docview.wss?uid=swg21671671" TargetMode="External"/><Relationship Id="rId32" Type="http://schemas.openxmlformats.org/officeDocument/2006/relationships/hyperlink" Target="http://www-01.ibm.com/support/docview.wss?uid=swg21580174" TargetMode="External"/><Relationship Id="rId37" Type="http://schemas.openxmlformats.org/officeDocument/2006/relationships/hyperlink" Target="http://www-01.ibm.com/support/docview.wss?uid=swg21673999" TargetMode="External"/><Relationship Id="rId53" Type="http://schemas.openxmlformats.org/officeDocument/2006/relationships/hyperlink" Target="http://www-01.ibm.com/support/docview.wss?uid=swg21383312" TargetMode="External"/><Relationship Id="rId58" Type="http://schemas.openxmlformats.org/officeDocument/2006/relationships/hyperlink" Target="http://www-01.ibm.com/support/docview.wss?uid=swg21655712" TargetMode="External"/><Relationship Id="rId74" Type="http://schemas.openxmlformats.org/officeDocument/2006/relationships/hyperlink" Target="http://www-01.ibm.com/support/docview.wss?uid=swg21507908" TargetMode="External"/><Relationship Id="rId79" Type="http://schemas.openxmlformats.org/officeDocument/2006/relationships/hyperlink" Target="http://www-01.ibm.com/support/docview.wss?uid=swg21516614&amp;context=SSZJPZ+SSZJPD+SSVSEF+SSX3EG+SSZJLG+SSZJMP+SS3GFL+SSVSBF+SSSJT4" TargetMode="External"/><Relationship Id="rId102" Type="http://schemas.openxmlformats.org/officeDocument/2006/relationships/hyperlink" Target="http://www-01.ibm.com/support/docview.wss?uid=swg21404123&amp;context=SSZJPZ+SSZJPD+SSVSEF+SSX3EG+SSZJLG+SSZJMP+SS3GFL+SSVSBF+SSSJT4" TargetMode="External"/><Relationship Id="rId123" Type="http://schemas.openxmlformats.org/officeDocument/2006/relationships/hyperlink" Target="http://www-01.ibm.com/support/docview.wss?uid=swg21691091" TargetMode="External"/><Relationship Id="rId128" Type="http://schemas.openxmlformats.org/officeDocument/2006/relationships/hyperlink" Target="http://www-01.ibm.com/support/docview.wss?uid=swg21693267" TargetMode="External"/><Relationship Id="rId5" Type="http://schemas.openxmlformats.org/officeDocument/2006/relationships/hyperlink" Target="http://www-01.ibm.com/support/docview.wss?uid=swg21667888" TargetMode="External"/><Relationship Id="rId90" Type="http://schemas.openxmlformats.org/officeDocument/2006/relationships/hyperlink" Target="http://www-01.ibm.com/support/docview.wss?uid=swg21501033&amp;context=SSZJPZ+SSZJPD+SSVSEF+SSX3EG+SSZJLG+SSZJMP+SS3GFL+SSVSBF+SSSJT4" TargetMode="External"/><Relationship Id="rId95" Type="http://schemas.openxmlformats.org/officeDocument/2006/relationships/hyperlink" Target="http://www-01.ibm.com/support/docview.wss?uid=swg21641461&amp;context=SSZJPZ+SSZJPD+SSVSEF+SSX3EG+SSZJLG+SSZJMP+SS3GFL+SSVSBF+SSSJT4" TargetMode="External"/><Relationship Id="rId22" Type="http://schemas.openxmlformats.org/officeDocument/2006/relationships/hyperlink" Target="http://www-01.ibm.com/support/docview.wss?uid=swg21672650" TargetMode="External"/><Relationship Id="rId27" Type="http://schemas.openxmlformats.org/officeDocument/2006/relationships/hyperlink" Target="http://www-01.ibm.com/support/docview.wss?uid=swg21506569" TargetMode="External"/><Relationship Id="rId43" Type="http://schemas.openxmlformats.org/officeDocument/2006/relationships/hyperlink" Target="http://www-01.ibm.com/support/docview.wss?uid=swg21410927" TargetMode="External"/><Relationship Id="rId48" Type="http://schemas.openxmlformats.org/officeDocument/2006/relationships/hyperlink" Target="http://www-01.ibm.com/support/docview.wss?uid=swg21666144" TargetMode="External"/><Relationship Id="rId64" Type="http://schemas.openxmlformats.org/officeDocument/2006/relationships/hyperlink" Target="http://www-01.ibm.com/support/docview.wss?uid=swg21675547" TargetMode="External"/><Relationship Id="rId69" Type="http://schemas.openxmlformats.org/officeDocument/2006/relationships/hyperlink" Target="http://www-01.ibm.com/support/docview.wss?uid=swg21671224" TargetMode="External"/><Relationship Id="rId113" Type="http://schemas.openxmlformats.org/officeDocument/2006/relationships/hyperlink" Target="http://www-01.ibm.com/support/docview.wss?uid=swg21460925&amp;context=SSZJPZ+SSZJPD+SSVSEF+SSX3EG+SSZJLG+SSZJMP+SS3GFL+SSVSBF+SSSJT4" TargetMode="External"/><Relationship Id="rId118" Type="http://schemas.openxmlformats.org/officeDocument/2006/relationships/hyperlink" Target="http://www-01.ibm.com/support/docview.wss?uid=swg21317812&amp;context=SSZJPZ+SSZJPD+SSVSEF+SSX3EG+SSZJLG+SSZJMP+SS3GFL+SSVSBF+SSSJT4" TargetMode="External"/><Relationship Id="rId134" Type="http://schemas.openxmlformats.org/officeDocument/2006/relationships/hyperlink" Target="http://www-01.ibm.com/support/docview.wss?uid=swg21689413" TargetMode="External"/><Relationship Id="rId139" Type="http://schemas.openxmlformats.org/officeDocument/2006/relationships/printerSettings" Target="../printerSettings/printerSettings2.bin"/><Relationship Id="rId80" Type="http://schemas.openxmlformats.org/officeDocument/2006/relationships/hyperlink" Target="http://www-01.ibm.com/support/docview.wss?uid=swg21683658&amp;context=SSZJPZ+SSZJPD+SSVSEF+SSX3EG+SSZJLG+SSZJMP+SS3GFL+SSVSBF+SSSJT4" TargetMode="External"/><Relationship Id="rId85" Type="http://schemas.openxmlformats.org/officeDocument/2006/relationships/hyperlink" Target="http://www-01.ibm.com/support/docview.wss?uid=swg21684610&amp;context=SSZJPZ+SSZJPD+SSVSEF+SSX3EG+SSZJLG+SSZJMP+SS3GFL+SSVSBF+SSSJT4" TargetMode="External"/><Relationship Id="rId12" Type="http://schemas.openxmlformats.org/officeDocument/2006/relationships/hyperlink" Target="http://www-01.ibm.com/support/docview.wss?uid=swg21573852" TargetMode="External"/><Relationship Id="rId17" Type="http://schemas.openxmlformats.org/officeDocument/2006/relationships/hyperlink" Target="http://www-01.ibm.com/support/docview.wss?uid=swg21514518" TargetMode="External"/><Relationship Id="rId33" Type="http://schemas.openxmlformats.org/officeDocument/2006/relationships/hyperlink" Target="http://www-01.ibm.com/support/docview.wss?uid=swg21669154" TargetMode="External"/><Relationship Id="rId38" Type="http://schemas.openxmlformats.org/officeDocument/2006/relationships/hyperlink" Target="http://www-01.ibm.com/support/docview.wss?uid=swg21674192" TargetMode="External"/><Relationship Id="rId59" Type="http://schemas.openxmlformats.org/officeDocument/2006/relationships/hyperlink" Target="http://www-01.ibm.com/support/docview.wss?uid=swg21416863" TargetMode="External"/><Relationship Id="rId103" Type="http://schemas.openxmlformats.org/officeDocument/2006/relationships/hyperlink" Target="http://www-01.ibm.com/support/docview.wss?uid=swg21661778&amp;context=SSZJPZ+SSZJPD+SSVSEF+SSX3EG+SSZJLG+SSZJMP+SS3GFL+SSVSBF+SSSJT4" TargetMode="External"/><Relationship Id="rId108" Type="http://schemas.openxmlformats.org/officeDocument/2006/relationships/hyperlink" Target="http://www-01.ibm.com/support/docview.wss?uid=swg21686361&amp;context=SSZJPZ+SSZJPD+SSVSEF+SSX3EG+SSZJLG+SSZJMP+SS3GFL+SSVSBF+SSSJT4" TargetMode="External"/><Relationship Id="rId124" Type="http://schemas.openxmlformats.org/officeDocument/2006/relationships/hyperlink" Target="http://www-01.ibm.com/support/docview.wss?uid=swg21659648" TargetMode="External"/><Relationship Id="rId129" Type="http://schemas.openxmlformats.org/officeDocument/2006/relationships/hyperlink" Target="http://www-01.ibm.com/support/docview.wss?uid=swg21693204" TargetMode="External"/><Relationship Id="rId54" Type="http://schemas.openxmlformats.org/officeDocument/2006/relationships/hyperlink" Target="http://www-01.ibm.com/support/docview.wss?uid=swg21676349" TargetMode="External"/><Relationship Id="rId70" Type="http://schemas.openxmlformats.org/officeDocument/2006/relationships/hyperlink" Target="http://www-01.ibm.com/support/docview.wss?uid=swg21673998" TargetMode="External"/><Relationship Id="rId75" Type="http://schemas.openxmlformats.org/officeDocument/2006/relationships/hyperlink" Target="http://www-01.ibm.com/support/docview.wss?uid=swg21683008&amp;context=SSZJPZ+SSZJPD+SSVSEF+SSX3EG+SSZJLG+SSZJMP+SS3GFL+SSVSBF+SSSJT4" TargetMode="External"/><Relationship Id="rId91" Type="http://schemas.openxmlformats.org/officeDocument/2006/relationships/hyperlink" Target="http://www-01.ibm.com/support/docview.wss?uid=swg21687097&amp;context=SSZJPZ+SSZJPD+SSVSEF+SSX3EG+SSZJLG+SSZJMP+SS3GFL+SSVSBF+SSSJT4" TargetMode="External"/><Relationship Id="rId96" Type="http://schemas.openxmlformats.org/officeDocument/2006/relationships/hyperlink" Target="http://www-01.ibm.com/support/docview.wss?uid=swg21512507&amp;context=SSZJPZ+SSZJPD+SSVSEF+SSX3EG+SSZJLG+SSZJMP+SS3GFL+SSVSBF+SSSJT4" TargetMode="External"/><Relationship Id="rId140" Type="http://schemas.openxmlformats.org/officeDocument/2006/relationships/vmlDrawing" Target="../drawings/vmlDrawing1.vml"/><Relationship Id="rId1" Type="http://schemas.openxmlformats.org/officeDocument/2006/relationships/hyperlink" Target="http://www-01.ibm.com/support/docview.wss?uid=swg21649005" TargetMode="External"/><Relationship Id="rId6" Type="http://schemas.openxmlformats.org/officeDocument/2006/relationships/hyperlink" Target="http://www-01.ibm.com/support/docview.wss?uid=swg21651435" TargetMode="External"/><Relationship Id="rId23" Type="http://schemas.openxmlformats.org/officeDocument/2006/relationships/hyperlink" Target="http://www-01.ibm.com/support/docview.wss?uid=swg21673999" TargetMode="External"/><Relationship Id="rId28" Type="http://schemas.openxmlformats.org/officeDocument/2006/relationships/hyperlink" Target="http://www-01.ibm.com/support/docview.wss?uid=swg21675458" TargetMode="External"/><Relationship Id="rId49" Type="http://schemas.openxmlformats.org/officeDocument/2006/relationships/hyperlink" Target="http://www-01.ibm.com/support/docview.wss?uid=swg21669356" TargetMode="External"/><Relationship Id="rId114" Type="http://schemas.openxmlformats.org/officeDocument/2006/relationships/hyperlink" Target="http://www-01.ibm.com/support/docview.wss?uid=swg21689665&amp;context=SSZJPZ+SSZJPD+SSVSEF+SSX3EG+SSZJLG+SSZJMP+SS3GFL+SSVSBF+SSSJT4" TargetMode="External"/><Relationship Id="rId119" Type="http://schemas.openxmlformats.org/officeDocument/2006/relationships/hyperlink" Target="http://www-01.ibm.com/support/docview.wss?uid=swg21599841" TargetMode="External"/><Relationship Id="rId44" Type="http://schemas.openxmlformats.org/officeDocument/2006/relationships/hyperlink" Target="http://www-01.ibm.com/support/docview.wss?uid=swg21671448" TargetMode="External"/><Relationship Id="rId60" Type="http://schemas.openxmlformats.org/officeDocument/2006/relationships/hyperlink" Target="http://www-01.ibm.com/support/docview.wss?uid=swg21639558" TargetMode="External"/><Relationship Id="rId65" Type="http://schemas.openxmlformats.org/officeDocument/2006/relationships/hyperlink" Target="http://www-01.ibm.com/support/docview.wss?uid=swg21412305" TargetMode="External"/><Relationship Id="rId81" Type="http://schemas.openxmlformats.org/officeDocument/2006/relationships/hyperlink" Target="http://www-01.ibm.com/support/docview.wss?uid=swg21683942&amp;context=SSZJPZ+SSZJPD+SSVSEF+SSX3EG+SSZJLG+SSZJMP+SS3GFL+SSVSBF+SSSJT4" TargetMode="External"/><Relationship Id="rId86" Type="http://schemas.openxmlformats.org/officeDocument/2006/relationships/hyperlink" Target="http://www-01.ibm.com/support/docview.wss?uid=swg21669421&amp;context=SSZJPZ+SSZJPD+SSVSEF+SSX3EG+SSZJLG+SSZJMP+SS3GFL+SSVSBF+SSSJT4" TargetMode="External"/><Relationship Id="rId130" Type="http://schemas.openxmlformats.org/officeDocument/2006/relationships/hyperlink" Target="http://www-01.ibm.com/support/docview.wss?uid=swg21693137" TargetMode="External"/><Relationship Id="rId135" Type="http://schemas.openxmlformats.org/officeDocument/2006/relationships/hyperlink" Target="http://www-01.ibm.com/support/docview.wss?uid=swg21687251" TargetMode="External"/><Relationship Id="rId13" Type="http://schemas.openxmlformats.org/officeDocument/2006/relationships/hyperlink" Target="http://www-01.ibm.com/support/docview.wss?uid=swg21671428" TargetMode="External"/><Relationship Id="rId18" Type="http://schemas.openxmlformats.org/officeDocument/2006/relationships/hyperlink" Target="http://www-01.ibm.com/support/docview.wss?uid=swg21665863" TargetMode="External"/><Relationship Id="rId39" Type="http://schemas.openxmlformats.org/officeDocument/2006/relationships/hyperlink" Target="http://www-01.ibm.com/support/docview.wss?uid=swg21584789" TargetMode="External"/><Relationship Id="rId109" Type="http://schemas.openxmlformats.org/officeDocument/2006/relationships/hyperlink" Target="http://www-01.ibm.com/support/docview.wss?uid=swg21689464&amp;context=SSZJPZ+SSZJPD+SSVSEF+SSX3EG+SSZJLG+SSZJMP+SS3GFL+SSVSBF+SSSJT4" TargetMode="External"/><Relationship Id="rId34" Type="http://schemas.openxmlformats.org/officeDocument/2006/relationships/hyperlink" Target="http://www-01.ibm.com/support/docview.wss?uid=swg21666144" TargetMode="External"/><Relationship Id="rId50" Type="http://schemas.openxmlformats.org/officeDocument/2006/relationships/hyperlink" Target="http://www-01.ibm.com/support/docview.wss?uid=swg21672965" TargetMode="External"/><Relationship Id="rId55" Type="http://schemas.openxmlformats.org/officeDocument/2006/relationships/hyperlink" Target="http://www-01.ibm.com/support/docview.wss?uid=swg21620483" TargetMode="External"/><Relationship Id="rId76" Type="http://schemas.openxmlformats.org/officeDocument/2006/relationships/hyperlink" Target="http://www-01.ibm.com/support/docview.wss?uid=swg21680740&amp;context=SSZJPZ+SSZJPD+SSVSEF+SSX3EG+SSZJLG+SSZJMP+SS3GFL+SSVSBF+SSSJT4" TargetMode="External"/><Relationship Id="rId97" Type="http://schemas.openxmlformats.org/officeDocument/2006/relationships/hyperlink" Target="http://www-01.ibm.com/support/docview.wss?uid=swg21687104&amp;context=SSZJPZ+SSZJPD+SSVSEF+SSX3EG+SSZJLG+SSZJMP+SS3GFL+SSVSBF+SSSJT4" TargetMode="External"/><Relationship Id="rId104" Type="http://schemas.openxmlformats.org/officeDocument/2006/relationships/hyperlink" Target="http://www-01.ibm.com/support/docview.wss?uid=swg21683305&amp;context=SSZJPZ+SSZJPD+SSVSEF+SSX3EG+SSZJLG+SSZJMP+SS3GFL+SSVSBF+SSSJT4" TargetMode="External"/><Relationship Id="rId120" Type="http://schemas.openxmlformats.org/officeDocument/2006/relationships/hyperlink" Target="http://www-01.ibm.com/support/docview.wss?uid=swg21689997" TargetMode="External"/><Relationship Id="rId125" Type="http://schemas.openxmlformats.org/officeDocument/2006/relationships/hyperlink" Target="http://www-01.ibm.com/support/docview.wss?uid=swg21692006" TargetMode="External"/><Relationship Id="rId141" Type="http://schemas.openxmlformats.org/officeDocument/2006/relationships/comments" Target="../comments1.xml"/><Relationship Id="rId7" Type="http://schemas.openxmlformats.org/officeDocument/2006/relationships/hyperlink" Target="http://www-01.ibm.com/support/docview.wss?uid=swg21665623" TargetMode="External"/><Relationship Id="rId71" Type="http://schemas.openxmlformats.org/officeDocument/2006/relationships/hyperlink" Target="http://www-01.ibm.com/support/docview.wss?uid=swg21447076" TargetMode="External"/><Relationship Id="rId92" Type="http://schemas.openxmlformats.org/officeDocument/2006/relationships/hyperlink" Target="http://www-01.ibm.com/support/docview.wss?uid=swg21668528&amp;context=SSZJPZ+SSZJPD+SSVSEF+SSX3EG+SSZJLG+SSZJMP+SS3GFL+SSVSBF+SSSJT4" TargetMode="External"/><Relationship Id="rId2" Type="http://schemas.openxmlformats.org/officeDocument/2006/relationships/hyperlink" Target="http://www-01.ibm.com/support/docview.wss?uid=swg21663405" TargetMode="External"/><Relationship Id="rId29" Type="http://schemas.openxmlformats.org/officeDocument/2006/relationships/hyperlink" Target="http://www-01.ibm.com/support/docview.wss?uid=swg21410927" TargetMode="External"/><Relationship Id="rId24" Type="http://schemas.openxmlformats.org/officeDocument/2006/relationships/hyperlink" Target="http://www-01.ibm.com/support/docview.wss?uid=swg21674192" TargetMode="External"/><Relationship Id="rId40" Type="http://schemas.openxmlformats.org/officeDocument/2006/relationships/hyperlink" Target="http://www-01.ibm.com/support/docview.wss?uid=swg21474754" TargetMode="External"/><Relationship Id="rId45" Type="http://schemas.openxmlformats.org/officeDocument/2006/relationships/hyperlink" Target="http://www-01.ibm.com/support/docview.wss?uid=swg21460280" TargetMode="External"/><Relationship Id="rId66" Type="http://schemas.openxmlformats.org/officeDocument/2006/relationships/hyperlink" Target="http://www-01.ibm.com/support/docview.wss?uid=swg21457522" TargetMode="External"/><Relationship Id="rId87" Type="http://schemas.openxmlformats.org/officeDocument/2006/relationships/hyperlink" Target="http://www-01.ibm.com/support/docview.wss?uid=swg21685671&amp;context=SSZJPZ+SSZJPD+SSVSEF+SSX3EG+SSZJLG+SSZJMP+SS3GFL+SSVSBF+SSSJT4" TargetMode="External"/><Relationship Id="rId110" Type="http://schemas.openxmlformats.org/officeDocument/2006/relationships/hyperlink" Target="http://www-01.ibm.com/support/docview.wss?uid=swg21688856&amp;context=SSZJPZ+SSZJPD+SSVSEF+SSX3EG+SSZJLG+SSZJMP+SS3GFL+SSVSBF+SSSJT4" TargetMode="External"/><Relationship Id="rId115" Type="http://schemas.openxmlformats.org/officeDocument/2006/relationships/hyperlink" Target="http://www-01.ibm.com/support/docview.wss?uid=swg21686361&amp;context=SSZJPZ+SSZJPD+SSVSEF+SSX3EG+SSZJLG+SSZJMP+SS3GFL+SSVSBF+SSSJT4" TargetMode="External"/><Relationship Id="rId131" Type="http://schemas.openxmlformats.org/officeDocument/2006/relationships/hyperlink" Target="http://www-01.ibm.com/support/docview.wss?uid=swg21685129" TargetMode="External"/><Relationship Id="rId136" Type="http://schemas.openxmlformats.org/officeDocument/2006/relationships/hyperlink" Target="http://www-01.ibm.com/support/docview.wss?uid=swg21689778" TargetMode="External"/><Relationship Id="rId61" Type="http://schemas.openxmlformats.org/officeDocument/2006/relationships/hyperlink" Target="http://www-01.ibm.com/support/docview.wss?uid=swg21679405" TargetMode="External"/><Relationship Id="rId82" Type="http://schemas.openxmlformats.org/officeDocument/2006/relationships/hyperlink" Target="http://www-01.ibm.com/support/docview.wss?uid=swg21667010&amp;context=SSZJPZ+SSZJPD+SSVSEF+SSX3EG+SSZJLG+SSZJMP+SS3GFL+SSVSBF+SSSJT4" TargetMode="External"/><Relationship Id="rId19" Type="http://schemas.openxmlformats.org/officeDocument/2006/relationships/hyperlink" Target="http://www-01.ibm.com/support/docview.wss?uid=swg21497966" TargetMode="External"/><Relationship Id="rId14" Type="http://schemas.openxmlformats.org/officeDocument/2006/relationships/hyperlink" Target="http://www-01.ibm.com/support/docview.wss?uid=swg21318840" TargetMode="External"/><Relationship Id="rId30" Type="http://schemas.openxmlformats.org/officeDocument/2006/relationships/hyperlink" Target="http://www-01.ibm.com/support/docview.wss?uid=swg21671448" TargetMode="External"/><Relationship Id="rId35" Type="http://schemas.openxmlformats.org/officeDocument/2006/relationships/hyperlink" Target="http://www-01.ibm.com/support/docview.wss?uid=swg21669356" TargetMode="External"/><Relationship Id="rId56" Type="http://schemas.openxmlformats.org/officeDocument/2006/relationships/hyperlink" Target="http://www-01.ibm.com/support/docview.wss?uid=swg21678415" TargetMode="External"/><Relationship Id="rId77" Type="http://schemas.openxmlformats.org/officeDocument/2006/relationships/hyperlink" Target="http://www-01.ibm.com/support/docview.wss?uid=swg21399192&amp;context=SSZJPZ+SSZJPD+SSVSEF+SSX3EG+SSZJLG+SSZJMP+SS3GFL+SSVSBF+SSSJT4" TargetMode="External"/><Relationship Id="rId100" Type="http://schemas.openxmlformats.org/officeDocument/2006/relationships/hyperlink" Target="http://www-01.ibm.com/support/docview.wss?uid=swg21683511&amp;context=SSZJPZ+SSZJPD+SSVSEF+SSX3EG+SSZJLG+SSZJMP+SS3GFL+SSVSBF+SSSJT4" TargetMode="External"/><Relationship Id="rId105" Type="http://schemas.openxmlformats.org/officeDocument/2006/relationships/hyperlink" Target="http://www-01.ibm.com/support/docview.wss?uid=swg21448099&amp;context=SSZJPZ+SSZJPD+SSVSEF+SSX3EG+SSZJLG+SSZJMP+SS3GFL+SSVSBF+SSSJT4" TargetMode="External"/><Relationship Id="rId126" Type="http://schemas.openxmlformats.org/officeDocument/2006/relationships/hyperlink" Target="http://www-01.ibm.com/support/docview.wss?uid=swg21686110" TargetMode="External"/><Relationship Id="rId8" Type="http://schemas.openxmlformats.org/officeDocument/2006/relationships/hyperlink" Target="http://www-01.ibm.com/support/docview.wss?uid=swg21496350" TargetMode="External"/><Relationship Id="rId51" Type="http://schemas.openxmlformats.org/officeDocument/2006/relationships/hyperlink" Target="http://www-01.ibm.com/support/docview.wss?uid=swg21677107" TargetMode="External"/><Relationship Id="rId72" Type="http://schemas.openxmlformats.org/officeDocument/2006/relationships/hyperlink" Target="http://www-01.ibm.com/support/docview.wss?uid=swg21623351" TargetMode="External"/><Relationship Id="rId93" Type="http://schemas.openxmlformats.org/officeDocument/2006/relationships/hyperlink" Target="http://www-01.ibm.com/support/docview.wss?uid=swg21684025&amp;context=SSZJPZ+SSZJPD+SSVSEF+SSX3EG+SSZJLG+SSZJMP+SS3GFL+SSVSBF+SSSJT4" TargetMode="External"/><Relationship Id="rId98" Type="http://schemas.openxmlformats.org/officeDocument/2006/relationships/hyperlink" Target="http://www-01.ibm.com/support/docview.wss?uid=swg21671448&amp;context=SSZJPZ+SSZJPD+SSVSEF+SSX3EG+SSZJLG+SSZJMP+SS3GFL+SSVSBF+SSSJT4" TargetMode="External"/><Relationship Id="rId121" Type="http://schemas.openxmlformats.org/officeDocument/2006/relationships/hyperlink" Target="http://www-01.ibm.com/support/docview.wss?uid=swg21691573" TargetMode="External"/><Relationship Id="rId3" Type="http://schemas.openxmlformats.org/officeDocument/2006/relationships/hyperlink" Target="http://www-01.ibm.com/support/docview.wss?uid=swg21667214" TargetMode="External"/><Relationship Id="rId25" Type="http://schemas.openxmlformats.org/officeDocument/2006/relationships/hyperlink" Target="http://www-01.ibm.com/support/docview.wss?uid=swg21584789" TargetMode="External"/><Relationship Id="rId46" Type="http://schemas.openxmlformats.org/officeDocument/2006/relationships/hyperlink" Target="http://www-01.ibm.com/support/docview.wss?uid=swg21580174" TargetMode="External"/><Relationship Id="rId67" Type="http://schemas.openxmlformats.org/officeDocument/2006/relationships/hyperlink" Target="http://www-01.ibm.com/support/docview.wss?uid=swg21680430" TargetMode="External"/><Relationship Id="rId116" Type="http://schemas.openxmlformats.org/officeDocument/2006/relationships/hyperlink" Target="http://www-01.ibm.com/support/docview.wss?uid=swg21689464&amp;context=SSZJPZ+SSZJPD+SSVSEF+SSX3EG+SSZJLG+SSZJMP+SS3GFL+SSVSBF+SSSJT4" TargetMode="External"/><Relationship Id="rId137" Type="http://schemas.openxmlformats.org/officeDocument/2006/relationships/hyperlink" Target="http://www-01.ibm.com/support/docview.wss?uid=swg21660628" TargetMode="External"/><Relationship Id="rId20" Type="http://schemas.openxmlformats.org/officeDocument/2006/relationships/hyperlink" Target="http://www-01.ibm.com/support/docview.wss?uid=swg21668429" TargetMode="External"/><Relationship Id="rId41" Type="http://schemas.openxmlformats.org/officeDocument/2006/relationships/hyperlink" Target="http://www-01.ibm.com/support/docview.wss?uid=swg21506569" TargetMode="External"/><Relationship Id="rId62" Type="http://schemas.openxmlformats.org/officeDocument/2006/relationships/hyperlink" Target="http://www-01.ibm.com/support/docview.wss?uid=swg21448328" TargetMode="External"/><Relationship Id="rId83" Type="http://schemas.openxmlformats.org/officeDocument/2006/relationships/hyperlink" Target="http://www-01.ibm.com/support/docview.wss?uid=swg21683273&amp;context=SSZJPZ+SSZJPD+SSVSEF+SSX3EG+SSZJLG+SSZJMP+SS3GFL+SSVSBF+SSSJT4" TargetMode="External"/><Relationship Id="rId88" Type="http://schemas.openxmlformats.org/officeDocument/2006/relationships/hyperlink" Target="http://www-01.ibm.com/support/docview.wss?uid=swg21688100&amp;context=SSZJPZ+SSZJPD+SSVSEF+SSX3EG+SSZJLG+SSZJMP+SS3GFL+SSVSBF+SSSJT4" TargetMode="External"/><Relationship Id="rId111" Type="http://schemas.openxmlformats.org/officeDocument/2006/relationships/hyperlink" Target="http://www-01.ibm.com/support/docview.wss?uid=swg21317812&amp;context=SSZJPZ+SSZJPD+SSVSEF+SSX3EG+SSZJLG+SSZJMP+SS3GFL+SSVSBF+SSSJT4" TargetMode="External"/><Relationship Id="rId132" Type="http://schemas.openxmlformats.org/officeDocument/2006/relationships/hyperlink" Target="http://www-01.ibm.com/support/docview.wss?uid=swg21358649" TargetMode="External"/><Relationship Id="rId15" Type="http://schemas.openxmlformats.org/officeDocument/2006/relationships/hyperlink" Target="http://www-01.ibm.com/support/docview.wss?uid=swg21646253" TargetMode="External"/><Relationship Id="rId36" Type="http://schemas.openxmlformats.org/officeDocument/2006/relationships/hyperlink" Target="http://www-01.ibm.com/support/docview.wss?uid=swg21672650" TargetMode="External"/><Relationship Id="rId57" Type="http://schemas.openxmlformats.org/officeDocument/2006/relationships/hyperlink" Target="http://www-01.ibm.com/support/docview.wss?uid=swg21678738" TargetMode="External"/><Relationship Id="rId106" Type="http://schemas.openxmlformats.org/officeDocument/2006/relationships/hyperlink" Target="http://www-01.ibm.com/support/docview.wss?uid=swg21460925&amp;context=SSZJPZ+SSZJPD+SSVSEF+SSX3EG+SSZJLG+SSZJMP+SS3GFL+SSVSBF+SSSJT4" TargetMode="External"/><Relationship Id="rId127" Type="http://schemas.openxmlformats.org/officeDocument/2006/relationships/hyperlink" Target="http://www-01.ibm.com/support/docview.wss?uid=swg21693287" TargetMode="External"/><Relationship Id="rId10" Type="http://schemas.openxmlformats.org/officeDocument/2006/relationships/hyperlink" Target="http://www-01.ibm.com/support/docview.wss?uid=swg21669421" TargetMode="External"/><Relationship Id="rId31" Type="http://schemas.openxmlformats.org/officeDocument/2006/relationships/hyperlink" Target="http://www-01.ibm.com/support/docview.wss?uid=swg21460280" TargetMode="External"/><Relationship Id="rId52" Type="http://schemas.openxmlformats.org/officeDocument/2006/relationships/hyperlink" Target="http://www-01.ibm.com/support/docview.wss?uid=swg21590035" TargetMode="External"/><Relationship Id="rId73" Type="http://schemas.openxmlformats.org/officeDocument/2006/relationships/hyperlink" Target="http://www-01.ibm.com/support/docview.wss?uid=swg21683032" TargetMode="External"/><Relationship Id="rId78" Type="http://schemas.openxmlformats.org/officeDocument/2006/relationships/hyperlink" Target="http://www-01.ibm.com/support/docview.wss?uid=swg21678929&amp;context=SSZJPZ+SSZJPD+SSVSEF+SSX3EG+SSZJLG+SSZJMP+SS3GFL+SSVSBF+SSSJT4" TargetMode="External"/><Relationship Id="rId94" Type="http://schemas.openxmlformats.org/officeDocument/2006/relationships/hyperlink" Target="http://www-01.ibm.com/support/docview.wss?uid=swg21662524&amp;context=SSZJPZ+SSZJPD+SSVSEF+SSX3EG+SSZJLG+SSZJMP+SS3GFL+SSVSBF+SSSJT4" TargetMode="External"/><Relationship Id="rId99" Type="http://schemas.openxmlformats.org/officeDocument/2006/relationships/hyperlink" Target="http://www-01.ibm.com/support/docview.wss?uid=swg21442783&amp;context=SSZJPZ+SSZJPD+SSVSEF+SSX3EG+SSZJLG+SSZJMP+SS3GFL+SSVSBF+SSSJT4" TargetMode="External"/><Relationship Id="rId101" Type="http://schemas.openxmlformats.org/officeDocument/2006/relationships/hyperlink" Target="http://www-01.ibm.com/support/docview.wss?uid=swg21634191&amp;context=SSZJPZ+SSZJPD+SSVSEF+SSX3EG+SSZJLG+SSZJMP+SS3GFL+SSVSBF+SSSJT4" TargetMode="External"/><Relationship Id="rId122" Type="http://schemas.openxmlformats.org/officeDocument/2006/relationships/hyperlink" Target="http://www-01.ibm.com/support/docview.wss?uid=swg21693524" TargetMode="External"/><Relationship Id="rId4" Type="http://schemas.openxmlformats.org/officeDocument/2006/relationships/hyperlink" Target="http://www-01.ibm.com/support/docview.wss?uid=swg21667130" TargetMode="External"/><Relationship Id="rId9" Type="http://schemas.openxmlformats.org/officeDocument/2006/relationships/hyperlink" Target="http://www-01.ibm.com/support/docview.wss?uid=swg21454955" TargetMode="External"/><Relationship Id="rId26" Type="http://schemas.openxmlformats.org/officeDocument/2006/relationships/hyperlink" Target="http://www-01.ibm.com/support/docview.wss?uid=swg21474754" TargetMode="External"/><Relationship Id="rId47" Type="http://schemas.openxmlformats.org/officeDocument/2006/relationships/hyperlink" Target="http://www-01.ibm.com/support/docview.wss?uid=swg21669154" TargetMode="External"/><Relationship Id="rId68" Type="http://schemas.openxmlformats.org/officeDocument/2006/relationships/hyperlink" Target="http://www-01.ibm.com/support/docview.wss?uid=swg21670607" TargetMode="External"/><Relationship Id="rId89" Type="http://schemas.openxmlformats.org/officeDocument/2006/relationships/hyperlink" Target="http://www-01.ibm.com/support/docview.wss?uid=swg21683703&amp;context=SSZJPZ+SSZJPD+SSVSEF+SSX3EG+SSZJLG+SSZJMP+SS3GFL+SSVSBF+SSSJT4" TargetMode="External"/><Relationship Id="rId112" Type="http://schemas.openxmlformats.org/officeDocument/2006/relationships/hyperlink" Target="http://www-01.ibm.com/support/docview.wss?uid=swg21448099&amp;context=SSZJPZ+SSZJPD+SSVSEF+SSX3EG+SSZJLG+SSZJMP+SS3GFL+SSVSBF+SSSJT4" TargetMode="External"/><Relationship Id="rId133" Type="http://schemas.openxmlformats.org/officeDocument/2006/relationships/hyperlink" Target="http://www-01.ibm.com/support/docview.wss?uid=swg21692134" TargetMode="External"/><Relationship Id="rId16" Type="http://schemas.openxmlformats.org/officeDocument/2006/relationships/hyperlink" Target="http://www-01.ibm.com/support/docview.wss?uid=swg2167099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01.ibm.com/support/docview.wss?uid=swg21624929" TargetMode="External"/><Relationship Id="rId21" Type="http://schemas.openxmlformats.org/officeDocument/2006/relationships/hyperlink" Target="http://www-01.ibm.com/support/docview.wss?uid=swg21695508" TargetMode="External"/><Relationship Id="rId42" Type="http://schemas.openxmlformats.org/officeDocument/2006/relationships/hyperlink" Target="http://www.ibm.com/support/docview.wss?uid=swg21642236" TargetMode="External"/><Relationship Id="rId63" Type="http://schemas.openxmlformats.org/officeDocument/2006/relationships/hyperlink" Target="http://www-01.ibm.com/support/docview.wss?uid=swg27042055" TargetMode="External"/><Relationship Id="rId84" Type="http://schemas.openxmlformats.org/officeDocument/2006/relationships/hyperlink" Target="http://www-01.ibm.com/support/docview.wss?uid=swg21646815" TargetMode="External"/><Relationship Id="rId138" Type="http://schemas.openxmlformats.org/officeDocument/2006/relationships/hyperlink" Target="http://www-01.ibm.com/support/docview.wss?uid=swg21902996" TargetMode="External"/><Relationship Id="rId159" Type="http://schemas.openxmlformats.org/officeDocument/2006/relationships/printerSettings" Target="../printerSettings/printerSettings3.bin"/><Relationship Id="rId107" Type="http://schemas.openxmlformats.org/officeDocument/2006/relationships/hyperlink" Target="http://www.ibm.com/support/docview.wss?uid=swg21318136" TargetMode="External"/><Relationship Id="rId11" Type="http://schemas.openxmlformats.org/officeDocument/2006/relationships/hyperlink" Target="http://www-01.ibm.com/support/docview.wss?uid=swg21381234" TargetMode="External"/><Relationship Id="rId32" Type="http://schemas.openxmlformats.org/officeDocument/2006/relationships/hyperlink" Target="http://www-01.ibm.com/support/docview.wss?uid=swg21696076" TargetMode="External"/><Relationship Id="rId53" Type="http://schemas.openxmlformats.org/officeDocument/2006/relationships/hyperlink" Target="http://www-01.ibm.com/support/docview.wss?uid=swg21697181" TargetMode="External"/><Relationship Id="rId74" Type="http://schemas.openxmlformats.org/officeDocument/2006/relationships/hyperlink" Target="http://www-01.ibm.com/support/docview.wss?uid=swg21655874" TargetMode="External"/><Relationship Id="rId128" Type="http://schemas.openxmlformats.org/officeDocument/2006/relationships/hyperlink" Target="http://www-01.ibm.com/support/docview.wss?uid=swg21963498" TargetMode="External"/><Relationship Id="rId149" Type="http://schemas.openxmlformats.org/officeDocument/2006/relationships/hyperlink" Target="http://www-01.ibm.com/support/docview.wss?uid=swg21967583" TargetMode="External"/><Relationship Id="rId5" Type="http://schemas.openxmlformats.org/officeDocument/2006/relationships/hyperlink" Target="http://www-01.ibm.com/support/docview.wss?uid=swg21663405" TargetMode="External"/><Relationship Id="rId95" Type="http://schemas.openxmlformats.org/officeDocument/2006/relationships/hyperlink" Target="http://www.ibm.com/support/docview.wss?uid=swg21698682" TargetMode="External"/><Relationship Id="rId22" Type="http://schemas.openxmlformats.org/officeDocument/2006/relationships/hyperlink" Target="http://www-01.ibm.com/support/docview.wss?uid=swg21671277" TargetMode="External"/><Relationship Id="rId43" Type="http://schemas.openxmlformats.org/officeDocument/2006/relationships/hyperlink" Target="http://www.ibm.com/support/docview.wss?uid=swg21883498" TargetMode="External"/><Relationship Id="rId64" Type="http://schemas.openxmlformats.org/officeDocument/2006/relationships/hyperlink" Target="http://www-01.ibm.com/support/docview.wss?uid=swg21902649" TargetMode="External"/><Relationship Id="rId118" Type="http://schemas.openxmlformats.org/officeDocument/2006/relationships/hyperlink" Target="http://www-01.ibm.com/support/docview.wss?uid=swg21670202" TargetMode="External"/><Relationship Id="rId139" Type="http://schemas.openxmlformats.org/officeDocument/2006/relationships/hyperlink" Target="http://www-01.ibm.com/support/docview.wss?uid=swg21577490" TargetMode="External"/><Relationship Id="rId80" Type="http://schemas.openxmlformats.org/officeDocument/2006/relationships/hyperlink" Target="http://www-01.ibm.com/support/docview.wss?uid=swg21959651" TargetMode="External"/><Relationship Id="rId85" Type="http://schemas.openxmlformats.org/officeDocument/2006/relationships/hyperlink" Target="http://www-01.ibm.com/support/docview.wss?uid=swg21961331" TargetMode="External"/><Relationship Id="rId150" Type="http://schemas.openxmlformats.org/officeDocument/2006/relationships/hyperlink" Target="http://www-01.ibm.com/support/docview.wss?uid=swg21679943" TargetMode="External"/><Relationship Id="rId155" Type="http://schemas.openxmlformats.org/officeDocument/2006/relationships/hyperlink" Target="http://www-01.ibm.com/support/docview.wss?uid=swg21663278" TargetMode="External"/><Relationship Id="rId12" Type="http://schemas.openxmlformats.org/officeDocument/2006/relationships/hyperlink" Target="http://www-01.ibm.com/support/docview.wss?uid=swg21669154" TargetMode="External"/><Relationship Id="rId17" Type="http://schemas.openxmlformats.org/officeDocument/2006/relationships/hyperlink" Target="http://www-01.ibm.com/support/docview.wss?uid=swg21416273" TargetMode="External"/><Relationship Id="rId33" Type="http://schemas.openxmlformats.org/officeDocument/2006/relationships/hyperlink" Target="http://www-01.ibm.com/support/docview.wss?uid=swg21698648" TargetMode="External"/><Relationship Id="rId38" Type="http://schemas.openxmlformats.org/officeDocument/2006/relationships/hyperlink" Target="http://www.ibm.com/support/docview.wss?uid=swg21701913" TargetMode="External"/><Relationship Id="rId59" Type="http://schemas.openxmlformats.org/officeDocument/2006/relationships/hyperlink" Target="http://www-01.ibm.com/support/docview.wss?uid=swg21691553" TargetMode="External"/><Relationship Id="rId103" Type="http://schemas.openxmlformats.org/officeDocument/2006/relationships/hyperlink" Target="http://www.ibm.com/support/docview.wss?uid=swg21693528" TargetMode="External"/><Relationship Id="rId108" Type="http://schemas.openxmlformats.org/officeDocument/2006/relationships/hyperlink" Target="http://www.ibm.com/support/docview.wss?uid=swg21639344" TargetMode="External"/><Relationship Id="rId124" Type="http://schemas.openxmlformats.org/officeDocument/2006/relationships/hyperlink" Target="http://www-01.ibm.com/support/docview.wss?uid=swg21967648" TargetMode="External"/><Relationship Id="rId129" Type="http://schemas.openxmlformats.org/officeDocument/2006/relationships/hyperlink" Target="http://www-01.ibm.com/support/docview.wss?uid=swg21968195" TargetMode="External"/><Relationship Id="rId54" Type="http://schemas.openxmlformats.org/officeDocument/2006/relationships/hyperlink" Target="http://www-01.ibm.com/support/docview.wss?uid=swg21902280" TargetMode="External"/><Relationship Id="rId70" Type="http://schemas.openxmlformats.org/officeDocument/2006/relationships/hyperlink" Target="http://www-01.ibm.com/support/docview.wss?uid=swg21657647" TargetMode="External"/><Relationship Id="rId75" Type="http://schemas.openxmlformats.org/officeDocument/2006/relationships/hyperlink" Target="http://www-01.ibm.com/support/docview.wss?uid=swg21963190" TargetMode="External"/><Relationship Id="rId91" Type="http://schemas.openxmlformats.org/officeDocument/2006/relationships/hyperlink" Target="http://www.ibm.com/support/docview.wss?uid=swg21964770" TargetMode="External"/><Relationship Id="rId96" Type="http://schemas.openxmlformats.org/officeDocument/2006/relationships/hyperlink" Target="http://www.ibm.com/support/docview.wss?uid=swg21670202" TargetMode="External"/><Relationship Id="rId140" Type="http://schemas.openxmlformats.org/officeDocument/2006/relationships/hyperlink" Target="http://www-01.ibm.com/support/docview.wss?uid=swg21671725" TargetMode="External"/><Relationship Id="rId145" Type="http://schemas.openxmlformats.org/officeDocument/2006/relationships/hyperlink" Target="http://www-01.ibm.com/support/docview.wss?uid=swg21973987" TargetMode="External"/><Relationship Id="rId1" Type="http://schemas.openxmlformats.org/officeDocument/2006/relationships/hyperlink" Target="http://www-01.ibm.com/support/docview.wss?uid=swg21693638" TargetMode="External"/><Relationship Id="rId6" Type="http://schemas.openxmlformats.org/officeDocument/2006/relationships/hyperlink" Target="http://www-01.ibm.com/support/docview.wss?uid=swg21695028" TargetMode="External"/><Relationship Id="rId23" Type="http://schemas.openxmlformats.org/officeDocument/2006/relationships/hyperlink" Target="http://www-01.ibm.com/support/docview.wss?uid=swg21693138" TargetMode="External"/><Relationship Id="rId28" Type="http://schemas.openxmlformats.org/officeDocument/2006/relationships/hyperlink" Target="http://www.ibm.com/support/docview.wss?uid=swg21496350" TargetMode="External"/><Relationship Id="rId49" Type="http://schemas.openxmlformats.org/officeDocument/2006/relationships/hyperlink" Target="http://www-01.ibm.com/support/docview.wss?uid=swg21699915" TargetMode="External"/><Relationship Id="rId114" Type="http://schemas.openxmlformats.org/officeDocument/2006/relationships/hyperlink" Target="http://www.ibm.com/support/docview.wss?uid=swg21964166" TargetMode="External"/><Relationship Id="rId119" Type="http://schemas.openxmlformats.org/officeDocument/2006/relationships/hyperlink" Target="http://www-01.ibm.com/support/docview.wss?uid=swg21964056" TargetMode="External"/><Relationship Id="rId44" Type="http://schemas.openxmlformats.org/officeDocument/2006/relationships/hyperlink" Target="http://www-01.ibm.com/support/docview.wss?uid=swg21621967" TargetMode="External"/><Relationship Id="rId60" Type="http://schemas.openxmlformats.org/officeDocument/2006/relationships/hyperlink" Target="http://www-01.ibm.com/support/docview.wss?uid=swg21402853" TargetMode="External"/><Relationship Id="rId65" Type="http://schemas.openxmlformats.org/officeDocument/2006/relationships/hyperlink" Target="http://www-01.ibm.com/support/docview.wss?uid=swg21902684" TargetMode="External"/><Relationship Id="rId81" Type="http://schemas.openxmlformats.org/officeDocument/2006/relationships/hyperlink" Target="http://www-01.ibm.com/support/docview.wss?uid=swg1JR53665" TargetMode="External"/><Relationship Id="rId86" Type="http://schemas.openxmlformats.org/officeDocument/2006/relationships/hyperlink" Target="http://www-01.ibm.com/support/docview.wss?uid=swg21961343" TargetMode="External"/><Relationship Id="rId130" Type="http://schemas.openxmlformats.org/officeDocument/2006/relationships/hyperlink" Target="http://www-01.ibm.com/support/docview.wss?uid=swg21617882" TargetMode="External"/><Relationship Id="rId135" Type="http://schemas.openxmlformats.org/officeDocument/2006/relationships/hyperlink" Target="http://www-01.ibm.com/support/docview.wss?uid=swg21620217" TargetMode="External"/><Relationship Id="rId151" Type="http://schemas.openxmlformats.org/officeDocument/2006/relationships/hyperlink" Target="http://www-01.ibm.com/support/docview.wss?uid=swg21682898" TargetMode="External"/><Relationship Id="rId156" Type="http://schemas.openxmlformats.org/officeDocument/2006/relationships/hyperlink" Target="http://www-01.ibm.com/support/docview.wss?uid=swg21672650" TargetMode="External"/><Relationship Id="rId13" Type="http://schemas.openxmlformats.org/officeDocument/2006/relationships/hyperlink" Target="http://www-01.ibm.com/support/docview.wss?uid=swg21696986" TargetMode="External"/><Relationship Id="rId18" Type="http://schemas.openxmlformats.org/officeDocument/2006/relationships/hyperlink" Target="http://www-01.ibm.com/support/docview.wss?uid=swg21696534" TargetMode="External"/><Relationship Id="rId39" Type="http://schemas.openxmlformats.org/officeDocument/2006/relationships/hyperlink" Target="http://www.ibm.com/support/docview.wss?uid=swg21317914" TargetMode="External"/><Relationship Id="rId109" Type="http://schemas.openxmlformats.org/officeDocument/2006/relationships/hyperlink" Target="http://www.ibm.com/support/docview.wss?uid=swg21660153" TargetMode="External"/><Relationship Id="rId34" Type="http://schemas.openxmlformats.org/officeDocument/2006/relationships/hyperlink" Target="http://www.ibm.com/support/docview.wss?uid=swg21671969" TargetMode="External"/><Relationship Id="rId50" Type="http://schemas.openxmlformats.org/officeDocument/2006/relationships/hyperlink" Target="http://www-01.ibm.com/support/docview.wss?uid=swg21678784" TargetMode="External"/><Relationship Id="rId55" Type="http://schemas.openxmlformats.org/officeDocument/2006/relationships/hyperlink" Target="http://www-01.ibm.com/support/docview.wss?uid=swg21701436" TargetMode="External"/><Relationship Id="rId76" Type="http://schemas.openxmlformats.org/officeDocument/2006/relationships/hyperlink" Target="http://www-01.ibm.com/support/docview.wss?uid=swg21585315" TargetMode="External"/><Relationship Id="rId97" Type="http://schemas.openxmlformats.org/officeDocument/2006/relationships/hyperlink" Target="http://www.ibm.com/support/docview.wss?uid=swg21497966" TargetMode="External"/><Relationship Id="rId104" Type="http://schemas.openxmlformats.org/officeDocument/2006/relationships/hyperlink" Target="http://www.ibm.com/support/docview.wss?uid=swg21611442" TargetMode="External"/><Relationship Id="rId120" Type="http://schemas.openxmlformats.org/officeDocument/2006/relationships/hyperlink" Target="http://www-01.ibm.com/support/docview.wss?uid=swg27023443" TargetMode="External"/><Relationship Id="rId125" Type="http://schemas.openxmlformats.org/officeDocument/2006/relationships/hyperlink" Target="http://www-01.ibm.com/support/docview.wss?uid=swg21967701" TargetMode="External"/><Relationship Id="rId141" Type="http://schemas.openxmlformats.org/officeDocument/2006/relationships/hyperlink" Target="http://www-01.ibm.com/support/docview.wss?uid=swg21964927" TargetMode="External"/><Relationship Id="rId146" Type="http://schemas.openxmlformats.org/officeDocument/2006/relationships/hyperlink" Target="http://www-01.ibm.com/support/docview.wss?uid=swg21973988" TargetMode="External"/><Relationship Id="rId7" Type="http://schemas.openxmlformats.org/officeDocument/2006/relationships/hyperlink" Target="http://www-01.ibm.com/support/docview.wss?uid=swg21694908" TargetMode="External"/><Relationship Id="rId71" Type="http://schemas.openxmlformats.org/officeDocument/2006/relationships/hyperlink" Target="http://www-01.ibm.com/support/docview.wss?uid=swg21655869" TargetMode="External"/><Relationship Id="rId92" Type="http://schemas.openxmlformats.org/officeDocument/2006/relationships/hyperlink" Target="http://www.ibm.com/support/docview.wss?uid=swg21691555" TargetMode="External"/><Relationship Id="rId2" Type="http://schemas.openxmlformats.org/officeDocument/2006/relationships/hyperlink" Target="http://www-01.ibm.com/support/docview.wss?uid=swg21613715" TargetMode="External"/><Relationship Id="rId29" Type="http://schemas.openxmlformats.org/officeDocument/2006/relationships/hyperlink" Target="http://www-01.ibm.com/support/docview.wss?uid=swg21697948" TargetMode="External"/><Relationship Id="rId24" Type="http://schemas.openxmlformats.org/officeDocument/2006/relationships/hyperlink" Target="http://www-01.ibm.com/support/docview.wss?uid=swg21695136" TargetMode="External"/><Relationship Id="rId40" Type="http://schemas.openxmlformats.org/officeDocument/2006/relationships/hyperlink" Target="http://www.ibm.com/support/docview.wss?uid=swg21596423" TargetMode="External"/><Relationship Id="rId45" Type="http://schemas.openxmlformats.org/officeDocument/2006/relationships/hyperlink" Target="http://www-01.ibm.com/support/docview.wss?uid=swg21693148" TargetMode="External"/><Relationship Id="rId66" Type="http://schemas.openxmlformats.org/officeDocument/2006/relationships/hyperlink" Target="http://www-01.ibm.com/support/docview.wss?uid=swg21691520" TargetMode="External"/><Relationship Id="rId87" Type="http://schemas.openxmlformats.org/officeDocument/2006/relationships/hyperlink" Target="http://www-01.ibm.com/support/docview.wss?uid=swg21699491" TargetMode="External"/><Relationship Id="rId110" Type="http://schemas.openxmlformats.org/officeDocument/2006/relationships/hyperlink" Target="http://www.ibm.com/support/docview.wss?uid=swg21966051" TargetMode="External"/><Relationship Id="rId115" Type="http://schemas.openxmlformats.org/officeDocument/2006/relationships/hyperlink" Target="http://www.ibm.com/support/docview.wss?uid=swg21966890" TargetMode="External"/><Relationship Id="rId131" Type="http://schemas.openxmlformats.org/officeDocument/2006/relationships/hyperlink" Target="http://www-01.ibm.com/support/docview.wss?uid=swg21971940" TargetMode="External"/><Relationship Id="rId136" Type="http://schemas.openxmlformats.org/officeDocument/2006/relationships/hyperlink" Target="http://www-01.ibm.com/support/docview.wss?uid=swg21971292" TargetMode="External"/><Relationship Id="rId157" Type="http://schemas.openxmlformats.org/officeDocument/2006/relationships/hyperlink" Target="http://www-01.ibm.com/support/docview.wss?uid=swg21972059" TargetMode="External"/><Relationship Id="rId61" Type="http://schemas.openxmlformats.org/officeDocument/2006/relationships/hyperlink" Target="http://www-01.ibm.com/support/docview.wss?uid=swg21663113" TargetMode="External"/><Relationship Id="rId82" Type="http://schemas.openxmlformats.org/officeDocument/2006/relationships/hyperlink" Target="http://www-01.ibm.com/support/docview.wss?uid=swg1JR41532" TargetMode="External"/><Relationship Id="rId152" Type="http://schemas.openxmlformats.org/officeDocument/2006/relationships/hyperlink" Target="http://www-01.ibm.com/support/docview.wss?uid=swg21967237" TargetMode="External"/><Relationship Id="rId19" Type="http://schemas.openxmlformats.org/officeDocument/2006/relationships/hyperlink" Target="http://www-01.ibm.com/support/docview.wss?uid=swg21396850" TargetMode="External"/><Relationship Id="rId14" Type="http://schemas.openxmlformats.org/officeDocument/2006/relationships/hyperlink" Target="http://www-01.ibm.com/support/docview.wss?uid=swg21695522" TargetMode="External"/><Relationship Id="rId30" Type="http://schemas.openxmlformats.org/officeDocument/2006/relationships/hyperlink" Target="http://www-01.ibm.com/support/docview.wss?uid=swg21698133&amp;context=SSZJPZ+SSZJPD+SSVSEF+SSX3EG+SSZJLG+SSZJMP+SS3GFL+SSVSBF+SSSJT4" TargetMode="External"/><Relationship Id="rId35" Type="http://schemas.openxmlformats.org/officeDocument/2006/relationships/hyperlink" Target="http://www.ibm.com/support/docview.wss?uid=swg21672681" TargetMode="External"/><Relationship Id="rId56" Type="http://schemas.openxmlformats.org/officeDocument/2006/relationships/hyperlink" Target="http://www-01.ibm.com/support/docview.wss?uid=swg21883537" TargetMode="External"/><Relationship Id="rId77" Type="http://schemas.openxmlformats.org/officeDocument/2006/relationships/hyperlink" Target="http://www-01.ibm.com/support/docview.wss?uid=swg21578601" TargetMode="External"/><Relationship Id="rId100" Type="http://schemas.openxmlformats.org/officeDocument/2006/relationships/hyperlink" Target="http://www.ibm.com/support/docview.wss?uid=swg21683794" TargetMode="External"/><Relationship Id="rId105" Type="http://schemas.openxmlformats.org/officeDocument/2006/relationships/hyperlink" Target="http://www.ibm.com/support/docview.wss?uid=swg21965003" TargetMode="External"/><Relationship Id="rId126" Type="http://schemas.openxmlformats.org/officeDocument/2006/relationships/hyperlink" Target="http://www-01.ibm.com/support/docview.wss?uid=swg21968157" TargetMode="External"/><Relationship Id="rId147" Type="http://schemas.openxmlformats.org/officeDocument/2006/relationships/hyperlink" Target="http://www-01.ibm.com/support/docview.wss?uid=swg21973983" TargetMode="External"/><Relationship Id="rId8" Type="http://schemas.openxmlformats.org/officeDocument/2006/relationships/hyperlink" Target="http://www-01.ibm.com/support/docview.wss?uid=swg21693993" TargetMode="External"/><Relationship Id="rId51" Type="http://schemas.openxmlformats.org/officeDocument/2006/relationships/hyperlink" Target="http://www-01.ibm.com/support/docview.wss?uid=swg21903090" TargetMode="External"/><Relationship Id="rId72" Type="http://schemas.openxmlformats.org/officeDocument/2006/relationships/hyperlink" Target="http://www-01.ibm.com/support/docview.wss?uid=swg21662531" TargetMode="External"/><Relationship Id="rId93" Type="http://schemas.openxmlformats.org/officeDocument/2006/relationships/hyperlink" Target="http://www.ibm.com/support/docview.wss?uid=swg21663116" TargetMode="External"/><Relationship Id="rId98" Type="http://schemas.openxmlformats.org/officeDocument/2006/relationships/hyperlink" Target="http://www.ibm.com/support/docview.wss?uid=swg21696469" TargetMode="External"/><Relationship Id="rId121" Type="http://schemas.openxmlformats.org/officeDocument/2006/relationships/hyperlink" Target="http://www-01.ibm.com/support/docview.wss?uid=swg21964430" TargetMode="External"/><Relationship Id="rId142" Type="http://schemas.openxmlformats.org/officeDocument/2006/relationships/hyperlink" Target="http://www-01.ibm.com/support/docview.wss?uid=swg21971410" TargetMode="External"/><Relationship Id="rId3" Type="http://schemas.openxmlformats.org/officeDocument/2006/relationships/hyperlink" Target="http://www-01.ibm.com/support/docview.wss?uid=swg21694180" TargetMode="External"/><Relationship Id="rId25" Type="http://schemas.openxmlformats.org/officeDocument/2006/relationships/hyperlink" Target="http://www-01.ibm.com/support/docview.wss?uid=swg21695167" TargetMode="External"/><Relationship Id="rId46" Type="http://schemas.openxmlformats.org/officeDocument/2006/relationships/hyperlink" Target="http://www-01.ibm.com/support/docview.wss?uid=swg21319365" TargetMode="External"/><Relationship Id="rId67" Type="http://schemas.openxmlformats.org/officeDocument/2006/relationships/hyperlink" Target="http://www-01.ibm.com/support/docview.wss?uid=swg21655863" TargetMode="External"/><Relationship Id="rId116" Type="http://schemas.openxmlformats.org/officeDocument/2006/relationships/hyperlink" Target="http://www-01.ibm.com/support/docview.wss?uid=swg21969953" TargetMode="External"/><Relationship Id="rId137" Type="http://schemas.openxmlformats.org/officeDocument/2006/relationships/hyperlink" Target="http://www-01.ibm.com/support/docview.wss?uid=swg21970732" TargetMode="External"/><Relationship Id="rId158" Type="http://schemas.openxmlformats.org/officeDocument/2006/relationships/hyperlink" Target="http://www-01.ibm.com/support/docview.wss?uid=swg21693606" TargetMode="External"/><Relationship Id="rId20" Type="http://schemas.openxmlformats.org/officeDocument/2006/relationships/hyperlink" Target="http://www-01.ibm.com/support/docview.wss?uid=swg21696044" TargetMode="External"/><Relationship Id="rId41" Type="http://schemas.openxmlformats.org/officeDocument/2006/relationships/hyperlink" Target="http://www.ibm.com/support/docview.wss?uid=swg21883537" TargetMode="External"/><Relationship Id="rId62" Type="http://schemas.openxmlformats.org/officeDocument/2006/relationships/hyperlink" Target="http://www-01.ibm.com/support/docview.wss?uid=swg24022700" TargetMode="External"/><Relationship Id="rId83" Type="http://schemas.openxmlformats.org/officeDocument/2006/relationships/hyperlink" Target="http://www-01.ibm.com/support/docview.wss?uid=swg21961164" TargetMode="External"/><Relationship Id="rId88" Type="http://schemas.openxmlformats.org/officeDocument/2006/relationships/hyperlink" Target="http://www.ibm.com/support/docview.wss?uid=swg21963757" TargetMode="External"/><Relationship Id="rId111" Type="http://schemas.openxmlformats.org/officeDocument/2006/relationships/hyperlink" Target="http://www.ibm.com/support/docview.wss?uid=swg21961313" TargetMode="External"/><Relationship Id="rId132" Type="http://schemas.openxmlformats.org/officeDocument/2006/relationships/hyperlink" Target="http://www-01.ibm.com/support/docview.wss?uid=swg21358649" TargetMode="External"/><Relationship Id="rId153" Type="http://schemas.openxmlformats.org/officeDocument/2006/relationships/hyperlink" Target="http://www-01.ibm.com/support/docview.wss?uid=swg21973166" TargetMode="External"/><Relationship Id="rId15" Type="http://schemas.openxmlformats.org/officeDocument/2006/relationships/hyperlink" Target="http://www-01.ibm.com/support/docview.wss?uid=swg27018354" TargetMode="External"/><Relationship Id="rId36" Type="http://schemas.openxmlformats.org/officeDocument/2006/relationships/hyperlink" Target="http://www.ibm.com/support/docview.wss?uid=swg21699261" TargetMode="External"/><Relationship Id="rId57" Type="http://schemas.openxmlformats.org/officeDocument/2006/relationships/hyperlink" Target="http://www-01.ibm.com/support/docview.wss?uid=swg21693844" TargetMode="External"/><Relationship Id="rId106" Type="http://schemas.openxmlformats.org/officeDocument/2006/relationships/hyperlink" Target="http://www.ibm.com/support/docview.wss?uid=swg21965777" TargetMode="External"/><Relationship Id="rId127" Type="http://schemas.openxmlformats.org/officeDocument/2006/relationships/hyperlink" Target="http://www-01.ibm.com/support/docview.wss?uid=swg21961605" TargetMode="External"/><Relationship Id="rId10" Type="http://schemas.openxmlformats.org/officeDocument/2006/relationships/hyperlink" Target="http://www-01.ibm.com/support/docview.wss?uid=swg21561904" TargetMode="External"/><Relationship Id="rId31" Type="http://schemas.openxmlformats.org/officeDocument/2006/relationships/hyperlink" Target="http://www-01.ibm.com/support/docview.wss?uid=swg21697740" TargetMode="External"/><Relationship Id="rId52" Type="http://schemas.openxmlformats.org/officeDocument/2006/relationships/hyperlink" Target="http://www-01.ibm.com/support/docview.wss?uid=swg21662699" TargetMode="External"/><Relationship Id="rId73" Type="http://schemas.openxmlformats.org/officeDocument/2006/relationships/hyperlink" Target="http://www-01.ibm.com/support/docview.wss?uid=swg21598208" TargetMode="External"/><Relationship Id="rId78" Type="http://schemas.openxmlformats.org/officeDocument/2006/relationships/hyperlink" Target="http://www-01.ibm.com/support/docview.wss?uid=swg21434106" TargetMode="External"/><Relationship Id="rId94" Type="http://schemas.openxmlformats.org/officeDocument/2006/relationships/hyperlink" Target="http://www.ibm.com/support/docview.wss?uid=swg21964851" TargetMode="External"/><Relationship Id="rId99" Type="http://schemas.openxmlformats.org/officeDocument/2006/relationships/hyperlink" Target="http://www.ibm.com/support/docview.wss?uid=swg21961326" TargetMode="External"/><Relationship Id="rId101" Type="http://schemas.openxmlformats.org/officeDocument/2006/relationships/hyperlink" Target="http://www.ibm.com/support/docview.wss?uid=swg21681082" TargetMode="External"/><Relationship Id="rId122" Type="http://schemas.openxmlformats.org/officeDocument/2006/relationships/hyperlink" Target="http://www-01.ibm.com/support/docview.wss?uid=swg21654008" TargetMode="External"/><Relationship Id="rId143" Type="http://schemas.openxmlformats.org/officeDocument/2006/relationships/hyperlink" Target="http://www-01.ibm.com/support/docview.wss?uid=swg21965125" TargetMode="External"/><Relationship Id="rId148" Type="http://schemas.openxmlformats.org/officeDocument/2006/relationships/hyperlink" Target="http://www-01.ibm.com/support/docview.wss?uid=swg21570937" TargetMode="External"/><Relationship Id="rId4" Type="http://schemas.openxmlformats.org/officeDocument/2006/relationships/hyperlink" Target="http://www-01.ibm.com/support/docview.wss?uid=swg21653701" TargetMode="External"/><Relationship Id="rId9" Type="http://schemas.openxmlformats.org/officeDocument/2006/relationships/hyperlink" Target="http://www-01.ibm.com/support/docview.wss?uid=swg21657747" TargetMode="External"/><Relationship Id="rId26" Type="http://schemas.openxmlformats.org/officeDocument/2006/relationships/hyperlink" Target="http://www.ibm.com/support/docview.wss?uid=swg21621492" TargetMode="External"/><Relationship Id="rId47" Type="http://schemas.openxmlformats.org/officeDocument/2006/relationships/hyperlink" Target="http://www-01.ibm.com/support/docview.wss?uid=swg21696076" TargetMode="External"/><Relationship Id="rId68" Type="http://schemas.openxmlformats.org/officeDocument/2006/relationships/hyperlink" Target="http://www-01.ibm.com/support/docview.wss?uid=swg21652255" TargetMode="External"/><Relationship Id="rId89" Type="http://schemas.openxmlformats.org/officeDocument/2006/relationships/hyperlink" Target="http://www.ibm.com/support/docview.wss?uid=swg21447517" TargetMode="External"/><Relationship Id="rId112" Type="http://schemas.openxmlformats.org/officeDocument/2006/relationships/hyperlink" Target="http://www.ibm.com/support/docview.wss?uid=swg21962019" TargetMode="External"/><Relationship Id="rId133" Type="http://schemas.openxmlformats.org/officeDocument/2006/relationships/hyperlink" Target="http://www-01.ibm.com/support/docview.wss?uid=swg21383312" TargetMode="External"/><Relationship Id="rId154" Type="http://schemas.openxmlformats.org/officeDocument/2006/relationships/hyperlink" Target="http://www-01.ibm.com/support/docview.wss?uid=swg21657115" TargetMode="External"/><Relationship Id="rId16" Type="http://schemas.openxmlformats.org/officeDocument/2006/relationships/hyperlink" Target="http://www-01.ibm.com/support/docview.wss?uid=swg21697304" TargetMode="External"/><Relationship Id="rId37" Type="http://schemas.openxmlformats.org/officeDocument/2006/relationships/hyperlink" Target="http://www.ibm.com/support/docview.wss?uid=swg21590644" TargetMode="External"/><Relationship Id="rId58" Type="http://schemas.openxmlformats.org/officeDocument/2006/relationships/hyperlink" Target="http://www-01.ibm.com/support/docview.wss?uid=swg21691515" TargetMode="External"/><Relationship Id="rId79" Type="http://schemas.openxmlformats.org/officeDocument/2006/relationships/hyperlink" Target="http://www-01.ibm.com/support/docview.wss?uid=swg21695458" TargetMode="External"/><Relationship Id="rId102" Type="http://schemas.openxmlformats.org/officeDocument/2006/relationships/hyperlink" Target="http://www.ibm.com/support/docview.wss?uid=swg21960694" TargetMode="External"/><Relationship Id="rId123" Type="http://schemas.openxmlformats.org/officeDocument/2006/relationships/hyperlink" Target="http://www-01.ibm.com/support/docview.wss?uid=swg21568495" TargetMode="External"/><Relationship Id="rId144" Type="http://schemas.openxmlformats.org/officeDocument/2006/relationships/hyperlink" Target="http://www-01.ibm.com/support/docview.wss?uid=swg21960482" TargetMode="External"/><Relationship Id="rId90" Type="http://schemas.openxmlformats.org/officeDocument/2006/relationships/hyperlink" Target="http://www.ibm.com/support/docview.wss?uid=swg21636339" TargetMode="External"/><Relationship Id="rId27" Type="http://schemas.openxmlformats.org/officeDocument/2006/relationships/hyperlink" Target="http://www-01.ibm.com/support/docview.wss?uid=swg21698539&amp;context=SSZJPZ+SSZJPD+SSVSEF+SSX3EG+SSZJLG+SSZJMP+SS3GFL+SSVSBF+SSSJT4" TargetMode="External"/><Relationship Id="rId48" Type="http://schemas.openxmlformats.org/officeDocument/2006/relationships/hyperlink" Target="http://www-01.ibm.com/support/docview.wss?uid=swg21902277" TargetMode="External"/><Relationship Id="rId69" Type="http://schemas.openxmlformats.org/officeDocument/2006/relationships/hyperlink" Target="http://www-01.ibm.com/support/docview.wss?uid=swg21691552" TargetMode="External"/><Relationship Id="rId113" Type="http://schemas.openxmlformats.org/officeDocument/2006/relationships/hyperlink" Target="http://www.ibm.com/support/docview.wss?uid=swg21960987" TargetMode="External"/><Relationship Id="rId134" Type="http://schemas.openxmlformats.org/officeDocument/2006/relationships/hyperlink" Target="http://www-01.ibm.com/support/docview.wss?uid=swg2168439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www-01.ibm.com/support/docview.wss?uid=swg21669934" TargetMode="External"/><Relationship Id="rId21" Type="http://schemas.openxmlformats.org/officeDocument/2006/relationships/hyperlink" Target="http://www-01.ibm.com/support/docview.wss?uid=swg21645480" TargetMode="External"/><Relationship Id="rId42" Type="http://schemas.openxmlformats.org/officeDocument/2006/relationships/hyperlink" Target="http://www-01.ibm.com/support/docview.wss?uid=swg21976956" TargetMode="External"/><Relationship Id="rId63" Type="http://schemas.openxmlformats.org/officeDocument/2006/relationships/hyperlink" Target="http://www-01.ibm.com/support/docview.wss?uid=swg21390568" TargetMode="External"/><Relationship Id="rId84" Type="http://schemas.openxmlformats.org/officeDocument/2006/relationships/hyperlink" Target="http://www-01.ibm.com/support/docview.wss?uid=swg21409519" TargetMode="External"/><Relationship Id="rId16" Type="http://schemas.openxmlformats.org/officeDocument/2006/relationships/hyperlink" Target="http://www-01.ibm.com/support/docview.wss?uid=swg21980021" TargetMode="External"/><Relationship Id="rId107" Type="http://schemas.openxmlformats.org/officeDocument/2006/relationships/hyperlink" Target="http://www-01.ibm.com/support/docview.wss?uid=swg21989964" TargetMode="External"/><Relationship Id="rId11" Type="http://schemas.openxmlformats.org/officeDocument/2006/relationships/hyperlink" Target="http://www-01.ibm.com/support/docview.wss?uid=swg21455186" TargetMode="External"/><Relationship Id="rId32" Type="http://schemas.openxmlformats.org/officeDocument/2006/relationships/hyperlink" Target="http://www-01.ibm.com/support/docview.wss?uid=swg21457724" TargetMode="External"/><Relationship Id="rId37" Type="http://schemas.openxmlformats.org/officeDocument/2006/relationships/hyperlink" Target="http://www-01.ibm.com/support/docview.wss?uid=swg21622999" TargetMode="External"/><Relationship Id="rId53" Type="http://schemas.openxmlformats.org/officeDocument/2006/relationships/hyperlink" Target="http://www-01.ibm.com/support/docview.wss?uid=swg21981535" TargetMode="External"/><Relationship Id="rId58" Type="http://schemas.openxmlformats.org/officeDocument/2006/relationships/hyperlink" Target="http://www-01.ibm.com/support/docview.wss?uid=swg21654008" TargetMode="External"/><Relationship Id="rId74" Type="http://schemas.openxmlformats.org/officeDocument/2006/relationships/hyperlink" Target="http://www-01.ibm.com/support/docview.wss?uid=swg21986658" TargetMode="External"/><Relationship Id="rId79" Type="http://schemas.openxmlformats.org/officeDocument/2006/relationships/hyperlink" Target="http://www-01.ibm.com/support/docview.wss?uid=swg21659984" TargetMode="External"/><Relationship Id="rId102" Type="http://schemas.openxmlformats.org/officeDocument/2006/relationships/hyperlink" Target="http://www-01.ibm.com/support/docview.wss?uid=swg21991938" TargetMode="External"/><Relationship Id="rId123" Type="http://schemas.openxmlformats.org/officeDocument/2006/relationships/hyperlink" Target="http://www-01.ibm.com/support/docview.wss?uid=swg21457983" TargetMode="External"/><Relationship Id="rId128" Type="http://schemas.openxmlformats.org/officeDocument/2006/relationships/hyperlink" Target="http://www-01.ibm.com/support/docview.wss?uid=swg21994493" TargetMode="External"/><Relationship Id="rId5" Type="http://schemas.openxmlformats.org/officeDocument/2006/relationships/hyperlink" Target="http://www-01.ibm.com/support/docview.wss?uid=swg21610541" TargetMode="External"/><Relationship Id="rId90" Type="http://schemas.openxmlformats.org/officeDocument/2006/relationships/hyperlink" Target="http://www-01.ibm.com/support/docview.wss?uid=swg21991210" TargetMode="External"/><Relationship Id="rId95" Type="http://schemas.openxmlformats.org/officeDocument/2006/relationships/hyperlink" Target="http://www-01.ibm.com/support/docview.wss?uid=swg21657040" TargetMode="External"/><Relationship Id="rId22" Type="http://schemas.openxmlformats.org/officeDocument/2006/relationships/hyperlink" Target="http://www-01.ibm.com/support/docview.wss?uid=swg21691533" TargetMode="External"/><Relationship Id="rId27" Type="http://schemas.openxmlformats.org/officeDocument/2006/relationships/hyperlink" Target="http://www-01.ibm.com/support/docview.wss?uid=swg21964318" TargetMode="External"/><Relationship Id="rId43" Type="http://schemas.openxmlformats.org/officeDocument/2006/relationships/hyperlink" Target="http://www-01.ibm.com/support/docview.wss?uid=swg21984302" TargetMode="External"/><Relationship Id="rId48" Type="http://schemas.openxmlformats.org/officeDocument/2006/relationships/hyperlink" Target="http://www-01.ibm.com/support/docview.wss?uid=swg21983373" TargetMode="External"/><Relationship Id="rId64" Type="http://schemas.openxmlformats.org/officeDocument/2006/relationships/hyperlink" Target="http://www-01.ibm.com/support/docview.wss?uid=swg21984998" TargetMode="External"/><Relationship Id="rId69" Type="http://schemas.openxmlformats.org/officeDocument/2006/relationships/hyperlink" Target="http://www-01.ibm.com/support/docview.wss?uid=swg21987432" TargetMode="External"/><Relationship Id="rId113" Type="http://schemas.openxmlformats.org/officeDocument/2006/relationships/hyperlink" Target="http://www-01.ibm.com/support/docview.wss?uid=swg21994815" TargetMode="External"/><Relationship Id="rId118" Type="http://schemas.openxmlformats.org/officeDocument/2006/relationships/hyperlink" Target="http://www-01.ibm.com/support/docview.wss?uid=swg21409519" TargetMode="External"/><Relationship Id="rId134" Type="http://schemas.openxmlformats.org/officeDocument/2006/relationships/printerSettings" Target="../printerSettings/printerSettings4.bin"/><Relationship Id="rId80" Type="http://schemas.openxmlformats.org/officeDocument/2006/relationships/hyperlink" Target="http://www-01.ibm.com/support/docview.wss?uid=swg21671969" TargetMode="External"/><Relationship Id="rId85" Type="http://schemas.openxmlformats.org/officeDocument/2006/relationships/hyperlink" Target="http://www-01.ibm.com/support/docview.wss?uid=swg21988485" TargetMode="External"/><Relationship Id="rId12" Type="http://schemas.openxmlformats.org/officeDocument/2006/relationships/hyperlink" Target="http://www-01.ibm.com/support/docview.wss?uid=swg21974325" TargetMode="External"/><Relationship Id="rId17" Type="http://schemas.openxmlformats.org/officeDocument/2006/relationships/hyperlink" Target="http://www-01.ibm.com/support/docview.wss?uid=swg21979785" TargetMode="External"/><Relationship Id="rId33" Type="http://schemas.openxmlformats.org/officeDocument/2006/relationships/hyperlink" Target="http://www-01.ibm.com/support/docview.wss?uid=swg21574905" TargetMode="External"/><Relationship Id="rId38" Type="http://schemas.openxmlformats.org/officeDocument/2006/relationships/hyperlink" Target="http://www-01.ibm.com/support/docview.wss?uid=swg21628258" TargetMode="External"/><Relationship Id="rId59" Type="http://schemas.openxmlformats.org/officeDocument/2006/relationships/hyperlink" Target="http://www-01.ibm.com/support/docview.wss?uid=swg21978655" TargetMode="External"/><Relationship Id="rId103" Type="http://schemas.openxmlformats.org/officeDocument/2006/relationships/hyperlink" Target="http://www-01.ibm.com/support/docview.wss?uid=swg21595704" TargetMode="External"/><Relationship Id="rId108" Type="http://schemas.openxmlformats.org/officeDocument/2006/relationships/hyperlink" Target="http://www-01.ibm.com/support/docview.wss?uid=swg21687901" TargetMode="External"/><Relationship Id="rId124" Type="http://schemas.openxmlformats.org/officeDocument/2006/relationships/hyperlink" Target="http://www-01.ibm.com/support/docview.wss?uid=swg21980217" TargetMode="External"/><Relationship Id="rId129" Type="http://schemas.openxmlformats.org/officeDocument/2006/relationships/hyperlink" Target="http://www-01.ibm.com/support/docview.wss?uid=swg21994841" TargetMode="External"/><Relationship Id="rId54" Type="http://schemas.openxmlformats.org/officeDocument/2006/relationships/hyperlink" Target="http://www-01.ibm.com/support/docview.wss?uid=swg21967237" TargetMode="External"/><Relationship Id="rId70" Type="http://schemas.openxmlformats.org/officeDocument/2006/relationships/hyperlink" Target="http://www-01.ibm.com/support/docview.wss?uid=swg21320474" TargetMode="External"/><Relationship Id="rId75" Type="http://schemas.openxmlformats.org/officeDocument/2006/relationships/hyperlink" Target="http://www-01.ibm.com/support/docview.wss?uid=swg21985867" TargetMode="External"/><Relationship Id="rId91" Type="http://schemas.openxmlformats.org/officeDocument/2006/relationships/hyperlink" Target="http://www-01.ibm.com/support/docview.wss?uid=swg21664175" TargetMode="External"/><Relationship Id="rId96" Type="http://schemas.openxmlformats.org/officeDocument/2006/relationships/hyperlink" Target="http://www-01.ibm.com/support/docview.wss?uid=swg21989866" TargetMode="External"/><Relationship Id="rId1" Type="http://schemas.openxmlformats.org/officeDocument/2006/relationships/hyperlink" Target="http://www-01.ibm.com/support/docview.wss?uid=swg21695136" TargetMode="External"/><Relationship Id="rId6" Type="http://schemas.openxmlformats.org/officeDocument/2006/relationships/hyperlink" Target="http://www-01.ibm.com/support/docview.wss?uid=swg21614909" TargetMode="External"/><Relationship Id="rId23" Type="http://schemas.openxmlformats.org/officeDocument/2006/relationships/hyperlink" Target="http://www-01.ibm.com/support/docview.wss?uid=swg21977066" TargetMode="External"/><Relationship Id="rId28" Type="http://schemas.openxmlformats.org/officeDocument/2006/relationships/hyperlink" Target="http://www-01.ibm.com/support/docview.wss?uid=swg21979782" TargetMode="External"/><Relationship Id="rId49" Type="http://schemas.openxmlformats.org/officeDocument/2006/relationships/hyperlink" Target="http://www-01.ibm.com/support/docview.wss?uid=swg21450729" TargetMode="External"/><Relationship Id="rId114" Type="http://schemas.openxmlformats.org/officeDocument/2006/relationships/hyperlink" Target="http://www-01.ibm.com/support/docview.wss?uid=swg21981663" TargetMode="External"/><Relationship Id="rId119" Type="http://schemas.openxmlformats.org/officeDocument/2006/relationships/hyperlink" Target="http://www-01.ibm.com/support/docview.wss?uid=swg21993945" TargetMode="External"/><Relationship Id="rId44" Type="http://schemas.openxmlformats.org/officeDocument/2006/relationships/hyperlink" Target="http://www-01.ibm.com/support/docview.wss?uid=swg21983755" TargetMode="External"/><Relationship Id="rId60" Type="http://schemas.openxmlformats.org/officeDocument/2006/relationships/hyperlink" Target="http://www-01.ibm.com/support/docview.wss?uid=swg21982034" TargetMode="External"/><Relationship Id="rId65" Type="http://schemas.openxmlformats.org/officeDocument/2006/relationships/hyperlink" Target="http://www-01.ibm.com/support/docview.wss?uid=swg21624529" TargetMode="External"/><Relationship Id="rId81" Type="http://schemas.openxmlformats.org/officeDocument/2006/relationships/hyperlink" Target="http://www-01.ibm.com/support/docview.wss?uid=swg21987365" TargetMode="External"/><Relationship Id="rId86" Type="http://schemas.openxmlformats.org/officeDocument/2006/relationships/hyperlink" Target="http://www-01.ibm.com/support/docview.wss?uid=swg21984257" TargetMode="External"/><Relationship Id="rId130" Type="http://schemas.openxmlformats.org/officeDocument/2006/relationships/hyperlink" Target="http://www-01.ibm.com/support/docview.wss?uid=swg21659984" TargetMode="External"/><Relationship Id="rId13" Type="http://schemas.openxmlformats.org/officeDocument/2006/relationships/hyperlink" Target="http://www-01.ibm.com/support/docview.wss?uid=swg21507915" TargetMode="External"/><Relationship Id="rId18" Type="http://schemas.openxmlformats.org/officeDocument/2006/relationships/hyperlink" Target="http://www-01.ibm.com/support/docview.wss?uid=swg21902614" TargetMode="External"/><Relationship Id="rId39" Type="http://schemas.openxmlformats.org/officeDocument/2006/relationships/hyperlink" Target="http://www-01.ibm.com/support/docview.wss?uid=swg21903532" TargetMode="External"/><Relationship Id="rId109" Type="http://schemas.openxmlformats.org/officeDocument/2006/relationships/hyperlink" Target="http://www-01.ibm.com/support/docview.wss?uid=swg21992944" TargetMode="External"/><Relationship Id="rId34" Type="http://schemas.openxmlformats.org/officeDocument/2006/relationships/hyperlink" Target="http://www-01.ibm.com/support/docview.wss?uid=swg21981073" TargetMode="External"/><Relationship Id="rId50" Type="http://schemas.openxmlformats.org/officeDocument/2006/relationships/hyperlink" Target="http://www-01.ibm.com/support/docview.wss?uid=swg21458682" TargetMode="External"/><Relationship Id="rId55" Type="http://schemas.openxmlformats.org/officeDocument/2006/relationships/hyperlink" Target="http://www-01.ibm.com/support/docview.wss?uid=swg21984909" TargetMode="External"/><Relationship Id="rId76" Type="http://schemas.openxmlformats.org/officeDocument/2006/relationships/hyperlink" Target="http://www-01.ibm.com/support/docview.wss?uid=swg21989185" TargetMode="External"/><Relationship Id="rId97" Type="http://schemas.openxmlformats.org/officeDocument/2006/relationships/hyperlink" Target="http://www-01.ibm.com/support/docview.wss?uid=swg21986536" TargetMode="External"/><Relationship Id="rId104" Type="http://schemas.openxmlformats.org/officeDocument/2006/relationships/hyperlink" Target="http://www-01.ibm.com/support/docview.wss?uid=swg21606799" TargetMode="External"/><Relationship Id="rId120" Type="http://schemas.openxmlformats.org/officeDocument/2006/relationships/hyperlink" Target="http://www-01.ibm.com/support/docview.wss?uid=swg21981562" TargetMode="External"/><Relationship Id="rId125" Type="http://schemas.openxmlformats.org/officeDocument/2006/relationships/hyperlink" Target="http://www-01.ibm.com/support/docview.wss?uid=swg24022700" TargetMode="External"/><Relationship Id="rId7" Type="http://schemas.openxmlformats.org/officeDocument/2006/relationships/hyperlink" Target="http://www-01.ibm.com/support/docview.wss?uid=swg21974440" TargetMode="External"/><Relationship Id="rId71" Type="http://schemas.openxmlformats.org/officeDocument/2006/relationships/hyperlink" Target="http://www-01.ibm.com/support/docview.wss?uid=swg21655869" TargetMode="External"/><Relationship Id="rId92" Type="http://schemas.openxmlformats.org/officeDocument/2006/relationships/hyperlink" Target="http://www-01.ibm.com/support/docview.wss?uid=swg21990894" TargetMode="External"/><Relationship Id="rId2" Type="http://schemas.openxmlformats.org/officeDocument/2006/relationships/hyperlink" Target="http://www-01.ibm.com/support/docview.wss?uid=swg21579258" TargetMode="External"/><Relationship Id="rId29" Type="http://schemas.openxmlformats.org/officeDocument/2006/relationships/hyperlink" Target="http://www-01.ibm.com/support/docview.wss?uid=swg21596423" TargetMode="External"/><Relationship Id="rId24" Type="http://schemas.openxmlformats.org/officeDocument/2006/relationships/hyperlink" Target="http://www-01.ibm.com/support/docview.wss?uid=swg21649840" TargetMode="External"/><Relationship Id="rId40" Type="http://schemas.openxmlformats.org/officeDocument/2006/relationships/hyperlink" Target="http://www-01.ibm.com/support/docview.wss?uid=swg21584847" TargetMode="External"/><Relationship Id="rId45" Type="http://schemas.openxmlformats.org/officeDocument/2006/relationships/hyperlink" Target="http://www-01.ibm.com/support/docview.wss?uid=swg21983607" TargetMode="External"/><Relationship Id="rId66" Type="http://schemas.openxmlformats.org/officeDocument/2006/relationships/hyperlink" Target="http://www-01.ibm.com/support/docview.wss?uid=swg21986463" TargetMode="External"/><Relationship Id="rId87" Type="http://schemas.openxmlformats.org/officeDocument/2006/relationships/hyperlink" Target="http://www-01.ibm.com/support/docview.wss?uid=swg21988372" TargetMode="External"/><Relationship Id="rId110" Type="http://schemas.openxmlformats.org/officeDocument/2006/relationships/hyperlink" Target="http://www-01.ibm.com/support/docview.wss?uid=swg21982485" TargetMode="External"/><Relationship Id="rId115" Type="http://schemas.openxmlformats.org/officeDocument/2006/relationships/hyperlink" Target="http://www-01.ibm.com/support/docview.wss?uid=swg21994777" TargetMode="External"/><Relationship Id="rId131" Type="http://schemas.openxmlformats.org/officeDocument/2006/relationships/hyperlink" Target="http://www-01.ibm.com/support/docview.wss?uid=swg21399403" TargetMode="External"/><Relationship Id="rId61" Type="http://schemas.openxmlformats.org/officeDocument/2006/relationships/hyperlink" Target="http://www-01.ibm.com/support/docview.wss?uid=swg21985829" TargetMode="External"/><Relationship Id="rId82" Type="http://schemas.openxmlformats.org/officeDocument/2006/relationships/hyperlink" Target="http://www-01.ibm.com/support/docview.wss?uid=swg21402853" TargetMode="External"/><Relationship Id="rId19" Type="http://schemas.openxmlformats.org/officeDocument/2006/relationships/hyperlink" Target="http://www-01.ibm.com/support/docview.wss?uid=swg21960200" TargetMode="External"/><Relationship Id="rId14" Type="http://schemas.openxmlformats.org/officeDocument/2006/relationships/hyperlink" Target="http://www-01.ibm.com/support/docview.wss?uid=swg21452498" TargetMode="External"/><Relationship Id="rId30" Type="http://schemas.openxmlformats.org/officeDocument/2006/relationships/hyperlink" Target="http://www-01.ibm.com/support/docview.wss?uid=swg21981450" TargetMode="External"/><Relationship Id="rId35" Type="http://schemas.openxmlformats.org/officeDocument/2006/relationships/hyperlink" Target="http://www-01.ibm.com/support/docview.wss?uid=swg21507572" TargetMode="External"/><Relationship Id="rId56" Type="http://schemas.openxmlformats.org/officeDocument/2006/relationships/hyperlink" Target="http://www-01.ibm.com/support/docview.wss?uid=swg21984826" TargetMode="External"/><Relationship Id="rId77" Type="http://schemas.openxmlformats.org/officeDocument/2006/relationships/hyperlink" Target="http://www-01.ibm.com/support/docview.wss?uid=swg21515572" TargetMode="External"/><Relationship Id="rId100" Type="http://schemas.openxmlformats.org/officeDocument/2006/relationships/hyperlink" Target="http://www-01.ibm.com/support/docview.wss?uid=swg21982143" TargetMode="External"/><Relationship Id="rId105" Type="http://schemas.openxmlformats.org/officeDocument/2006/relationships/hyperlink" Target="http://www-01.ibm.com/support/docview.wss?uid=swg21992025" TargetMode="External"/><Relationship Id="rId126" Type="http://schemas.openxmlformats.org/officeDocument/2006/relationships/hyperlink" Target="http://www-01.ibm.com/support/docview.wss?uid=swg21995804" TargetMode="External"/><Relationship Id="rId8" Type="http://schemas.openxmlformats.org/officeDocument/2006/relationships/hyperlink" Target="http://www-01.ibm.com/support/docview.wss?uid=swg21696469" TargetMode="External"/><Relationship Id="rId51" Type="http://schemas.openxmlformats.org/officeDocument/2006/relationships/hyperlink" Target="http://www-01.ibm.com/support/docview.wss?uid=swg21983076" TargetMode="External"/><Relationship Id="rId72" Type="http://schemas.openxmlformats.org/officeDocument/2006/relationships/hyperlink" Target="http://www-01.ibm.com/support/docview.wss?uid=swg21450423" TargetMode="External"/><Relationship Id="rId93" Type="http://schemas.openxmlformats.org/officeDocument/2006/relationships/hyperlink" Target="http://www-01.ibm.com/support/docview.wss?uid=swg21990199" TargetMode="External"/><Relationship Id="rId98" Type="http://schemas.openxmlformats.org/officeDocument/2006/relationships/hyperlink" Target="http://www-01.ibm.com/support/docview.wss?uid=swg21992171" TargetMode="External"/><Relationship Id="rId121" Type="http://schemas.openxmlformats.org/officeDocument/2006/relationships/hyperlink" Target="http://www-01.ibm.com/support/docview.wss?uid=swg21964090" TargetMode="External"/><Relationship Id="rId3" Type="http://schemas.openxmlformats.org/officeDocument/2006/relationships/hyperlink" Target="http://www-01.ibm.com/support/docview.wss?uid=swg21961764" TargetMode="External"/><Relationship Id="rId25" Type="http://schemas.openxmlformats.org/officeDocument/2006/relationships/hyperlink" Target="http://www-01.ibm.com/support/docview.wss?uid=swg21696469" TargetMode="External"/><Relationship Id="rId46" Type="http://schemas.openxmlformats.org/officeDocument/2006/relationships/hyperlink" Target="http://www-01.ibm.com/support/docview.wss?uid=swg21981545" TargetMode="External"/><Relationship Id="rId67" Type="http://schemas.openxmlformats.org/officeDocument/2006/relationships/hyperlink" Target="http://www-01.ibm.com/support/docview.wss?uid=swg21982256" TargetMode="External"/><Relationship Id="rId116" Type="http://schemas.openxmlformats.org/officeDocument/2006/relationships/hyperlink" Target="http://www-01.ibm.com/support/docview.wss?uid=swg21994433" TargetMode="External"/><Relationship Id="rId20" Type="http://schemas.openxmlformats.org/officeDocument/2006/relationships/hyperlink" Target="http://www-01.ibm.com/support/docview.wss?uid=swg21506569" TargetMode="External"/><Relationship Id="rId41" Type="http://schemas.openxmlformats.org/officeDocument/2006/relationships/hyperlink" Target="http://www-01.ibm.com/support/docview.wss?uid=swg21664068" TargetMode="External"/><Relationship Id="rId62" Type="http://schemas.openxmlformats.org/officeDocument/2006/relationships/hyperlink" Target="http://www-01.ibm.com/support/docview.wss?uid=swg21699845" TargetMode="External"/><Relationship Id="rId83" Type="http://schemas.openxmlformats.org/officeDocument/2006/relationships/hyperlink" Target="http://www-01.ibm.com/support/docview.wss?uid=swg21988744" TargetMode="External"/><Relationship Id="rId88" Type="http://schemas.openxmlformats.org/officeDocument/2006/relationships/hyperlink" Target="http://www-01.ibm.com/support/docview.wss?uid=swg21981450" TargetMode="External"/><Relationship Id="rId111" Type="http://schemas.openxmlformats.org/officeDocument/2006/relationships/hyperlink" Target="http://www-01.ibm.com/support/docview.wss?uid=swg21980910" TargetMode="External"/><Relationship Id="rId132" Type="http://schemas.openxmlformats.org/officeDocument/2006/relationships/hyperlink" Target="http://www-01.ibm.com/support/docview.wss?uid=swg21996033" TargetMode="External"/><Relationship Id="rId15" Type="http://schemas.openxmlformats.org/officeDocument/2006/relationships/hyperlink" Target="http://www-01.ibm.com/support/docview.wss?uid=swg21972578" TargetMode="External"/><Relationship Id="rId36" Type="http://schemas.openxmlformats.org/officeDocument/2006/relationships/hyperlink" Target="http://www-01.ibm.com/support/docview.wss?uid=swg21980883" TargetMode="External"/><Relationship Id="rId57" Type="http://schemas.openxmlformats.org/officeDocument/2006/relationships/hyperlink" Target="http://www-01.ibm.com/support/docview.wss?uid=swg21984671" TargetMode="External"/><Relationship Id="rId106" Type="http://schemas.openxmlformats.org/officeDocument/2006/relationships/hyperlink" Target="http://www-01.ibm.com/support/docview.wss?uid=swg21992554" TargetMode="External"/><Relationship Id="rId127" Type="http://schemas.openxmlformats.org/officeDocument/2006/relationships/hyperlink" Target="http://www-01.ibm.com/support/docview.wss?uid=swg21995586" TargetMode="External"/><Relationship Id="rId10" Type="http://schemas.openxmlformats.org/officeDocument/2006/relationships/hyperlink" Target="http://www-01.ibm.com/support/docview.wss?uid=swg21974451" TargetMode="External"/><Relationship Id="rId31" Type="http://schemas.openxmlformats.org/officeDocument/2006/relationships/hyperlink" Target="http://www-01.ibm.com/support/docview.wss?uid=swg21416616" TargetMode="External"/><Relationship Id="rId52" Type="http://schemas.openxmlformats.org/officeDocument/2006/relationships/hyperlink" Target="http://www-01.ibm.com/support/docview.wss?uid=swg21982901" TargetMode="External"/><Relationship Id="rId73" Type="http://schemas.openxmlformats.org/officeDocument/2006/relationships/hyperlink" Target="http://www-01.ibm.com/support/docview.wss?uid=swg21986908" TargetMode="External"/><Relationship Id="rId78" Type="http://schemas.openxmlformats.org/officeDocument/2006/relationships/hyperlink" Target="http://www-01.ibm.com/support/docview.wss?uid=swg21640293" TargetMode="External"/><Relationship Id="rId94" Type="http://schemas.openxmlformats.org/officeDocument/2006/relationships/hyperlink" Target="http://www-01.ibm.com/support/docview.wss?uid=swg21448833" TargetMode="External"/><Relationship Id="rId99" Type="http://schemas.openxmlformats.org/officeDocument/2006/relationships/hyperlink" Target="http://www-01.ibm.com/support/docview.wss?uid=swg21568546" TargetMode="External"/><Relationship Id="rId101" Type="http://schemas.openxmlformats.org/officeDocument/2006/relationships/hyperlink" Target="http://www-01.ibm.com/support/docview.wss?uid=swg21449628" TargetMode="External"/><Relationship Id="rId122" Type="http://schemas.openxmlformats.org/officeDocument/2006/relationships/hyperlink" Target="http://www-01.ibm.com/support/docview.wss?uid=swg21505401" TargetMode="External"/><Relationship Id="rId4" Type="http://schemas.openxmlformats.org/officeDocument/2006/relationships/hyperlink" Target="http://www-01.ibm.com/support/docview.wss?uid=swg21971351" TargetMode="External"/><Relationship Id="rId9" Type="http://schemas.openxmlformats.org/officeDocument/2006/relationships/hyperlink" Target="http://www-01.ibm.com/support/docview.wss?uid=swg21610857" TargetMode="External"/><Relationship Id="rId26" Type="http://schemas.openxmlformats.org/officeDocument/2006/relationships/hyperlink" Target="http://www-01.ibm.com/support/docview.wss?uid=swg21974714" TargetMode="External"/><Relationship Id="rId47" Type="http://schemas.openxmlformats.org/officeDocument/2006/relationships/hyperlink" Target="http://www-01.ibm.com/support/docview.wss?uid=swg21679867" TargetMode="External"/><Relationship Id="rId68" Type="http://schemas.openxmlformats.org/officeDocument/2006/relationships/hyperlink" Target="http://www-01.ibm.com/support/docview.wss?uid=swg21977675" TargetMode="External"/><Relationship Id="rId89" Type="http://schemas.openxmlformats.org/officeDocument/2006/relationships/hyperlink" Target="http://www-01.ibm.com/support/docview.wss?uid=swg21442729" TargetMode="External"/><Relationship Id="rId112" Type="http://schemas.openxmlformats.org/officeDocument/2006/relationships/hyperlink" Target="http://www-01.ibm.com/support/docview.wss?uid=swg21961125" TargetMode="External"/><Relationship Id="rId133" Type="http://schemas.openxmlformats.org/officeDocument/2006/relationships/hyperlink" Target="http://www-01.ibm.com/support/docview.wss?uid=swg21665623"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www-01.ibm.com/support/docview.wss?uid=swg22010220" TargetMode="External"/><Relationship Id="rId21" Type="http://schemas.openxmlformats.org/officeDocument/2006/relationships/hyperlink" Target="http://www-01.ibm.com/support/docview.wss?uid=swg21982256" TargetMode="External"/><Relationship Id="rId42" Type="http://schemas.openxmlformats.org/officeDocument/2006/relationships/hyperlink" Target="http://www-01.ibm.com/support/docview.wss?uid=swg22000186" TargetMode="External"/><Relationship Id="rId63" Type="http://schemas.openxmlformats.org/officeDocument/2006/relationships/hyperlink" Target="http://www-01.ibm.com/support/docview.wss?uid=swg21449228" TargetMode="External"/><Relationship Id="rId84" Type="http://schemas.openxmlformats.org/officeDocument/2006/relationships/hyperlink" Target="http://www-01.ibm.com/support/docview.wss?uid=swg21685151" TargetMode="External"/><Relationship Id="rId138" Type="http://schemas.openxmlformats.org/officeDocument/2006/relationships/printerSettings" Target="../printerSettings/printerSettings5.bin"/><Relationship Id="rId16" Type="http://schemas.openxmlformats.org/officeDocument/2006/relationships/hyperlink" Target="http://www-01.ibm.com/support/docview.wss?uid=swg21422364" TargetMode="External"/><Relationship Id="rId107" Type="http://schemas.openxmlformats.org/officeDocument/2006/relationships/hyperlink" Target="http://www-01.ibm.com/support/docview.wss?uid=swg22006418" TargetMode="External"/><Relationship Id="rId11" Type="http://schemas.openxmlformats.org/officeDocument/2006/relationships/hyperlink" Target="http://www-01.ibm.com/support/docview.wss?uid=swg21514921" TargetMode="External"/><Relationship Id="rId32" Type="http://schemas.openxmlformats.org/officeDocument/2006/relationships/hyperlink" Target="http://www-01.ibm.com/support/docview.wss?uid=swg21962897" TargetMode="External"/><Relationship Id="rId37" Type="http://schemas.openxmlformats.org/officeDocument/2006/relationships/hyperlink" Target="http://www-01.ibm.com/support/docview.wss?uid=swg21998240" TargetMode="External"/><Relationship Id="rId53" Type="http://schemas.openxmlformats.org/officeDocument/2006/relationships/hyperlink" Target="http://www-01.ibm.com/support/docview.wss?uid=swg22003176" TargetMode="External"/><Relationship Id="rId58" Type="http://schemas.openxmlformats.org/officeDocument/2006/relationships/hyperlink" Target="http://www-01.ibm.com/support/docview.wss?uid=swg21397381" TargetMode="External"/><Relationship Id="rId74" Type="http://schemas.openxmlformats.org/officeDocument/2006/relationships/hyperlink" Target="http://www-01.ibm.com/support/docview.wss?uid=swg21987822" TargetMode="External"/><Relationship Id="rId79" Type="http://schemas.openxmlformats.org/officeDocument/2006/relationships/hyperlink" Target="http://www-01.ibm.com/support/docview.wss?uid=swg22006559" TargetMode="External"/><Relationship Id="rId102" Type="http://schemas.openxmlformats.org/officeDocument/2006/relationships/hyperlink" Target="https://www.ibm.com/support/docview.wss?uid=swg21621492" TargetMode="External"/><Relationship Id="rId123" Type="http://schemas.openxmlformats.org/officeDocument/2006/relationships/hyperlink" Target="http://www-01.ibm.com/support/docview.wss?uid=swg22011254" TargetMode="External"/><Relationship Id="rId128" Type="http://schemas.openxmlformats.org/officeDocument/2006/relationships/hyperlink" Target="http://www-01.ibm.com/support/docview.wss?uid=swg22005803" TargetMode="External"/><Relationship Id="rId5" Type="http://schemas.openxmlformats.org/officeDocument/2006/relationships/hyperlink" Target="http://www-01.ibm.com/support/docview.wss?uid=swg21985913" TargetMode="External"/><Relationship Id="rId90" Type="http://schemas.openxmlformats.org/officeDocument/2006/relationships/hyperlink" Target="http://www-01.ibm.com/support/docview.wss?uid=swg22007598" TargetMode="External"/><Relationship Id="rId95" Type="http://schemas.openxmlformats.org/officeDocument/2006/relationships/hyperlink" Target="http://www-01.ibm.com/support/docview.wss?uid=swg21393359" TargetMode="External"/><Relationship Id="rId22" Type="http://schemas.openxmlformats.org/officeDocument/2006/relationships/hyperlink" Target="http://www-01.ibm.com/support/docview.wss?uid=swg21697704" TargetMode="External"/><Relationship Id="rId27" Type="http://schemas.openxmlformats.org/officeDocument/2006/relationships/hyperlink" Target="http://www-01.ibm.com/support/docview.wss?uid=swg22001130" TargetMode="External"/><Relationship Id="rId43" Type="http://schemas.openxmlformats.org/officeDocument/2006/relationships/hyperlink" Target="http://www-01.ibm.com/support/docview.wss?uid=swg22001976" TargetMode="External"/><Relationship Id="rId48" Type="http://schemas.openxmlformats.org/officeDocument/2006/relationships/hyperlink" Target="http://www-01.ibm.com/support/docview.wss?uid=swg22003899" TargetMode="External"/><Relationship Id="rId64" Type="http://schemas.openxmlformats.org/officeDocument/2006/relationships/hyperlink" Target="http://www-01.ibm.com/support/docview.wss?uid=swg22005016" TargetMode="External"/><Relationship Id="rId69" Type="http://schemas.openxmlformats.org/officeDocument/2006/relationships/hyperlink" Target="http://www-01.ibm.com/support/docview.wss?uid=swg22004111" TargetMode="External"/><Relationship Id="rId113" Type="http://schemas.openxmlformats.org/officeDocument/2006/relationships/hyperlink" Target="http://www-01.ibm.com/support/docview.wss?uid=swg22009225" TargetMode="External"/><Relationship Id="rId118" Type="http://schemas.openxmlformats.org/officeDocument/2006/relationships/hyperlink" Target="http://www-01.ibm.com/support/docview.wss?uid=swg22009869" TargetMode="External"/><Relationship Id="rId134" Type="http://schemas.openxmlformats.org/officeDocument/2006/relationships/hyperlink" Target="http://www-01.ibm.com/support/docview.wss?uid=swg22011847" TargetMode="External"/><Relationship Id="rId139" Type="http://schemas.openxmlformats.org/officeDocument/2006/relationships/vmlDrawing" Target="../drawings/vmlDrawing2.vml"/><Relationship Id="rId80" Type="http://schemas.openxmlformats.org/officeDocument/2006/relationships/hyperlink" Target="http://www-01.ibm.com/support/docview.wss?uid=swg22006736" TargetMode="External"/><Relationship Id="rId85" Type="http://schemas.openxmlformats.org/officeDocument/2006/relationships/hyperlink" Target="http://www-01.ibm.com/support/docview.wss?uid=swg22007324" TargetMode="External"/><Relationship Id="rId12" Type="http://schemas.openxmlformats.org/officeDocument/2006/relationships/hyperlink" Target="http://www-01.ibm.com/support/docview.wss?uid=swg21637207" TargetMode="External"/><Relationship Id="rId17" Type="http://schemas.openxmlformats.org/officeDocument/2006/relationships/hyperlink" Target="http://www-01.ibm.com/support/docview.wss?uid=swg21440560" TargetMode="External"/><Relationship Id="rId33" Type="http://schemas.openxmlformats.org/officeDocument/2006/relationships/hyperlink" Target="http://www-01.ibm.com/support/docview.wss?uid=swg22002625" TargetMode="External"/><Relationship Id="rId38" Type="http://schemas.openxmlformats.org/officeDocument/2006/relationships/hyperlink" Target="http://www-01.ibm.com/support/docview.wss?uid=swg22002028" TargetMode="External"/><Relationship Id="rId59" Type="http://schemas.openxmlformats.org/officeDocument/2006/relationships/hyperlink" Target="http://www-01.ibm.com/support/docview.wss?uid=swg22000575" TargetMode="External"/><Relationship Id="rId103" Type="http://schemas.openxmlformats.org/officeDocument/2006/relationships/hyperlink" Target="http://www-01.ibm.com/support/docview.wss?uid=swg22010140" TargetMode="External"/><Relationship Id="rId108" Type="http://schemas.openxmlformats.org/officeDocument/2006/relationships/hyperlink" Target="http://www-01.ibm.com/support/docview.wss?uid=swg22008850" TargetMode="External"/><Relationship Id="rId124" Type="http://schemas.openxmlformats.org/officeDocument/2006/relationships/hyperlink" Target="http://www-01.ibm.com/support/docview.wss?uid=swg22010330" TargetMode="External"/><Relationship Id="rId129" Type="http://schemas.openxmlformats.org/officeDocument/2006/relationships/hyperlink" Target="http://www-01.ibm.com/support/docview.wss?uid=swg22011776" TargetMode="External"/><Relationship Id="rId54" Type="http://schemas.openxmlformats.org/officeDocument/2006/relationships/hyperlink" Target="http://www-01.ibm.com/support/docview.wss?uid=swg22003261" TargetMode="External"/><Relationship Id="rId70" Type="http://schemas.openxmlformats.org/officeDocument/2006/relationships/hyperlink" Target="http://www-01.ibm.com/support/docview.wss?uid=swg22003827" TargetMode="External"/><Relationship Id="rId75" Type="http://schemas.openxmlformats.org/officeDocument/2006/relationships/hyperlink" Target="http://www-01.ibm.com/support/docview.wss?uid=swg22005890" TargetMode="External"/><Relationship Id="rId91" Type="http://schemas.openxmlformats.org/officeDocument/2006/relationships/hyperlink" Target="http://www-01.ibm.com/support/docview.wss?uid=swg22007326" TargetMode="External"/><Relationship Id="rId96" Type="http://schemas.openxmlformats.org/officeDocument/2006/relationships/hyperlink" Target="http://www-01.ibm.com/support/docview.wss?uid=swg21320474" TargetMode="External"/><Relationship Id="rId140" Type="http://schemas.openxmlformats.org/officeDocument/2006/relationships/comments" Target="../comments2.xml"/><Relationship Id="rId1" Type="http://schemas.openxmlformats.org/officeDocument/2006/relationships/hyperlink" Target="http://www-01.ibm.com/support/docview.wss?uid=swg21984738" TargetMode="External"/><Relationship Id="rId6" Type="http://schemas.openxmlformats.org/officeDocument/2006/relationships/hyperlink" Target="http://www-01.ibm.com/support/docview.wss?uid=swg21997311" TargetMode="External"/><Relationship Id="rId23" Type="http://schemas.openxmlformats.org/officeDocument/2006/relationships/hyperlink" Target="http://www-01.ibm.com/support/docview.wss?uid=swg21983684" TargetMode="External"/><Relationship Id="rId28" Type="http://schemas.openxmlformats.org/officeDocument/2006/relationships/hyperlink" Target="http://www-01.ibm.com/support/docview.wss?uid=swg22001133" TargetMode="External"/><Relationship Id="rId49" Type="http://schemas.openxmlformats.org/officeDocument/2006/relationships/hyperlink" Target="http://www-01.ibm.com/support/docview.wss?uid=swg22003568" TargetMode="External"/><Relationship Id="rId114" Type="http://schemas.openxmlformats.org/officeDocument/2006/relationships/hyperlink" Target="http://www-01.ibm.com/support/docview.wss?uid=swg22004602" TargetMode="External"/><Relationship Id="rId119" Type="http://schemas.openxmlformats.org/officeDocument/2006/relationships/hyperlink" Target="http://www-01.ibm.com/support/docview.wss?uid=swg21648569" TargetMode="External"/><Relationship Id="rId44" Type="http://schemas.openxmlformats.org/officeDocument/2006/relationships/hyperlink" Target="http://www-01.ibm.com/support/docview.wss?uid=swg22003895" TargetMode="External"/><Relationship Id="rId60" Type="http://schemas.openxmlformats.org/officeDocument/2006/relationships/hyperlink" Target="http://www-01.ibm.com/support/docview.wss?uid=swg21619319" TargetMode="External"/><Relationship Id="rId65" Type="http://schemas.openxmlformats.org/officeDocument/2006/relationships/hyperlink" Target="http://www-01.ibm.com/support/docview.wss?uid=swg22004810" TargetMode="External"/><Relationship Id="rId81" Type="http://schemas.openxmlformats.org/officeDocument/2006/relationships/hyperlink" Target="http://www-01.ibm.com/support/docview.wss?uid=swg22003390" TargetMode="External"/><Relationship Id="rId86" Type="http://schemas.openxmlformats.org/officeDocument/2006/relationships/hyperlink" Target="http://www-01.ibm.com/support/docview.wss?uid=swg22007819" TargetMode="External"/><Relationship Id="rId130" Type="http://schemas.openxmlformats.org/officeDocument/2006/relationships/hyperlink" Target="http://www-01.ibm.com/support/docview.wss?uid=swg22009537" TargetMode="External"/><Relationship Id="rId135" Type="http://schemas.openxmlformats.org/officeDocument/2006/relationships/hyperlink" Target="http://www-01.ibm.com/support/docview.wss?uid=swg22011431" TargetMode="External"/><Relationship Id="rId13" Type="http://schemas.openxmlformats.org/officeDocument/2006/relationships/hyperlink" Target="http://www-01.ibm.com/support/docview.wss?uid=swg21999341" TargetMode="External"/><Relationship Id="rId18" Type="http://schemas.openxmlformats.org/officeDocument/2006/relationships/hyperlink" Target="http://www-01.ibm.com/support/docview.wss?uid=swg21999358" TargetMode="External"/><Relationship Id="rId39" Type="http://schemas.openxmlformats.org/officeDocument/2006/relationships/hyperlink" Target="http://www-01.ibm.com/support/docview.wss?uid=swg22002146" TargetMode="External"/><Relationship Id="rId109" Type="http://schemas.openxmlformats.org/officeDocument/2006/relationships/hyperlink" Target="http://www-01.ibm.com/support/docview.wss?uid=swg21645480" TargetMode="External"/><Relationship Id="rId34" Type="http://schemas.openxmlformats.org/officeDocument/2006/relationships/hyperlink" Target="http://www-01.ibm.com/support/docview.wss?uid=swg21996016" TargetMode="External"/><Relationship Id="rId50" Type="http://schemas.openxmlformats.org/officeDocument/2006/relationships/hyperlink" Target="http://www-01.ibm.com/support/docview.wss?uid=swg21693844" TargetMode="External"/><Relationship Id="rId55" Type="http://schemas.openxmlformats.org/officeDocument/2006/relationships/hyperlink" Target="http://www-01.ibm.com/support/docview.wss?uid=swg21999531" TargetMode="External"/><Relationship Id="rId76" Type="http://schemas.openxmlformats.org/officeDocument/2006/relationships/hyperlink" Target="http://www-01.ibm.com/support/docview.wss?uid=swg21504927" TargetMode="External"/><Relationship Id="rId97" Type="http://schemas.openxmlformats.org/officeDocument/2006/relationships/hyperlink" Target="http://www-01.ibm.com/support/docview.wss?uid=swg22008139" TargetMode="External"/><Relationship Id="rId104" Type="http://schemas.openxmlformats.org/officeDocument/2006/relationships/hyperlink" Target="http://www-01.ibm.com/support/docview.wss?uid=swg22009243" TargetMode="External"/><Relationship Id="rId120" Type="http://schemas.openxmlformats.org/officeDocument/2006/relationships/hyperlink" Target="http://www-01.ibm.com/support/docview.wss?uid=swg21653178" TargetMode="External"/><Relationship Id="rId125" Type="http://schemas.openxmlformats.org/officeDocument/2006/relationships/hyperlink" Target="http://www-01.ibm.com/support/docview.wss?uid=swg21687104" TargetMode="External"/><Relationship Id="rId7" Type="http://schemas.openxmlformats.org/officeDocument/2006/relationships/hyperlink" Target="http://www-01.ibm.com/support/docview.wss?uid=swg21997217" TargetMode="External"/><Relationship Id="rId71" Type="http://schemas.openxmlformats.org/officeDocument/2006/relationships/hyperlink" Target="http://www-01.ibm.com/support/docview.wss?uid=swg21639344" TargetMode="External"/><Relationship Id="rId92" Type="http://schemas.openxmlformats.org/officeDocument/2006/relationships/hyperlink" Target="https://www.ibm.com/support/docview.wss?uid=swg22003156" TargetMode="External"/><Relationship Id="rId2" Type="http://schemas.openxmlformats.org/officeDocument/2006/relationships/hyperlink" Target="http://www-01.ibm.com/support/docview.wss?uid=swg21997812" TargetMode="External"/><Relationship Id="rId29" Type="http://schemas.openxmlformats.org/officeDocument/2006/relationships/hyperlink" Target="http://www-01.ibm.com/support/docview.wss?uid=swg21593145" TargetMode="External"/><Relationship Id="rId24" Type="http://schemas.openxmlformats.org/officeDocument/2006/relationships/hyperlink" Target="https://www.ibm.com/support/docview.wss?uid=swg21996138" TargetMode="External"/><Relationship Id="rId40" Type="http://schemas.openxmlformats.org/officeDocument/2006/relationships/hyperlink" Target="http://www-01.ibm.com/support/docview.wss?uid=swg21633531&amp;myns=swgimgmt&amp;mynp=OCSSVSEF&amp;mync=R" TargetMode="External"/><Relationship Id="rId45" Type="http://schemas.openxmlformats.org/officeDocument/2006/relationships/hyperlink" Target="http://www-01.ibm.com/support/docview.wss?uid=swg22000938" TargetMode="External"/><Relationship Id="rId66" Type="http://schemas.openxmlformats.org/officeDocument/2006/relationships/hyperlink" Target="http://www-01.ibm.com/support/docview.wss?uid=swg21997974" TargetMode="External"/><Relationship Id="rId87" Type="http://schemas.openxmlformats.org/officeDocument/2006/relationships/hyperlink" Target="http://www-01.ibm.com/support/docview.wss?uid=swg22007810" TargetMode="External"/><Relationship Id="rId110" Type="http://schemas.openxmlformats.org/officeDocument/2006/relationships/hyperlink" Target="http://www-01.ibm.com/support/docview.wss?uid=swg22006643" TargetMode="External"/><Relationship Id="rId115" Type="http://schemas.openxmlformats.org/officeDocument/2006/relationships/hyperlink" Target="http://www-01.ibm.com/support/docview.wss?uid=swg22006042" TargetMode="External"/><Relationship Id="rId131" Type="http://schemas.openxmlformats.org/officeDocument/2006/relationships/hyperlink" Target="http://www-01.ibm.com/support/docview.wss?uid=swg22011542" TargetMode="External"/><Relationship Id="rId136" Type="http://schemas.openxmlformats.org/officeDocument/2006/relationships/hyperlink" Target="http://www-01.ibm.com/support/docview.wss?uid=swg22011987" TargetMode="External"/><Relationship Id="rId61" Type="http://schemas.openxmlformats.org/officeDocument/2006/relationships/hyperlink" Target="http://www-01.ibm.com/support/docview.wss?uid=swg21997361" TargetMode="External"/><Relationship Id="rId82" Type="http://schemas.openxmlformats.org/officeDocument/2006/relationships/hyperlink" Target="http://www-01.ibm.com/support/docview.wss?uid=swg22007221" TargetMode="External"/><Relationship Id="rId19" Type="http://schemas.openxmlformats.org/officeDocument/2006/relationships/hyperlink" Target="http://www-01.ibm.com/support/docview.wss?uid=swg21504927" TargetMode="External"/><Relationship Id="rId14" Type="http://schemas.openxmlformats.org/officeDocument/2006/relationships/hyperlink" Target="http://www-01.ibm.com/support/docview.wss?uid=swg21997184" TargetMode="External"/><Relationship Id="rId30" Type="http://schemas.openxmlformats.org/officeDocument/2006/relationships/hyperlink" Target="http://www-01.ibm.com/support/docview.wss?uid=swg22000937" TargetMode="External"/><Relationship Id="rId35" Type="http://schemas.openxmlformats.org/officeDocument/2006/relationships/hyperlink" Target="http://www-01.ibm.com/support/docview.wss?uid=swg22002104" TargetMode="External"/><Relationship Id="rId56" Type="http://schemas.openxmlformats.org/officeDocument/2006/relationships/hyperlink" Target="http://www-01.ibm.com/support/docview.wss?uid=swg22002836" TargetMode="External"/><Relationship Id="rId77" Type="http://schemas.openxmlformats.org/officeDocument/2006/relationships/hyperlink" Target="http://www-01.ibm.com/support/docview.wss?uid=swg22006079" TargetMode="External"/><Relationship Id="rId100" Type="http://schemas.openxmlformats.org/officeDocument/2006/relationships/hyperlink" Target="http://www-01.ibm.com/support/docview.wss?uid=swg21616991" TargetMode="External"/><Relationship Id="rId105" Type="http://schemas.openxmlformats.org/officeDocument/2006/relationships/hyperlink" Target="https://www.ibm.com/support/docview.wss?uid=swg22009763" TargetMode="External"/><Relationship Id="rId126" Type="http://schemas.openxmlformats.org/officeDocument/2006/relationships/hyperlink" Target="http://www-01.ibm.com/support/docview.wss?uid=swg22003156" TargetMode="External"/><Relationship Id="rId8" Type="http://schemas.openxmlformats.org/officeDocument/2006/relationships/hyperlink" Target="http://www-01.ibm.com/support/docview.wss?uid=swg21470339" TargetMode="External"/><Relationship Id="rId51" Type="http://schemas.openxmlformats.org/officeDocument/2006/relationships/hyperlink" Target="http://www-01.ibm.com/support/docview.wss?uid=swg27046760" TargetMode="External"/><Relationship Id="rId72" Type="http://schemas.openxmlformats.org/officeDocument/2006/relationships/hyperlink" Target="http://www-01.ibm.com/support/docview.wss?uid=swg22005581" TargetMode="External"/><Relationship Id="rId93" Type="http://schemas.openxmlformats.org/officeDocument/2006/relationships/hyperlink" Target="http://www-01.ibm.com/support/docview.wss?uid=swg22005466" TargetMode="External"/><Relationship Id="rId98" Type="http://schemas.openxmlformats.org/officeDocument/2006/relationships/hyperlink" Target="http://www-01.ibm.com/support/docview.wss?uid=swg22008618" TargetMode="External"/><Relationship Id="rId121" Type="http://schemas.openxmlformats.org/officeDocument/2006/relationships/hyperlink" Target="http://www-01.ibm.com/support/docview.wss?uid=swg22010844" TargetMode="External"/><Relationship Id="rId3" Type="http://schemas.openxmlformats.org/officeDocument/2006/relationships/hyperlink" Target="http://www-01.ibm.com/support/docview.wss?uid=swg21995836" TargetMode="External"/><Relationship Id="rId25" Type="http://schemas.openxmlformats.org/officeDocument/2006/relationships/hyperlink" Target="http://www-01.ibm.com/support/docview.wss?uid=swg21655712" TargetMode="External"/><Relationship Id="rId46" Type="http://schemas.openxmlformats.org/officeDocument/2006/relationships/hyperlink" Target="http://www-01.ibm.com/support/docview.wss?uid=swg21994322" TargetMode="External"/><Relationship Id="rId67" Type="http://schemas.openxmlformats.org/officeDocument/2006/relationships/hyperlink" Target="http://www-01.ibm.com/support/docview.wss?uid=swg22004558" TargetMode="External"/><Relationship Id="rId116" Type="http://schemas.openxmlformats.org/officeDocument/2006/relationships/hyperlink" Target="http://www-01.ibm.com/support/docview.wss?uid=swg21571515" TargetMode="External"/><Relationship Id="rId137" Type="http://schemas.openxmlformats.org/officeDocument/2006/relationships/hyperlink" Target="http://www-01.ibm.com/support/docview.wss?uid=swg22007024" TargetMode="External"/><Relationship Id="rId20" Type="http://schemas.openxmlformats.org/officeDocument/2006/relationships/hyperlink" Target="http://www-01.ibm.com/support/docview.wss?uid=swg21998429" TargetMode="External"/><Relationship Id="rId41" Type="http://schemas.openxmlformats.org/officeDocument/2006/relationships/hyperlink" Target="http://www-01.ibm.com/support/docview.wss?uid=swg21452498" TargetMode="External"/><Relationship Id="rId62" Type="http://schemas.openxmlformats.org/officeDocument/2006/relationships/hyperlink" Target="http://www-01.ibm.com/support/docview.wss?uid=swg22002145" TargetMode="External"/><Relationship Id="rId83" Type="http://schemas.openxmlformats.org/officeDocument/2006/relationships/hyperlink" Target="http://www-01.ibm.com/support/docview.wss?uid=swg21671448" TargetMode="External"/><Relationship Id="rId88" Type="http://schemas.openxmlformats.org/officeDocument/2006/relationships/hyperlink" Target="http://www-01.ibm.com/support/docview.wss?uid=swg22006677" TargetMode="External"/><Relationship Id="rId111" Type="http://schemas.openxmlformats.org/officeDocument/2006/relationships/hyperlink" Target="https://www.ibm.com/support/docview.wss?uid=swg22010057" TargetMode="External"/><Relationship Id="rId132" Type="http://schemas.openxmlformats.org/officeDocument/2006/relationships/hyperlink" Target="http://www-01.ibm.com/support/docview.wss?uid=swg22011777" TargetMode="External"/><Relationship Id="rId15" Type="http://schemas.openxmlformats.org/officeDocument/2006/relationships/hyperlink" Target="http://www-01.ibm.com/support/docview.wss?uid=swg21692134" TargetMode="External"/><Relationship Id="rId36" Type="http://schemas.openxmlformats.org/officeDocument/2006/relationships/hyperlink" Target="http://www-01.ibm.com/support/docview.wss?uid=swg21974375" TargetMode="External"/><Relationship Id="rId57" Type="http://schemas.openxmlformats.org/officeDocument/2006/relationships/hyperlink" Target="http://www-01.ibm.com/support/docview.wss?uid=swg21659648" TargetMode="External"/><Relationship Id="rId106" Type="http://schemas.openxmlformats.org/officeDocument/2006/relationships/hyperlink" Target="https://www.ibm.com/support/docview.wss?uid=swg22010039" TargetMode="External"/><Relationship Id="rId127" Type="http://schemas.openxmlformats.org/officeDocument/2006/relationships/hyperlink" Target="http://www-01.ibm.com/support/docview.wss?uid=swg22011607" TargetMode="External"/><Relationship Id="rId10" Type="http://schemas.openxmlformats.org/officeDocument/2006/relationships/hyperlink" Target="http://www-01.ibm.com/support/docview.wss?uid=swg21514845" TargetMode="External"/><Relationship Id="rId31" Type="http://schemas.openxmlformats.org/officeDocument/2006/relationships/hyperlink" Target="http://www-01.ibm.com/support/docview.wss?uid=swg21394006" TargetMode="External"/><Relationship Id="rId52" Type="http://schemas.openxmlformats.org/officeDocument/2006/relationships/hyperlink" Target="http://www-01.ibm.com/support/docview.wss?uid=swg22003298" TargetMode="External"/><Relationship Id="rId73" Type="http://schemas.openxmlformats.org/officeDocument/2006/relationships/hyperlink" Target="http://www-01.ibm.com/support/docview.wss?uid=swg22005844" TargetMode="External"/><Relationship Id="rId78" Type="http://schemas.openxmlformats.org/officeDocument/2006/relationships/hyperlink" Target="http://www-01.ibm.com/support/docview.wss?uid=swg22002492" TargetMode="External"/><Relationship Id="rId94" Type="http://schemas.openxmlformats.org/officeDocument/2006/relationships/hyperlink" Target="https://www.ibm.com/support/docview.wss?uid=swg21496350" TargetMode="External"/><Relationship Id="rId99" Type="http://schemas.openxmlformats.org/officeDocument/2006/relationships/hyperlink" Target="http://www-01.ibm.com/support/docview.wss?uid=swg22005178" TargetMode="External"/><Relationship Id="rId101" Type="http://schemas.openxmlformats.org/officeDocument/2006/relationships/hyperlink" Target="http://www-01.ibm.com/support/docview.wss?uid=swg22008156" TargetMode="External"/><Relationship Id="rId122" Type="http://schemas.openxmlformats.org/officeDocument/2006/relationships/hyperlink" Target="http://www-01.ibm.com/support/docview.wss?uid=swg22010138" TargetMode="External"/><Relationship Id="rId4" Type="http://schemas.openxmlformats.org/officeDocument/2006/relationships/hyperlink" Target="http://www-01.ibm.com/support/docview.wss?uid=swg21635053" TargetMode="External"/><Relationship Id="rId9" Type="http://schemas.openxmlformats.org/officeDocument/2006/relationships/hyperlink" Target="https://www.ibm.com/support/docview.wss?uid=swg21966890" TargetMode="External"/><Relationship Id="rId26" Type="http://schemas.openxmlformats.org/officeDocument/2006/relationships/hyperlink" Target="http://www-01.ibm.com/support/docview.wss?uid=swg22001207" TargetMode="External"/><Relationship Id="rId47" Type="http://schemas.openxmlformats.org/officeDocument/2006/relationships/hyperlink" Target="http://www-01.ibm.com/support/docview.wss?uid=swg22003241" TargetMode="External"/><Relationship Id="rId68" Type="http://schemas.openxmlformats.org/officeDocument/2006/relationships/hyperlink" Target="http://www-01.ibm.com/support/docview.wss?uid=swg22001891" TargetMode="External"/><Relationship Id="rId89" Type="http://schemas.openxmlformats.org/officeDocument/2006/relationships/hyperlink" Target="http://www-01.ibm.com/support/docview.wss?uid=swg21383312" TargetMode="External"/><Relationship Id="rId112" Type="http://schemas.openxmlformats.org/officeDocument/2006/relationships/hyperlink" Target="http://www-01.ibm.com/support/docview.wss?uid=swg22009233" TargetMode="External"/><Relationship Id="rId133" Type="http://schemas.openxmlformats.org/officeDocument/2006/relationships/hyperlink" Target="http://www-01.ibm.com/support/docview.wss?uid=swg2201187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01.ibm.com/support/docview.wss?uid=ibm10738911" TargetMode="External"/><Relationship Id="rId21" Type="http://schemas.openxmlformats.org/officeDocument/2006/relationships/hyperlink" Target="http://www-01.ibm.com/support/docview.wss?uid=swg22011938" TargetMode="External"/><Relationship Id="rId42" Type="http://schemas.openxmlformats.org/officeDocument/2006/relationships/hyperlink" Target="http://www-01.ibm.com/support/docview.wss?uid=swg22015865" TargetMode="External"/><Relationship Id="rId63" Type="http://schemas.openxmlformats.org/officeDocument/2006/relationships/hyperlink" Target="http://www-01.ibm.com/support/docview.wss?uid=swg22011785" TargetMode="External"/><Relationship Id="rId84" Type="http://schemas.openxmlformats.org/officeDocument/2006/relationships/hyperlink" Target="http://www-01.ibm.com/support/docview.wss?uid=swg22000711" TargetMode="External"/><Relationship Id="rId138" Type="http://schemas.openxmlformats.org/officeDocument/2006/relationships/hyperlink" Target="http://www-01.ibm.com/support/docview.wss?uid=swg21970053" TargetMode="External"/><Relationship Id="rId159" Type="http://schemas.openxmlformats.org/officeDocument/2006/relationships/hyperlink" Target="http://www-01.ibm.com/support/docview.wss?uid=ibm10793871" TargetMode="External"/><Relationship Id="rId170" Type="http://schemas.openxmlformats.org/officeDocument/2006/relationships/hyperlink" Target="http://www-01.ibm.com/support/docview.wss?uid=ibm10795278" TargetMode="External"/><Relationship Id="rId107" Type="http://schemas.openxmlformats.org/officeDocument/2006/relationships/hyperlink" Target="http://www-01.ibm.com/support/docview.wss?uid=ibm10719185" TargetMode="External"/><Relationship Id="rId11" Type="http://schemas.openxmlformats.org/officeDocument/2006/relationships/hyperlink" Target="http://www-01.ibm.com/support/docview.wss?uid=swg22013015" TargetMode="External"/><Relationship Id="rId32" Type="http://schemas.openxmlformats.org/officeDocument/2006/relationships/hyperlink" Target="http://www-01.ibm.com/support/docview.wss?uid=swg22015024" TargetMode="External"/><Relationship Id="rId53" Type="http://schemas.openxmlformats.org/officeDocument/2006/relationships/hyperlink" Target="http://www-01.ibm.com/support/docview.wss?uid=swg22011752" TargetMode="External"/><Relationship Id="rId74" Type="http://schemas.openxmlformats.org/officeDocument/2006/relationships/hyperlink" Target="http://www-01.ibm.com/support/docview.wss?uid=swg22016315" TargetMode="External"/><Relationship Id="rId128" Type="http://schemas.openxmlformats.org/officeDocument/2006/relationships/hyperlink" Target="http://www-01.ibm.com/support/docview.wss?uid=ibm10792855" TargetMode="External"/><Relationship Id="rId149" Type="http://schemas.openxmlformats.org/officeDocument/2006/relationships/hyperlink" Target="http://www-01.ibm.com/support/docview.wss?uid=swg21672762" TargetMode="External"/><Relationship Id="rId5" Type="http://schemas.openxmlformats.org/officeDocument/2006/relationships/hyperlink" Target="http://www-01.ibm.com/support/docview.wss?uid=swg22004729" TargetMode="External"/><Relationship Id="rId95" Type="http://schemas.openxmlformats.org/officeDocument/2006/relationships/hyperlink" Target="http://www-01.ibm.com/support/docview.wss?uid=swg21986816" TargetMode="External"/><Relationship Id="rId160" Type="http://schemas.openxmlformats.org/officeDocument/2006/relationships/hyperlink" Target="http://www-01.ibm.com/support/docview.wss?uid=ibm10795870" TargetMode="External"/><Relationship Id="rId22" Type="http://schemas.openxmlformats.org/officeDocument/2006/relationships/hyperlink" Target="http://www-01.ibm.com/support/docview.wss?uid=swg22014032" TargetMode="External"/><Relationship Id="rId43" Type="http://schemas.openxmlformats.org/officeDocument/2006/relationships/hyperlink" Target="http://www-01.ibm.com/support/docview.wss?uid=swg22004111" TargetMode="External"/><Relationship Id="rId64" Type="http://schemas.openxmlformats.org/officeDocument/2006/relationships/hyperlink" Target="http://www-01.ibm.com/support/docview.wss?uid=swg21596357" TargetMode="External"/><Relationship Id="rId118" Type="http://schemas.openxmlformats.org/officeDocument/2006/relationships/hyperlink" Target="http://www-01.ibm.com/support/docview.wss?uid=ibm10735909" TargetMode="External"/><Relationship Id="rId139" Type="http://schemas.openxmlformats.org/officeDocument/2006/relationships/hyperlink" Target="http://www-01.ibm.com/support/docview.wss?uid=swg22002492" TargetMode="External"/><Relationship Id="rId85" Type="http://schemas.openxmlformats.org/officeDocument/2006/relationships/hyperlink" Target="http://www-01.ibm.com/support/docview.wss?uid=ibm10728349" TargetMode="External"/><Relationship Id="rId150" Type="http://schemas.openxmlformats.org/officeDocument/2006/relationships/hyperlink" Target="http://www-01.ibm.com/support/docview.wss?uid=ibm10787719" TargetMode="External"/><Relationship Id="rId171" Type="http://schemas.openxmlformats.org/officeDocument/2006/relationships/hyperlink" Target="http://www-01.ibm.com/support/docview.wss?uid=ibm10744029" TargetMode="External"/><Relationship Id="rId12" Type="http://schemas.openxmlformats.org/officeDocument/2006/relationships/hyperlink" Target="http://www-01.ibm.com/support/docview.wss?uid=swg22013435" TargetMode="External"/><Relationship Id="rId33" Type="http://schemas.openxmlformats.org/officeDocument/2006/relationships/hyperlink" Target="http://www-01.ibm.com/support/docview.wss?uid=swg22010889" TargetMode="External"/><Relationship Id="rId108" Type="http://schemas.openxmlformats.org/officeDocument/2006/relationships/hyperlink" Target="http://www-01.ibm.com/support/docview.wss?uid=swg22017446" TargetMode="External"/><Relationship Id="rId129" Type="http://schemas.openxmlformats.org/officeDocument/2006/relationships/hyperlink" Target="http://www-01.ibm.com/support/docview.wss?uid=ibm10788187" TargetMode="External"/><Relationship Id="rId54" Type="http://schemas.openxmlformats.org/officeDocument/2006/relationships/hyperlink" Target="http://www-01.ibm.com/support/docview.wss?uid=swg22016312" TargetMode="External"/><Relationship Id="rId75" Type="http://schemas.openxmlformats.org/officeDocument/2006/relationships/hyperlink" Target="http://www-01.ibm.com/support/docview.wss?uid=swg22012751" TargetMode="External"/><Relationship Id="rId96" Type="http://schemas.openxmlformats.org/officeDocument/2006/relationships/hyperlink" Target="http://www-01.ibm.com/support/docview.wss?uid=swg3q276943j08228r05" TargetMode="External"/><Relationship Id="rId140" Type="http://schemas.openxmlformats.org/officeDocument/2006/relationships/hyperlink" Target="http://www-01.ibm.com/support/docview.wss?uid=swg21981244" TargetMode="External"/><Relationship Id="rId161" Type="http://schemas.openxmlformats.org/officeDocument/2006/relationships/hyperlink" Target="http://www-01.ibm.com/support/docview.wss?uid=ibm10794883" TargetMode="External"/><Relationship Id="rId1" Type="http://schemas.openxmlformats.org/officeDocument/2006/relationships/hyperlink" Target="http://www-01.ibm.com/support/docview.wss?uid=swg22012302" TargetMode="External"/><Relationship Id="rId6" Type="http://schemas.openxmlformats.org/officeDocument/2006/relationships/hyperlink" Target="http://www-01.ibm.com/support/docview.wss?uid=swg22012815" TargetMode="External"/><Relationship Id="rId23" Type="http://schemas.openxmlformats.org/officeDocument/2006/relationships/hyperlink" Target="http://www-01.ibm.com/support/docview.wss?uid=swg22013995" TargetMode="External"/><Relationship Id="rId28" Type="http://schemas.openxmlformats.org/officeDocument/2006/relationships/hyperlink" Target="http://www-01.ibm.com/support/docview.wss?uid=swg22014368" TargetMode="External"/><Relationship Id="rId49" Type="http://schemas.openxmlformats.org/officeDocument/2006/relationships/hyperlink" Target="http://www-01.ibm.com/support/docview.wss?uid=swg22016315" TargetMode="External"/><Relationship Id="rId114" Type="http://schemas.openxmlformats.org/officeDocument/2006/relationships/hyperlink" Target="http://www-01.ibm.com/support/docview.wss?uid=swg27047054" TargetMode="External"/><Relationship Id="rId119" Type="http://schemas.openxmlformats.org/officeDocument/2006/relationships/hyperlink" Target="http://www-01.ibm.com/support/docview.wss?uid=ibm10738593" TargetMode="External"/><Relationship Id="rId44" Type="http://schemas.openxmlformats.org/officeDocument/2006/relationships/hyperlink" Target="http://www-01.ibm.com/support/docview.wss?uid=swg21680740" TargetMode="External"/><Relationship Id="rId60" Type="http://schemas.openxmlformats.org/officeDocument/2006/relationships/hyperlink" Target="http://www-01.ibm.com/support/docview.wss?uid=swg22008790" TargetMode="External"/><Relationship Id="rId65" Type="http://schemas.openxmlformats.org/officeDocument/2006/relationships/hyperlink" Target="http://www-01.ibm.com/support/docview.wss?uid=swg22012163" TargetMode="External"/><Relationship Id="rId81" Type="http://schemas.openxmlformats.org/officeDocument/2006/relationships/hyperlink" Target="http://www-01.ibm.com/support/docview.wss?uid=ibm10719221" TargetMode="External"/><Relationship Id="rId86" Type="http://schemas.openxmlformats.org/officeDocument/2006/relationships/hyperlink" Target="http://www-01.ibm.com/support/docview.wss?uid=swg21986299" TargetMode="External"/><Relationship Id="rId130" Type="http://schemas.openxmlformats.org/officeDocument/2006/relationships/hyperlink" Target="http://www-01.ibm.com/support/docview.wss?uid=ibm10742613" TargetMode="External"/><Relationship Id="rId135" Type="http://schemas.openxmlformats.org/officeDocument/2006/relationships/hyperlink" Target="http://www-01.ibm.com/support/docview.wss?uid=swg21676349" TargetMode="External"/><Relationship Id="rId151" Type="http://schemas.openxmlformats.org/officeDocument/2006/relationships/hyperlink" Target="http://www-01.ibm.com/support/docview.wss?uid=ibm10737297" TargetMode="External"/><Relationship Id="rId156" Type="http://schemas.openxmlformats.org/officeDocument/2006/relationships/hyperlink" Target="http://www-01.ibm.com/support/docview.wss?uid=swg21509371" TargetMode="External"/><Relationship Id="rId172" Type="http://schemas.openxmlformats.org/officeDocument/2006/relationships/hyperlink" Target="http://www-01.ibm.com/support/docview.wss?uid=swg21991405" TargetMode="External"/><Relationship Id="rId13" Type="http://schemas.openxmlformats.org/officeDocument/2006/relationships/hyperlink" Target="http://www-01.ibm.com/support/docview.wss?uid=swg22013841" TargetMode="External"/><Relationship Id="rId18" Type="http://schemas.openxmlformats.org/officeDocument/2006/relationships/hyperlink" Target="http://www-01.ibm.com/support/docview.wss?uid=swg22007716" TargetMode="External"/><Relationship Id="rId39" Type="http://schemas.openxmlformats.org/officeDocument/2006/relationships/hyperlink" Target="http://www-01.ibm.com/support/docview.wss?uid=swg22006067" TargetMode="External"/><Relationship Id="rId109" Type="http://schemas.openxmlformats.org/officeDocument/2006/relationships/hyperlink" Target="http://www-01.ibm.com/support/docview.wss?uid=ibm10730555" TargetMode="External"/><Relationship Id="rId34" Type="http://schemas.openxmlformats.org/officeDocument/2006/relationships/hyperlink" Target="http://www-01.ibm.com/support/docview.wss?uid=swg22015084" TargetMode="External"/><Relationship Id="rId50" Type="http://schemas.openxmlformats.org/officeDocument/2006/relationships/hyperlink" Target="http://www-01.ibm.com/support/docview.wss?uid=swg22016301" TargetMode="External"/><Relationship Id="rId55" Type="http://schemas.openxmlformats.org/officeDocument/2006/relationships/hyperlink" Target="http://www-01.ibm.com/support/docview.wss?uid=swg22015254" TargetMode="External"/><Relationship Id="rId76" Type="http://schemas.openxmlformats.org/officeDocument/2006/relationships/hyperlink" Target="http://www-01.ibm.com/support/docview.wss?uid=ibm10716941" TargetMode="External"/><Relationship Id="rId97" Type="http://schemas.openxmlformats.org/officeDocument/2006/relationships/hyperlink" Target="http://www-01.ibm.com/support/docview.wss?uid=ibm10729583" TargetMode="External"/><Relationship Id="rId104" Type="http://schemas.openxmlformats.org/officeDocument/2006/relationships/hyperlink" Target="http://www-01.ibm.com/support/docview.wss?uid=ibm10733315" TargetMode="External"/><Relationship Id="rId120" Type="http://schemas.openxmlformats.org/officeDocument/2006/relationships/hyperlink" Target="http://www-01.ibm.com/support/docview.wss?uid=ibm10734335" TargetMode="External"/><Relationship Id="rId125" Type="http://schemas.openxmlformats.org/officeDocument/2006/relationships/hyperlink" Target="http://www-01.ibm.com/support/docview.wss?uid=ibm10743237" TargetMode="External"/><Relationship Id="rId141" Type="http://schemas.openxmlformats.org/officeDocument/2006/relationships/hyperlink" Target="http://www-01.ibm.com/support/docview.wss?uid=swg21973097" TargetMode="External"/><Relationship Id="rId146" Type="http://schemas.openxmlformats.org/officeDocument/2006/relationships/hyperlink" Target="http://www-01.ibm.com/support/docview.wss?uid=swg21657373" TargetMode="External"/><Relationship Id="rId167" Type="http://schemas.openxmlformats.org/officeDocument/2006/relationships/hyperlink" Target="http://www-01.ibm.com/support/docview.wss?uid=ibm10731111" TargetMode="External"/><Relationship Id="rId7" Type="http://schemas.openxmlformats.org/officeDocument/2006/relationships/hyperlink" Target="http://www-01.ibm.com/support/docview.wss?uid=swg22012472" TargetMode="External"/><Relationship Id="rId71" Type="http://schemas.openxmlformats.org/officeDocument/2006/relationships/hyperlink" Target="http://www-01.ibm.com/support/docview.wss?uid=swg22015468" TargetMode="External"/><Relationship Id="rId92" Type="http://schemas.openxmlformats.org/officeDocument/2006/relationships/hyperlink" Target="http://www-01.ibm.com/support/docview.wss?uid=ibm10725985" TargetMode="External"/><Relationship Id="rId162" Type="http://schemas.openxmlformats.org/officeDocument/2006/relationships/hyperlink" Target="http://www-01.ibm.com/support/docview.wss?uid=ibm10871746" TargetMode="External"/><Relationship Id="rId2" Type="http://schemas.openxmlformats.org/officeDocument/2006/relationships/hyperlink" Target="http://www-01.ibm.com/support/docview.wss?uid=swg22011706" TargetMode="External"/><Relationship Id="rId29" Type="http://schemas.openxmlformats.org/officeDocument/2006/relationships/hyperlink" Target="http://www-01.ibm.com/support/docview.wss?uid=swg22014709" TargetMode="External"/><Relationship Id="rId24" Type="http://schemas.openxmlformats.org/officeDocument/2006/relationships/hyperlink" Target="http://www-01.ibm.com/support/docview.wss?uid=swg22014418" TargetMode="External"/><Relationship Id="rId40" Type="http://schemas.openxmlformats.org/officeDocument/2006/relationships/hyperlink" Target="http://www-01.ibm.com/support/docview.wss?uid=swg22006063" TargetMode="External"/><Relationship Id="rId45" Type="http://schemas.openxmlformats.org/officeDocument/2006/relationships/hyperlink" Target="http://www-01.ibm.com/support/docview.wss?uid=swg22015264" TargetMode="External"/><Relationship Id="rId66" Type="http://schemas.openxmlformats.org/officeDocument/2006/relationships/hyperlink" Target="http://www-01.ibm.com/support/docview.wss?uid=swg22011859" TargetMode="External"/><Relationship Id="rId87" Type="http://schemas.openxmlformats.org/officeDocument/2006/relationships/hyperlink" Target="http://www-01.ibm.com/support/docview.wss?uid=ibm10728331" TargetMode="External"/><Relationship Id="rId110" Type="http://schemas.openxmlformats.org/officeDocument/2006/relationships/hyperlink" Target="http://www-01.ibm.com/support/docview.wss?uid=ibm10732816" TargetMode="External"/><Relationship Id="rId115" Type="http://schemas.openxmlformats.org/officeDocument/2006/relationships/hyperlink" Target="http://www-01.ibm.com/support/docview.wss?uid=ibm10737959" TargetMode="External"/><Relationship Id="rId131" Type="http://schemas.openxmlformats.org/officeDocument/2006/relationships/hyperlink" Target="http://www-01.ibm.com/support/docview.wss?uid=swg21659783" TargetMode="External"/><Relationship Id="rId136" Type="http://schemas.openxmlformats.org/officeDocument/2006/relationships/hyperlink" Target="http://www-01.ibm.com/support/docview.wss?uid=swg21677764" TargetMode="External"/><Relationship Id="rId157" Type="http://schemas.openxmlformats.org/officeDocument/2006/relationships/hyperlink" Target="http://www-01.ibm.com/support/docview.wss?uid=ibm10791921" TargetMode="External"/><Relationship Id="rId61" Type="http://schemas.openxmlformats.org/officeDocument/2006/relationships/hyperlink" Target="http://www-01.ibm.com/support/docview.wss?uid=swg22016729" TargetMode="External"/><Relationship Id="rId82" Type="http://schemas.openxmlformats.org/officeDocument/2006/relationships/hyperlink" Target="http://www-01.ibm.com/support/docview.wss?uid=ibm10718019" TargetMode="External"/><Relationship Id="rId152" Type="http://schemas.openxmlformats.org/officeDocument/2006/relationships/hyperlink" Target="http://www-01.ibm.com/support/docview.wss?uid=ibm10744013" TargetMode="External"/><Relationship Id="rId173" Type="http://schemas.openxmlformats.org/officeDocument/2006/relationships/printerSettings" Target="../printerSettings/printerSettings6.bin"/><Relationship Id="rId19" Type="http://schemas.openxmlformats.org/officeDocument/2006/relationships/hyperlink" Target="http://www-01.ibm.com/support/docview.wss?uid=swg22013881" TargetMode="External"/><Relationship Id="rId14" Type="http://schemas.openxmlformats.org/officeDocument/2006/relationships/hyperlink" Target="http://www-01.ibm.com/support/docview.wss?uid=swg21977649" TargetMode="External"/><Relationship Id="rId30" Type="http://schemas.openxmlformats.org/officeDocument/2006/relationships/hyperlink" Target="http://www-01.ibm.com/support/docview.wss?uid=swg21977675" TargetMode="External"/><Relationship Id="rId35" Type="http://schemas.openxmlformats.org/officeDocument/2006/relationships/hyperlink" Target="http://www-01.ibm.com/support/docview.wss?uid=swg22015356" TargetMode="External"/><Relationship Id="rId56" Type="http://schemas.openxmlformats.org/officeDocument/2006/relationships/hyperlink" Target="http://www-01.ibm.com/support/docview.wss?uid=swg22016582" TargetMode="External"/><Relationship Id="rId77" Type="http://schemas.openxmlformats.org/officeDocument/2006/relationships/hyperlink" Target="http://www-01.ibm.com/support/docview.wss?uid=swg22017447" TargetMode="External"/><Relationship Id="rId100" Type="http://schemas.openxmlformats.org/officeDocument/2006/relationships/hyperlink" Target="http://www-01.ibm.com/support/docview.wss?uid=ibm10730365" TargetMode="External"/><Relationship Id="rId105" Type="http://schemas.openxmlformats.org/officeDocument/2006/relationships/hyperlink" Target="http://www-01.ibm.com/support/docview.wss?uid=ibm10732777" TargetMode="External"/><Relationship Id="rId126" Type="http://schemas.openxmlformats.org/officeDocument/2006/relationships/hyperlink" Target="http://www-01.ibm.com/support/docview.wss?uid=ibm10792267" TargetMode="External"/><Relationship Id="rId147" Type="http://schemas.openxmlformats.org/officeDocument/2006/relationships/hyperlink" Target="http://www-01.ibm.com/support/docview.wss?uid=swg21651827" TargetMode="External"/><Relationship Id="rId168" Type="http://schemas.openxmlformats.org/officeDocument/2006/relationships/hyperlink" Target="http://www-01.ibm.com/support/docview.wss?uid=ibm10870250" TargetMode="External"/><Relationship Id="rId8" Type="http://schemas.openxmlformats.org/officeDocument/2006/relationships/hyperlink" Target="http://www-01.ibm.com/support/docview.wss?uid=swg22012727" TargetMode="External"/><Relationship Id="rId51" Type="http://schemas.openxmlformats.org/officeDocument/2006/relationships/hyperlink" Target="http://www-01.ibm.com/support/docview.wss?uid=swg22001891" TargetMode="External"/><Relationship Id="rId72" Type="http://schemas.openxmlformats.org/officeDocument/2006/relationships/hyperlink" Target="http://www-01.ibm.com/support/docview.wss?uid=swg22017393" TargetMode="External"/><Relationship Id="rId93" Type="http://schemas.openxmlformats.org/officeDocument/2006/relationships/hyperlink" Target="http://www-01.ibm.com/support/docview.wss?uid=ibm10720219" TargetMode="External"/><Relationship Id="rId98" Type="http://schemas.openxmlformats.org/officeDocument/2006/relationships/hyperlink" Target="http://www-01.ibm.com/support/docview.wss?uid=ibm10720131" TargetMode="External"/><Relationship Id="rId121" Type="http://schemas.openxmlformats.org/officeDocument/2006/relationships/hyperlink" Target="http://www-01.ibm.com/support/docview.wss?uid=ibm10740327" TargetMode="External"/><Relationship Id="rId142" Type="http://schemas.openxmlformats.org/officeDocument/2006/relationships/hyperlink" Target="http://www-01.ibm.com/support/docview.wss?uid=ibm10793219" TargetMode="External"/><Relationship Id="rId163" Type="http://schemas.openxmlformats.org/officeDocument/2006/relationships/hyperlink" Target="http://www-01.ibm.com/support/docview.wss?uid=ibm10869530" TargetMode="External"/><Relationship Id="rId3" Type="http://schemas.openxmlformats.org/officeDocument/2006/relationships/hyperlink" Target="http://www-01.ibm.com/support/docview.wss?uid=swg22012430" TargetMode="External"/><Relationship Id="rId25" Type="http://schemas.openxmlformats.org/officeDocument/2006/relationships/hyperlink" Target="http://www-01.ibm.com/support/docview.wss?uid=swg22014343" TargetMode="External"/><Relationship Id="rId46" Type="http://schemas.openxmlformats.org/officeDocument/2006/relationships/hyperlink" Target="http://www-01.ibm.com/support/docview.wss?uid=swg22015872" TargetMode="External"/><Relationship Id="rId67" Type="http://schemas.openxmlformats.org/officeDocument/2006/relationships/hyperlink" Target="http://www-01.ibm.com/support/docview.wss?uid=swg22017011" TargetMode="External"/><Relationship Id="rId116" Type="http://schemas.openxmlformats.org/officeDocument/2006/relationships/hyperlink" Target="http://www-01.ibm.com/support/docview.wss?uid=ibm10733253" TargetMode="External"/><Relationship Id="rId137" Type="http://schemas.openxmlformats.org/officeDocument/2006/relationships/hyperlink" Target="http://www-01.ibm.com/support/docview.wss?uid=swg21965673" TargetMode="External"/><Relationship Id="rId158" Type="http://schemas.openxmlformats.org/officeDocument/2006/relationships/hyperlink" Target="http://www-01.ibm.com/support/docview.wss?uid=swg21654008" TargetMode="External"/><Relationship Id="rId20" Type="http://schemas.openxmlformats.org/officeDocument/2006/relationships/hyperlink" Target="http://www-01.ibm.com/support/docview.wss?uid=swg22013292" TargetMode="External"/><Relationship Id="rId41" Type="http://schemas.openxmlformats.org/officeDocument/2006/relationships/hyperlink" Target="http://www-01.ibm.com/support/docview.wss?uid=swg22014281" TargetMode="External"/><Relationship Id="rId62" Type="http://schemas.openxmlformats.org/officeDocument/2006/relationships/hyperlink" Target="http://www-01.ibm.com/support/docview.wss?uid=swg22016500" TargetMode="External"/><Relationship Id="rId83" Type="http://schemas.openxmlformats.org/officeDocument/2006/relationships/hyperlink" Target="http://www-01.ibm.com/support/docview.wss?uid=swg22012894" TargetMode="External"/><Relationship Id="rId88" Type="http://schemas.openxmlformats.org/officeDocument/2006/relationships/hyperlink" Target="http://www-01.ibm.com/support/docview.wss?uid=swg21968865" TargetMode="External"/><Relationship Id="rId111" Type="http://schemas.openxmlformats.org/officeDocument/2006/relationships/hyperlink" Target="http://www-01.ibm.com/support/docview.wss?uid=ibm10718887" TargetMode="External"/><Relationship Id="rId132" Type="http://schemas.openxmlformats.org/officeDocument/2006/relationships/hyperlink" Target="http://www-01.ibm.com/support/docview.wss?uid=swg22006643" TargetMode="External"/><Relationship Id="rId153" Type="http://schemas.openxmlformats.org/officeDocument/2006/relationships/hyperlink" Target="http://www-01.ibm.com/support/docview.wss?uid=ibm10869422" TargetMode="External"/><Relationship Id="rId15" Type="http://schemas.openxmlformats.org/officeDocument/2006/relationships/hyperlink" Target="http://www-01.ibm.com/support/docview.wss?uid=swg22013436" TargetMode="External"/><Relationship Id="rId36" Type="http://schemas.openxmlformats.org/officeDocument/2006/relationships/hyperlink" Target="http://www-01.ibm.com/support/docview.wss?uid=swg22015215" TargetMode="External"/><Relationship Id="rId57" Type="http://schemas.openxmlformats.org/officeDocument/2006/relationships/hyperlink" Target="http://www-01.ibm.com/support/docview.wss?uid=swg22016152" TargetMode="External"/><Relationship Id="rId106" Type="http://schemas.openxmlformats.org/officeDocument/2006/relationships/hyperlink" Target="http://www-01.ibm.com/support/docview.wss?uid=ibm10737297" TargetMode="External"/><Relationship Id="rId127" Type="http://schemas.openxmlformats.org/officeDocument/2006/relationships/hyperlink" Target="http://www-01.ibm.com/support/docview.wss?uid=ibm10734539" TargetMode="External"/><Relationship Id="rId10" Type="http://schemas.openxmlformats.org/officeDocument/2006/relationships/hyperlink" Target="http://www-01.ibm.com/support/docview.wss?uid=swg22012864" TargetMode="External"/><Relationship Id="rId31" Type="http://schemas.openxmlformats.org/officeDocument/2006/relationships/hyperlink" Target="http://www-01.ibm.com/support/docview.wss?uid=swg22006677" TargetMode="External"/><Relationship Id="rId52" Type="http://schemas.openxmlformats.org/officeDocument/2006/relationships/hyperlink" Target="http://www-01.ibm.com/support/docview.wss?uid=swg21699845" TargetMode="External"/><Relationship Id="rId73" Type="http://schemas.openxmlformats.org/officeDocument/2006/relationships/hyperlink" Target="http://www-01.ibm.com/support/docview.wss?uid=swg22016553" TargetMode="External"/><Relationship Id="rId78" Type="http://schemas.openxmlformats.org/officeDocument/2006/relationships/hyperlink" Target="http://www-01.ibm.com/support/docview.wss?uid=swg22014911" TargetMode="External"/><Relationship Id="rId94" Type="http://schemas.openxmlformats.org/officeDocument/2006/relationships/hyperlink" Target="http://www-01.ibm.com/support/docview.wss?uid=swg22016315" TargetMode="External"/><Relationship Id="rId99" Type="http://schemas.openxmlformats.org/officeDocument/2006/relationships/hyperlink" Target="http://www-01.ibm.com/support/docview.wss?uid=ibm10732818" TargetMode="External"/><Relationship Id="rId101" Type="http://schemas.openxmlformats.org/officeDocument/2006/relationships/hyperlink" Target="http://www-01.ibm.com/support/docview.wss?uid=ibm10731565" TargetMode="External"/><Relationship Id="rId122" Type="http://schemas.openxmlformats.org/officeDocument/2006/relationships/hyperlink" Target="http://www-01.ibm.com/support/docview.wss?uid=ibm10740117" TargetMode="External"/><Relationship Id="rId143" Type="http://schemas.openxmlformats.org/officeDocument/2006/relationships/hyperlink" Target="http://www-01.ibm.com/support/docview.wss?uid=swg21509556" TargetMode="External"/><Relationship Id="rId148" Type="http://schemas.openxmlformats.org/officeDocument/2006/relationships/hyperlink" Target="http://www-01.ibm.com/support/docview.wss?uid=ibm10791911" TargetMode="External"/><Relationship Id="rId164" Type="http://schemas.openxmlformats.org/officeDocument/2006/relationships/hyperlink" Target="http://www-01.ibm.com/support/docview.wss?uid=ibm10792639" TargetMode="External"/><Relationship Id="rId169" Type="http://schemas.openxmlformats.org/officeDocument/2006/relationships/hyperlink" Target="http://www-01.ibm.com/support/docview.wss?uid=ibm10872008" TargetMode="External"/><Relationship Id="rId4" Type="http://schemas.openxmlformats.org/officeDocument/2006/relationships/hyperlink" Target="http://www-01.ibm.com/support/docview.wss?uid=swg22010019" TargetMode="External"/><Relationship Id="rId9" Type="http://schemas.openxmlformats.org/officeDocument/2006/relationships/hyperlink" Target="http://www-01.ibm.com/support/docview.wss?uid=swg21396106" TargetMode="External"/><Relationship Id="rId26" Type="http://schemas.openxmlformats.org/officeDocument/2006/relationships/hyperlink" Target="http://www-01.ibm.com/support/docview.wss?uid=swg22014025" TargetMode="External"/><Relationship Id="rId47" Type="http://schemas.openxmlformats.org/officeDocument/2006/relationships/hyperlink" Target="http://www-01.ibm.com/support/docview.wss?uid=swg21976426" TargetMode="External"/><Relationship Id="rId68" Type="http://schemas.openxmlformats.org/officeDocument/2006/relationships/hyperlink" Target="http://www-01.ibm.com/support/docview.wss?uid=swg22017016" TargetMode="External"/><Relationship Id="rId89" Type="http://schemas.openxmlformats.org/officeDocument/2006/relationships/hyperlink" Target="http://www-01.ibm.com/support/docview.wss?uid=ibm10730001" TargetMode="External"/><Relationship Id="rId112" Type="http://schemas.openxmlformats.org/officeDocument/2006/relationships/hyperlink" Target="http://www-01.ibm.com/support/docview.wss?uid=ibm10737529" TargetMode="External"/><Relationship Id="rId133" Type="http://schemas.openxmlformats.org/officeDocument/2006/relationships/hyperlink" Target="http://www-01.ibm.com/support/docview.wss?uid=swg21655712" TargetMode="External"/><Relationship Id="rId154" Type="http://schemas.openxmlformats.org/officeDocument/2006/relationships/hyperlink" Target="http://www-01.ibm.com/support/docview.wss?uid=ibm10794545" TargetMode="External"/><Relationship Id="rId16" Type="http://schemas.openxmlformats.org/officeDocument/2006/relationships/hyperlink" Target="http://www-01.ibm.com/support/docview.wss?uid=swg22013543" TargetMode="External"/><Relationship Id="rId37" Type="http://schemas.openxmlformats.org/officeDocument/2006/relationships/hyperlink" Target="http://www-01.ibm.com/support/docview.wss?uid=swg22006069" TargetMode="External"/><Relationship Id="rId58" Type="http://schemas.openxmlformats.org/officeDocument/2006/relationships/hyperlink" Target="http://www-01.ibm.com/support/docview.wss?uid=swg22016613" TargetMode="External"/><Relationship Id="rId79" Type="http://schemas.openxmlformats.org/officeDocument/2006/relationships/hyperlink" Target="http://www-01.ibm.com/support/docview.wss?uid=swg22016016" TargetMode="External"/><Relationship Id="rId102" Type="http://schemas.openxmlformats.org/officeDocument/2006/relationships/hyperlink" Target="http://www-01.ibm.com/support/docview.wss?uid=swg22004809" TargetMode="External"/><Relationship Id="rId123" Type="http://schemas.openxmlformats.org/officeDocument/2006/relationships/hyperlink" Target="http://www-01.ibm.com/support/docview.wss?uid=ibm10737015" TargetMode="External"/><Relationship Id="rId144" Type="http://schemas.openxmlformats.org/officeDocument/2006/relationships/hyperlink" Target="http://www-01.ibm.com/support/docview.wss?uid=swg21516072" TargetMode="External"/><Relationship Id="rId90" Type="http://schemas.openxmlformats.org/officeDocument/2006/relationships/hyperlink" Target="http://www-01.ibm.com/support/docview.wss?uid=ibm10729633" TargetMode="External"/><Relationship Id="rId165" Type="http://schemas.openxmlformats.org/officeDocument/2006/relationships/hyperlink" Target="http://www-01.ibm.com/support/docview.wss?uid=ibm10872580" TargetMode="External"/><Relationship Id="rId27" Type="http://schemas.openxmlformats.org/officeDocument/2006/relationships/hyperlink" Target="http://www-01.ibm.com/support/docview.wss?uid=swg22015081" TargetMode="External"/><Relationship Id="rId48" Type="http://schemas.openxmlformats.org/officeDocument/2006/relationships/hyperlink" Target="http://www-01.ibm.com/support/docview.wss?uid=swg21992554" TargetMode="External"/><Relationship Id="rId69" Type="http://schemas.openxmlformats.org/officeDocument/2006/relationships/hyperlink" Target="http://www-01.ibm.com/support/docview.wss?uid=swg22015957" TargetMode="External"/><Relationship Id="rId113" Type="http://schemas.openxmlformats.org/officeDocument/2006/relationships/hyperlink" Target="http://www-01.ibm.com/support/docview.wss?uid=ibm10737203" TargetMode="External"/><Relationship Id="rId134" Type="http://schemas.openxmlformats.org/officeDocument/2006/relationships/hyperlink" Target="http://www-01.ibm.com/support/docview.wss?uid=swg21675554" TargetMode="External"/><Relationship Id="rId80" Type="http://schemas.openxmlformats.org/officeDocument/2006/relationships/hyperlink" Target="http://www-01.ibm.com/support/docview.wss?uid=swg22015222" TargetMode="External"/><Relationship Id="rId155" Type="http://schemas.openxmlformats.org/officeDocument/2006/relationships/hyperlink" Target="http://www-01.ibm.com/support/docview.wss?uid=ibm10794077" TargetMode="External"/><Relationship Id="rId17" Type="http://schemas.openxmlformats.org/officeDocument/2006/relationships/hyperlink" Target="http://www-01.ibm.com/support/docview.wss?uid=swg21594973" TargetMode="External"/><Relationship Id="rId38" Type="http://schemas.openxmlformats.org/officeDocument/2006/relationships/hyperlink" Target="http://www-01.ibm.com/support/docview.wss?uid=swg22006068" TargetMode="External"/><Relationship Id="rId59" Type="http://schemas.openxmlformats.org/officeDocument/2006/relationships/hyperlink" Target="http://www-01.ibm.com/support/docview.wss?uid=swg22005666" TargetMode="External"/><Relationship Id="rId103" Type="http://schemas.openxmlformats.org/officeDocument/2006/relationships/hyperlink" Target="http://www-01.ibm.com/support/docview.wss?uid=ibm10731111" TargetMode="External"/><Relationship Id="rId124" Type="http://schemas.openxmlformats.org/officeDocument/2006/relationships/hyperlink" Target="http://www-01.ibm.com/support/docview.wss?uid=ibm10741603" TargetMode="External"/><Relationship Id="rId70" Type="http://schemas.openxmlformats.org/officeDocument/2006/relationships/hyperlink" Target="http://www-01.ibm.com/support/docview.wss?uid=swg22005503" TargetMode="External"/><Relationship Id="rId91" Type="http://schemas.openxmlformats.org/officeDocument/2006/relationships/hyperlink" Target="http://www-01.ibm.com/support/docview.wss?uid=ibm10729237" TargetMode="External"/><Relationship Id="rId145" Type="http://schemas.openxmlformats.org/officeDocument/2006/relationships/hyperlink" Target="http://www-01.ibm.com/support/docview.wss?uid=swg21571737" TargetMode="External"/><Relationship Id="rId166" Type="http://schemas.openxmlformats.org/officeDocument/2006/relationships/hyperlink" Target="http://www-01.ibm.com/support/docview.wss?uid=ibm10792627"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01.ibm.com/support/docview.wss?uid=ibm10872580" TargetMode="External"/><Relationship Id="rId18" Type="http://schemas.openxmlformats.org/officeDocument/2006/relationships/hyperlink" Target="http://www-01.ibm.com/support/docview.wss?uid=ibm10795278" TargetMode="External"/><Relationship Id="rId26" Type="http://schemas.openxmlformats.org/officeDocument/2006/relationships/hyperlink" Target="http://www-01.ibm.com/support/docview.wss?uid=ibm10875924" TargetMode="External"/><Relationship Id="rId39" Type="http://schemas.openxmlformats.org/officeDocument/2006/relationships/hyperlink" Target="https://www-01.ibm.com/support/docview.wss?uid=ibm10878819" TargetMode="External"/><Relationship Id="rId21" Type="http://schemas.openxmlformats.org/officeDocument/2006/relationships/hyperlink" Target="http://www-01.ibm.com/support/docview.wss?uid=ibm10733331" TargetMode="External"/><Relationship Id="rId34" Type="http://schemas.openxmlformats.org/officeDocument/2006/relationships/hyperlink" Target="https://www-01.ibm.com/support/docview.wss?uid=ibm10733777" TargetMode="External"/><Relationship Id="rId42" Type="http://schemas.openxmlformats.org/officeDocument/2006/relationships/hyperlink" Target="https://www-01.ibm.com/support/docview.wss?uid=ibm10882478" TargetMode="External"/><Relationship Id="rId47" Type="http://schemas.openxmlformats.org/officeDocument/2006/relationships/hyperlink" Target="https://www-01.ibm.com/support/docview.wss?uid=ibm10879581" TargetMode="External"/><Relationship Id="rId50" Type="http://schemas.openxmlformats.org/officeDocument/2006/relationships/hyperlink" Target="https://www-01.ibm.com/support/docview.wss?uid=swg21980217" TargetMode="External"/><Relationship Id="rId55" Type="http://schemas.openxmlformats.org/officeDocument/2006/relationships/hyperlink" Target="https://www-01.ibm.com/support/docview.wss?uid=ibm10881025" TargetMode="External"/><Relationship Id="rId7" Type="http://schemas.openxmlformats.org/officeDocument/2006/relationships/hyperlink" Target="http://www-01.ibm.com/support/docview.wss?uid=ibm10793871" TargetMode="External"/><Relationship Id="rId2" Type="http://schemas.openxmlformats.org/officeDocument/2006/relationships/hyperlink" Target="http://www-01.ibm.com/support/docview.wss?uid=ibm10794545" TargetMode="External"/><Relationship Id="rId16" Type="http://schemas.openxmlformats.org/officeDocument/2006/relationships/hyperlink" Target="http://www-01.ibm.com/support/docview.wss?uid=ibm10870250" TargetMode="External"/><Relationship Id="rId29" Type="http://schemas.openxmlformats.org/officeDocument/2006/relationships/hyperlink" Target="http://www-01.ibm.com/support/docview.wss?uid=ibm10876524" TargetMode="External"/><Relationship Id="rId11" Type="http://schemas.openxmlformats.org/officeDocument/2006/relationships/hyperlink" Target="http://www-01.ibm.com/support/docview.wss?uid=ibm10869530" TargetMode="External"/><Relationship Id="rId24" Type="http://schemas.openxmlformats.org/officeDocument/2006/relationships/hyperlink" Target="http://www-01.ibm.com/support/docview.wss?uid=swg22005681" TargetMode="External"/><Relationship Id="rId32" Type="http://schemas.openxmlformats.org/officeDocument/2006/relationships/hyperlink" Target="https://www-01.ibm.com/support/docview.wss?uid=ibm10880799" TargetMode="External"/><Relationship Id="rId37" Type="http://schemas.openxmlformats.org/officeDocument/2006/relationships/hyperlink" Target="https://www-01.ibm.com/support/docview.wss?uid=ibm10879697" TargetMode="External"/><Relationship Id="rId40" Type="http://schemas.openxmlformats.org/officeDocument/2006/relationships/hyperlink" Target="https://www-01.ibm.com/support/docview.wss?uid=ibm10744029" TargetMode="External"/><Relationship Id="rId45" Type="http://schemas.openxmlformats.org/officeDocument/2006/relationships/hyperlink" Target="https://www-01.ibm.com/support/docview.wss?uid=ibm10738911" TargetMode="External"/><Relationship Id="rId53" Type="http://schemas.openxmlformats.org/officeDocument/2006/relationships/hyperlink" Target="https://www-01.ibm.com/support/docview.wss?uid=ibm10731111" TargetMode="External"/><Relationship Id="rId58" Type="http://schemas.openxmlformats.org/officeDocument/2006/relationships/hyperlink" Target="https://www-01.ibm.com/support/docview.wss?uid=ibm10884540" TargetMode="External"/><Relationship Id="rId5" Type="http://schemas.openxmlformats.org/officeDocument/2006/relationships/hyperlink" Target="http://www-01.ibm.com/support/docview.wss?uid=ibm10791921" TargetMode="External"/><Relationship Id="rId61" Type="http://schemas.openxmlformats.org/officeDocument/2006/relationships/printerSettings" Target="../printerSettings/printerSettings7.bin"/><Relationship Id="rId19" Type="http://schemas.openxmlformats.org/officeDocument/2006/relationships/hyperlink" Target="http://www-01.ibm.com/support/docview.wss?uid=ibm10744029" TargetMode="External"/><Relationship Id="rId14" Type="http://schemas.openxmlformats.org/officeDocument/2006/relationships/hyperlink" Target="http://www-01.ibm.com/support/docview.wss?uid=ibm10792627" TargetMode="External"/><Relationship Id="rId22" Type="http://schemas.openxmlformats.org/officeDocument/2006/relationships/hyperlink" Target="http://www-01.ibm.com/support/docview.wss?uid=ibm10875356" TargetMode="External"/><Relationship Id="rId27" Type="http://schemas.openxmlformats.org/officeDocument/2006/relationships/hyperlink" Target="http://www-01.ibm.com/support/docview.wss?uid=ibm10875926" TargetMode="External"/><Relationship Id="rId30" Type="http://schemas.openxmlformats.org/officeDocument/2006/relationships/hyperlink" Target="https://www-01.ibm.com/support/docview.wss?uid=ibm10882376" TargetMode="External"/><Relationship Id="rId35" Type="http://schemas.openxmlformats.org/officeDocument/2006/relationships/hyperlink" Target="https://www-01.ibm.com/support/docview.wss?uid=ibm10879569" TargetMode="External"/><Relationship Id="rId43" Type="http://schemas.openxmlformats.org/officeDocument/2006/relationships/hyperlink" Target="https://www-01.ibm.com/support/docview.wss?uid=ibm10744013" TargetMode="External"/><Relationship Id="rId48" Type="http://schemas.openxmlformats.org/officeDocument/2006/relationships/hyperlink" Target="https://www-01.ibm.com/support/docview.wss?uid=ibm10883150" TargetMode="External"/><Relationship Id="rId56" Type="http://schemas.openxmlformats.org/officeDocument/2006/relationships/hyperlink" Target="https://www-01.ibm.com/support/docview.wss?uid=ibm10882626" TargetMode="External"/><Relationship Id="rId8" Type="http://schemas.openxmlformats.org/officeDocument/2006/relationships/hyperlink" Target="http://www-01.ibm.com/support/docview.wss?uid=ibm10795870" TargetMode="External"/><Relationship Id="rId51" Type="http://schemas.openxmlformats.org/officeDocument/2006/relationships/hyperlink" Target="https://www-01.ibm.com/support/docview.wss?uid=ibm10885971" TargetMode="External"/><Relationship Id="rId3" Type="http://schemas.openxmlformats.org/officeDocument/2006/relationships/hyperlink" Target="http://www-01.ibm.com/support/docview.wss?uid=ibm10794077" TargetMode="External"/><Relationship Id="rId12" Type="http://schemas.openxmlformats.org/officeDocument/2006/relationships/hyperlink" Target="http://www-01.ibm.com/support/docview.wss?uid=ibm10792639" TargetMode="External"/><Relationship Id="rId17" Type="http://schemas.openxmlformats.org/officeDocument/2006/relationships/hyperlink" Target="http://www-01.ibm.com/support/docview.wss?uid=ibm10872008" TargetMode="External"/><Relationship Id="rId25" Type="http://schemas.openxmlformats.org/officeDocument/2006/relationships/hyperlink" Target="http://www-01.ibm.com/support/docview.wss?uid=swg21699130" TargetMode="External"/><Relationship Id="rId33" Type="http://schemas.openxmlformats.org/officeDocument/2006/relationships/hyperlink" Target="https://www-01.ibm.com/support/docview.wss?uid=ibm10882368" TargetMode="External"/><Relationship Id="rId38" Type="http://schemas.openxmlformats.org/officeDocument/2006/relationships/hyperlink" Target="https://www-01.ibm.com/support/docview.wss?uid=swg22010330" TargetMode="External"/><Relationship Id="rId46" Type="http://schemas.openxmlformats.org/officeDocument/2006/relationships/hyperlink" Target="https://www-01.ibm.com/support/docview.wss?uid=ibm10793871" TargetMode="External"/><Relationship Id="rId59" Type="http://schemas.openxmlformats.org/officeDocument/2006/relationships/hyperlink" Target="https://www-01.ibm.com/support/docview.wss?uid=ibm10737297" TargetMode="External"/><Relationship Id="rId20" Type="http://schemas.openxmlformats.org/officeDocument/2006/relationships/hyperlink" Target="http://www-01.ibm.com/support/docview.wss?uid=swg21991405" TargetMode="External"/><Relationship Id="rId41" Type="http://schemas.openxmlformats.org/officeDocument/2006/relationships/hyperlink" Target="https://www-01.ibm.com/support/docview.wss?uid=ibm10880729" TargetMode="External"/><Relationship Id="rId54" Type="http://schemas.openxmlformats.org/officeDocument/2006/relationships/hyperlink" Target="https://www-01.ibm.com/support/docview.wss?uid=ibm10884778" TargetMode="External"/><Relationship Id="rId1" Type="http://schemas.openxmlformats.org/officeDocument/2006/relationships/hyperlink" Target="http://www-01.ibm.com/support/docview.wss?uid=ibm10869422" TargetMode="External"/><Relationship Id="rId6" Type="http://schemas.openxmlformats.org/officeDocument/2006/relationships/hyperlink" Target="http://www-01.ibm.com/support/docview.wss?uid=swg21654008" TargetMode="External"/><Relationship Id="rId15" Type="http://schemas.openxmlformats.org/officeDocument/2006/relationships/hyperlink" Target="http://www-01.ibm.com/support/docview.wss?uid=ibm10731111" TargetMode="External"/><Relationship Id="rId23" Type="http://schemas.openxmlformats.org/officeDocument/2006/relationships/hyperlink" Target="http://www-01.ibm.com/support/docview.wss?uid=ibm10878210" TargetMode="External"/><Relationship Id="rId28" Type="http://schemas.openxmlformats.org/officeDocument/2006/relationships/hyperlink" Target="http://www-01.ibm.com/support/docview.wss?uid=swg22011785" TargetMode="External"/><Relationship Id="rId36" Type="http://schemas.openxmlformats.org/officeDocument/2006/relationships/hyperlink" Target="https://www-01.ibm.com/support/docview.wss?uid=ibm10879217" TargetMode="External"/><Relationship Id="rId49" Type="http://schemas.openxmlformats.org/officeDocument/2006/relationships/hyperlink" Target="https://www-01.ibm.com/support/docview.wss?uid=ibm10883020" TargetMode="External"/><Relationship Id="rId57" Type="http://schemas.openxmlformats.org/officeDocument/2006/relationships/hyperlink" Target="https://www-01.ibm.com/support/docview.wss?uid=ibm10882468" TargetMode="External"/><Relationship Id="rId10" Type="http://schemas.openxmlformats.org/officeDocument/2006/relationships/hyperlink" Target="http://www-01.ibm.com/support/docview.wss?uid=ibm10871746" TargetMode="External"/><Relationship Id="rId31" Type="http://schemas.openxmlformats.org/officeDocument/2006/relationships/hyperlink" Target="https://www-01.ibm.com/support/docview.wss?uid=swg21979949" TargetMode="External"/><Relationship Id="rId44" Type="http://schemas.openxmlformats.org/officeDocument/2006/relationships/hyperlink" Target="https://www-01.ibm.com/support/docview.wss?uid=ibm10738917" TargetMode="External"/><Relationship Id="rId52" Type="http://schemas.openxmlformats.org/officeDocument/2006/relationships/hyperlink" Target="https://www-01.ibm.com/support/docview.wss?uid=swg22007024" TargetMode="External"/><Relationship Id="rId60" Type="http://schemas.openxmlformats.org/officeDocument/2006/relationships/hyperlink" Target="https://www-01.ibm.com/support/docview.wss?uid=ibm10881197" TargetMode="External"/><Relationship Id="rId4" Type="http://schemas.openxmlformats.org/officeDocument/2006/relationships/hyperlink" Target="http://www-01.ibm.com/support/docview.wss?uid=swg21509371" TargetMode="External"/><Relationship Id="rId9" Type="http://schemas.openxmlformats.org/officeDocument/2006/relationships/hyperlink" Target="http://www-01.ibm.com/support/docview.wss?uid=ibm107948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6"/>
  <sheetViews>
    <sheetView topLeftCell="A165" workbookViewId="0">
      <selection activeCell="J4" sqref="J4"/>
    </sheetView>
  </sheetViews>
  <sheetFormatPr defaultRowHeight="13" x14ac:dyDescent="0.2"/>
  <cols>
    <col min="1" max="1" width="39.26953125" style="2" customWidth="1"/>
    <col min="2" max="2" width="12.36328125" style="2" customWidth="1"/>
    <col min="3" max="3" width="9.90625" style="2" customWidth="1"/>
    <col min="4" max="4" width="9.7265625" style="2" customWidth="1"/>
    <col min="5" max="5" width="8.7265625" style="14" customWidth="1"/>
    <col min="6" max="6" width="10.90625" style="2" customWidth="1"/>
    <col min="7" max="7" width="48.36328125" style="2" customWidth="1"/>
  </cols>
  <sheetData>
    <row r="1" spans="1:7" ht="22" x14ac:dyDescent="0.2">
      <c r="A1" s="11" t="s">
        <v>397</v>
      </c>
      <c r="B1" s="11" t="s">
        <v>398</v>
      </c>
      <c r="C1" s="11" t="s">
        <v>345</v>
      </c>
      <c r="D1" s="11" t="s">
        <v>399</v>
      </c>
      <c r="E1" s="13" t="s">
        <v>346</v>
      </c>
      <c r="F1" s="11" t="s">
        <v>515</v>
      </c>
      <c r="G1" s="11" t="s">
        <v>344</v>
      </c>
    </row>
    <row r="2" spans="1:7" ht="55" x14ac:dyDescent="0.2">
      <c r="A2" s="17" t="str">
        <f>HYPERLINK("http://www-01.ibm.com/support/docview.wss?loc=en_US&amp;cs=utf-8&amp;lang=en&amp;uid=swg21514823","WebSphere Application Server hangs intermittently for Information Server 8.1 on AIX 6.1")</f>
        <v>WebSphere Application Server hangs intermittently for Information Server 8.1 on AIX 6.1</v>
      </c>
      <c r="B2" s="5" t="s">
        <v>389</v>
      </c>
      <c r="C2" s="5" t="s">
        <v>0</v>
      </c>
      <c r="D2" s="5" t="s">
        <v>393</v>
      </c>
      <c r="E2" s="9">
        <v>8.1</v>
      </c>
      <c r="F2" s="6">
        <v>41278</v>
      </c>
      <c r="G2" s="5" t="s">
        <v>167</v>
      </c>
    </row>
    <row r="3" spans="1:7" ht="55" x14ac:dyDescent="0.2">
      <c r="A3" s="17" t="str">
        <f>HYPERLINK("http://www-01.ibm.com/support/docview.wss?loc=en_US&amp;cs=utf-8&amp;lang=en&amp;uid=swg21606574","Application Deployment fails: java.lang.IllegalStateException. Error is Platform not running.")</f>
        <v>Application Deployment fails: java.lang.IllegalStateException. Error is Platform not running.</v>
      </c>
      <c r="B3" s="5" t="s">
        <v>389</v>
      </c>
      <c r="C3" s="5" t="s">
        <v>175</v>
      </c>
      <c r="D3" s="5" t="s">
        <v>388</v>
      </c>
      <c r="E3" s="9" t="s">
        <v>162</v>
      </c>
      <c r="F3" s="6">
        <v>41282</v>
      </c>
      <c r="G3" s="5" t="s">
        <v>468</v>
      </c>
    </row>
    <row r="4" spans="1:7" ht="66" x14ac:dyDescent="0.2">
      <c r="A4" s="17" t="str">
        <f>HYPERLINK("http://www-01.ibm.com/support/docview.wss?loc=en_US&amp;cs=utf-8&amp;lang=en&amp;uid=swg21622047","Unable to update db2 partitioned table correctly with DB2EE or DB2CC stage")</f>
        <v>Unable to update db2 partitioned table correctly with DB2EE or DB2CC stage</v>
      </c>
      <c r="B4" s="5" t="s">
        <v>387</v>
      </c>
      <c r="C4" s="5" t="s">
        <v>1</v>
      </c>
      <c r="D4" s="5" t="s">
        <v>391</v>
      </c>
      <c r="E4" s="9" t="s">
        <v>163</v>
      </c>
      <c r="F4" s="6">
        <v>41284</v>
      </c>
      <c r="G4" s="5" t="s">
        <v>469</v>
      </c>
    </row>
    <row r="5" spans="1:7" ht="55" x14ac:dyDescent="0.2">
      <c r="A5" s="17" t="str">
        <f>HYPERLINK("http://www-01.ibm.com/support/docview.wss?loc=en_US&amp;cs=utf-8&amp;lang=en&amp;uid=swg21609725","IBM InfoSphere Information Server Installation: The port number text fields in WAS Profile Ports Assignment panel are not editable")</f>
        <v>IBM InfoSphere Information Server Installation: The port number text fields in WAS Profile Ports Assignment panel are not editable</v>
      </c>
      <c r="B5" s="5" t="s">
        <v>389</v>
      </c>
      <c r="C5" s="5" t="s">
        <v>175</v>
      </c>
      <c r="D5" s="5" t="s">
        <v>388</v>
      </c>
      <c r="E5" s="9">
        <v>9.1</v>
      </c>
      <c r="F5" s="6">
        <v>41287</v>
      </c>
      <c r="G5" s="5" t="s">
        <v>168</v>
      </c>
    </row>
    <row r="6" spans="1:7" ht="22" x14ac:dyDescent="0.2">
      <c r="A6" s="17" t="str">
        <f>HYPERLINK("http://www-01.ibm.com/support/docview.wss?loc=en_US&amp;cs=utf-8&amp;lang=en&amp;uid=swg21617093","Guidance on IBM Information Server server move to new location")</f>
        <v>Guidance on IBM Information Server server move to new location</v>
      </c>
      <c r="B6" s="5" t="s">
        <v>387</v>
      </c>
      <c r="C6" s="5" t="s">
        <v>2</v>
      </c>
      <c r="D6" s="5" t="s">
        <v>393</v>
      </c>
      <c r="E6" s="9">
        <v>8.6999999999999993</v>
      </c>
      <c r="F6" s="6">
        <v>41290</v>
      </c>
      <c r="G6" s="5" t="s">
        <v>470</v>
      </c>
    </row>
    <row r="7" spans="1:7" ht="44" x14ac:dyDescent="0.2">
      <c r="A7" s="17" t="str">
        <f>HYPERLINK("http://www-01.ibm.com/support/docview.wss?loc=en_US&amp;cs=utf-8&amp;lang=en&amp;uid=swg21621897","For the Microsoft  Windows operating system, parallel engine transform and lookup jobs from releases prior to InfoSphere Information Server, Version 9.1 must be recompiled before running on Version 9.1")</f>
        <v>For the Microsoft  Windows operating system, parallel engine transform and lookup jobs from releases prior to InfoSphere Information Server, Version 9.1 must be recompiled before running on Version 9.1</v>
      </c>
      <c r="B7" s="5" t="s">
        <v>387</v>
      </c>
      <c r="C7" s="5" t="s">
        <v>3</v>
      </c>
      <c r="D7" s="5" t="s">
        <v>390</v>
      </c>
      <c r="E7" s="9">
        <v>9.1</v>
      </c>
      <c r="F7" s="6">
        <v>41291</v>
      </c>
      <c r="G7" s="5" t="s">
        <v>471</v>
      </c>
    </row>
    <row r="8" spans="1:7" ht="88" x14ac:dyDescent="0.2">
      <c r="A8" s="17" t="str">
        <f>HYPERLINK("http://www-01.ibm.com/support/docview.wss?loc=en_US&amp;cs=utf-8&amp;lang=en&amp;uid=swg21622965","New InformationServer 9.1 install check configuration fails")</f>
        <v>New InformationServer 9.1 install check configuration fails</v>
      </c>
      <c r="B8" s="5" t="s">
        <v>387</v>
      </c>
      <c r="C8" s="5" t="s">
        <v>175</v>
      </c>
      <c r="D8" s="5" t="s">
        <v>390</v>
      </c>
      <c r="E8" s="9">
        <v>9.1</v>
      </c>
      <c r="F8" s="6">
        <v>41295</v>
      </c>
      <c r="G8" s="5" t="s">
        <v>472</v>
      </c>
    </row>
    <row r="9" spans="1:7" ht="66" x14ac:dyDescent="0.2">
      <c r="A9" s="17" t="str">
        <f>HYPERLINK("http://www-01.ibm.com/support/docview.wss?loc=en_US&amp;cs=utf-8&amp;lang=en&amp;uid=swg21598065","Information Server 8.7 fixpack 1 installation fails with exit code 105.""")</f>
        <v>Information Server 8.7 fixpack 1 installation fails with exit code 105."</v>
      </c>
      <c r="B9" s="5" t="s">
        <v>389</v>
      </c>
      <c r="C9" s="5" t="s">
        <v>175</v>
      </c>
      <c r="D9" s="5" t="s">
        <v>388</v>
      </c>
      <c r="E9" s="9" t="s">
        <v>49</v>
      </c>
      <c r="F9" s="6">
        <v>41296</v>
      </c>
      <c r="G9" s="5" t="s">
        <v>473</v>
      </c>
    </row>
    <row r="10" spans="1:7" ht="55" x14ac:dyDescent="0.2">
      <c r="A10" s="17" t="str">
        <f>HYPERLINK("http://www-01.ibm.com/support/docview.wss?loc=en_US&amp;cs=utf-8&amp;lang=en&amp;uid=swg21622875","Information Server 8.x install fails with error CDIIN4361E: Model deploy failed.")</f>
        <v>Information Server 8.x install fails with error CDIIN4361E: Model deploy failed.</v>
      </c>
      <c r="B10" s="5" t="s">
        <v>387</v>
      </c>
      <c r="C10" s="5" t="s">
        <v>175</v>
      </c>
      <c r="D10" s="5" t="s">
        <v>388</v>
      </c>
      <c r="E10" s="9" t="s">
        <v>164</v>
      </c>
      <c r="F10" s="6">
        <v>41297</v>
      </c>
      <c r="G10" s="5" t="s">
        <v>474</v>
      </c>
    </row>
    <row r="11" spans="1:7" ht="77" x14ac:dyDescent="0.2">
      <c r="A11" s="17" t="str">
        <f>HYPERLINK("http://www-01.ibm.com/support/docview.wss?loc=en_US&amp;cs=utf-8&amp;lang=en&amp;uid=swg21622238","Information Server 8.5 or 8.7 install fails with: CWPKI0022E: SSL HANDSHAKE FAILURE:")</f>
        <v>Information Server 8.5 or 8.7 install fails with: CWPKI0022E: SSL HANDSHAKE FAILURE:</v>
      </c>
      <c r="B11" s="5" t="s">
        <v>389</v>
      </c>
      <c r="C11" s="5" t="s">
        <v>175</v>
      </c>
      <c r="D11" s="5" t="s">
        <v>388</v>
      </c>
      <c r="E11" s="9" t="s">
        <v>519</v>
      </c>
      <c r="F11" s="6">
        <v>41297</v>
      </c>
      <c r="G11" s="5" t="s">
        <v>475</v>
      </c>
    </row>
    <row r="12" spans="1:7" ht="66" x14ac:dyDescent="0.2">
      <c r="A12" s="17" t="str">
        <f>HYPERLINK("http://www-01.ibm.com/support/docview.wss?loc=en_US&amp;cs=utf-8&amp;lang=en&amp;uid=swg21620508","DataStage Job deletion error  ""Unable to delete the item(s).  Delete object for ""\JobName' failed.  Cannot find &gt;job JobName&lt;. """)</f>
        <v>DataStage Job deletion error  "Unable to delete the item(s).  Delete object for "\JobName' failed.  Cannot find &gt;job JobName&lt;. "</v>
      </c>
      <c r="B12" s="5" t="s">
        <v>387</v>
      </c>
      <c r="C12" s="5" t="s">
        <v>284</v>
      </c>
      <c r="D12" s="5" t="s">
        <v>388</v>
      </c>
      <c r="E12" s="9" t="s">
        <v>299</v>
      </c>
      <c r="F12" s="6">
        <v>41304</v>
      </c>
      <c r="G12" s="5" t="s">
        <v>476</v>
      </c>
    </row>
    <row r="13" spans="1:7" ht="44" x14ac:dyDescent="0.2">
      <c r="A13" s="17" t="str">
        <f>HYPERLINK("http://www-01.ibm.com/support/docview.wss?loc=en_US&amp;cs=utf-8&amp;lang=en&amp;uid=swg21622909","DataStage DSXImportService.sh NO Permission error")</f>
        <v>DataStage DSXImportService.sh NO Permission error</v>
      </c>
      <c r="B13" s="5" t="s">
        <v>387</v>
      </c>
      <c r="C13" s="5" t="s">
        <v>4</v>
      </c>
      <c r="D13" s="5" t="s">
        <v>388</v>
      </c>
      <c r="E13" s="9" t="s">
        <v>165</v>
      </c>
      <c r="F13" s="6">
        <v>41304</v>
      </c>
      <c r="G13" s="5" t="s">
        <v>477</v>
      </c>
    </row>
    <row r="14" spans="1:7" ht="33" x14ac:dyDescent="0.2">
      <c r="A14" s="16" t="str">
        <f>HYPERLINK("http://www-01.ibm.com/support/docview.wss?loc=en_US&amp;cs=utf-8&amp;lang=en&amp;uid=swg21621627","Should anti-virus programs and security software be excluded from running against any of the Information Server directories?")</f>
        <v>Should anti-virus programs and security software be excluded from running against any of the Information Server directories?</v>
      </c>
      <c r="B14" s="5" t="s">
        <v>389</v>
      </c>
      <c r="C14" s="5" t="s">
        <v>171</v>
      </c>
      <c r="D14" s="5" t="s">
        <v>166</v>
      </c>
      <c r="E14" s="9" t="s">
        <v>299</v>
      </c>
      <c r="F14" s="6">
        <v>41305</v>
      </c>
      <c r="G14" s="5" t="s">
        <v>478</v>
      </c>
    </row>
    <row r="15" spans="1:7" ht="44" x14ac:dyDescent="0.2">
      <c r="A15" s="17" t="str">
        <f>HYPERLINK("http://www-01.ibm.com/support/docview.wss?loc=en_US&amp;cs=utf-8&amp;lang=en&amp;uid=swg21624163","Unable to start WebSphere after upgrading DB2 in InfoSphere Information Server")</f>
        <v>Unable to start WebSphere after upgrading DB2 in InfoSphere Information Server</v>
      </c>
      <c r="B15" s="5" t="s">
        <v>389</v>
      </c>
      <c r="C15" s="5" t="s">
        <v>50</v>
      </c>
      <c r="D15" s="5" t="s">
        <v>388</v>
      </c>
      <c r="E15" s="5" t="s">
        <v>624</v>
      </c>
      <c r="F15" s="12">
        <v>41306</v>
      </c>
      <c r="G15" s="5" t="s">
        <v>84</v>
      </c>
    </row>
    <row r="16" spans="1:7" ht="121" x14ac:dyDescent="0.2">
      <c r="A16" s="17" t="str">
        <f>HYPERLINK("http://www-01.ibm.com/support/docview.wss?loc=en_US&amp;cs=utf-8&amp;lang=en&amp;uid=swg21615839","InfoSphere DataStage jobs randomly aborting on Windows systems")</f>
        <v>InfoSphere DataStage jobs randomly aborting on Windows systems</v>
      </c>
      <c r="B16" s="5" t="s">
        <v>387</v>
      </c>
      <c r="C16" s="5" t="s">
        <v>618</v>
      </c>
      <c r="D16" s="5" t="s">
        <v>390</v>
      </c>
      <c r="E16" s="5" t="s">
        <v>102</v>
      </c>
      <c r="F16" s="12">
        <v>41309</v>
      </c>
      <c r="G16" s="5" t="s">
        <v>82</v>
      </c>
    </row>
    <row r="17" spans="1:7" ht="55" x14ac:dyDescent="0.2">
      <c r="A17" s="17" t="str">
        <f>HYPERLINK("http://www-01.ibm.com/support/docview.wss?loc=en_US&amp;cs=utf-8&amp;lang=en&amp;uid=swg21516530","Poor database connector performance using InfoSphere Information Server DataStage job")</f>
        <v>Poor database connector performance using InfoSphere Information Server DataStage job</v>
      </c>
      <c r="B17" s="5" t="s">
        <v>389</v>
      </c>
      <c r="C17" s="5" t="s">
        <v>159</v>
      </c>
      <c r="D17" s="5" t="s">
        <v>388</v>
      </c>
      <c r="E17" s="5" t="s">
        <v>160</v>
      </c>
      <c r="F17" s="12">
        <v>41309</v>
      </c>
      <c r="G17" s="5" t="s">
        <v>83</v>
      </c>
    </row>
    <row r="18" spans="1:7" ht="22" x14ac:dyDescent="0.2">
      <c r="A18" s="17" t="s">
        <v>148</v>
      </c>
      <c r="B18" s="5" t="s">
        <v>387</v>
      </c>
      <c r="C18" s="5" t="s">
        <v>340</v>
      </c>
      <c r="D18" s="5" t="s">
        <v>391</v>
      </c>
      <c r="E18" s="5" t="s">
        <v>624</v>
      </c>
      <c r="F18" s="12">
        <v>41310</v>
      </c>
      <c r="G18" s="5" t="s">
        <v>81</v>
      </c>
    </row>
    <row r="19" spans="1:7" ht="44" x14ac:dyDescent="0.2">
      <c r="A19" s="17" t="s">
        <v>144</v>
      </c>
      <c r="B19" s="5" t="s">
        <v>387</v>
      </c>
      <c r="C19" s="5" t="s">
        <v>156</v>
      </c>
      <c r="D19" s="5" t="s">
        <v>390</v>
      </c>
      <c r="E19" s="5" t="s">
        <v>624</v>
      </c>
      <c r="F19" s="12">
        <v>41311</v>
      </c>
      <c r="G19" s="5" t="s">
        <v>77</v>
      </c>
    </row>
    <row r="20" spans="1:7" ht="99" x14ac:dyDescent="0.2">
      <c r="A20" s="17" t="s">
        <v>145</v>
      </c>
      <c r="B20" s="5" t="s">
        <v>387</v>
      </c>
      <c r="C20" s="5" t="s">
        <v>617</v>
      </c>
      <c r="D20" s="5" t="s">
        <v>391</v>
      </c>
      <c r="E20" s="5" t="s">
        <v>157</v>
      </c>
      <c r="F20" s="12">
        <v>41311</v>
      </c>
      <c r="G20" s="5" t="s">
        <v>78</v>
      </c>
    </row>
    <row r="21" spans="1:7" ht="99" x14ac:dyDescent="0.2">
      <c r="A21" s="17" t="s">
        <v>146</v>
      </c>
      <c r="B21" s="5" t="s">
        <v>387</v>
      </c>
      <c r="C21" s="5" t="s">
        <v>152</v>
      </c>
      <c r="D21" s="5" t="s">
        <v>390</v>
      </c>
      <c r="E21" s="5" t="s">
        <v>367</v>
      </c>
      <c r="F21" s="12">
        <v>41311</v>
      </c>
      <c r="G21" s="5" t="s">
        <v>79</v>
      </c>
    </row>
    <row r="22" spans="1:7" ht="110" x14ac:dyDescent="0.2">
      <c r="A22" s="17" t="s">
        <v>147</v>
      </c>
      <c r="B22" s="5" t="s">
        <v>387</v>
      </c>
      <c r="C22" s="5" t="s">
        <v>158</v>
      </c>
      <c r="D22" s="5" t="s">
        <v>393</v>
      </c>
      <c r="E22" s="5" t="s">
        <v>150</v>
      </c>
      <c r="F22" s="12">
        <v>41311</v>
      </c>
      <c r="G22" s="5" t="s">
        <v>80</v>
      </c>
    </row>
    <row r="23" spans="1:7" ht="33" x14ac:dyDescent="0.2">
      <c r="A23" s="17" t="str">
        <f>HYPERLINK("http://www-01.ibm.com/support/docview.wss?loc=en_US&amp;cs=utf-8&amp;lang=en&amp;uid=swg21625028","How do you convert a DataStage dataset to a sequential (flat) file?")</f>
        <v>How do you convert a DataStage dataset to a sequential (flat) file?</v>
      </c>
      <c r="B23" s="5" t="s">
        <v>387</v>
      </c>
      <c r="C23" s="5" t="s">
        <v>154</v>
      </c>
      <c r="D23" s="5" t="s">
        <v>391</v>
      </c>
      <c r="E23" s="5" t="s">
        <v>155</v>
      </c>
      <c r="F23" s="12">
        <v>41313</v>
      </c>
      <c r="G23" s="5" t="s">
        <v>479</v>
      </c>
    </row>
    <row r="24" spans="1:7" ht="88" x14ac:dyDescent="0.2">
      <c r="A24" s="17" t="str">
        <f>HYPERLINK("http://www-01.ibm.com/support/docview.wss?loc=en_US&amp;cs=utf-8&amp;lang=en&amp;uid=swg21625182","Unable to create new DataStage Project:  Unable to confirm the JVM can be loaded")</f>
        <v>Unable to create new DataStage Project:  Unable to confirm the JVM can be loaded</v>
      </c>
      <c r="B24" s="5" t="s">
        <v>387</v>
      </c>
      <c r="C24" s="5" t="s">
        <v>338</v>
      </c>
      <c r="D24" s="5" t="s">
        <v>388</v>
      </c>
      <c r="E24" s="5" t="s">
        <v>103</v>
      </c>
      <c r="F24" s="12">
        <v>41318</v>
      </c>
      <c r="G24" s="5" t="s">
        <v>335</v>
      </c>
    </row>
    <row r="25" spans="1:7" ht="44" x14ac:dyDescent="0.2">
      <c r="A25" s="17" t="str">
        <f>HYPERLINK("http://www-01.ibm.com/support/docview.wss?loc=en_US&amp;cs=utf-8&amp;lang=en&amp;uid=swg21624823","The port number is not retained on the logon screen if the port number is not the default port 31538")</f>
        <v>The port number is not retained on the logon screen if the port number is not the default port 31538</v>
      </c>
      <c r="B25" s="5" t="s">
        <v>151</v>
      </c>
      <c r="C25" s="5" t="s">
        <v>152</v>
      </c>
      <c r="D25" s="5" t="s">
        <v>390</v>
      </c>
      <c r="E25" s="5" t="s">
        <v>153</v>
      </c>
      <c r="F25" s="12">
        <v>41318</v>
      </c>
      <c r="G25" s="5" t="s">
        <v>76</v>
      </c>
    </row>
    <row r="26" spans="1:7" ht="44" x14ac:dyDescent="0.2">
      <c r="A26" s="17" t="str">
        <f>HYPERLINK("http://www-01.ibm.com/support/docview.wss?loc=en_US&amp;cs=utf-8&amp;lang=en&amp;uid=swg21614575","Unable to open the Information Server Web Console")</f>
        <v>Unable to open the Information Server Web Console</v>
      </c>
      <c r="B26" s="5" t="s">
        <v>621</v>
      </c>
      <c r="C26" s="5" t="s">
        <v>149</v>
      </c>
      <c r="D26" s="5" t="s">
        <v>353</v>
      </c>
      <c r="E26" s="5" t="s">
        <v>150</v>
      </c>
      <c r="F26" s="12">
        <v>41320</v>
      </c>
      <c r="G26" s="5" t="s">
        <v>161</v>
      </c>
    </row>
    <row r="27" spans="1:7" ht="77" x14ac:dyDescent="0.2">
      <c r="A27" s="16" t="s">
        <v>274</v>
      </c>
      <c r="B27" s="5" t="s">
        <v>387</v>
      </c>
      <c r="C27" s="5" t="s">
        <v>289</v>
      </c>
      <c r="D27" s="5" t="s">
        <v>388</v>
      </c>
      <c r="E27" s="5" t="s">
        <v>275</v>
      </c>
      <c r="F27" s="6">
        <v>41334</v>
      </c>
      <c r="G27" s="5" t="s">
        <v>276</v>
      </c>
    </row>
    <row r="28" spans="1:7" ht="110" x14ac:dyDescent="0.2">
      <c r="A28" s="16" t="s">
        <v>269</v>
      </c>
      <c r="B28" s="5" t="s">
        <v>389</v>
      </c>
      <c r="C28" s="5" t="s">
        <v>50</v>
      </c>
      <c r="D28" s="5" t="s">
        <v>388</v>
      </c>
      <c r="E28" s="5" t="s">
        <v>270</v>
      </c>
      <c r="F28" s="6">
        <v>41338</v>
      </c>
      <c r="G28" s="5" t="s">
        <v>271</v>
      </c>
    </row>
    <row r="29" spans="1:7" ht="55" x14ac:dyDescent="0.2">
      <c r="A29" s="16" t="s">
        <v>462</v>
      </c>
      <c r="B29" s="5" t="s">
        <v>387</v>
      </c>
      <c r="C29" s="5" t="s">
        <v>615</v>
      </c>
      <c r="D29" s="5" t="s">
        <v>390</v>
      </c>
      <c r="E29" s="5" t="s">
        <v>272</v>
      </c>
      <c r="F29" s="6">
        <v>41338</v>
      </c>
      <c r="G29" s="5" t="s">
        <v>273</v>
      </c>
    </row>
    <row r="30" spans="1:7" ht="44" x14ac:dyDescent="0.2">
      <c r="A30" s="16" t="s">
        <v>365</v>
      </c>
      <c r="B30" s="5" t="s">
        <v>389</v>
      </c>
      <c r="C30" s="5" t="s">
        <v>366</v>
      </c>
      <c r="D30" s="5" t="s">
        <v>388</v>
      </c>
      <c r="E30" s="5" t="s">
        <v>367</v>
      </c>
      <c r="F30" s="6">
        <v>41339</v>
      </c>
      <c r="G30" s="5" t="s">
        <v>368</v>
      </c>
    </row>
    <row r="31" spans="1:7" ht="110.25" customHeight="1" x14ac:dyDescent="0.2">
      <c r="A31" s="16" t="s">
        <v>369</v>
      </c>
      <c r="B31" s="5" t="s">
        <v>387</v>
      </c>
      <c r="C31" s="5" t="s">
        <v>618</v>
      </c>
      <c r="D31" s="5" t="s">
        <v>388</v>
      </c>
      <c r="E31" s="5" t="s">
        <v>521</v>
      </c>
      <c r="F31" s="6">
        <v>41339</v>
      </c>
      <c r="G31" s="5" t="s">
        <v>370</v>
      </c>
    </row>
    <row r="32" spans="1:7" ht="77" x14ac:dyDescent="0.2">
      <c r="A32" s="16" t="s">
        <v>266</v>
      </c>
      <c r="B32" s="5" t="s">
        <v>389</v>
      </c>
      <c r="C32" s="5" t="s">
        <v>267</v>
      </c>
      <c r="D32" s="5" t="s">
        <v>390</v>
      </c>
      <c r="E32" s="5" t="s">
        <v>386</v>
      </c>
      <c r="F32" s="6">
        <v>41339</v>
      </c>
      <c r="G32" s="5" t="s">
        <v>268</v>
      </c>
    </row>
    <row r="33" spans="1:8" ht="110" x14ac:dyDescent="0.2">
      <c r="A33" s="16" t="s">
        <v>359</v>
      </c>
      <c r="B33" s="5" t="s">
        <v>387</v>
      </c>
      <c r="C33" s="5" t="s">
        <v>126</v>
      </c>
      <c r="D33" s="5" t="s">
        <v>393</v>
      </c>
      <c r="E33" s="5" t="s">
        <v>360</v>
      </c>
      <c r="F33" s="6">
        <v>41340</v>
      </c>
      <c r="G33" s="5" t="s">
        <v>361</v>
      </c>
    </row>
    <row r="34" spans="1:8" ht="88" x14ac:dyDescent="0.2">
      <c r="A34" s="16" t="s">
        <v>362</v>
      </c>
      <c r="B34" s="5" t="s">
        <v>389</v>
      </c>
      <c r="C34" s="5" t="s">
        <v>363</v>
      </c>
      <c r="D34" s="5" t="s">
        <v>279</v>
      </c>
      <c r="E34" s="5" t="s">
        <v>104</v>
      </c>
      <c r="F34" s="6">
        <v>41340</v>
      </c>
      <c r="G34" s="5" t="s">
        <v>364</v>
      </c>
    </row>
    <row r="35" spans="1:8" ht="77" x14ac:dyDescent="0.2">
      <c r="A35" s="16" t="s">
        <v>355</v>
      </c>
      <c r="B35" s="5" t="s">
        <v>387</v>
      </c>
      <c r="C35" s="5" t="s">
        <v>356</v>
      </c>
      <c r="D35" s="5" t="s">
        <v>391</v>
      </c>
      <c r="E35" s="5" t="s">
        <v>105</v>
      </c>
      <c r="F35" s="6">
        <v>41341</v>
      </c>
      <c r="G35" s="5" t="s">
        <v>480</v>
      </c>
    </row>
    <row r="36" spans="1:8" ht="55" x14ac:dyDescent="0.2">
      <c r="A36" s="16" t="s">
        <v>357</v>
      </c>
      <c r="B36" s="5" t="s">
        <v>387</v>
      </c>
      <c r="C36" s="5" t="s">
        <v>358</v>
      </c>
      <c r="D36" s="5" t="s">
        <v>388</v>
      </c>
      <c r="E36" s="5" t="s">
        <v>624</v>
      </c>
      <c r="F36" s="6">
        <v>41341</v>
      </c>
      <c r="G36" s="5" t="s">
        <v>481</v>
      </c>
    </row>
    <row r="37" spans="1:8" ht="77" x14ac:dyDescent="0.2">
      <c r="A37" s="16" t="s">
        <v>351</v>
      </c>
      <c r="B37" s="5" t="s">
        <v>226</v>
      </c>
      <c r="C37" s="5" t="s">
        <v>352</v>
      </c>
      <c r="D37" s="5" t="s">
        <v>353</v>
      </c>
      <c r="E37" s="5">
        <v>8.5</v>
      </c>
      <c r="F37" s="6">
        <v>41348</v>
      </c>
      <c r="G37" s="5" t="s">
        <v>354</v>
      </c>
    </row>
    <row r="38" spans="1:8" ht="44" x14ac:dyDescent="0.2">
      <c r="A38" s="16" t="s">
        <v>411</v>
      </c>
      <c r="B38" s="5" t="s">
        <v>389</v>
      </c>
      <c r="C38" s="5" t="s">
        <v>412</v>
      </c>
      <c r="D38" s="5" t="s">
        <v>390</v>
      </c>
      <c r="E38" s="5" t="s">
        <v>624</v>
      </c>
      <c r="F38" s="6">
        <v>41353</v>
      </c>
      <c r="G38" s="5" t="s">
        <v>350</v>
      </c>
    </row>
    <row r="39" spans="1:8" ht="138.75" customHeight="1" x14ac:dyDescent="0.2">
      <c r="A39" s="16" t="s">
        <v>463</v>
      </c>
      <c r="B39" s="5" t="s">
        <v>387</v>
      </c>
      <c r="C39" s="5" t="s">
        <v>410</v>
      </c>
      <c r="D39" s="5" t="s">
        <v>388</v>
      </c>
      <c r="E39" s="5" t="s">
        <v>106</v>
      </c>
      <c r="F39" s="6">
        <v>41355</v>
      </c>
      <c r="G39" s="5" t="s">
        <v>482</v>
      </c>
    </row>
    <row r="40" spans="1:8" ht="99" x14ac:dyDescent="0.2">
      <c r="A40" s="16" t="s">
        <v>464</v>
      </c>
      <c r="B40" s="5" t="s">
        <v>387</v>
      </c>
      <c r="C40" s="5" t="s">
        <v>407</v>
      </c>
      <c r="D40" s="5" t="s">
        <v>388</v>
      </c>
      <c r="E40" s="5" t="s">
        <v>408</v>
      </c>
      <c r="F40" s="6">
        <v>41358</v>
      </c>
      <c r="G40" s="5" t="s">
        <v>409</v>
      </c>
    </row>
    <row r="41" spans="1:8" ht="44" x14ac:dyDescent="0.2">
      <c r="A41" s="16" t="s">
        <v>465</v>
      </c>
      <c r="B41" s="5" t="s">
        <v>387</v>
      </c>
      <c r="C41" s="5" t="s">
        <v>225</v>
      </c>
      <c r="D41" s="5" t="s">
        <v>278</v>
      </c>
      <c r="E41" s="5">
        <v>8.5</v>
      </c>
      <c r="F41" s="6">
        <v>41359</v>
      </c>
      <c r="G41" s="5" t="s">
        <v>406</v>
      </c>
    </row>
    <row r="42" spans="1:8" ht="44" x14ac:dyDescent="0.2">
      <c r="A42" s="16" t="s">
        <v>466</v>
      </c>
      <c r="B42" s="5" t="s">
        <v>389</v>
      </c>
      <c r="C42" s="5" t="s">
        <v>623</v>
      </c>
      <c r="D42" s="5" t="s">
        <v>388</v>
      </c>
      <c r="E42" s="5" t="s">
        <v>624</v>
      </c>
      <c r="F42" s="6">
        <v>41360</v>
      </c>
      <c r="G42" s="5" t="s">
        <v>625</v>
      </c>
    </row>
    <row r="43" spans="1:8" ht="242" x14ac:dyDescent="0.2">
      <c r="A43" s="16" t="s">
        <v>626</v>
      </c>
      <c r="B43" s="5" t="s">
        <v>387</v>
      </c>
      <c r="C43" s="5" t="s">
        <v>402</v>
      </c>
      <c r="D43" s="5" t="s">
        <v>388</v>
      </c>
      <c r="E43" s="5" t="s">
        <v>624</v>
      </c>
      <c r="F43" s="6">
        <v>41360</v>
      </c>
      <c r="G43" s="5" t="s">
        <v>627</v>
      </c>
    </row>
    <row r="44" spans="1:8" ht="88" x14ac:dyDescent="0.2">
      <c r="A44" s="16" t="s">
        <v>628</v>
      </c>
      <c r="B44" s="5" t="s">
        <v>389</v>
      </c>
      <c r="C44" s="5" t="s">
        <v>629</v>
      </c>
      <c r="D44" s="5" t="s">
        <v>277</v>
      </c>
      <c r="E44" s="5">
        <v>8.5</v>
      </c>
      <c r="F44" s="6">
        <v>41360</v>
      </c>
      <c r="G44" s="5" t="s">
        <v>405</v>
      </c>
    </row>
    <row r="45" spans="1:8" ht="121" x14ac:dyDescent="0.2">
      <c r="A45" s="16" t="s">
        <v>467</v>
      </c>
      <c r="B45" s="5" t="s">
        <v>621</v>
      </c>
      <c r="C45" s="5" t="s">
        <v>616</v>
      </c>
      <c r="D45" s="5" t="s">
        <v>388</v>
      </c>
      <c r="E45" s="5" t="s">
        <v>288</v>
      </c>
      <c r="F45" s="6">
        <v>41362</v>
      </c>
      <c r="G45" s="5" t="s">
        <v>622</v>
      </c>
    </row>
    <row r="46" spans="1:8" ht="44" x14ac:dyDescent="0.2">
      <c r="A46" s="16" t="s">
        <v>99</v>
      </c>
      <c r="B46" s="5" t="s">
        <v>387</v>
      </c>
      <c r="C46" s="5" t="s">
        <v>125</v>
      </c>
      <c r="D46" s="5" t="s">
        <v>388</v>
      </c>
      <c r="E46" s="5" t="s">
        <v>367</v>
      </c>
      <c r="F46" s="6">
        <v>41365</v>
      </c>
      <c r="G46" s="6" t="s">
        <v>483</v>
      </c>
      <c r="H46" s="1"/>
    </row>
    <row r="47" spans="1:8" ht="121" x14ac:dyDescent="0.2">
      <c r="A47" s="16" t="s">
        <v>93</v>
      </c>
      <c r="B47" s="5" t="s">
        <v>387</v>
      </c>
      <c r="C47" s="5" t="s">
        <v>120</v>
      </c>
      <c r="D47" s="5" t="s">
        <v>391</v>
      </c>
      <c r="E47" s="5" t="s">
        <v>113</v>
      </c>
      <c r="F47" s="6">
        <v>41366</v>
      </c>
      <c r="G47" s="6" t="s">
        <v>484</v>
      </c>
      <c r="H47" s="1"/>
    </row>
    <row r="48" spans="1:8" ht="88" x14ac:dyDescent="0.2">
      <c r="A48" s="16" t="s">
        <v>94</v>
      </c>
      <c r="B48" s="5" t="s">
        <v>100</v>
      </c>
      <c r="C48" s="5" t="s">
        <v>121</v>
      </c>
      <c r="D48" s="5" t="s">
        <v>388</v>
      </c>
      <c r="E48" s="5" t="s">
        <v>114</v>
      </c>
      <c r="F48" s="6">
        <v>41366</v>
      </c>
      <c r="G48" s="6" t="s">
        <v>485</v>
      </c>
      <c r="H48" s="1"/>
    </row>
    <row r="49" spans="1:8" ht="114" customHeight="1" x14ac:dyDescent="0.2">
      <c r="A49" s="16" t="s">
        <v>95</v>
      </c>
      <c r="B49" s="5" t="s">
        <v>389</v>
      </c>
      <c r="C49" s="5" t="s">
        <v>122</v>
      </c>
      <c r="D49" s="5" t="s">
        <v>388</v>
      </c>
      <c r="E49" s="5" t="s">
        <v>112</v>
      </c>
      <c r="F49" s="6">
        <v>41366</v>
      </c>
      <c r="G49" s="6" t="s">
        <v>486</v>
      </c>
      <c r="H49" s="1"/>
    </row>
    <row r="50" spans="1:8" ht="44" x14ac:dyDescent="0.2">
      <c r="A50" s="16" t="s">
        <v>96</v>
      </c>
      <c r="B50" s="5" t="s">
        <v>387</v>
      </c>
      <c r="C50" s="5" t="s">
        <v>123</v>
      </c>
      <c r="D50" s="5" t="s">
        <v>388</v>
      </c>
      <c r="E50" s="5">
        <v>9.1</v>
      </c>
      <c r="F50" s="6">
        <v>41366</v>
      </c>
      <c r="G50" s="6" t="s">
        <v>487</v>
      </c>
      <c r="H50" s="1"/>
    </row>
    <row r="51" spans="1:8" ht="66.25" customHeight="1" x14ac:dyDescent="0.2">
      <c r="A51" s="16" t="s">
        <v>97</v>
      </c>
      <c r="B51" s="5" t="s">
        <v>389</v>
      </c>
      <c r="C51" s="5" t="s">
        <v>124</v>
      </c>
      <c r="D51" s="5" t="s">
        <v>388</v>
      </c>
      <c r="E51" s="5" t="s">
        <v>157</v>
      </c>
      <c r="F51" s="6">
        <v>41366</v>
      </c>
      <c r="G51" s="6" t="s">
        <v>488</v>
      </c>
      <c r="H51" s="1"/>
    </row>
    <row r="52" spans="1:8" ht="44" x14ac:dyDescent="0.2">
      <c r="A52" s="16" t="s">
        <v>98</v>
      </c>
      <c r="B52" s="5" t="s">
        <v>387</v>
      </c>
      <c r="C52" s="5" t="s">
        <v>120</v>
      </c>
      <c r="D52" s="5" t="s">
        <v>388</v>
      </c>
      <c r="E52" s="5" t="s">
        <v>115</v>
      </c>
      <c r="F52" s="6">
        <v>41366</v>
      </c>
      <c r="G52" s="6" t="s">
        <v>489</v>
      </c>
      <c r="H52" s="1"/>
    </row>
    <row r="53" spans="1:8" ht="87.75" customHeight="1" x14ac:dyDescent="0.2">
      <c r="A53" s="16" t="s">
        <v>92</v>
      </c>
      <c r="B53" s="5" t="s">
        <v>387</v>
      </c>
      <c r="C53" s="5" t="s">
        <v>120</v>
      </c>
      <c r="D53" s="5" t="s">
        <v>391</v>
      </c>
      <c r="E53" s="5" t="s">
        <v>112</v>
      </c>
      <c r="F53" s="6">
        <v>41368</v>
      </c>
      <c r="G53" s="6" t="s">
        <v>490</v>
      </c>
      <c r="H53" s="1"/>
    </row>
    <row r="54" spans="1:8" ht="99" x14ac:dyDescent="0.2">
      <c r="A54" s="16" t="s">
        <v>91</v>
      </c>
      <c r="B54" s="5" t="s">
        <v>389</v>
      </c>
      <c r="C54" s="5" t="s">
        <v>119</v>
      </c>
      <c r="D54" s="5" t="s">
        <v>390</v>
      </c>
      <c r="E54" s="5" t="s">
        <v>111</v>
      </c>
      <c r="F54" s="6">
        <v>41378</v>
      </c>
      <c r="G54" s="6" t="s">
        <v>491</v>
      </c>
      <c r="H54" s="1"/>
    </row>
    <row r="55" spans="1:8" ht="66" x14ac:dyDescent="0.2">
      <c r="A55" s="16" t="s">
        <v>89</v>
      </c>
      <c r="B55" s="5" t="s">
        <v>387</v>
      </c>
      <c r="C55" s="5" t="s">
        <v>117</v>
      </c>
      <c r="D55" s="5" t="s">
        <v>388</v>
      </c>
      <c r="E55" s="5" t="s">
        <v>110</v>
      </c>
      <c r="F55" s="6">
        <v>41382</v>
      </c>
      <c r="G55" s="6" t="s">
        <v>492</v>
      </c>
      <c r="H55" s="1"/>
    </row>
    <row r="56" spans="1:8" ht="87" customHeight="1" x14ac:dyDescent="0.2">
      <c r="A56" s="16" t="s">
        <v>90</v>
      </c>
      <c r="B56" s="5" t="s">
        <v>387</v>
      </c>
      <c r="C56" s="5" t="s">
        <v>118</v>
      </c>
      <c r="D56" s="5" t="s">
        <v>390</v>
      </c>
      <c r="E56" s="5" t="s">
        <v>109</v>
      </c>
      <c r="F56" s="6">
        <v>41382</v>
      </c>
      <c r="G56" s="6" t="s">
        <v>493</v>
      </c>
      <c r="H56" s="1"/>
    </row>
    <row r="57" spans="1:8" ht="88" x14ac:dyDescent="0.2">
      <c r="A57" s="16" t="s">
        <v>87</v>
      </c>
      <c r="B57" s="5" t="s">
        <v>389</v>
      </c>
      <c r="C57" s="5" t="s">
        <v>116</v>
      </c>
      <c r="D57" s="5" t="s">
        <v>391</v>
      </c>
      <c r="E57" s="5" t="s">
        <v>108</v>
      </c>
      <c r="F57" s="6">
        <v>41388</v>
      </c>
      <c r="G57" s="6" t="s">
        <v>494</v>
      </c>
      <c r="H57" s="1"/>
    </row>
    <row r="58" spans="1:8" ht="77" x14ac:dyDescent="0.2">
      <c r="A58" s="16" t="s">
        <v>88</v>
      </c>
      <c r="B58" s="5" t="s">
        <v>387</v>
      </c>
      <c r="C58" s="5" t="s">
        <v>516</v>
      </c>
      <c r="D58" s="5" t="s">
        <v>388</v>
      </c>
      <c r="E58" s="5" t="s">
        <v>109</v>
      </c>
      <c r="F58" s="6">
        <v>41388</v>
      </c>
      <c r="G58" s="6" t="s">
        <v>495</v>
      </c>
      <c r="H58" s="1"/>
    </row>
    <row r="59" spans="1:8" ht="88" x14ac:dyDescent="0.2">
      <c r="A59" s="16" t="s">
        <v>86</v>
      </c>
      <c r="B59" s="5" t="s">
        <v>387</v>
      </c>
      <c r="C59" s="5" t="s">
        <v>516</v>
      </c>
      <c r="D59" s="5" t="s">
        <v>391</v>
      </c>
      <c r="E59" s="5" t="s">
        <v>107</v>
      </c>
      <c r="F59" s="6">
        <v>41389</v>
      </c>
      <c r="G59" s="6" t="s">
        <v>496</v>
      </c>
      <c r="H59" s="1"/>
    </row>
    <row r="60" spans="1:8" ht="44" x14ac:dyDescent="0.2">
      <c r="A60" s="16" t="s">
        <v>85</v>
      </c>
      <c r="B60" s="5" t="s">
        <v>389</v>
      </c>
      <c r="C60" s="5" t="s">
        <v>101</v>
      </c>
      <c r="D60" s="5" t="s">
        <v>388</v>
      </c>
      <c r="E60" s="5">
        <v>8.6999999999999993</v>
      </c>
      <c r="F60" s="6">
        <v>41393</v>
      </c>
      <c r="G60" s="6" t="s">
        <v>497</v>
      </c>
      <c r="H60" s="1"/>
    </row>
    <row r="61" spans="1:8" ht="55" x14ac:dyDescent="0.2">
      <c r="A61" s="16" t="s">
        <v>127</v>
      </c>
      <c r="B61" s="5" t="s">
        <v>387</v>
      </c>
      <c r="C61" s="5" t="s">
        <v>247</v>
      </c>
      <c r="D61" s="15" t="s">
        <v>388</v>
      </c>
      <c r="E61" s="15" t="s">
        <v>128</v>
      </c>
      <c r="F61" s="12">
        <v>41397</v>
      </c>
      <c r="G61" s="5" t="s">
        <v>498</v>
      </c>
    </row>
    <row r="62" spans="1:8" ht="55" x14ac:dyDescent="0.2">
      <c r="A62" s="16" t="s">
        <v>129</v>
      </c>
      <c r="B62" s="5" t="s">
        <v>387</v>
      </c>
      <c r="C62" s="5" t="s">
        <v>290</v>
      </c>
      <c r="D62" s="15" t="s">
        <v>390</v>
      </c>
      <c r="E62" s="15" t="s">
        <v>130</v>
      </c>
      <c r="F62" s="12">
        <v>41404</v>
      </c>
      <c r="G62" s="5" t="s">
        <v>499</v>
      </c>
    </row>
    <row r="63" spans="1:8" ht="33" x14ac:dyDescent="0.2">
      <c r="A63" s="16" t="s">
        <v>232</v>
      </c>
      <c r="B63" s="5" t="s">
        <v>387</v>
      </c>
      <c r="C63" s="5" t="s">
        <v>514</v>
      </c>
      <c r="D63" s="15" t="s">
        <v>388</v>
      </c>
      <c r="E63" s="15" t="s">
        <v>165</v>
      </c>
      <c r="F63" s="12">
        <v>41404</v>
      </c>
      <c r="G63" s="5" t="s">
        <v>500</v>
      </c>
    </row>
    <row r="64" spans="1:8" ht="55" x14ac:dyDescent="0.2">
      <c r="A64" s="16" t="s">
        <v>233</v>
      </c>
      <c r="B64" s="5" t="s">
        <v>387</v>
      </c>
      <c r="C64" s="5" t="s">
        <v>291</v>
      </c>
      <c r="D64" s="15" t="s">
        <v>393</v>
      </c>
      <c r="E64" s="15">
        <v>8.6999999999999993</v>
      </c>
      <c r="F64" s="12">
        <v>41404</v>
      </c>
      <c r="G64" s="5" t="s">
        <v>524</v>
      </c>
    </row>
    <row r="65" spans="1:7" ht="66" x14ac:dyDescent="0.2">
      <c r="A65" s="16" t="s">
        <v>234</v>
      </c>
      <c r="B65" s="5" t="s">
        <v>387</v>
      </c>
      <c r="C65" s="5" t="s">
        <v>292</v>
      </c>
      <c r="D65" s="15" t="s">
        <v>391</v>
      </c>
      <c r="E65" s="15" t="s">
        <v>519</v>
      </c>
      <c r="F65" s="12">
        <v>41404</v>
      </c>
      <c r="G65" s="5" t="s">
        <v>525</v>
      </c>
    </row>
    <row r="66" spans="1:7" ht="66" x14ac:dyDescent="0.2">
      <c r="A66" s="16" t="s">
        <v>235</v>
      </c>
      <c r="B66" s="5" t="s">
        <v>389</v>
      </c>
      <c r="C66" s="5" t="s">
        <v>567</v>
      </c>
      <c r="D66" s="15" t="s">
        <v>390</v>
      </c>
      <c r="E66" s="15" t="s">
        <v>172</v>
      </c>
      <c r="F66" s="12">
        <v>41404</v>
      </c>
      <c r="G66" s="5" t="s">
        <v>526</v>
      </c>
    </row>
    <row r="67" spans="1:7" ht="44" x14ac:dyDescent="0.2">
      <c r="A67" s="16" t="s">
        <v>236</v>
      </c>
      <c r="B67" s="5" t="s">
        <v>389</v>
      </c>
      <c r="C67" s="5" t="s">
        <v>296</v>
      </c>
      <c r="D67" s="15" t="s">
        <v>388</v>
      </c>
      <c r="E67" s="15" t="s">
        <v>130</v>
      </c>
      <c r="F67" s="12">
        <v>41408</v>
      </c>
      <c r="G67" s="5" t="s">
        <v>527</v>
      </c>
    </row>
    <row r="68" spans="1:7" ht="132" x14ac:dyDescent="0.2">
      <c r="A68" s="16" t="s">
        <v>237</v>
      </c>
      <c r="B68" s="5" t="s">
        <v>389</v>
      </c>
      <c r="C68" s="5" t="s">
        <v>175</v>
      </c>
      <c r="D68" s="15" t="s">
        <v>388</v>
      </c>
      <c r="E68" s="15" t="s">
        <v>238</v>
      </c>
      <c r="F68" s="12">
        <v>41409</v>
      </c>
      <c r="G68" s="19" t="s">
        <v>528</v>
      </c>
    </row>
    <row r="69" spans="1:7" ht="77" x14ac:dyDescent="0.2">
      <c r="A69" s="16" t="s">
        <v>239</v>
      </c>
      <c r="B69" s="5" t="s">
        <v>389</v>
      </c>
      <c r="C69" s="5" t="s">
        <v>51</v>
      </c>
      <c r="D69" s="15" t="s">
        <v>390</v>
      </c>
      <c r="E69" s="15" t="s">
        <v>164</v>
      </c>
      <c r="F69" s="12">
        <v>41414</v>
      </c>
      <c r="G69" s="5" t="s">
        <v>529</v>
      </c>
    </row>
    <row r="70" spans="1:7" ht="66" x14ac:dyDescent="0.2">
      <c r="A70" s="16" t="s">
        <v>240</v>
      </c>
      <c r="B70" s="5" t="s">
        <v>387</v>
      </c>
      <c r="C70" s="5" t="s">
        <v>52</v>
      </c>
      <c r="D70" s="15" t="s">
        <v>390</v>
      </c>
      <c r="E70" s="15" t="s">
        <v>241</v>
      </c>
      <c r="F70" s="12">
        <v>41415</v>
      </c>
      <c r="G70" s="5" t="s">
        <v>530</v>
      </c>
    </row>
    <row r="71" spans="1:7" ht="33" x14ac:dyDescent="0.2">
      <c r="A71" s="16" t="s">
        <v>520</v>
      </c>
      <c r="B71" s="5" t="s">
        <v>387</v>
      </c>
      <c r="C71" s="5" t="s">
        <v>52</v>
      </c>
      <c r="D71" s="15" t="s">
        <v>390</v>
      </c>
      <c r="E71" s="15" t="s">
        <v>519</v>
      </c>
      <c r="F71" s="12">
        <v>41416</v>
      </c>
      <c r="G71" s="5" t="s">
        <v>531</v>
      </c>
    </row>
    <row r="72" spans="1:7" ht="22" x14ac:dyDescent="0.2">
      <c r="A72" s="16" t="s">
        <v>242</v>
      </c>
      <c r="B72" s="5" t="s">
        <v>387</v>
      </c>
      <c r="C72" s="5" t="s">
        <v>293</v>
      </c>
      <c r="D72" s="15" t="s">
        <v>388</v>
      </c>
      <c r="E72" s="15" t="s">
        <v>243</v>
      </c>
      <c r="F72" s="12">
        <v>41416</v>
      </c>
      <c r="G72" s="5" t="s">
        <v>532</v>
      </c>
    </row>
    <row r="73" spans="1:7" ht="55" x14ac:dyDescent="0.2">
      <c r="A73" s="16" t="s">
        <v>244</v>
      </c>
      <c r="B73" s="5" t="s">
        <v>387</v>
      </c>
      <c r="C73" s="5" t="s">
        <v>53</v>
      </c>
      <c r="D73" s="15" t="s">
        <v>391</v>
      </c>
      <c r="E73" s="15" t="s">
        <v>245</v>
      </c>
      <c r="F73" s="12">
        <v>41418</v>
      </c>
      <c r="G73" s="5" t="s">
        <v>533</v>
      </c>
    </row>
    <row r="74" spans="1:7" ht="66" x14ac:dyDescent="0.2">
      <c r="A74" s="16" t="s">
        <v>246</v>
      </c>
      <c r="B74" s="5" t="s">
        <v>387</v>
      </c>
      <c r="C74" s="5" t="s">
        <v>142</v>
      </c>
      <c r="D74" s="15" t="s">
        <v>388</v>
      </c>
      <c r="E74" s="15" t="s">
        <v>517</v>
      </c>
      <c r="F74" s="12">
        <v>41425</v>
      </c>
      <c r="G74" s="5" t="s">
        <v>534</v>
      </c>
    </row>
    <row r="75" spans="1:7" ht="33" x14ac:dyDescent="0.2">
      <c r="A75" s="16" t="str">
        <f>HYPERLINK("http://www-01.ibm.com/support/docview.wss?loc=en_US&amp;cs=utf-8&amp;lang=en&amp;uid=swg21640075","How do I change the xmetasr password stored by InformationServer 8.7 and 9.1?")</f>
        <v>How do I change the xmetasr password stored by InformationServer 8.7 and 9.1?</v>
      </c>
      <c r="B75" s="5" t="s">
        <v>389</v>
      </c>
      <c r="C75" s="15" t="s">
        <v>507</v>
      </c>
      <c r="D75" s="15" t="s">
        <v>388</v>
      </c>
      <c r="E75" s="10" t="s">
        <v>321</v>
      </c>
      <c r="F75" s="12">
        <v>41453</v>
      </c>
      <c r="G75" s="5" t="s">
        <v>322</v>
      </c>
    </row>
    <row r="76" spans="1:7" ht="33" x14ac:dyDescent="0.2">
      <c r="A76" s="16" t="str">
        <f>HYPERLINK("http://www-01.ibm.com/support/docview.wss?loc=en_US&amp;cs=utf-8&amp;lang=en&amp;uid=swg21640042","Unable to install a DataStage patch when dsdlockd daemon is enable")</f>
        <v>Unable to install a DataStage patch when dsdlockd daemon is enable</v>
      </c>
      <c r="B76" s="5" t="s">
        <v>387</v>
      </c>
      <c r="C76" s="15" t="s">
        <v>323</v>
      </c>
      <c r="D76" s="15" t="s">
        <v>391</v>
      </c>
      <c r="E76" s="10">
        <v>8.5</v>
      </c>
      <c r="F76" s="12">
        <v>41437</v>
      </c>
      <c r="G76" s="5" t="s">
        <v>324</v>
      </c>
    </row>
    <row r="77" spans="1:7" ht="88" x14ac:dyDescent="0.2">
      <c r="A77" s="16" t="str">
        <f>HYPERLINK("http://www-01.ibm.com/support/docview.wss?loc=en_US&amp;cs=utf-8&amp;lang=en&amp;uid=swg21639629","Parallel jobs: Data can be being corrupted when moved between different data types with no warning issued (APAR JR46434)")</f>
        <v>Parallel jobs: Data can be being corrupted when moved between different data types with no warning issued (APAR JR46434)</v>
      </c>
      <c r="B77" s="5" t="s">
        <v>387</v>
      </c>
      <c r="C77" s="15" t="s">
        <v>325</v>
      </c>
      <c r="D77" s="15" t="s">
        <v>388</v>
      </c>
      <c r="E77" s="10" t="s">
        <v>326</v>
      </c>
      <c r="F77" s="12">
        <v>41436</v>
      </c>
      <c r="G77" s="5" t="s">
        <v>327</v>
      </c>
    </row>
    <row r="78" spans="1:7" ht="110" x14ac:dyDescent="0.2">
      <c r="A78" s="16" t="str">
        <f>HYPERLINK("http://www-01.ibm.com/support/docview.wss?loc=en_US&amp;cs=utf-8&amp;lang=en&amp;uid=swg21639458","Not able to start the WebSphere installed with Information Server")</f>
        <v>Not able to start the WebSphere installed with Information Server</v>
      </c>
      <c r="B78" s="5" t="s">
        <v>389</v>
      </c>
      <c r="C78" s="15" t="s">
        <v>50</v>
      </c>
      <c r="D78" s="15" t="s">
        <v>390</v>
      </c>
      <c r="E78" s="10" t="s">
        <v>107</v>
      </c>
      <c r="F78" s="12">
        <v>41431</v>
      </c>
      <c r="G78" s="5" t="s">
        <v>328</v>
      </c>
    </row>
    <row r="79" spans="1:7" ht="55" x14ac:dyDescent="0.2">
      <c r="A79" s="16" t="str">
        <f>HYPERLINK("http://www-01.ibm.com/support/docview.wss?loc=en_US&amp;cs=utf-8&amp;lang=en&amp;uid=swg21639344","WebSphere does not start with Information Server installed after changing the JVM working directory")</f>
        <v>WebSphere does not start with Information Server installed after changing the JVM working directory</v>
      </c>
      <c r="B79" s="5" t="s">
        <v>389</v>
      </c>
      <c r="C79" s="15" t="s">
        <v>50</v>
      </c>
      <c r="D79" s="15" t="s">
        <v>388</v>
      </c>
      <c r="E79" s="10" t="s">
        <v>329</v>
      </c>
      <c r="F79" s="12">
        <v>41450</v>
      </c>
      <c r="G79" s="5" t="s">
        <v>330</v>
      </c>
    </row>
    <row r="80" spans="1:7" ht="33" x14ac:dyDescent="0.2">
      <c r="A80" s="16" t="str">
        <f>HYPERLINK("http://www-01.ibm.com/support/docview.wss?loc=en_US&amp;cs=utf-8&amp;lang=en&amp;uid=swg21628812","DataStage jobs using buildop gets warning - previous registration found")</f>
        <v>DataStage jobs using buildop gets warning - previous registration found</v>
      </c>
      <c r="B80" s="5" t="s">
        <v>387</v>
      </c>
      <c r="C80" s="15" t="s">
        <v>618</v>
      </c>
      <c r="D80" s="15" t="s">
        <v>391</v>
      </c>
      <c r="E80" s="10" t="s">
        <v>508</v>
      </c>
      <c r="F80" s="12">
        <v>41449</v>
      </c>
      <c r="G80" s="5" t="s">
        <v>331</v>
      </c>
    </row>
    <row r="81" spans="1:7" ht="33" x14ac:dyDescent="0.2">
      <c r="A81" s="16" t="str">
        <f>HYPERLINK("http://www-01.ibm.com/support/docview.wss?loc=en_US&amp;cs=utf-8&amp;lang=en&amp;uid=swg21627739","Not able to install Information Server 8.7 in Japanese language")</f>
        <v>Not able to install Information Server 8.7 in Japanese language</v>
      </c>
      <c r="B81" s="5" t="s">
        <v>387</v>
      </c>
      <c r="C81" s="15" t="s">
        <v>296</v>
      </c>
      <c r="D81" s="15" t="s">
        <v>390</v>
      </c>
      <c r="E81" s="10">
        <v>8.6999999999999993</v>
      </c>
      <c r="F81" s="12">
        <v>41439</v>
      </c>
      <c r="G81" s="5" t="s">
        <v>332</v>
      </c>
    </row>
    <row r="82" spans="1:7" ht="66" x14ac:dyDescent="0.2">
      <c r="A82" s="16" t="str">
        <f>HYPERLINK("http://www-01.ibm.com/support/docview.wss?loc=en_US&amp;cs=utf-8&amp;lang=en&amp;uid=swg21599511","DataStage job started via dsjob received Status code = -14 DSJE_TIMEOUT")</f>
        <v>DataStage job started via dsjob received Status code = -14 DSJE_TIMEOUT</v>
      </c>
      <c r="B82" s="5" t="s">
        <v>387</v>
      </c>
      <c r="C82" s="15" t="s">
        <v>618</v>
      </c>
      <c r="D82" s="15" t="s">
        <v>388</v>
      </c>
      <c r="E82" s="10">
        <v>8.6999999999999993</v>
      </c>
      <c r="F82" s="12">
        <v>41430</v>
      </c>
      <c r="G82" s="5" t="s">
        <v>333</v>
      </c>
    </row>
    <row r="83" spans="1:7" ht="132" x14ac:dyDescent="0.2">
      <c r="A83" s="16" t="str">
        <f>HYPERLINK("http://www-01.ibm.com/support/docview.wss?loc=en_US&amp;cs=utf-8&amp;lang=en&amp;uid=swg21586103","InfoSphere DataStage:  Attempt to convert String value ""5678.1234"" to Decimal type unsuccessful")</f>
        <v>InfoSphere DataStage:  Attempt to convert String value "5678.1234" to Decimal type unsuccessful</v>
      </c>
      <c r="B83" s="5" t="s">
        <v>387</v>
      </c>
      <c r="C83" s="15" t="s">
        <v>334</v>
      </c>
      <c r="D83" s="15" t="s">
        <v>390</v>
      </c>
      <c r="E83" s="10" t="s">
        <v>109</v>
      </c>
      <c r="F83" s="12">
        <v>41453</v>
      </c>
      <c r="G83" s="5" t="s">
        <v>501</v>
      </c>
    </row>
    <row r="84" spans="1:7" ht="44" x14ac:dyDescent="0.2">
      <c r="A84" s="16" t="str">
        <f>HYPERLINK("http://www-01.ibm.com/support/docview.wss?loc=en_US&amp;cs=utf-8&amp;lang=en&amp;uid=swg21566611","Guidelines for anti-virus programs and security software for InfoSphere Information Server")</f>
        <v>Guidelines for anti-virus programs and security software for InfoSphere Information Server</v>
      </c>
      <c r="B84" s="5" t="s">
        <v>389</v>
      </c>
      <c r="C84" s="15" t="s">
        <v>502</v>
      </c>
      <c r="D84" s="15" t="s">
        <v>503</v>
      </c>
      <c r="E84" s="10" t="s">
        <v>509</v>
      </c>
      <c r="F84" s="12">
        <v>41442</v>
      </c>
      <c r="G84" s="5" t="s">
        <v>504</v>
      </c>
    </row>
    <row r="85" spans="1:7" ht="88" x14ac:dyDescent="0.2">
      <c r="A85" s="16" t="str">
        <f>HYPERLINK("http://www-01.ibm.com/support/docview.wss?loc=en_US&amp;cs=utf-8&amp;lang=en&amp;uid=swg21460111","DataStage jobs fail with error message:  Message: Error setting up internal communications (fifo RT_SCTEMP/jobName.fifo)")</f>
        <v>DataStage jobs fail with error message:  Message: Error setting up internal communications (fifo RT_SCTEMP/jobName.fifo)</v>
      </c>
      <c r="B85" s="5" t="s">
        <v>387</v>
      </c>
      <c r="C85" s="15" t="s">
        <v>618</v>
      </c>
      <c r="D85" s="15" t="s">
        <v>388</v>
      </c>
      <c r="E85" s="10" t="s">
        <v>521</v>
      </c>
      <c r="F85" s="12">
        <v>41435</v>
      </c>
      <c r="G85" s="5" t="s">
        <v>505</v>
      </c>
    </row>
    <row r="86" spans="1:7" ht="55" x14ac:dyDescent="0.2">
      <c r="A86" s="16" t="str">
        <f>HYPERLINK("http://www-01.ibm.com/support/docview.wss?loc=en_US&amp;cs=utf-8&amp;lang=en&amp;uid=swg21449228","Setting the Inactivity timeout to ""Do not timeout"" in DataStage Administrator means sessions will not be cleaned up when DataStage Clients are disconnected")</f>
        <v>Setting the Inactivity timeout to "Do not timeout" in DataStage Administrator means sessions will not be cleaned up when DataStage Clients are disconnected</v>
      </c>
      <c r="B86" s="5" t="s">
        <v>387</v>
      </c>
      <c r="C86" s="15" t="s">
        <v>265</v>
      </c>
      <c r="D86" s="15" t="s">
        <v>388</v>
      </c>
      <c r="E86" s="10" t="s">
        <v>115</v>
      </c>
      <c r="F86" s="12">
        <v>41430</v>
      </c>
      <c r="G86" s="5" t="s">
        <v>506</v>
      </c>
    </row>
    <row r="87" spans="1:7" ht="132" x14ac:dyDescent="0.2">
      <c r="A87" s="18" t="str">
        <f>HYPERLINK("http://www-01.ibm.com/support/docview.wss?loc=en_US&amp;cs=utf-8&amp;lang=en&amp;uid=swg21623538","Compiling DataStage Parallel jobs with a Transformer Stage results in error Couldn't change directory")</f>
        <v>Compiling DataStage Parallel jobs with a Transformer Stage results in error Couldn't change directory</v>
      </c>
      <c r="B87" s="5" t="s">
        <v>387</v>
      </c>
      <c r="C87" s="5" t="s">
        <v>568</v>
      </c>
      <c r="D87" s="5" t="s">
        <v>388</v>
      </c>
      <c r="E87" s="5" t="s">
        <v>624</v>
      </c>
      <c r="F87" s="6">
        <v>41484</v>
      </c>
      <c r="G87" s="5" t="s">
        <v>302</v>
      </c>
    </row>
    <row r="88" spans="1:7" ht="88" x14ac:dyDescent="0.2">
      <c r="A88" s="17" t="str">
        <f>HYPERLINK("http://www-01.ibm.com/support/docview.wss?loc=en_US&amp;cs=utf-8&amp;lang=en&amp;uid=swg21577514","Unable to connect to the Information Server Web Console after changing the WebSphere port number.")</f>
        <v>Unable to connect to the Information Server Web Console after changing the WebSphere port number.</v>
      </c>
      <c r="B88" s="5" t="s">
        <v>389</v>
      </c>
      <c r="C88" s="5" t="s">
        <v>569</v>
      </c>
      <c r="D88" s="5" t="s">
        <v>388</v>
      </c>
      <c r="E88" s="5" t="s">
        <v>367</v>
      </c>
      <c r="F88" s="6">
        <v>41483</v>
      </c>
      <c r="G88" s="5" t="s">
        <v>228</v>
      </c>
    </row>
    <row r="89" spans="1:7" ht="44" x14ac:dyDescent="0.2">
      <c r="A89" s="17" t="str">
        <f>HYPERLINK("http://www-01.ibm.com/support/docview.wss?loc=en_US&amp;cs=utf-8&amp;lang=en&amp;uid=swg21644009","DataStage Columns grid missing from the stage properties columns panel.")</f>
        <v>DataStage Columns grid missing from the stage properties columns panel.</v>
      </c>
      <c r="B89" s="5" t="s">
        <v>387</v>
      </c>
      <c r="C89" s="5" t="s">
        <v>570</v>
      </c>
      <c r="D89" s="5" t="s">
        <v>388</v>
      </c>
      <c r="E89" s="5" t="s">
        <v>157</v>
      </c>
      <c r="F89" s="6">
        <v>41479</v>
      </c>
      <c r="G89" s="5" t="s">
        <v>229</v>
      </c>
    </row>
    <row r="90" spans="1:7" ht="66" x14ac:dyDescent="0.2">
      <c r="A90" s="17" t="str">
        <f>HYPERLINK("http://www-01.ibm.com/support/docview.wss?loc=en_US&amp;cs=utf-8&amp;lang=en&amp;uid=swg21567397","InfoSphere DataStage Job sequence using Command Stage always aborts with an Unhandled failure encountered")</f>
        <v>InfoSphere DataStage Job sequence using Command Stage always aborts with an Unhandled failure encountered</v>
      </c>
      <c r="B90" s="5" t="s">
        <v>387</v>
      </c>
      <c r="C90" s="5" t="s">
        <v>230</v>
      </c>
      <c r="D90" s="5" t="s">
        <v>388</v>
      </c>
      <c r="E90" s="5" t="s">
        <v>584</v>
      </c>
      <c r="F90" s="6">
        <v>41477</v>
      </c>
      <c r="G90" s="5" t="s">
        <v>231</v>
      </c>
    </row>
    <row r="91" spans="1:7" ht="88" x14ac:dyDescent="0.2">
      <c r="A91" s="17" t="str">
        <f>HYPERLINK("http://www-01.ibm.com/support/docview.wss?loc=en_US&amp;cs=utf-8&amp;lang=en&amp;uid=swg21566883","Information Server import fails using istool or ismanager")</f>
        <v>Information Server import fails using istool or ismanager</v>
      </c>
      <c r="B91" s="5" t="s">
        <v>389</v>
      </c>
      <c r="C91" s="5" t="s">
        <v>571</v>
      </c>
      <c r="D91" s="5" t="s">
        <v>388</v>
      </c>
      <c r="E91" s="5" t="s">
        <v>286</v>
      </c>
      <c r="F91" s="6">
        <v>41477</v>
      </c>
      <c r="G91" s="5" t="s">
        <v>33</v>
      </c>
    </row>
    <row r="92" spans="1:7" ht="55" x14ac:dyDescent="0.2">
      <c r="A92" s="17" t="str">
        <f>HYPERLINK("http://www-01.ibm.com/support/docview.wss?loc=en_US&amp;cs=utf-8&amp;lang=en&amp;uid=swg21566489","Error when trying to open a DataStage job:  ""&gt;Job_name&lt; is read only.  Any changes that you make cannot be saved.""")</f>
        <v>Error when trying to open a DataStage job:  "&gt;Job_name&lt; is read only.  Any changes that you make cannot be saved."</v>
      </c>
      <c r="B92" s="5" t="s">
        <v>387</v>
      </c>
      <c r="C92" s="5" t="s">
        <v>615</v>
      </c>
      <c r="D92" s="5" t="s">
        <v>388</v>
      </c>
      <c r="E92" s="5" t="s">
        <v>288</v>
      </c>
      <c r="F92" s="6">
        <v>41477</v>
      </c>
      <c r="G92" s="5" t="s">
        <v>34</v>
      </c>
    </row>
    <row r="93" spans="1:7" ht="77" x14ac:dyDescent="0.2">
      <c r="A93" s="17" t="str">
        <f>HYPERLINK("http://www-01.ibm.com/support/docview.wss?loc=en_US&amp;cs=utf-8&amp;lang=en&amp;uid=swg21507915","Reading a sequential file with a column that contains end of line characters using a DataStage Parallel job.")</f>
        <v>Reading a sequential file with a column that contains end of line characters using a DataStage Parallel job.</v>
      </c>
      <c r="B93" s="5" t="s">
        <v>387</v>
      </c>
      <c r="C93" s="5" t="s">
        <v>572</v>
      </c>
      <c r="D93" s="5" t="s">
        <v>388</v>
      </c>
      <c r="E93" s="5" t="s">
        <v>585</v>
      </c>
      <c r="F93" s="6">
        <v>41477</v>
      </c>
      <c r="G93" s="5" t="s">
        <v>35</v>
      </c>
    </row>
    <row r="94" spans="1:7" ht="154" x14ac:dyDescent="0.2">
      <c r="A94" s="17" t="str">
        <f>HYPERLINK("http://www-01.ibm.com/support/docview.wss?loc=en_US&amp;cs=utf-8&amp;lang=en&amp;uid=swg21502200","Is it possible to upgrade to a higher version of WebSphere Application Server bundled with Information Server")</f>
        <v>Is it possible to upgrade to a higher version of WebSphere Application Server bundled with Information Server</v>
      </c>
      <c r="B94" s="5" t="s">
        <v>389</v>
      </c>
      <c r="C94" s="5" t="s">
        <v>50</v>
      </c>
      <c r="D94" s="5" t="s">
        <v>388</v>
      </c>
      <c r="E94" s="5" t="s">
        <v>586</v>
      </c>
      <c r="F94" s="6">
        <v>41477</v>
      </c>
      <c r="G94" s="5" t="s">
        <v>535</v>
      </c>
    </row>
    <row r="95" spans="1:7" ht="99" x14ac:dyDescent="0.2">
      <c r="A95" s="17" t="str">
        <f>HYPERLINK("http://www-01.ibm.com/support/docview.wss?loc=en_US&amp;cs=utf-8&amp;lang=en&amp;uid=swg21642171","dsjob.exe cannot connect to DataStage server")</f>
        <v>dsjob.exe cannot connect to DataStage server</v>
      </c>
      <c r="B95" s="5" t="s">
        <v>387</v>
      </c>
      <c r="C95" s="5" t="s">
        <v>403</v>
      </c>
      <c r="D95" s="5" t="s">
        <v>390</v>
      </c>
      <c r="E95" s="5" t="s">
        <v>107</v>
      </c>
      <c r="F95" s="6">
        <v>41471</v>
      </c>
      <c r="G95" s="5" t="s">
        <v>36</v>
      </c>
    </row>
    <row r="96" spans="1:7" ht="44" x14ac:dyDescent="0.2">
      <c r="A96" s="17" t="str">
        <f>HYPERLINK("http://www-01.ibm.com/support/docview.wss?loc=en_US&amp;cs=utf-8&amp;lang=en&amp;uid=swg21574905","Missing jobs in IBM InfoSphere DataStage Director")</f>
        <v>Missing jobs in IBM InfoSphere DataStage Director</v>
      </c>
      <c r="B96" s="5" t="s">
        <v>387</v>
      </c>
      <c r="C96" s="5" t="s">
        <v>280</v>
      </c>
      <c r="D96" s="5" t="s">
        <v>388</v>
      </c>
      <c r="E96" s="5" t="s">
        <v>587</v>
      </c>
      <c r="F96" s="6">
        <v>41471</v>
      </c>
      <c r="G96" s="5" t="s">
        <v>37</v>
      </c>
    </row>
    <row r="97" spans="1:7" ht="77" x14ac:dyDescent="0.2">
      <c r="A97" s="17" t="str">
        <f>HYPERLINK("http://www-01.ibm.com/support/docview.wss?loc=en_US&amp;cs=utf-8&amp;lang=en&amp;uid=swg21500067","DataStage job fails with Fatal Error: Error initializing FCL library")</f>
        <v>DataStage job fails with Fatal Error: Error initializing FCL library</v>
      </c>
      <c r="B97" s="5" t="s">
        <v>387</v>
      </c>
      <c r="C97" s="5" t="s">
        <v>618</v>
      </c>
      <c r="D97" s="5" t="s">
        <v>395</v>
      </c>
      <c r="E97" s="5" t="s">
        <v>588</v>
      </c>
      <c r="F97" s="6">
        <v>41471</v>
      </c>
      <c r="G97" s="5" t="s">
        <v>38</v>
      </c>
    </row>
    <row r="98" spans="1:7" ht="110" x14ac:dyDescent="0.2">
      <c r="A98" s="17" t="str">
        <f>HYPERLINK("http://www-01.ibm.com/support/docview.wss?loc=en_US&amp;cs=utf-8&amp;lang=en&amp;uid=swg21450729","DataStage Parallel Jobs Fail with errors on ssh_exchange_identification, rsh, or Section Leaders")</f>
        <v>DataStage Parallel Jobs Fail with errors on ssh_exchange_identification, rsh, or Section Leaders</v>
      </c>
      <c r="B98" s="5" t="s">
        <v>389</v>
      </c>
      <c r="C98" s="5" t="s">
        <v>618</v>
      </c>
      <c r="D98" s="5" t="s">
        <v>287</v>
      </c>
      <c r="E98" s="5" t="s">
        <v>521</v>
      </c>
      <c r="F98" s="6">
        <v>41471</v>
      </c>
      <c r="G98" s="5" t="s">
        <v>39</v>
      </c>
    </row>
    <row r="99" spans="1:7" ht="66" x14ac:dyDescent="0.2">
      <c r="A99" s="17" t="str">
        <f>HYPERLINK("http://www-01.ibm.com/support/docview.wss?loc=en_US&amp;cs=utf-8&amp;lang=en&amp;uid=swg21430643","InfoSphere DataStage Parallel Job hangs when updating a table using a multi node configuration")</f>
        <v>InfoSphere DataStage Parallel Job hangs when updating a table using a multi node configuration</v>
      </c>
      <c r="B99" s="5" t="s">
        <v>387</v>
      </c>
      <c r="C99" s="5" t="s">
        <v>40</v>
      </c>
      <c r="D99" s="5" t="s">
        <v>396</v>
      </c>
      <c r="E99" s="5" t="s">
        <v>508</v>
      </c>
      <c r="F99" s="6">
        <v>41467</v>
      </c>
      <c r="G99" s="5" t="s">
        <v>41</v>
      </c>
    </row>
    <row r="100" spans="1:7" ht="44" x14ac:dyDescent="0.2">
      <c r="A100" s="17" t="str">
        <f>HYPERLINK("http://www-01.ibm.com/support/docview.wss?loc=en_US&amp;cs=utf-8&amp;lang=en&amp;uid=swg21643405","Information Server DataStage DB2 Connector Stage with Reject Link not working")</f>
        <v>Information Server DataStage DB2 Connector Stage with Reject Link not working</v>
      </c>
      <c r="B100" s="5" t="s">
        <v>389</v>
      </c>
      <c r="C100" s="5" t="s">
        <v>617</v>
      </c>
      <c r="D100" s="5" t="s">
        <v>388</v>
      </c>
      <c r="E100" s="5" t="s">
        <v>624</v>
      </c>
      <c r="F100" s="6">
        <v>41466</v>
      </c>
      <c r="G100" s="5" t="s">
        <v>42</v>
      </c>
    </row>
    <row r="101" spans="1:7" ht="33" x14ac:dyDescent="0.2">
      <c r="A101" s="17" t="str">
        <f>HYPERLINK("http://www-01.ibm.com/support/docview.wss?loc=en_US&amp;cs=utf-8&amp;lang=en&amp;uid=swg21589393","InfoSphere DataStage Designer Client is showing an incorrect list of projects")</f>
        <v>InfoSphere DataStage Designer Client is showing an incorrect list of projects</v>
      </c>
      <c r="B101" s="5" t="s">
        <v>387</v>
      </c>
      <c r="C101" s="5"/>
      <c r="D101" s="5" t="s">
        <v>390</v>
      </c>
      <c r="E101" s="5">
        <v>8.6999999999999993</v>
      </c>
      <c r="F101" s="6">
        <v>41466</v>
      </c>
      <c r="G101" s="5" t="s">
        <v>43</v>
      </c>
    </row>
    <row r="102" spans="1:7" ht="110" x14ac:dyDescent="0.2">
      <c r="A102" s="17" t="str">
        <f>HYPERLINK("http://www-01.ibm.com/support/docview.wss?loc=en_US&amp;cs=utf-8&amp;lang=en&amp;uid=swg21579174","WebSphere Application Server (WAS) fails to start with error code 134219304")</f>
        <v>WebSphere Application Server (WAS) fails to start with error code 134219304</v>
      </c>
      <c r="B102" s="5" t="s">
        <v>389</v>
      </c>
      <c r="C102" s="5" t="s">
        <v>50</v>
      </c>
      <c r="D102" s="5" t="s">
        <v>390</v>
      </c>
      <c r="E102" s="5" t="s">
        <v>150</v>
      </c>
      <c r="F102" s="6">
        <v>41466</v>
      </c>
      <c r="G102" s="5" t="s">
        <v>536</v>
      </c>
    </row>
    <row r="103" spans="1:7" ht="66" x14ac:dyDescent="0.2">
      <c r="A103" s="17" t="str">
        <f>HYPERLINK("http://www-01.ibm.com/support/docview.wss?loc=en_US&amp;cs=utf-8&amp;lang=en&amp;uid=swg21637799","The dsrpcd process does not start if NIS (Network information Service) is enabled")</f>
        <v>The dsrpcd process does not start if NIS (Network information Service) is enabled</v>
      </c>
      <c r="B103" s="5" t="s">
        <v>387</v>
      </c>
      <c r="C103" s="5" t="s">
        <v>573</v>
      </c>
      <c r="D103" s="5" t="s">
        <v>391</v>
      </c>
      <c r="E103" s="5" t="s">
        <v>367</v>
      </c>
      <c r="F103" s="6">
        <v>41464</v>
      </c>
      <c r="G103" s="5" t="s">
        <v>44</v>
      </c>
    </row>
    <row r="104" spans="1:7" ht="44" x14ac:dyDescent="0.2">
      <c r="A104" s="17" t="str">
        <f>HYPERLINK("http://www-01.ibm.com/support/docview.wss?loc=en_US&amp;cs=utf-8&amp;lang=en&amp;uid=swg21413718","DataStage Designer: Stage does not open")</f>
        <v>DataStage Designer: Stage does not open</v>
      </c>
      <c r="B104" s="5" t="s">
        <v>387</v>
      </c>
      <c r="C104" s="5" t="s">
        <v>615</v>
      </c>
      <c r="D104" s="5" t="s">
        <v>390</v>
      </c>
      <c r="E104" s="5" t="s">
        <v>589</v>
      </c>
      <c r="F104" s="6">
        <v>41464</v>
      </c>
      <c r="G104" s="5" t="s">
        <v>45</v>
      </c>
    </row>
    <row r="105" spans="1:7" ht="66" x14ac:dyDescent="0.2">
      <c r="A105" s="17" t="str">
        <f>HYPERLINK("http://www-01.ibm.com/support/docview.wss?loc=en_US&amp;cs=utf-8&amp;lang=en&amp;uid=swg21441558","How to turn on Tracing for DataStage Parallel Job")</f>
        <v>How to turn on Tracing for DataStage Parallel Job</v>
      </c>
      <c r="B105" s="5" t="s">
        <v>387</v>
      </c>
      <c r="C105" s="5" t="s">
        <v>218</v>
      </c>
      <c r="D105" s="5" t="s">
        <v>396</v>
      </c>
      <c r="E105" s="9" t="s">
        <v>249</v>
      </c>
      <c r="F105" s="6">
        <v>41495</v>
      </c>
      <c r="G105" s="5" t="s">
        <v>250</v>
      </c>
    </row>
    <row r="106" spans="1:7" ht="22" x14ac:dyDescent="0.2">
      <c r="A106" s="17" t="str">
        <f>HYPERLINK("http://www-01.ibm.com/support/docview.wss?loc=en_US&amp;cs=utf-8&amp;lang=en&amp;uid=swg21600333","Script for Unix/Linux To Clear Out The Entire Contents Of The RT_LOG FILE in IBM InfoSphere DataStage")</f>
        <v>Script for Unix/Linux To Clear Out The Entire Contents Of The RT_LOG FILE in IBM InfoSphere DataStage</v>
      </c>
      <c r="B106" s="5" t="s">
        <v>387</v>
      </c>
      <c r="C106" s="5" t="s">
        <v>176</v>
      </c>
      <c r="D106" s="5" t="s">
        <v>391</v>
      </c>
      <c r="E106" s="9" t="s">
        <v>255</v>
      </c>
      <c r="F106" s="6">
        <v>41498</v>
      </c>
      <c r="G106" s="5" t="s">
        <v>251</v>
      </c>
    </row>
    <row r="107" spans="1:7" ht="22" x14ac:dyDescent="0.2">
      <c r="A107" s="17" t="str">
        <f>HYPERLINK("http://www-01.ibm.com/support/docview.wss?loc=en_US&amp;cs=utf-8&amp;lang=en&amp;uid=swg21457983","Commands to delete files in &amp;PH&amp; directories in IBM InfoSphere DataStage")</f>
        <v>Commands to delete files in &amp;PH&amp; directories in IBM InfoSphere DataStage</v>
      </c>
      <c r="B107" s="5" t="s">
        <v>387</v>
      </c>
      <c r="C107" s="5" t="s">
        <v>176</v>
      </c>
      <c r="D107" s="5" t="s">
        <v>391</v>
      </c>
      <c r="E107" s="9" t="s">
        <v>394</v>
      </c>
      <c r="F107" s="6">
        <v>41498</v>
      </c>
      <c r="G107" s="5" t="s">
        <v>252</v>
      </c>
    </row>
    <row r="108" spans="1:7" ht="44" x14ac:dyDescent="0.2">
      <c r="A108" s="17" t="str">
        <f>HYPERLINK("http://www-01.ibm.com/support/docview.wss?loc=en_US&amp;cs=utf-8&amp;lang=en&amp;uid=swg21639558","A new feature to generate stack traces for Parallel jobs at version 9.1 of DataStage")</f>
        <v>A new feature to generate stack traces for Parallel jobs at version 9.1 of DataStage</v>
      </c>
      <c r="B108" s="5" t="s">
        <v>387</v>
      </c>
      <c r="C108" s="5" t="s">
        <v>217</v>
      </c>
      <c r="D108" s="5" t="s">
        <v>388</v>
      </c>
      <c r="E108" s="9">
        <v>9.1</v>
      </c>
      <c r="F108" s="6">
        <v>41500</v>
      </c>
      <c r="G108" s="5" t="s">
        <v>253</v>
      </c>
    </row>
    <row r="109" spans="1:7" ht="110" x14ac:dyDescent="0.2">
      <c r="A109" s="17" t="str">
        <f>HYPERLINK("http://www-01.ibm.com/support/docview.wss?loc=en_US&amp;cs=utf-8&amp;lang=en&amp;uid=swg21628094","An error might occur when adding InfoSphere DataStage or InfoSphere QualityStage to an existing installation of InfoSphere Information Server")</f>
        <v>An error might occur when adding InfoSphere DataStage or InfoSphere QualityStage to an existing installation of InfoSphere Information Server</v>
      </c>
      <c r="B109" s="5" t="s">
        <v>389</v>
      </c>
      <c r="C109" s="5" t="s">
        <v>175</v>
      </c>
      <c r="D109" s="5" t="s">
        <v>388</v>
      </c>
      <c r="E109" s="9" t="s">
        <v>254</v>
      </c>
      <c r="F109" s="6">
        <v>41507</v>
      </c>
      <c r="G109" s="5" t="s">
        <v>207</v>
      </c>
    </row>
    <row r="110" spans="1:7" ht="33" x14ac:dyDescent="0.2">
      <c r="A110" s="17" t="str">
        <f>HYPERLINK("http://www-01.ibm.com/support/docview.wss?loc=en_US&amp;cs=utf-8&amp;lang=en&amp;uid=swg21566623","InfoSphere DataStage jobs fail with error-code 81011 on Microsoft Windows Server 2008 when configured with both IPv6 and  IPv4")</f>
        <v>InfoSphere DataStage jobs fail with error-code 81011 on Microsoft Windows Server 2008 when configured with both IPv6 and  IPv4</v>
      </c>
      <c r="B110" s="5" t="s">
        <v>387</v>
      </c>
      <c r="C110" s="5" t="s">
        <v>219</v>
      </c>
      <c r="D110" s="5" t="s">
        <v>390</v>
      </c>
      <c r="E110" s="9">
        <v>8.6999999999999993</v>
      </c>
      <c r="F110" s="6">
        <v>41507</v>
      </c>
      <c r="G110" s="5" t="s">
        <v>208</v>
      </c>
    </row>
    <row r="111" spans="1:7" ht="44" x14ac:dyDescent="0.2">
      <c r="A111" s="17" t="str">
        <f>HYPERLINK("http://www-01.ibm.com/support/docview.wss?loc=en_US&amp;cs=utf-8&amp;lang=en&amp;uid=swg21447536","InfoSphere DataStage: Migration tool fails when exporting Datastage Artifacts")</f>
        <v>InfoSphere DataStage: Migration tool fails when exporting Datastage Artifacts</v>
      </c>
      <c r="B111" s="5" t="s">
        <v>387</v>
      </c>
      <c r="C111" s="5" t="s">
        <v>220</v>
      </c>
      <c r="D111" s="5" t="s">
        <v>388</v>
      </c>
      <c r="E111" s="9">
        <v>8.5</v>
      </c>
      <c r="F111" s="6">
        <v>41508</v>
      </c>
      <c r="G111" s="5" t="s">
        <v>209</v>
      </c>
    </row>
    <row r="112" spans="1:7" ht="44" x14ac:dyDescent="0.2">
      <c r="A112" s="17" t="str">
        <f>HYPERLINK("http://www-01.ibm.com/support/docview.wss?loc=en_US&amp;cs=utf-8&amp;lang=en&amp;uid=swg21594973","DataStage client logins hang for system where engine resides on NFS volume.")</f>
        <v>DataStage client logins hang for system where engine resides on NFS volume.</v>
      </c>
      <c r="B112" s="5" t="s">
        <v>387</v>
      </c>
      <c r="C112" s="5" t="s">
        <v>221</v>
      </c>
      <c r="D112" s="5" t="s">
        <v>388</v>
      </c>
      <c r="E112" s="9" t="s">
        <v>46</v>
      </c>
      <c r="F112" s="6">
        <v>41513</v>
      </c>
      <c r="G112" s="5" t="s">
        <v>210</v>
      </c>
    </row>
    <row r="113" spans="1:7" ht="44" x14ac:dyDescent="0.2">
      <c r="A113" s="17" t="str">
        <f>HYPERLINK("http://www-01.ibm.com/support/docview.wss?loc=en_US&amp;cs=utf-8&amp;lang=en&amp;uid=swg21644122","Error reported when deleting jobs using the Datastage Designer or Director clients")</f>
        <v>Error reported when deleting jobs using the Datastage Designer or Director clients</v>
      </c>
      <c r="B113" s="5" t="s">
        <v>387</v>
      </c>
      <c r="C113" s="5" t="s">
        <v>222</v>
      </c>
      <c r="D113" s="5" t="s">
        <v>388</v>
      </c>
      <c r="E113" s="9" t="s">
        <v>298</v>
      </c>
      <c r="F113" s="6">
        <v>41514</v>
      </c>
      <c r="G113" s="5" t="s">
        <v>211</v>
      </c>
    </row>
    <row r="114" spans="1:7" ht="22" x14ac:dyDescent="0.2">
      <c r="A114" s="17" t="str">
        <f>HYPERLINK("http://www-01.ibm.com/support/docview.wss?loc=en_US&amp;cs=utf-8&amp;lang=en&amp;uid=swg21637451","Why are the DataStageDSD processes not found during DataStage job execution on Windows?")</f>
        <v>Why are the DataStageDSD processes not found during DataStage job execution on Windows?</v>
      </c>
      <c r="B114" s="5" t="s">
        <v>387</v>
      </c>
      <c r="C114" s="5" t="s">
        <v>219</v>
      </c>
      <c r="D114" s="5" t="s">
        <v>390</v>
      </c>
      <c r="E114" s="9" t="s">
        <v>164</v>
      </c>
      <c r="F114" s="6">
        <v>41514</v>
      </c>
      <c r="G114" s="5" t="s">
        <v>212</v>
      </c>
    </row>
    <row r="115" spans="1:7" ht="33" x14ac:dyDescent="0.2">
      <c r="A115" s="17" t="str">
        <f>HYPERLINK("http://www-01.ibm.com/support/docview.wss?loc=en_US&amp;cs=utf-8&amp;lang=en&amp;uid=swg21648154","The InfoSphere Information Server Version 9.1.2.0 suite installer does not install the ISALite component on zLinux platforms")</f>
        <v>The InfoSphere Information Server Version 9.1.2.0 suite installer does not install the ISALite component on zLinux platforms</v>
      </c>
      <c r="B115" s="5" t="s">
        <v>389</v>
      </c>
      <c r="C115" s="5" t="s">
        <v>223</v>
      </c>
      <c r="D115" s="5" t="s">
        <v>395</v>
      </c>
      <c r="E115" s="9" t="s">
        <v>213</v>
      </c>
      <c r="F115" s="6">
        <v>41515</v>
      </c>
      <c r="G115" s="5" t="s">
        <v>214</v>
      </c>
    </row>
    <row r="116" spans="1:7" ht="55" x14ac:dyDescent="0.2">
      <c r="A116" s="17" t="str">
        <f>HYPERLINK("http://www-01.ibm.com/support/docview.wss?loc=en_US&amp;cs=utf-8&amp;lang=en&amp;uid=swg21646516","Error ""unable to return an attached job"" occurs when viewing job log.")</f>
        <v>Error "unable to return an attached job" occurs when viewing job log.</v>
      </c>
      <c r="B116" s="5" t="s">
        <v>387</v>
      </c>
      <c r="C116" s="5" t="s">
        <v>224</v>
      </c>
      <c r="D116" s="5" t="s">
        <v>388</v>
      </c>
      <c r="E116" s="9" t="s">
        <v>298</v>
      </c>
      <c r="F116" s="6">
        <v>41515</v>
      </c>
      <c r="G116" s="5" t="s">
        <v>215</v>
      </c>
    </row>
    <row r="117" spans="1:7" ht="44" x14ac:dyDescent="0.2">
      <c r="A117" s="17" t="str">
        <f>HYPERLINK("http://www-01.ibm.com/support/docview.wss?loc=en_US&amp;cs=utf-8&amp;lang=en&amp;uid=swg21646180","Preventing errors when installing InfoSphere Information Server 9.1.2.0 on the engine tier server")</f>
        <v>Preventing errors when installing InfoSphere Information Server 9.1.2.0 on the engine tier server</v>
      </c>
      <c r="B117" s="5" t="s">
        <v>389</v>
      </c>
      <c r="C117" s="5" t="s">
        <v>175</v>
      </c>
      <c r="D117" s="5" t="s">
        <v>388</v>
      </c>
      <c r="E117" s="9" t="s">
        <v>213</v>
      </c>
      <c r="F117" s="6">
        <v>41516</v>
      </c>
      <c r="G117" s="5" t="s">
        <v>216</v>
      </c>
    </row>
    <row r="118" spans="1:7" ht="143" x14ac:dyDescent="0.2">
      <c r="A118" s="17" t="str">
        <f>HYPERLINK("http://www-01.ibm.com/support/docview.wss?loc=en_US&amp;cs=utf-8&amp;lang=en&amp;uid=swg21621967","InfoSphere DataStage job scheduled to run once is run periodically by Windows task scheduler")</f>
        <v>InfoSphere DataStage job scheduled to run once is run periodically by Windows task scheduler</v>
      </c>
      <c r="B118" s="5" t="s">
        <v>387</v>
      </c>
      <c r="C118" s="5" t="s">
        <v>566</v>
      </c>
      <c r="D118" s="5" t="s">
        <v>390</v>
      </c>
      <c r="E118" s="5" t="s">
        <v>157</v>
      </c>
      <c r="F118" s="12">
        <v>41519</v>
      </c>
      <c r="G118" s="5" t="s">
        <v>415</v>
      </c>
    </row>
    <row r="119" spans="1:7" ht="143" x14ac:dyDescent="0.2">
      <c r="A119" s="17" t="str">
        <f>HYPERLINK("http://www-01.ibm.com/support/docview.wss?loc=en_US&amp;cs=utf-8&amp;lang=en&amp;uid=swg21447231","InfoSphere Information Server istool -cm command fails")</f>
        <v>InfoSphere Information Server istool -cm command fails</v>
      </c>
      <c r="B119" s="5" t="s">
        <v>389</v>
      </c>
      <c r="C119" s="5" t="s">
        <v>574</v>
      </c>
      <c r="D119" s="5" t="s">
        <v>388</v>
      </c>
      <c r="E119" s="5">
        <v>8.1</v>
      </c>
      <c r="F119" s="12">
        <v>41523</v>
      </c>
      <c r="G119" s="5" t="s">
        <v>416</v>
      </c>
    </row>
    <row r="120" spans="1:7" ht="176" x14ac:dyDescent="0.2">
      <c r="A120" s="17" t="str">
        <f>HYPERLINK("http://www-01.ibm.com/support/docview.wss?loc=en_US&amp;cs=utf-8&amp;lang=en&amp;uid=swg21383312","MustGather: Collecting logs and artifacts from InfoSphere Information Server")</f>
        <v>MustGather: Collecting logs and artifacts from InfoSphere Information Server</v>
      </c>
      <c r="B120" s="5" t="s">
        <v>389</v>
      </c>
      <c r="C120" s="5" t="s">
        <v>575</v>
      </c>
      <c r="D120" s="5" t="s">
        <v>388</v>
      </c>
      <c r="E120" s="5" t="s">
        <v>590</v>
      </c>
      <c r="F120" s="12">
        <v>41523</v>
      </c>
      <c r="G120" s="5" t="s">
        <v>417</v>
      </c>
    </row>
    <row r="121" spans="1:7" ht="132" x14ac:dyDescent="0.2">
      <c r="A121" s="17" t="str">
        <f>HYPERLINK("http://www-01.ibm.com/support/docview.wss?loc=en_US&amp;cs=utf-8&amp;lang=en&amp;uid=swg21648256","Datastage environment variable APT_DECIMAL_INTERM_ROUND_MODE  has no effect on decimal rounding results in parallel jobs.")</f>
        <v>Datastage environment variable APT_DECIMAL_INTERM_ROUND_MODE  has no effect on decimal rounding results in parallel jobs.</v>
      </c>
      <c r="B121" s="5" t="s">
        <v>387</v>
      </c>
      <c r="C121" s="5" t="s">
        <v>576</v>
      </c>
      <c r="D121" s="5" t="s">
        <v>388</v>
      </c>
      <c r="E121" s="5" t="s">
        <v>619</v>
      </c>
      <c r="F121" s="12">
        <v>41525</v>
      </c>
      <c r="G121" s="5" t="s">
        <v>537</v>
      </c>
    </row>
    <row r="122" spans="1:7" ht="110" x14ac:dyDescent="0.2">
      <c r="A122" s="17" t="str">
        <f>HYPERLINK("http://www-01.ibm.com/support/docview.wss?loc=en_US&amp;cs=utf-8&amp;lang=en&amp;uid=swg21567108","Information Server DataStage Parallel Jobs on Windows are hanging or showing faults with KERNELBASE.dll in Event Log")</f>
        <v>Information Server DataStage Parallel Jobs on Windows are hanging or showing faults with KERNELBASE.dll in Event Log</v>
      </c>
      <c r="B122" s="5" t="s">
        <v>389</v>
      </c>
      <c r="C122" s="5" t="s">
        <v>577</v>
      </c>
      <c r="D122" s="5" t="s">
        <v>390</v>
      </c>
      <c r="E122" s="5" t="s">
        <v>512</v>
      </c>
      <c r="F122" s="12">
        <v>41527</v>
      </c>
      <c r="G122" s="5" t="s">
        <v>371</v>
      </c>
    </row>
    <row r="123" spans="1:7" ht="88" x14ac:dyDescent="0.2">
      <c r="A123" s="17" t="str">
        <f>HYPERLINK("http://www-01.ibm.com/support/docview.wss?loc=en_US&amp;cs=utf-8&amp;lang=en&amp;uid=swg21448871","Issues with DB2 Connector using bulk load for Information Server, Version 8.1.0.1")</f>
        <v>Issues with DB2 Connector using bulk load for Information Server, Version 8.1.0.1</v>
      </c>
      <c r="B123" s="5" t="s">
        <v>389</v>
      </c>
      <c r="C123" s="5" t="s">
        <v>617</v>
      </c>
      <c r="D123" s="5" t="s">
        <v>388</v>
      </c>
      <c r="E123" s="5" t="s">
        <v>320</v>
      </c>
      <c r="F123" s="12">
        <v>41528</v>
      </c>
      <c r="G123" s="5" t="s">
        <v>372</v>
      </c>
    </row>
    <row r="124" spans="1:7" ht="55" x14ac:dyDescent="0.2">
      <c r="A124" s="17" t="str">
        <f>HYPERLINK("http://www-01.ibm.com/support/docview.wss?loc=en_US&amp;cs=utf-8&amp;lang=en&amp;uid=swg21636902","Java Transformer compile error ""wrong version 49.0, should be 48.0""")</f>
        <v>Java Transformer compile error "wrong version 49.0, should be 48.0"</v>
      </c>
      <c r="B124" s="5" t="s">
        <v>387</v>
      </c>
      <c r="C124" s="5" t="s">
        <v>578</v>
      </c>
      <c r="D124" s="5" t="s">
        <v>395</v>
      </c>
      <c r="E124" s="5" t="s">
        <v>320</v>
      </c>
      <c r="F124" s="12">
        <v>41533</v>
      </c>
      <c r="G124" s="5" t="s">
        <v>373</v>
      </c>
    </row>
    <row r="125" spans="1:7" ht="44" x14ac:dyDescent="0.2">
      <c r="A125" s="17" t="str">
        <f>HYPERLINK("http://www-01.ibm.com/support/docview.wss?loc=en_US&amp;cs=utf-8&amp;lang=en&amp;uid=swg21403720","DataStage Job Compile - Receives ""Failed to invoke GenRuntime using phantom process helper."" error.")</f>
        <v>DataStage Job Compile - Receives "Failed to invoke GenRuntime using phantom process helper." error.</v>
      </c>
      <c r="B125" s="5" t="s">
        <v>387</v>
      </c>
      <c r="C125" s="5" t="s">
        <v>404</v>
      </c>
      <c r="D125" s="5" t="s">
        <v>391</v>
      </c>
      <c r="E125" s="5" t="s">
        <v>143</v>
      </c>
      <c r="F125" s="12">
        <v>41533</v>
      </c>
      <c r="G125" s="5" t="s">
        <v>374</v>
      </c>
    </row>
    <row r="126" spans="1:7" ht="44" x14ac:dyDescent="0.2">
      <c r="A126" s="17" t="str">
        <f>HYPERLINK("http://www-01.ibm.com/support/docview.wss?loc=en_US&amp;cs=utf-8&amp;lang=en&amp;uid=swg21318136","InfoSphere Information Server: Valid user ID character limitations")</f>
        <v>InfoSphere Information Server: Valid user ID character limitations</v>
      </c>
      <c r="B126" s="5" t="s">
        <v>389</v>
      </c>
      <c r="C126" s="5" t="s">
        <v>579</v>
      </c>
      <c r="D126" s="5" t="s">
        <v>388</v>
      </c>
      <c r="E126" s="5" t="s">
        <v>591</v>
      </c>
      <c r="F126" s="12">
        <v>41533</v>
      </c>
      <c r="G126" s="5" t="s">
        <v>375</v>
      </c>
    </row>
    <row r="127" spans="1:7" ht="55" x14ac:dyDescent="0.2">
      <c r="A127" s="17" t="str">
        <f>HYPERLINK("http://www-01.ibm.com/support/docview.wss?loc=en_US&amp;cs=utf-8&amp;lang=en&amp;uid=swg21431154","DataStage action Import Parameter Set fails with error ""Error calling subroutine: DSR_RECORD (Action=20)""")</f>
        <v>DataStage action Import Parameter Set fails with error "Error calling subroutine: DSR_RECORD (Action=20)"</v>
      </c>
      <c r="B127" s="5" t="s">
        <v>387</v>
      </c>
      <c r="C127" s="5" t="s">
        <v>580</v>
      </c>
      <c r="D127" s="5" t="s">
        <v>391</v>
      </c>
      <c r="E127" s="5" t="s">
        <v>107</v>
      </c>
      <c r="F127" s="12">
        <v>41537</v>
      </c>
      <c r="G127" s="5" t="s">
        <v>376</v>
      </c>
    </row>
    <row r="128" spans="1:7" ht="143" x14ac:dyDescent="0.2">
      <c r="A128" s="17" t="str">
        <f>HYPERLINK("http://www-01.ibm.com/support/docview.wss?loc=en_US&amp;cs=utf-8&amp;lang=en&amp;uid=swg21650443","DataStage command-line compile (DSCC.EXE) Exit Codes")</f>
        <v>DataStage command-line compile (DSCC.EXE) Exit Codes</v>
      </c>
      <c r="B128" s="5" t="s">
        <v>387</v>
      </c>
      <c r="C128" s="5" t="s">
        <v>581</v>
      </c>
      <c r="D128" s="5" t="s">
        <v>390</v>
      </c>
      <c r="E128" s="5" t="s">
        <v>377</v>
      </c>
      <c r="F128" s="12">
        <v>41540</v>
      </c>
      <c r="G128" s="5" t="s">
        <v>378</v>
      </c>
    </row>
    <row r="129" spans="1:7" ht="132" x14ac:dyDescent="0.2">
      <c r="A129" s="16" t="s">
        <v>379</v>
      </c>
      <c r="B129" s="5" t="s">
        <v>389</v>
      </c>
      <c r="C129" s="5" t="s">
        <v>615</v>
      </c>
      <c r="D129" s="5" t="s">
        <v>337</v>
      </c>
      <c r="E129" s="5" t="s">
        <v>380</v>
      </c>
      <c r="F129" s="12">
        <v>41537</v>
      </c>
      <c r="G129" s="5" t="s">
        <v>381</v>
      </c>
    </row>
    <row r="130" spans="1:7" ht="99" x14ac:dyDescent="0.2">
      <c r="A130" s="17" t="str">
        <f>HYPERLINK("http://www-01.ibm.com/support/docview.wss?loc=en_US&amp;cs=utf-8&amp;lang=en&amp;uid=swg21613715","Some operations in InfoSphere DataStage rich clients fail with ""Error code:  4  22""")</f>
        <v>Some operations in InfoSphere DataStage rich clients fail with "Error code:  4  22"</v>
      </c>
      <c r="B130" s="5" t="s">
        <v>387</v>
      </c>
      <c r="C130" s="5" t="s">
        <v>582</v>
      </c>
      <c r="D130" s="5" t="s">
        <v>395</v>
      </c>
      <c r="E130" s="5" t="s">
        <v>150</v>
      </c>
      <c r="F130" s="12">
        <v>41543</v>
      </c>
      <c r="G130" s="5" t="s">
        <v>382</v>
      </c>
    </row>
    <row r="131" spans="1:7" ht="154" x14ac:dyDescent="0.2">
      <c r="A131" s="17" t="str">
        <f>HYPERLINK("http://www-01.ibm.com/support/docview.wss?loc=en_US&amp;cs=utf-8&amp;lang=en&amp;uid=swg21412963","Use of the tunable parameters in the UVCONFIG file")</f>
        <v>Use of the tunable parameters in the UVCONFIG file</v>
      </c>
      <c r="B131" s="5" t="s">
        <v>387</v>
      </c>
      <c r="C131" s="5" t="s">
        <v>582</v>
      </c>
      <c r="D131" s="5" t="s">
        <v>388</v>
      </c>
      <c r="E131" s="5" t="s">
        <v>383</v>
      </c>
      <c r="F131" s="12">
        <v>41543</v>
      </c>
      <c r="G131" s="5" t="s">
        <v>384</v>
      </c>
    </row>
    <row r="132" spans="1:7" ht="44" x14ac:dyDescent="0.2">
      <c r="A132" s="17" t="str">
        <f>HYPERLINK("http://www-01.ibm.com/support/docview.wss?loc=en_US&amp;cs=utf-8&amp;lang=en&amp;uid=swg21650169","The Information Server DirectoryCommand tool fails with the error ""Invalid data was specified with the add_ds_credentials option""")</f>
        <v>The Information Server DirectoryCommand tool fails with the error "Invalid data was specified with the add_ds_credentials option"</v>
      </c>
      <c r="B132" s="5" t="s">
        <v>389</v>
      </c>
      <c r="C132" s="5" t="s">
        <v>583</v>
      </c>
      <c r="D132" s="5" t="s">
        <v>388</v>
      </c>
      <c r="E132" s="5" t="s">
        <v>112</v>
      </c>
      <c r="F132" s="12">
        <v>41547</v>
      </c>
      <c r="G132" s="5" t="s">
        <v>565</v>
      </c>
    </row>
    <row r="133" spans="1:7" ht="44" x14ac:dyDescent="0.2">
      <c r="A133" s="16" t="str">
        <f>HYPERLINK("http://www-01.ibm.com/support/docview.wss?loc=en_US&amp;cs=utf-8&amp;lang=en&amp;uid=swg21644965","Infosphere DataStage Job fails with error - Accept timed out retries")</f>
        <v>Infosphere DataStage Job fails with error - Accept timed out retries</v>
      </c>
      <c r="B133" s="5" t="s">
        <v>387</v>
      </c>
      <c r="C133" s="5" t="s">
        <v>67</v>
      </c>
      <c r="D133" s="5" t="s">
        <v>395</v>
      </c>
      <c r="E133" s="9">
        <v>8.5</v>
      </c>
      <c r="F133" s="6">
        <v>41550</v>
      </c>
      <c r="G133" s="5" t="s">
        <v>178</v>
      </c>
    </row>
    <row r="134" spans="1:7" ht="55" x14ac:dyDescent="0.2">
      <c r="A134" s="16" t="str">
        <f>HYPERLINK("http://www-01.ibm.com/support/docview.wss?loc=en_US&amp;cs=utf-8&amp;lang=en&amp;uid=swg21432459","Importing DataStage jobs fails with error: DSR SELECT (Action=2)")</f>
        <v>Importing DataStage jobs fails with error: DSR SELECT (Action=2)</v>
      </c>
      <c r="B134" s="5" t="s">
        <v>387</v>
      </c>
      <c r="C134" s="5" t="s">
        <v>630</v>
      </c>
      <c r="D134" s="5" t="s">
        <v>388</v>
      </c>
      <c r="E134" s="9" t="s">
        <v>455</v>
      </c>
      <c r="F134" s="6">
        <v>41550</v>
      </c>
      <c r="G134" s="5" t="s">
        <v>54</v>
      </c>
    </row>
    <row r="135" spans="1:7" ht="44" x14ac:dyDescent="0.2">
      <c r="A135" s="16" t="str">
        <f>HYPERLINK("http://www-01.ibm.com/support/docview.wss?loc=en_US&amp;cs=utf-8&amp;lang=en&amp;uid=swg21449034","How to reduce the current size of IBM InfoSphere Information Server xmeta database")</f>
        <v>How to reduce the current size of IBM InfoSphere Information Server xmeta database</v>
      </c>
      <c r="B135" s="5" t="s">
        <v>389</v>
      </c>
      <c r="C135" s="5" t="s">
        <v>68</v>
      </c>
      <c r="D135" s="5" t="s">
        <v>388</v>
      </c>
      <c r="E135" s="9" t="s">
        <v>109</v>
      </c>
      <c r="F135" s="6">
        <v>41551</v>
      </c>
      <c r="G135" s="5" t="s">
        <v>55</v>
      </c>
    </row>
    <row r="136" spans="1:7" ht="110" x14ac:dyDescent="0.2">
      <c r="A136" s="16" t="str">
        <f>HYPERLINK("http://www-01.ibm.com/support/docview.wss?loc=en_US&amp;cs=utf-8&amp;lang=en&amp;uid=swg21414536","InfoSphere Information Server Update Installer requires Windows scripting support")</f>
        <v>InfoSphere Information Server Update Installer requires Windows scripting support</v>
      </c>
      <c r="B136" s="5" t="s">
        <v>389</v>
      </c>
      <c r="C136" s="5" t="s">
        <v>69</v>
      </c>
      <c r="D136" s="5" t="s">
        <v>390</v>
      </c>
      <c r="E136" s="9" t="s">
        <v>456</v>
      </c>
      <c r="F136" s="6">
        <v>41555</v>
      </c>
      <c r="G136" s="5" t="s">
        <v>56</v>
      </c>
    </row>
    <row r="137" spans="1:7" ht="44" x14ac:dyDescent="0.2">
      <c r="A137" s="16" t="str">
        <f>HYPERLINK("http://www-01.ibm.com/support/docview.wss?loc=en_US&amp;cs=utf-8&amp;lang=en&amp;uid=swg21652459","Can I upgrade the Java version on my Information Server machine?")</f>
        <v>Can I upgrade the Java version on my Information Server machine?</v>
      </c>
      <c r="B137" s="5" t="s">
        <v>387</v>
      </c>
      <c r="C137" s="5" t="s">
        <v>296</v>
      </c>
      <c r="D137" s="5" t="s">
        <v>388</v>
      </c>
      <c r="E137" s="9" t="s">
        <v>624</v>
      </c>
      <c r="F137" s="6">
        <v>41557</v>
      </c>
      <c r="G137" s="5" t="s">
        <v>57</v>
      </c>
    </row>
    <row r="138" spans="1:7" ht="22" x14ac:dyDescent="0.2">
      <c r="A138" s="5" t="str">
        <f>HYPERLINK("http://www-01.ibm.com/support/docview.wss?loc=en_US&amp;cs=utf-8&amp;lang=en&amp;uid=swg21649840","How to stop and start Datastage JobMonApp on Windows Operating Systems")</f>
        <v>How to stop and start Datastage JobMonApp on Windows Operating Systems</v>
      </c>
      <c r="B138" s="5" t="s">
        <v>387</v>
      </c>
      <c r="C138" s="5" t="s">
        <v>70</v>
      </c>
      <c r="D138" s="5" t="s">
        <v>390</v>
      </c>
      <c r="E138" s="9" t="s">
        <v>624</v>
      </c>
      <c r="F138" s="6">
        <v>41558</v>
      </c>
      <c r="G138" s="5" t="s">
        <v>58</v>
      </c>
    </row>
    <row r="139" spans="1:7" ht="44" x14ac:dyDescent="0.2">
      <c r="A139" s="5" t="str">
        <f>HYPERLINK("http://www-01.ibm.com/support/docview.wss?loc=en_US&amp;cs=utf-8&amp;lang=en&amp;uid=swg21652743","How can I get the timestamps from when a job (executable-only) was imported into my IBM Information Server DataStage environment?")</f>
        <v>How can I get the timestamps from when a job (executable-only) was imported into my IBM Information Server DataStage environment?</v>
      </c>
      <c r="B139" s="5" t="s">
        <v>389</v>
      </c>
      <c r="C139" s="5" t="s">
        <v>630</v>
      </c>
      <c r="D139" s="5" t="s">
        <v>388</v>
      </c>
      <c r="E139" s="9" t="s">
        <v>624</v>
      </c>
      <c r="F139" s="6">
        <v>41561</v>
      </c>
      <c r="G139" s="5" t="s">
        <v>59</v>
      </c>
    </row>
    <row r="140" spans="1:7" ht="44" x14ac:dyDescent="0.2">
      <c r="A140" s="16" t="str">
        <f>HYPERLINK("http://www-01.ibm.com/support/docview.wss?loc=en_US&amp;cs=utf-8&amp;lang=en&amp;uid=swg21452752","How can I add or subtract time in a DataStage Parallel job?")</f>
        <v>How can I add or subtract time in a DataStage Parallel job?</v>
      </c>
      <c r="B140" s="5" t="s">
        <v>389</v>
      </c>
      <c r="C140" s="5" t="s">
        <v>295</v>
      </c>
      <c r="D140" s="5" t="s">
        <v>388</v>
      </c>
      <c r="E140" s="9" t="s">
        <v>115</v>
      </c>
      <c r="F140" s="6">
        <v>41562</v>
      </c>
      <c r="G140" s="5" t="s">
        <v>60</v>
      </c>
    </row>
    <row r="141" spans="1:7" ht="66" x14ac:dyDescent="0.2">
      <c r="A141" s="5" t="str">
        <f>HYPERLINK("http://www-01.ibm.com/support/docview.wss?loc=en_US&amp;cs=utf-8&amp;lang=en&amp;uid=swg21653131","IIS Client Tier Install Fails Due to RegAsmTool Exception on Some Windows Machines")</f>
        <v>IIS Client Tier Install Fails Due to RegAsmTool Exception on Some Windows Machines</v>
      </c>
      <c r="B141" s="5" t="s">
        <v>389</v>
      </c>
      <c r="C141" s="5" t="s">
        <v>71</v>
      </c>
      <c r="D141" s="5" t="s">
        <v>390</v>
      </c>
      <c r="E141" s="9" t="s">
        <v>457</v>
      </c>
      <c r="F141" s="6">
        <v>41564</v>
      </c>
      <c r="G141" s="5" t="s">
        <v>61</v>
      </c>
    </row>
    <row r="142" spans="1:7" ht="44" x14ac:dyDescent="0.2">
      <c r="A142" s="16" t="str">
        <f>HYPERLINK("http://www-01.ibm.com/support/docview.wss?loc=en_US&amp;cs=utf-8&amp;lang=en&amp;uid=swg21626210","A DataStage job scheduled using ""Next"" specified date from DataStage Director on Windows 2008 runs every month instead of just once")</f>
        <v>A DataStage job scheduled using "Next" specified date from DataStage Director on Windows 2008 runs every month instead of just once</v>
      </c>
      <c r="B142" s="5" t="s">
        <v>387</v>
      </c>
      <c r="C142" s="5" t="s">
        <v>72</v>
      </c>
      <c r="D142" s="5" t="s">
        <v>390</v>
      </c>
      <c r="E142" s="9" t="s">
        <v>367</v>
      </c>
      <c r="F142" s="6">
        <v>41565</v>
      </c>
      <c r="G142" s="5" t="s">
        <v>62</v>
      </c>
    </row>
    <row r="143" spans="1:7" ht="44" x14ac:dyDescent="0.2">
      <c r="A143" s="5" t="str">
        <f>HYPERLINK("http://www-01.ibm.com/support/docview.wss?loc=en_US&amp;cs=utf-8&amp;lang=en&amp;uid=swg21449855","Recovery from metadata repository backup and restore failure during migration to Version 8.5 when restart fails")</f>
        <v>Recovery from metadata repository backup and restore failure during migration to Version 8.5 when restart fails</v>
      </c>
      <c r="B143" s="5" t="s">
        <v>389</v>
      </c>
      <c r="C143" s="5" t="s">
        <v>73</v>
      </c>
      <c r="D143" s="5" t="s">
        <v>388</v>
      </c>
      <c r="E143" s="9">
        <v>8.5</v>
      </c>
      <c r="F143" s="6">
        <v>41565</v>
      </c>
      <c r="G143" s="5" t="s">
        <v>63</v>
      </c>
    </row>
    <row r="144" spans="1:7" ht="44" x14ac:dyDescent="0.2">
      <c r="A144" s="5" t="str">
        <f>HYPERLINK("http://www-01.ibm.com/support/docview.wss?loc=en_US&amp;cs=utf-8&amp;lang=en&amp;uid=swg21390366","DataStage jobs hung in a project in IBM InfoSphere DataStage")</f>
        <v>DataStage jobs hung in a project in IBM InfoSphere DataStage</v>
      </c>
      <c r="B144" s="5" t="s">
        <v>387</v>
      </c>
      <c r="C144" s="5" t="s">
        <v>74</v>
      </c>
      <c r="D144" s="5" t="s">
        <v>388</v>
      </c>
      <c r="E144" s="9" t="s">
        <v>115</v>
      </c>
      <c r="F144" s="6">
        <v>41565</v>
      </c>
      <c r="G144" s="5" t="s">
        <v>64</v>
      </c>
    </row>
    <row r="145" spans="1:7" ht="55" x14ac:dyDescent="0.2">
      <c r="A145" s="5" t="str">
        <f>HYPERLINK("http://www-01.ibm.com/support/docview.wss?loc=en_US&amp;cs=utf-8&amp;lang=en&amp;uid=swg21634832","DataStage Parallel job Aborts with ""when checking operator: Key field ""&gt;Column name&lt;"" not found in input schema [keylookup/keylookup.C:xxx]"" error")</f>
        <v>DataStage Parallel job Aborts with "when checking operator: Key field "&gt;Column name&lt;" not found in input schema [keylookup/keylookup.C:xxx]" error</v>
      </c>
      <c r="B145" s="5" t="s">
        <v>387</v>
      </c>
      <c r="C145" s="5" t="s">
        <v>75</v>
      </c>
      <c r="D145" s="5" t="s">
        <v>388</v>
      </c>
      <c r="E145" s="9" t="s">
        <v>107</v>
      </c>
      <c r="F145" s="6">
        <v>41569</v>
      </c>
      <c r="G145" s="5" t="s">
        <v>65</v>
      </c>
    </row>
    <row r="146" spans="1:7" ht="44" x14ac:dyDescent="0.2">
      <c r="A146" s="16" t="str">
        <f>HYPERLINK("http://www-01.ibm.com/support/docview.wss?loc=en_US&amp;cs=utf-8&amp;lang=en&amp;uid=swg21648380","Winservice arguments in a Information Server installation script for Unix systems")</f>
        <v>Winservice arguments in a Information Server installation script for Unix systems</v>
      </c>
      <c r="B146" s="5" t="s">
        <v>389</v>
      </c>
      <c r="C146" s="5" t="s">
        <v>296</v>
      </c>
      <c r="D146" s="5" t="s">
        <v>388</v>
      </c>
      <c r="E146" s="9" t="s">
        <v>107</v>
      </c>
      <c r="F146" s="6">
        <v>41571</v>
      </c>
      <c r="G146" s="5" t="s">
        <v>66</v>
      </c>
    </row>
    <row r="147" spans="1:7" ht="55" x14ac:dyDescent="0.2">
      <c r="A147" s="16" t="str">
        <f>HYPERLINK("http://www-01.ibm.com/support/docview.wss?loc=en_US&amp;cs=utf-8&amp;lang=en&amp;uid=swg21657350","DataStage parallel job fails with Unable to determine current working directory: Permission denied")</f>
        <v>DataStage parallel job fails with Unable to determine current working directory: Permission denied</v>
      </c>
      <c r="B147" s="5" t="s">
        <v>387</v>
      </c>
      <c r="C147" s="5" t="s">
        <v>618</v>
      </c>
      <c r="D147" s="5" t="s">
        <v>391</v>
      </c>
      <c r="E147" s="9" t="s">
        <v>508</v>
      </c>
      <c r="F147" s="6">
        <v>41604</v>
      </c>
      <c r="G147" s="5" t="s">
        <v>418</v>
      </c>
    </row>
    <row r="148" spans="1:7" ht="187" x14ac:dyDescent="0.2">
      <c r="A148" s="16" t="str">
        <f>HYPERLINK("http://www-01.ibm.com/support/docview.wss?loc=en_US&amp;cs=utf-8&amp;lang=en&amp;uid=swg21656707","Why does the DB2 connection fails on binding when used in Surrogate Key Generator stage in DataStage job")</f>
        <v>Why does the DB2 connection fails on binding when used in Surrogate Key Generator stage in DataStage job</v>
      </c>
      <c r="B148" s="5" t="s">
        <v>387</v>
      </c>
      <c r="C148" s="5" t="s">
        <v>618</v>
      </c>
      <c r="D148" s="5" t="s">
        <v>458</v>
      </c>
      <c r="E148" s="9" t="s">
        <v>459</v>
      </c>
      <c r="F148" s="6">
        <v>41598</v>
      </c>
      <c r="G148" s="7" t="s">
        <v>419</v>
      </c>
    </row>
    <row r="149" spans="1:7" ht="77" x14ac:dyDescent="0.2">
      <c r="A149" s="16" t="str">
        <f>HYPERLINK("http://www-01.ibm.com/support/docview.wss?loc=en_US&amp;cs=utf-8&amp;lang=en&amp;uid=swg21656573","Multi-instance job fails with  ""User Id is a required stage property""")</f>
        <v>Multi-instance job fails with  "User Id is a required stage property"</v>
      </c>
      <c r="B149" s="5" t="s">
        <v>387</v>
      </c>
      <c r="C149" s="5" t="s">
        <v>618</v>
      </c>
      <c r="D149" s="5" t="s">
        <v>388</v>
      </c>
      <c r="E149" s="9" t="s">
        <v>459</v>
      </c>
      <c r="F149" s="6">
        <v>41596</v>
      </c>
      <c r="G149" s="7" t="s">
        <v>420</v>
      </c>
    </row>
    <row r="150" spans="1:7" ht="88" x14ac:dyDescent="0.2">
      <c r="A150" s="16" t="str">
        <f>HYPERLINK("http://www-01.ibm.com/support/docview.wss?loc=en_US&amp;cs=utf-8&amp;lang=en&amp;uid=swg21656280","InfoSphere DataStage job run via scheduler does not start")</f>
        <v>InfoSphere DataStage job run via scheduler does not start</v>
      </c>
      <c r="B150" s="5" t="s">
        <v>387</v>
      </c>
      <c r="C150" s="5" t="s">
        <v>618</v>
      </c>
      <c r="D150" s="5" t="s">
        <v>388</v>
      </c>
      <c r="E150" s="9" t="s">
        <v>460</v>
      </c>
      <c r="F150" s="6">
        <v>41592</v>
      </c>
      <c r="G150" s="5" t="s">
        <v>421</v>
      </c>
    </row>
    <row r="151" spans="1:7" ht="55" x14ac:dyDescent="0.2">
      <c r="A151" s="16" t="str">
        <f>HYPERLINK("http://www-01.ibm.com/support/docview.wss?loc=en_US&amp;cs=utf-8&amp;lang=en&amp;uid=swg21655938","""HTTP session is conflicted"" error with multiple Information Server web clients")</f>
        <v>"HTTP session is conflicted" error with multiple Information Server web clients</v>
      </c>
      <c r="B151" s="5" t="s">
        <v>389</v>
      </c>
      <c r="C151" s="5" t="s">
        <v>422</v>
      </c>
      <c r="D151" s="5" t="s">
        <v>390</v>
      </c>
      <c r="E151" s="9">
        <v>9.1</v>
      </c>
      <c r="F151" s="6">
        <v>41591</v>
      </c>
      <c r="G151" s="7" t="s">
        <v>423</v>
      </c>
    </row>
    <row r="152" spans="1:7" ht="44" x14ac:dyDescent="0.2">
      <c r="A152" s="16" t="str">
        <f>HYPERLINK("http://www-01.ibm.com/support/docview.wss?loc=en_US&amp;cs=utf-8&amp;lang=en&amp;uid=swg21655870","Multi-instance job fails with warning: score file deletion")</f>
        <v>Multi-instance job fails with warning: score file deletion</v>
      </c>
      <c r="B152" s="5" t="s">
        <v>387</v>
      </c>
      <c r="C152" s="5" t="s">
        <v>618</v>
      </c>
      <c r="D152" s="5" t="s">
        <v>388</v>
      </c>
      <c r="E152" s="9" t="s">
        <v>459</v>
      </c>
      <c r="F152" s="6">
        <v>41590</v>
      </c>
      <c r="G152" s="5" t="s">
        <v>424</v>
      </c>
    </row>
    <row r="153" spans="1:7" ht="44" x14ac:dyDescent="0.2">
      <c r="A153" s="16" t="str">
        <f>HYPERLINK("http://www-01.ibm.com/support/docview.wss?loc=en_US&amp;cs=utf-8&amp;lang=en&amp;uid=swg21655501","Error SECJ0391E when attempting to start Websphere Application Server")</f>
        <v>Error SECJ0391E when attempting to start Websphere Application Server</v>
      </c>
      <c r="B153" s="5" t="s">
        <v>387</v>
      </c>
      <c r="C153" s="5" t="s">
        <v>50</v>
      </c>
      <c r="D153" s="5" t="s">
        <v>388</v>
      </c>
      <c r="E153" s="9" t="s">
        <v>624</v>
      </c>
      <c r="F153" s="6">
        <v>41585</v>
      </c>
      <c r="G153" s="5" t="s">
        <v>425</v>
      </c>
    </row>
    <row r="154" spans="1:7" ht="88" x14ac:dyDescent="0.2">
      <c r="A154" s="16" t="str">
        <f>HYPERLINK("http://www-01.ibm.com/support/docview.wss?loc=en_US&amp;cs=utf-8&amp;lang=en&amp;uid=swg21653663","Datastage osh (Orchestrate Shell) command not working")</f>
        <v>Datastage osh (Orchestrate Shell) command not working</v>
      </c>
      <c r="B154" s="5" t="s">
        <v>387</v>
      </c>
      <c r="C154" s="5" t="s">
        <v>142</v>
      </c>
      <c r="D154" s="5" t="s">
        <v>388</v>
      </c>
      <c r="E154" s="9" t="s">
        <v>426</v>
      </c>
      <c r="F154" s="6">
        <v>41584</v>
      </c>
      <c r="G154" s="5" t="s">
        <v>427</v>
      </c>
    </row>
    <row r="155" spans="1:7" ht="77" x14ac:dyDescent="0.2">
      <c r="A155" s="16" t="str">
        <f>HYPERLINK("http://www-01.ibm.com/support/docview.wss?loc=en_US&amp;cs=utf-8&amp;lang=en&amp;uid=swg21653428","DataStage persistent dataset left in invalid state after job aborts.")</f>
        <v>DataStage persistent dataset left in invalid state after job aborts.</v>
      </c>
      <c r="B155" s="5" t="s">
        <v>387</v>
      </c>
      <c r="C155" s="5" t="s">
        <v>428</v>
      </c>
      <c r="D155" s="5" t="s">
        <v>429</v>
      </c>
      <c r="E155" s="9" t="s">
        <v>624</v>
      </c>
      <c r="F155" s="6">
        <v>41604</v>
      </c>
      <c r="G155" s="5" t="s">
        <v>430</v>
      </c>
    </row>
    <row r="156" spans="1:7" ht="132" x14ac:dyDescent="0.2">
      <c r="A156" s="16" t="str">
        <f>HYPERLINK("http://www-01.ibm.com/support/docview.wss?loc=en_US&amp;cs=utf-8&amp;lang=en&amp;uid=swg21650494","DataStage job using DB2 ODBC Wire Protocol aborts with intermittent errors")</f>
        <v>DataStage job using DB2 ODBC Wire Protocol aborts with intermittent errors</v>
      </c>
      <c r="B156" s="5" t="s">
        <v>387</v>
      </c>
      <c r="C156" s="5" t="s">
        <v>618</v>
      </c>
      <c r="D156" s="5" t="s">
        <v>388</v>
      </c>
      <c r="E156" s="9" t="s">
        <v>508</v>
      </c>
      <c r="F156" s="6">
        <v>41604</v>
      </c>
      <c r="G156" s="5" t="s">
        <v>303</v>
      </c>
    </row>
    <row r="157" spans="1:7" ht="44" x14ac:dyDescent="0.2">
      <c r="A157" s="16" t="str">
        <f>HYPERLINK("http://www-01.ibm.com/support/docview.wss?loc=en_US&amp;cs=utf-8&amp;lang=en&amp;uid=swg21647897","DataStage Stored Procedure stage reports error when using NVarChar datatype")</f>
        <v>DataStage Stored Procedure stage reports error when using NVarChar datatype</v>
      </c>
      <c r="B157" s="5" t="s">
        <v>387</v>
      </c>
      <c r="C157" s="5" t="s">
        <v>304</v>
      </c>
      <c r="D157" s="5" t="s">
        <v>388</v>
      </c>
      <c r="E157" s="9" t="s">
        <v>107</v>
      </c>
      <c r="F157" s="6">
        <v>41604</v>
      </c>
      <c r="G157" s="5" t="s">
        <v>305</v>
      </c>
    </row>
    <row r="158" spans="1:7" ht="66" x14ac:dyDescent="0.2">
      <c r="A158" s="16" t="str">
        <f>HYPERLINK("http://www-01.ibm.com/support/docview.wss?loc=en_US&amp;cs=utf-8&amp;lang=en&amp;uid=swg21646516","Error ""unable to return an attached job"" occurs when viewing job log.")</f>
        <v>Error "unable to return an attached job" occurs when viewing job log.</v>
      </c>
      <c r="B158" s="5" t="s">
        <v>387</v>
      </c>
      <c r="C158" s="5" t="s">
        <v>306</v>
      </c>
      <c r="D158" s="5" t="s">
        <v>388</v>
      </c>
      <c r="E158" s="9" t="s">
        <v>107</v>
      </c>
      <c r="F158" s="6">
        <v>41604</v>
      </c>
      <c r="G158" s="5" t="s">
        <v>307</v>
      </c>
    </row>
    <row r="159" spans="1:7" ht="88" x14ac:dyDescent="0.2">
      <c r="A159" s="16" t="str">
        <f>HYPERLINK("http://www-01.ibm.com/support/docview.wss?loc=en_US&amp;cs=utf-8&amp;lang=en&amp;uid=swg21645480","DataStage jobs fail with error:  ""Resource temporarily unavailable"".")</f>
        <v>DataStage jobs fail with error:  "Resource temporarily unavailable".</v>
      </c>
      <c r="B159" s="5" t="s">
        <v>387</v>
      </c>
      <c r="C159" s="5" t="s">
        <v>618</v>
      </c>
      <c r="D159" s="5" t="s">
        <v>391</v>
      </c>
      <c r="E159" s="9" t="s">
        <v>461</v>
      </c>
      <c r="F159" s="6">
        <v>41604</v>
      </c>
      <c r="G159" s="5" t="s">
        <v>308</v>
      </c>
    </row>
    <row r="160" spans="1:7" ht="22" x14ac:dyDescent="0.2">
      <c r="A160" s="16" t="str">
        <f>HYPERLINK("http://www-01.ibm.com/support/docview.wss?loc=en_US&amp;cs=utf-8&amp;lang=en&amp;uid=swg21640682","How to diagnose a hanging DataStage Parallel job on Unix/Linux")</f>
        <v>How to diagnose a hanging DataStage Parallel job on Unix/Linux</v>
      </c>
      <c r="B160" s="5" t="s">
        <v>387</v>
      </c>
      <c r="C160" s="5" t="s">
        <v>618</v>
      </c>
      <c r="D160" s="5" t="s">
        <v>391</v>
      </c>
      <c r="E160" s="9" t="s">
        <v>508</v>
      </c>
      <c r="F160" s="6">
        <v>41582</v>
      </c>
      <c r="G160" s="5" t="s">
        <v>309</v>
      </c>
    </row>
    <row r="161" spans="1:7" ht="88" x14ac:dyDescent="0.2">
      <c r="A161" s="16" t="str">
        <f>HYPERLINK("http://www-01.ibm.com/support/docview.wss?loc=en_US&amp;cs=utf-8&amp;lang=en&amp;uid=swg21640667","When applying a fix pack for InfoSphere Information Server, an error occurs when the UVCatalog command tries to run in a working directory that does not exist.")</f>
        <v>When applying a fix pack for InfoSphere Information Server, an error occurs when the UVCatalog command tries to run in a working directory that does not exist.</v>
      </c>
      <c r="B161" s="5" t="s">
        <v>389</v>
      </c>
      <c r="C161" s="5" t="s">
        <v>310</v>
      </c>
      <c r="D161" s="5" t="s">
        <v>388</v>
      </c>
      <c r="E161" s="9" t="s">
        <v>367</v>
      </c>
      <c r="F161" s="6">
        <v>41598</v>
      </c>
      <c r="G161" s="5" t="s">
        <v>311</v>
      </c>
    </row>
    <row r="162" spans="1:7" ht="44" x14ac:dyDescent="0.2">
      <c r="A162" s="16" t="str">
        <f>HYPERLINK("http://www-01.ibm.com/support/docview.wss?loc=en_US&amp;cs=utf-8&amp;lang=en&amp;uid=swg21635388","Information Server Client Install fails with CDIIN4368E")</f>
        <v>Information Server Client Install fails with CDIIN4368E</v>
      </c>
      <c r="B162" s="5" t="s">
        <v>387</v>
      </c>
      <c r="C162" s="5" t="s">
        <v>312</v>
      </c>
      <c r="D162" s="5" t="s">
        <v>390</v>
      </c>
      <c r="E162" s="9" t="s">
        <v>157</v>
      </c>
      <c r="F162" s="6">
        <v>41598</v>
      </c>
      <c r="G162" s="5" t="s">
        <v>313</v>
      </c>
    </row>
    <row r="163" spans="1:7" ht="33" x14ac:dyDescent="0.2">
      <c r="A163" s="16" t="str">
        <f>HYPERLINK("http://www-01.ibm.com/support/docview.wss?loc=en_US&amp;cs=utf-8&amp;lang=en&amp;uid=swg21624929","How can I call Datastage ISTOOLS from a bat script and return the error code?")</f>
        <v>How can I call Datastage ISTOOLS from a bat script and return the error code?</v>
      </c>
      <c r="B163" s="5" t="s">
        <v>387</v>
      </c>
      <c r="C163" s="5" t="s">
        <v>314</v>
      </c>
      <c r="D163" s="5" t="s">
        <v>390</v>
      </c>
      <c r="E163" s="9" t="s">
        <v>157</v>
      </c>
      <c r="F163" s="6">
        <v>41605</v>
      </c>
      <c r="G163" s="5" t="s">
        <v>315</v>
      </c>
    </row>
    <row r="164" spans="1:7" ht="176" x14ac:dyDescent="0.2">
      <c r="A164" s="16" t="str">
        <f>HYPERLINK("http://www-01.ibm.com/support/docview.wss?loc=en_US&amp;cs=utf-8&amp;lang=en&amp;uid=swg21620901","InfoSphere Information Server client connection failing on certificate issue.")</f>
        <v>InfoSphere Information Server client connection failing on certificate issue.</v>
      </c>
      <c r="B164" s="5" t="s">
        <v>387</v>
      </c>
      <c r="C164" s="5" t="s">
        <v>316</v>
      </c>
      <c r="D164" s="5" t="s">
        <v>390</v>
      </c>
      <c r="E164" s="9" t="s">
        <v>150</v>
      </c>
      <c r="F164" s="6">
        <v>41593</v>
      </c>
      <c r="G164" s="5" t="s">
        <v>448</v>
      </c>
    </row>
    <row r="165" spans="1:7" ht="143" x14ac:dyDescent="0.2">
      <c r="A165" s="16" t="str">
        <f>HYPERLINK("http://www-01.ibm.com/support/docview.wss?loc=en_US&amp;cs=utf-8&amp;lang=en&amp;uid=swg21620283","Unable to install IS 8.5 Fixpack 3 on WebSphere versions 7.0.0.25 or later.")</f>
        <v>Unable to install IS 8.5 Fixpack 3 on WebSphere versions 7.0.0.25 or later.</v>
      </c>
      <c r="B165" s="5" t="s">
        <v>389</v>
      </c>
      <c r="C165" s="5" t="s">
        <v>310</v>
      </c>
      <c r="D165" s="5" t="s">
        <v>388</v>
      </c>
      <c r="E165" s="9">
        <v>8.5</v>
      </c>
      <c r="F165" s="6">
        <v>41583</v>
      </c>
      <c r="G165" s="5" t="s">
        <v>449</v>
      </c>
    </row>
    <row r="166" spans="1:7" ht="44" x14ac:dyDescent="0.2">
      <c r="A166" s="16" t="str">
        <f>HYPERLINK("http://www-01.ibm.com/support/docview.wss?loc=en_US&amp;cs=utf-8&amp;lang=en&amp;uid=swg21572160","dsrpcd service is terminating after starting DataStage Engine")</f>
        <v>dsrpcd service is terminating after starting DataStage Engine</v>
      </c>
      <c r="B166" s="5" t="s">
        <v>387</v>
      </c>
      <c r="C166" s="5" t="s">
        <v>450</v>
      </c>
      <c r="D166" s="5" t="s">
        <v>391</v>
      </c>
      <c r="E166" s="9" t="s">
        <v>451</v>
      </c>
      <c r="F166" s="6">
        <v>41605</v>
      </c>
      <c r="G166" s="5" t="s">
        <v>452</v>
      </c>
    </row>
    <row r="167" spans="1:7" ht="154" x14ac:dyDescent="0.2">
      <c r="A167" s="16" t="str">
        <f>HYPERLINK("http://www-01.ibm.com/support/docview.wss?loc=en_US&amp;cs=utf-8&amp;lang=en&amp;uid=swg21330855","DB2 Connector client library file and shared objects")</f>
        <v>DB2 Connector client library file and shared objects</v>
      </c>
      <c r="B167" s="5" t="s">
        <v>389</v>
      </c>
      <c r="C167" s="5" t="s">
        <v>453</v>
      </c>
      <c r="D167" s="5" t="s">
        <v>393</v>
      </c>
      <c r="E167" s="9">
        <v>8.1</v>
      </c>
      <c r="F167" s="6">
        <v>41593</v>
      </c>
      <c r="G167" s="7" t="s">
        <v>454</v>
      </c>
    </row>
    <row r="168" spans="1:7" x14ac:dyDescent="0.2">
      <c r="G168" s="3"/>
    </row>
    <row r="169" spans="1:7" x14ac:dyDescent="0.2">
      <c r="G169" s="3"/>
    </row>
    <row r="170" spans="1:7" x14ac:dyDescent="0.2">
      <c r="G170" s="3"/>
    </row>
    <row r="171" spans="1:7" x14ac:dyDescent="0.2">
      <c r="G171" s="3"/>
    </row>
    <row r="172" spans="1:7" x14ac:dyDescent="0.2">
      <c r="G172" s="3"/>
    </row>
    <row r="173" spans="1:7" x14ac:dyDescent="0.2">
      <c r="G173" s="3"/>
    </row>
    <row r="174" spans="1:7" x14ac:dyDescent="0.2">
      <c r="G174" s="3"/>
    </row>
    <row r="175" spans="1:7" x14ac:dyDescent="0.2">
      <c r="G175" s="3"/>
    </row>
    <row r="176" spans="1:7" x14ac:dyDescent="0.2">
      <c r="G176" s="3"/>
    </row>
    <row r="177" spans="7:7" x14ac:dyDescent="0.2">
      <c r="G177" s="3"/>
    </row>
    <row r="178" spans="7:7" x14ac:dyDescent="0.2">
      <c r="G178" s="3"/>
    </row>
    <row r="179" spans="7:7" x14ac:dyDescent="0.2">
      <c r="G179" s="3"/>
    </row>
    <row r="180" spans="7:7" x14ac:dyDescent="0.2">
      <c r="G180" s="3"/>
    </row>
    <row r="181" spans="7:7" x14ac:dyDescent="0.2">
      <c r="G181" s="3"/>
    </row>
    <row r="182" spans="7:7" x14ac:dyDescent="0.2">
      <c r="G182" s="3"/>
    </row>
    <row r="183" spans="7:7" x14ac:dyDescent="0.2">
      <c r="G183" s="3"/>
    </row>
    <row r="184" spans="7:7" x14ac:dyDescent="0.2">
      <c r="G184" s="3"/>
    </row>
    <row r="185" spans="7:7" x14ac:dyDescent="0.2">
      <c r="G185" s="3"/>
    </row>
    <row r="186" spans="7:7" x14ac:dyDescent="0.2">
      <c r="G186" s="3"/>
    </row>
    <row r="187" spans="7:7" x14ac:dyDescent="0.2">
      <c r="G187" s="3"/>
    </row>
    <row r="188" spans="7:7" x14ac:dyDescent="0.2">
      <c r="G188" s="3"/>
    </row>
    <row r="189" spans="7:7" x14ac:dyDescent="0.2">
      <c r="G189" s="3"/>
    </row>
    <row r="190" spans="7:7" x14ac:dyDescent="0.2">
      <c r="G190" s="3"/>
    </row>
    <row r="191" spans="7:7" x14ac:dyDescent="0.2">
      <c r="G191" s="3"/>
    </row>
    <row r="192" spans="7:7" x14ac:dyDescent="0.2">
      <c r="G192" s="3"/>
    </row>
    <row r="193" spans="7:7" x14ac:dyDescent="0.2">
      <c r="G193" s="3"/>
    </row>
    <row r="194" spans="7:7" x14ac:dyDescent="0.2">
      <c r="G194" s="3"/>
    </row>
    <row r="195" spans="7:7" x14ac:dyDescent="0.2">
      <c r="G195" s="3"/>
    </row>
    <row r="196" spans="7:7" x14ac:dyDescent="0.2">
      <c r="G196" s="3"/>
    </row>
    <row r="197" spans="7:7" x14ac:dyDescent="0.2">
      <c r="G197" s="3"/>
    </row>
    <row r="198" spans="7:7" x14ac:dyDescent="0.2">
      <c r="G198" s="3"/>
    </row>
    <row r="199" spans="7:7" x14ac:dyDescent="0.2">
      <c r="G199" s="3"/>
    </row>
    <row r="200" spans="7:7" x14ac:dyDescent="0.2">
      <c r="G200" s="3"/>
    </row>
    <row r="201" spans="7:7" x14ac:dyDescent="0.2">
      <c r="G201" s="3"/>
    </row>
    <row r="202" spans="7:7" x14ac:dyDescent="0.2">
      <c r="G202" s="3"/>
    </row>
    <row r="203" spans="7:7" x14ac:dyDescent="0.2">
      <c r="G203" s="3"/>
    </row>
    <row r="204" spans="7:7" x14ac:dyDescent="0.2">
      <c r="G204" s="3"/>
    </row>
    <row r="205" spans="7:7" x14ac:dyDescent="0.2">
      <c r="G205" s="3"/>
    </row>
    <row r="206" spans="7:7" x14ac:dyDescent="0.2">
      <c r="G206" s="3"/>
    </row>
    <row r="207" spans="7:7" x14ac:dyDescent="0.2">
      <c r="G207" s="3"/>
    </row>
    <row r="208" spans="7:7" x14ac:dyDescent="0.2">
      <c r="G208" s="3"/>
    </row>
    <row r="209" spans="7:7" x14ac:dyDescent="0.2">
      <c r="G209" s="3"/>
    </row>
    <row r="210" spans="7:7" x14ac:dyDescent="0.2">
      <c r="G210" s="3"/>
    </row>
    <row r="211" spans="7:7" x14ac:dyDescent="0.2">
      <c r="G211" s="3"/>
    </row>
    <row r="212" spans="7:7" x14ac:dyDescent="0.2">
      <c r="G212" s="3"/>
    </row>
    <row r="213" spans="7:7" x14ac:dyDescent="0.2">
      <c r="G213" s="3"/>
    </row>
    <row r="214" spans="7:7" x14ac:dyDescent="0.2">
      <c r="G214" s="3"/>
    </row>
    <row r="215" spans="7:7" x14ac:dyDescent="0.2">
      <c r="G215" s="3"/>
    </row>
    <row r="216" spans="7:7" x14ac:dyDescent="0.2">
      <c r="G216" s="3"/>
    </row>
    <row r="217" spans="7:7" x14ac:dyDescent="0.2">
      <c r="G217" s="3"/>
    </row>
    <row r="218" spans="7:7" x14ac:dyDescent="0.2">
      <c r="G218" s="3"/>
    </row>
    <row r="219" spans="7:7" x14ac:dyDescent="0.2">
      <c r="G219" s="3"/>
    </row>
    <row r="220" spans="7:7" x14ac:dyDescent="0.2">
      <c r="G220" s="3"/>
    </row>
    <row r="221" spans="7:7" x14ac:dyDescent="0.2">
      <c r="G221" s="3"/>
    </row>
    <row r="222" spans="7:7" x14ac:dyDescent="0.2">
      <c r="G222" s="3"/>
    </row>
    <row r="223" spans="7:7" x14ac:dyDescent="0.2">
      <c r="G223" s="3"/>
    </row>
    <row r="224" spans="7:7" x14ac:dyDescent="0.2">
      <c r="G224" s="3"/>
    </row>
    <row r="225" spans="7:7" x14ac:dyDescent="0.2">
      <c r="G225" s="3"/>
    </row>
    <row r="226" spans="7:7" x14ac:dyDescent="0.2">
      <c r="G226" s="3"/>
    </row>
    <row r="227" spans="7:7" x14ac:dyDescent="0.2">
      <c r="G227" s="3"/>
    </row>
    <row r="228" spans="7:7" x14ac:dyDescent="0.2">
      <c r="G228" s="3"/>
    </row>
    <row r="229" spans="7:7" x14ac:dyDescent="0.2">
      <c r="G229" s="3"/>
    </row>
    <row r="230" spans="7:7" x14ac:dyDescent="0.2">
      <c r="G230" s="3"/>
    </row>
    <row r="231" spans="7:7" x14ac:dyDescent="0.2">
      <c r="G231" s="3"/>
    </row>
    <row r="232" spans="7:7" x14ac:dyDescent="0.2">
      <c r="G232" s="3"/>
    </row>
    <row r="233" spans="7:7" x14ac:dyDescent="0.2">
      <c r="G233" s="3"/>
    </row>
    <row r="234" spans="7:7" x14ac:dyDescent="0.2">
      <c r="G234" s="3"/>
    </row>
    <row r="235" spans="7:7" x14ac:dyDescent="0.2">
      <c r="G235" s="3"/>
    </row>
    <row r="236" spans="7:7" x14ac:dyDescent="0.2">
      <c r="G236" s="3"/>
    </row>
    <row r="237" spans="7:7" x14ac:dyDescent="0.2">
      <c r="G237" s="3"/>
    </row>
    <row r="238" spans="7:7" x14ac:dyDescent="0.2">
      <c r="G238" s="3"/>
    </row>
    <row r="239" spans="7:7" x14ac:dyDescent="0.2">
      <c r="G239" s="3"/>
    </row>
    <row r="240" spans="7:7" x14ac:dyDescent="0.2">
      <c r="G240" s="3"/>
    </row>
    <row r="241" spans="7:7" x14ac:dyDescent="0.2">
      <c r="G241" s="3"/>
    </row>
    <row r="242" spans="7:7" x14ac:dyDescent="0.2">
      <c r="G242" s="3"/>
    </row>
    <row r="243" spans="7:7" x14ac:dyDescent="0.2">
      <c r="G243" s="3"/>
    </row>
    <row r="244" spans="7:7" x14ac:dyDescent="0.2">
      <c r="G244" s="3"/>
    </row>
    <row r="245" spans="7:7" x14ac:dyDescent="0.2">
      <c r="G245" s="3"/>
    </row>
    <row r="246" spans="7:7" x14ac:dyDescent="0.2">
      <c r="G246" s="3"/>
    </row>
    <row r="247" spans="7:7" x14ac:dyDescent="0.2">
      <c r="G247" s="3"/>
    </row>
    <row r="248" spans="7:7" x14ac:dyDescent="0.2">
      <c r="G248" s="3"/>
    </row>
    <row r="249" spans="7:7" x14ac:dyDescent="0.2">
      <c r="G249" s="3"/>
    </row>
    <row r="250" spans="7:7" x14ac:dyDescent="0.2">
      <c r="G250" s="3"/>
    </row>
    <row r="251" spans="7:7" x14ac:dyDescent="0.2">
      <c r="G251" s="3"/>
    </row>
    <row r="252" spans="7:7" x14ac:dyDescent="0.2">
      <c r="G252" s="3"/>
    </row>
    <row r="253" spans="7:7" x14ac:dyDescent="0.2">
      <c r="G253" s="3"/>
    </row>
    <row r="254" spans="7:7" x14ac:dyDescent="0.2">
      <c r="G254" s="3"/>
    </row>
    <row r="255" spans="7:7" x14ac:dyDescent="0.2">
      <c r="G255" s="3"/>
    </row>
    <row r="256" spans="7:7" x14ac:dyDescent="0.2">
      <c r="G256" s="3"/>
    </row>
    <row r="257" spans="7:7" x14ac:dyDescent="0.2">
      <c r="G257" s="3"/>
    </row>
    <row r="258" spans="7:7" x14ac:dyDescent="0.2">
      <c r="G258" s="3"/>
    </row>
    <row r="259" spans="7:7" x14ac:dyDescent="0.2">
      <c r="G259" s="3"/>
    </row>
    <row r="260" spans="7:7" x14ac:dyDescent="0.2">
      <c r="G260" s="3"/>
    </row>
    <row r="261" spans="7:7" x14ac:dyDescent="0.2">
      <c r="G261" s="3"/>
    </row>
    <row r="262" spans="7:7" x14ac:dyDescent="0.2">
      <c r="G262" s="3"/>
    </row>
    <row r="263" spans="7:7" x14ac:dyDescent="0.2">
      <c r="G263" s="3"/>
    </row>
    <row r="264" spans="7:7" x14ac:dyDescent="0.2">
      <c r="G264" s="3"/>
    </row>
    <row r="265" spans="7:7" x14ac:dyDescent="0.2">
      <c r="G265" s="3"/>
    </row>
    <row r="266" spans="7:7" x14ac:dyDescent="0.2">
      <c r="G266" s="3"/>
    </row>
    <row r="267" spans="7:7" x14ac:dyDescent="0.2">
      <c r="G267" s="3"/>
    </row>
    <row r="268" spans="7:7" x14ac:dyDescent="0.2">
      <c r="G268" s="3"/>
    </row>
    <row r="269" spans="7:7" x14ac:dyDescent="0.2">
      <c r="G269" s="3"/>
    </row>
    <row r="270" spans="7:7" x14ac:dyDescent="0.2">
      <c r="G270" s="3"/>
    </row>
    <row r="271" spans="7:7" x14ac:dyDescent="0.2">
      <c r="G271" s="3"/>
    </row>
    <row r="272" spans="7:7" x14ac:dyDescent="0.2">
      <c r="G272" s="3"/>
    </row>
    <row r="273" spans="7:7" x14ac:dyDescent="0.2">
      <c r="G273" s="3"/>
    </row>
    <row r="274" spans="7:7" x14ac:dyDescent="0.2">
      <c r="G274" s="3"/>
    </row>
    <row r="275" spans="7:7" x14ac:dyDescent="0.2">
      <c r="G275" s="3"/>
    </row>
    <row r="276" spans="7:7" x14ac:dyDescent="0.2">
      <c r="G276" s="3"/>
    </row>
    <row r="277" spans="7:7" x14ac:dyDescent="0.2">
      <c r="G277" s="3"/>
    </row>
    <row r="278" spans="7:7" x14ac:dyDescent="0.2">
      <c r="G278" s="3"/>
    </row>
    <row r="279" spans="7:7" x14ac:dyDescent="0.2">
      <c r="G279" s="3"/>
    </row>
    <row r="280" spans="7:7" x14ac:dyDescent="0.2">
      <c r="G280" s="3"/>
    </row>
    <row r="281" spans="7:7" x14ac:dyDescent="0.2">
      <c r="G281" s="3"/>
    </row>
    <row r="282" spans="7:7" x14ac:dyDescent="0.2">
      <c r="G282" s="3"/>
    </row>
    <row r="283" spans="7:7" x14ac:dyDescent="0.2">
      <c r="G283" s="3"/>
    </row>
    <row r="284" spans="7:7" x14ac:dyDescent="0.2">
      <c r="G284" s="3"/>
    </row>
    <row r="285" spans="7:7" x14ac:dyDescent="0.2">
      <c r="G285" s="3"/>
    </row>
    <row r="286" spans="7:7" x14ac:dyDescent="0.2">
      <c r="G286" s="3"/>
    </row>
    <row r="287" spans="7:7" x14ac:dyDescent="0.2">
      <c r="G287" s="3"/>
    </row>
    <row r="288" spans="7:7" x14ac:dyDescent="0.2">
      <c r="G288" s="3"/>
    </row>
    <row r="289" spans="7:7" x14ac:dyDescent="0.2">
      <c r="G289" s="3"/>
    </row>
    <row r="290" spans="7:7" x14ac:dyDescent="0.2">
      <c r="G290" s="3"/>
    </row>
    <row r="291" spans="7:7" x14ac:dyDescent="0.2">
      <c r="G291" s="3"/>
    </row>
    <row r="292" spans="7:7" x14ac:dyDescent="0.2">
      <c r="G292" s="3"/>
    </row>
    <row r="293" spans="7:7" x14ac:dyDescent="0.2">
      <c r="G293" s="3"/>
    </row>
    <row r="294" spans="7:7" x14ac:dyDescent="0.2">
      <c r="G294" s="3"/>
    </row>
    <row r="295" spans="7:7" x14ac:dyDescent="0.2">
      <c r="G295" s="3"/>
    </row>
    <row r="296" spans="7:7" x14ac:dyDescent="0.2">
      <c r="G296" s="3"/>
    </row>
    <row r="297" spans="7:7" x14ac:dyDescent="0.2">
      <c r="G297" s="3"/>
    </row>
    <row r="298" spans="7:7" x14ac:dyDescent="0.2">
      <c r="G298" s="3"/>
    </row>
    <row r="299" spans="7:7" x14ac:dyDescent="0.2">
      <c r="G299" s="3"/>
    </row>
    <row r="300" spans="7:7" x14ac:dyDescent="0.2">
      <c r="G300" s="3"/>
    </row>
    <row r="301" spans="7:7" x14ac:dyDescent="0.2">
      <c r="G301" s="3"/>
    </row>
    <row r="302" spans="7:7" x14ac:dyDescent="0.2">
      <c r="G302" s="3"/>
    </row>
    <row r="303" spans="7:7" x14ac:dyDescent="0.2">
      <c r="G303" s="3"/>
    </row>
    <row r="304" spans="7:7" x14ac:dyDescent="0.2">
      <c r="G304" s="3"/>
    </row>
    <row r="305" spans="7:7" x14ac:dyDescent="0.2">
      <c r="G305" s="3"/>
    </row>
    <row r="306" spans="7:7" x14ac:dyDescent="0.2">
      <c r="G306" s="3"/>
    </row>
    <row r="307" spans="7:7" x14ac:dyDescent="0.2">
      <c r="G307" s="3"/>
    </row>
    <row r="308" spans="7:7" x14ac:dyDescent="0.2">
      <c r="G308" s="3"/>
    </row>
    <row r="309" spans="7:7" x14ac:dyDescent="0.2">
      <c r="G309" s="3"/>
    </row>
    <row r="310" spans="7:7" x14ac:dyDescent="0.2">
      <c r="G310" s="3"/>
    </row>
    <row r="311" spans="7:7" x14ac:dyDescent="0.2">
      <c r="G311" s="3"/>
    </row>
    <row r="312" spans="7:7" x14ac:dyDescent="0.2">
      <c r="G312" s="3"/>
    </row>
    <row r="313" spans="7:7" x14ac:dyDescent="0.2">
      <c r="G313" s="3"/>
    </row>
    <row r="314" spans="7:7" x14ac:dyDescent="0.2">
      <c r="G314" s="3"/>
    </row>
    <row r="315" spans="7:7" x14ac:dyDescent="0.2">
      <c r="G315" s="3"/>
    </row>
    <row r="316" spans="7:7" x14ac:dyDescent="0.2">
      <c r="G316" s="3"/>
    </row>
    <row r="317" spans="7:7" x14ac:dyDescent="0.2">
      <c r="G317" s="3"/>
    </row>
    <row r="318" spans="7:7" x14ac:dyDescent="0.2">
      <c r="G318" s="3"/>
    </row>
    <row r="319" spans="7:7" x14ac:dyDescent="0.2">
      <c r="G319" s="3"/>
    </row>
    <row r="320" spans="7:7" x14ac:dyDescent="0.2">
      <c r="G320" s="3"/>
    </row>
    <row r="321" spans="7:7" x14ac:dyDescent="0.2">
      <c r="G321" s="3"/>
    </row>
    <row r="322" spans="7:7" x14ac:dyDescent="0.2">
      <c r="G322" s="3"/>
    </row>
    <row r="323" spans="7:7" x14ac:dyDescent="0.2">
      <c r="G323" s="3"/>
    </row>
    <row r="324" spans="7:7" x14ac:dyDescent="0.2">
      <c r="G324" s="3"/>
    </row>
    <row r="325" spans="7:7" x14ac:dyDescent="0.2">
      <c r="G325" s="3"/>
    </row>
    <row r="326" spans="7:7" x14ac:dyDescent="0.2">
      <c r="G326" s="3"/>
    </row>
  </sheetData>
  <phoneticPr fontId="2"/>
  <hyperlinks>
    <hyperlink ref="A45" r:id="rId1" display="http://www-01.ibm.com/support/docview.wss?rs=14&amp;context=SSZJPZ&amp;context=SSZJPD&amp;context=SSVSEF&amp;context=SSX3EG&amp;context=SSZJLG&amp;context=SSZJMP&amp;context=SS3GFL&amp;context=SSVSBF&amp;context=SSSJT4&amp;dc=DB560&amp;dc=DB520&amp;uid=swg21452421&amp;loc=en_US&amp;cs=utf-8&amp;lang=en" xr:uid="{00000000-0004-0000-0400-000000000000}"/>
    <hyperlink ref="A42" r:id="rId2" display="http://www-01.ibm.com/support/docview.wss?rs=14&amp;context=SSZJPZ&amp;context=SSZJPD&amp;context=SSVSEF&amp;context=SSX3EG&amp;context=SSZJLG&amp;context=SSZJMP&amp;context=SS3GFL&amp;context=SSVSBF&amp;context=SSSJT4&amp;dc=DB560&amp;dc=DB520&amp;uid=swg21632433&amp;loc=en_US&amp;cs=utf-8&amp;lang=en" xr:uid="{00000000-0004-0000-0400-000001000000}"/>
    <hyperlink ref="A43" r:id="rId3" display="http://www-01.ibm.com/support/docview.wss?rs=14&amp;context=SSZJPZ&amp;context=SSZJPD&amp;context=SSVSEF&amp;context=SSX3EG&amp;context=SSZJLG&amp;context=SSZJMP&amp;context=SS3GFL&amp;context=SSVSBF&amp;context=SSSJT4&amp;dc=DB560&amp;dc=DB520&amp;uid=swg21626723&amp;loc=en_US&amp;cs=utf-8&amp;lang=en" xr:uid="{00000000-0004-0000-0400-000002000000}"/>
    <hyperlink ref="A44" r:id="rId4" display="http://www-01.ibm.com/support/docview.wss?rs=14&amp;context=SSZJPZ&amp;context=SSZJPD&amp;context=SSVSEF&amp;context=SSX3EG&amp;context=SSZJLG&amp;context=SSZJMP&amp;context=SS3GFL&amp;context=SSVSBF&amp;context=SSSJT4&amp;dc=DB560&amp;dc=DB520&amp;uid=swg21590035&amp;loc=en_US&amp;cs=utf-8&amp;lang=en" xr:uid="{00000000-0004-0000-0400-000003000000}"/>
    <hyperlink ref="A41" r:id="rId5" display="http://www-01.ibm.com/support/docview.wss?rs=14&amp;context=SSZJPZ&amp;context=SSZJPD&amp;context=SSVSEF&amp;context=SSX3EG&amp;context=SSZJLG&amp;context=SSZJMP&amp;context=SS3GFL&amp;context=SSVSBF&amp;context=SSSJT4&amp;dc=DB560&amp;dc=DB520&amp;uid=swg21567568&amp;loc=en_US&amp;cs=utf-8&amp;lang=en" xr:uid="{00000000-0004-0000-0400-000004000000}"/>
    <hyperlink ref="A40" r:id="rId6" display="http://www-01.ibm.com/support/docview.wss?rs=14&amp;context=SSZJPZ&amp;context=SSZJPD&amp;context=SSVSEF&amp;context=SSX3EG&amp;context=SSZJLG&amp;context=SSZJMP&amp;context=SS3GFL&amp;context=SSVSBF&amp;context=SSSJT4&amp;dc=DB560&amp;dc=DB520&amp;uid=swg21631656&amp;loc=en_US&amp;cs=utf-8&amp;lang=en" xr:uid="{00000000-0004-0000-0400-000005000000}"/>
    <hyperlink ref="A39" r:id="rId7" display="http://www-01.ibm.com/support/docview.wss?rs=14&amp;context=SSZJPZ&amp;context=SSZJPD&amp;context=SSVSEF&amp;context=SSX3EG&amp;context=SSZJLG&amp;context=SSZJMP&amp;context=SS3GFL&amp;context=SSVSBF&amp;context=SSSJT4&amp;dc=DB560&amp;dc=DB520&amp;uid=swg21625182&amp;loc=en_US&amp;cs=utf-8&amp;lang=en" xr:uid="{00000000-0004-0000-0400-000006000000}"/>
    <hyperlink ref="A38" r:id="rId8" display="http://www-01.ibm.com/support/docview.wss?rs=14&amp;context=SSZJPZ&amp;context=SSZJPD&amp;context=SSVSEF&amp;context=SSX3EG&amp;context=SSZJLG&amp;context=SSZJMP&amp;context=SS3GFL&amp;context=SSVSBF&amp;context=SSSJT4&amp;dc=DB560&amp;dc=DB520&amp;uid=swg21622972&amp;loc=en_US&amp;cs=utf-8&amp;lang=en" xr:uid="{00000000-0004-0000-0400-000007000000}"/>
    <hyperlink ref="A37" r:id="rId9" display="http://www-01.ibm.com/support/docview.wss?rs=14&amp;context=SSZJPZ&amp;context=SSZJPD&amp;context=SSVSEF&amp;context=SSX3EG&amp;context=SSZJLG&amp;context=SSZJMP&amp;context=SS3GFL&amp;context=SSVSBF&amp;context=SSSJT4&amp;dc=DB560&amp;dc=DB520&amp;uid=swg21470339&amp;loc=en_US&amp;cs=utf-8&amp;lang=en" xr:uid="{00000000-0004-0000-0400-000008000000}"/>
    <hyperlink ref="A35" r:id="rId10" display="http://www-01.ibm.com/support/docview.wss?rs=14&amp;context=SSZJPZ&amp;context=SSZJPD&amp;context=SSVSEF&amp;context=SSX3EG&amp;context=SSZJLG&amp;context=SSZJMP&amp;context=SS3GFL&amp;context=SSVSBF&amp;context=SSSJT4&amp;dc=DB560&amp;dc=DB520&amp;uid=swg21627457&amp;loc=en_US&amp;cs=utf-8&amp;lang=en" xr:uid="{00000000-0004-0000-0400-000009000000}"/>
    <hyperlink ref="A36" r:id="rId11" display="http://www-01.ibm.com/support/docview.wss?rs=14&amp;context=SSZJPZ&amp;context=SSZJPD&amp;context=SSVSEF&amp;context=SSX3EG&amp;context=SSZJLG&amp;context=SSZJMP&amp;context=SS3GFL&amp;context=SSVSBF&amp;context=SSSJT4&amp;dc=DB560&amp;dc=DB520&amp;uid=swg21627314&amp;loc=en_US&amp;cs=utf-8&amp;lang=en" xr:uid="{00000000-0004-0000-0400-00000A000000}"/>
    <hyperlink ref="A33" r:id="rId12" display="http://www-01.ibm.com/support/docview.wss?rs=14&amp;context=SSZJPZ&amp;context=SSZJPD&amp;context=SSVSEF&amp;context=SSX3EG&amp;context=SSZJLG&amp;context=SSZJMP&amp;context=SS3GFL&amp;context=SSVSBF&amp;context=SSSJT4&amp;dc=DB560&amp;dc=DB520&amp;uid=swg21503092&amp;loc=en_US&amp;cs=utf-8&amp;lang=en" xr:uid="{00000000-0004-0000-0400-00000B000000}"/>
    <hyperlink ref="A30" r:id="rId13" display="http://www-01.ibm.com/support/docview.wss?rs=14&amp;context=SSZJPZ&amp;context=SSZJPD&amp;context=SSVSEF&amp;context=SSX3EG&amp;context=SSZJLG&amp;context=SSZJMP&amp;context=SS3GFL&amp;context=SSVSBF&amp;context=SSSJT4&amp;dc=DB560&amp;dc=DB520&amp;uid=swg21608860&amp;loc=en_US&amp;cs=utf-8&amp;lang=en" xr:uid="{00000000-0004-0000-0400-00000C000000}"/>
    <hyperlink ref="A31" r:id="rId14" display="http://www-01.ibm.com/support/docview.wss?rs=14&amp;context=SSZJPZ&amp;context=SSZJPD&amp;context=SSVSEF&amp;context=SSX3EG&amp;context=SSZJLG&amp;context=SSZJMP&amp;context=SS3GFL&amp;context=SSVSBF&amp;context=SSSJT4&amp;dc=DB560&amp;dc=DB520&amp;uid=swg21460111&amp;loc=en_US&amp;cs=utf-8&amp;lang=en" xr:uid="{00000000-0004-0000-0400-00000D000000}"/>
    <hyperlink ref="A34" r:id="rId15" display="http://www-01.ibm.com/support/docview.wss?rs=14&amp;context=SSZJPZ&amp;context=SSZJPD&amp;context=SSVSEF&amp;context=SSX3EG&amp;context=SSZJLG&amp;context=SSZJMP&amp;context=SS3GFL&amp;context=SSVSBF&amp;context=SSSJT4&amp;dc=DB560&amp;dc=DB520&amp;uid=swg21441235&amp;loc=en_US&amp;cs=utf-8&amp;lang=en" xr:uid="{00000000-0004-0000-0400-00000E000000}"/>
    <hyperlink ref="A32" r:id="rId16" display="http://www-01.ibm.com/support/docview.wss?rs=14&amp;context=SSZJPZ&amp;context=SSZJPD&amp;context=SSVSEF&amp;context=SSX3EG&amp;context=SSZJLG&amp;context=SSZJMP&amp;context=SS3GFL&amp;context=SSVSBF&amp;context=SSSJT4&amp;dc=DB560&amp;dc=DB520&amp;uid=swg21370513&amp;loc=en_US&amp;cs=utf-8&amp;lang=en" xr:uid="{00000000-0004-0000-0400-00000F000000}"/>
    <hyperlink ref="A28" r:id="rId17" display="http://www-01.ibm.com/support/docview.wss?rs=14&amp;context=SSZJPZ&amp;context=SSZJPD&amp;context=SSVSEF&amp;context=SSX3EG&amp;context=SSZJLG&amp;context=SSZJMP&amp;context=SS3GFL&amp;context=SSVSBF&amp;context=SSSJT4&amp;dc=DB560&amp;dc=DB520&amp;uid=swg21612358&amp;loc=en_US&amp;cs=utf-8&amp;lang=en" xr:uid="{00000000-0004-0000-0400-000010000000}"/>
    <hyperlink ref="A29" r:id="rId18" display="http://www-01.ibm.com/support/docview.wss?rs=14&amp;context=SSZJPZ&amp;context=SSZJPD&amp;context=SSVSEF&amp;context=SSX3EG&amp;context=SSZJLG&amp;context=SSZJMP&amp;context=SS3GFL&amp;context=SSVSBF&amp;context=SSSJT4&amp;dc=DB560&amp;dc=DB520&amp;uid=swg21456615&amp;loc=en_US&amp;cs=utf-8&amp;lang=en" xr:uid="{00000000-0004-0000-0400-000011000000}"/>
    <hyperlink ref="A27" r:id="rId19" display="http://www-01.ibm.com/support/docview.wss?rs=14&amp;context=SSZJPZ&amp;context=SSZJPD&amp;context=SSVSEF&amp;context=SSX3EG&amp;context=SSZJLG&amp;context=SSZJMP&amp;context=SS3GFL&amp;context=SSVSBF&amp;context=SSSJT4&amp;dc=DB560&amp;dc=DB520&amp;uid=swg21594973&amp;loc=en_US&amp;cs=utf-8&amp;lang=en" xr:uid="{00000000-0004-0000-0400-000012000000}"/>
    <hyperlink ref="A129" r:id="rId20" xr:uid="{00000000-0004-0000-0400-000013000000}"/>
  </hyperlinks>
  <pageMargins left="0.78700000000000003" right="0.78700000000000003" top="0.98399999999999999" bottom="0.98399999999999999" header="0.51200000000000001" footer="0.51200000000000001"/>
  <pageSetup paperSize="9" orientation="portrait" r:id="rId2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5"/>
  <sheetViews>
    <sheetView workbookViewId="0"/>
  </sheetViews>
  <sheetFormatPr defaultRowHeight="13" x14ac:dyDescent="0.2"/>
  <cols>
    <col min="1" max="1" width="39.26953125" style="2" customWidth="1"/>
    <col min="2" max="2" width="12.36328125" style="2" customWidth="1"/>
    <col min="3" max="3" width="8.6328125" style="2" customWidth="1"/>
    <col min="4" max="4" width="8.453125" style="2" customWidth="1"/>
    <col min="5" max="5" width="8.7265625" style="14" customWidth="1"/>
    <col min="6" max="6" width="8.90625" style="2" customWidth="1"/>
    <col min="7" max="7" width="48.36328125" style="2" customWidth="1"/>
  </cols>
  <sheetData>
    <row r="1" spans="1:7" ht="22" x14ac:dyDescent="0.2">
      <c r="A1" s="11" t="s">
        <v>227</v>
      </c>
      <c r="B1" s="11" t="s">
        <v>398</v>
      </c>
      <c r="C1" s="11" t="s">
        <v>285</v>
      </c>
      <c r="D1" s="11" t="s">
        <v>399</v>
      </c>
      <c r="E1" s="13" t="s">
        <v>400</v>
      </c>
      <c r="F1" s="11" t="s">
        <v>515</v>
      </c>
      <c r="G1" s="11" t="s">
        <v>344</v>
      </c>
    </row>
    <row r="2" spans="1:7" ht="198.75" customHeight="1" x14ac:dyDescent="0.2">
      <c r="A2" s="20" t="str">
        <f>HYPERLINK("http://www-01.ibm.com/support/docview.wss?loc=en_US&amp;cs=utf-8&amp;lang=en&amp;uid=swg21662505","Datastage job using Mode Update then Insert in DB2 Connector failed to run")</f>
        <v>Datastage job using Mode Update then Insert in DB2 Connector failed to run</v>
      </c>
      <c r="B2" s="3" t="s">
        <v>387</v>
      </c>
      <c r="C2" s="2" t="s">
        <v>453</v>
      </c>
      <c r="D2" s="3" t="s">
        <v>391</v>
      </c>
      <c r="E2" s="8">
        <v>9.1</v>
      </c>
      <c r="F2" s="31">
        <v>41666</v>
      </c>
      <c r="G2" s="31" t="s">
        <v>592</v>
      </c>
    </row>
    <row r="3" spans="1:7" ht="168.75" customHeight="1" x14ac:dyDescent="0.2">
      <c r="A3" s="20" t="str">
        <f>HYPERLINK("http://www-01.ibm.com/support/docview.wss?loc=en_US&amp;cs=utf-8&amp;lang=en&amp;uid=swg21662149","A job will not start up when using the Run button in  DataStage Operations Console")</f>
        <v>A job will not start up when using the Run button in  DataStage Operations Console</v>
      </c>
      <c r="B3" s="3" t="s">
        <v>387</v>
      </c>
      <c r="C3" s="2" t="s">
        <v>618</v>
      </c>
      <c r="D3" s="3" t="s">
        <v>388</v>
      </c>
      <c r="E3" s="8" t="s">
        <v>593</v>
      </c>
      <c r="F3" s="31">
        <v>41659</v>
      </c>
      <c r="G3" s="31" t="s">
        <v>594</v>
      </c>
    </row>
    <row r="4" spans="1:7" ht="83.25" customHeight="1" x14ac:dyDescent="0.2">
      <c r="A4" s="20" t="str">
        <f>HYPERLINK("http://www-01.ibm.com/support/docview.wss?loc=en_US&amp;cs=utf-8&amp;lang=en&amp;uid=swg21660153","Environment variables required to import and process very large records in a Datastage parallel job.")</f>
        <v>Environment variables required to import and process very large records in a Datastage parallel job.</v>
      </c>
      <c r="B4" s="3" t="s">
        <v>387</v>
      </c>
      <c r="C4" s="2" t="s">
        <v>595</v>
      </c>
      <c r="D4" s="3" t="s">
        <v>388</v>
      </c>
      <c r="E4" s="8" t="s">
        <v>596</v>
      </c>
      <c r="F4" s="31">
        <v>41648</v>
      </c>
      <c r="G4" s="31" t="s">
        <v>597</v>
      </c>
    </row>
    <row r="5" spans="1:7" ht="99" x14ac:dyDescent="0.2">
      <c r="A5" s="20" t="str">
        <f>HYPERLINK("http://www-01.ibm.com/support/docview.wss?loc=en_US&amp;cs=utf-8&amp;lang=en&amp;uid=swg21659984","IBM Unable to view jobs in InfoSphere DataStage Designer or Director Client. ""DS.REINDEX ALL"" fails with error ""File DS_JOBS has no indicesSecondary index facility is not supported for type 1 or 19 files"" - United States")</f>
        <v>IBM Unable to view jobs in InfoSphere DataStage Designer or Director Client. "DS.REINDEX ALL" fails with error "File DS_JOBS has no indicesSecondary index facility is not supported for type 1 or 19 files" - United States</v>
      </c>
      <c r="B5" s="3" t="s">
        <v>387</v>
      </c>
      <c r="C5" s="2" t="s">
        <v>522</v>
      </c>
      <c r="D5" s="3" t="s">
        <v>388</v>
      </c>
      <c r="E5" s="8" t="s">
        <v>523</v>
      </c>
      <c r="F5" s="31">
        <v>41645</v>
      </c>
      <c r="G5" s="31" t="s">
        <v>598</v>
      </c>
    </row>
    <row r="6" spans="1:7" ht="66" x14ac:dyDescent="0.2">
      <c r="A6" s="20" t="str">
        <f>HYPERLINK("http://www-01.ibm.com/support/docview.wss?loc=en_US&amp;cs=utf-8&amp;lang=en&amp;uid=swg21657450","Unstructured Data stage Excel Modify configuration window is able to view and load files even though InfoSphere Datastage user does not have permission to view and load files.")</f>
        <v>Unstructured Data stage Excel Modify configuration window is able to view and load files even though InfoSphere Datastage user does not have permission to view and load files.</v>
      </c>
      <c r="B6" s="3" t="s">
        <v>389</v>
      </c>
      <c r="C6" s="2" t="s">
        <v>611</v>
      </c>
      <c r="D6" s="3" t="s">
        <v>388</v>
      </c>
      <c r="E6" s="8">
        <v>9.1</v>
      </c>
      <c r="F6" s="31">
        <v>41670</v>
      </c>
      <c r="G6" s="31" t="s">
        <v>599</v>
      </c>
    </row>
    <row r="7" spans="1:7" ht="66" x14ac:dyDescent="0.2">
      <c r="A7" s="20" t="str">
        <f>HYPERLINK("http://www-01.ibm.com/support/docview.wss?loc=en_US&amp;cs=utf-8&amp;lang=en&amp;uid=swg21656804","InfoSphere Information Server on Redhat Enterprise Linux 6")</f>
        <v>InfoSphere Information Server on Redhat Enterprise Linux 6</v>
      </c>
      <c r="B7" s="3" t="s">
        <v>389</v>
      </c>
      <c r="C7" s="2" t="s">
        <v>612</v>
      </c>
      <c r="D7" s="3" t="s">
        <v>395</v>
      </c>
      <c r="E7" s="8" t="s">
        <v>613</v>
      </c>
      <c r="F7" s="31">
        <v>41655</v>
      </c>
      <c r="G7" s="31" t="s">
        <v>600</v>
      </c>
    </row>
    <row r="8" spans="1:7" ht="44" x14ac:dyDescent="0.2">
      <c r="A8" s="20" t="str">
        <f>HYPERLINK("http://www-01.ibm.com/support/docview.wss?loc=en_US&amp;cs=utf-8&amp;lang=en&amp;uid=swg21652163","What is the difference between Upsert and Indate?")</f>
        <v>What is the difference between Upsert and Indate?</v>
      </c>
      <c r="B8" s="3" t="s">
        <v>387</v>
      </c>
      <c r="C8" s="2" t="s">
        <v>601</v>
      </c>
      <c r="D8" s="3" t="s">
        <v>388</v>
      </c>
      <c r="E8" s="8" t="s">
        <v>367</v>
      </c>
      <c r="F8" s="31">
        <v>41659</v>
      </c>
      <c r="G8" s="31" t="s">
        <v>602</v>
      </c>
    </row>
    <row r="9" spans="1:7" ht="66" x14ac:dyDescent="0.2">
      <c r="A9" s="20" t="str">
        <f>HYPERLINK("http://www-01.ibm.com/support/docview.wss?loc=en_US&amp;cs=utf-8&amp;lang=en&amp;uid=swg21644009","DataStage Columns grid missing from the stage properties columns panel.")</f>
        <v>DataStage Columns grid missing from the stage properties columns panel.</v>
      </c>
      <c r="B9" s="3" t="s">
        <v>387</v>
      </c>
      <c r="C9" s="2" t="s">
        <v>614</v>
      </c>
      <c r="D9" s="3" t="s">
        <v>388</v>
      </c>
      <c r="E9" s="8" t="s">
        <v>157</v>
      </c>
      <c r="F9" s="31">
        <v>41648</v>
      </c>
      <c r="G9" s="31" t="s">
        <v>603</v>
      </c>
    </row>
    <row r="10" spans="1:7" ht="165" x14ac:dyDescent="0.2">
      <c r="A10" s="20" t="str">
        <f>HYPERLINK("http://www-01.ibm.com/support/docview.wss?loc=en_US&amp;cs=utf-8&amp;lang=en&amp;uid=swg21620217","InfoSphere Information Server Version 9.1 (GA level) and Version 9.1.2 fails to start automatically after a system restart when IBM DB2 Server Version 10.1 is used")</f>
        <v>InfoSphere Information Server Version 9.1 (GA level) and Version 9.1.2 fails to start automatically after a system restart when IBM DB2 Server Version 10.1 is used</v>
      </c>
      <c r="B10" s="3" t="s">
        <v>389</v>
      </c>
      <c r="C10" s="2" t="s">
        <v>604</v>
      </c>
      <c r="D10" s="3" t="s">
        <v>395</v>
      </c>
      <c r="E10" s="8" t="s">
        <v>380</v>
      </c>
      <c r="F10" s="31">
        <v>41655</v>
      </c>
      <c r="G10" s="31" t="s">
        <v>605</v>
      </c>
    </row>
    <row r="11" spans="1:7" ht="55" x14ac:dyDescent="0.2">
      <c r="A11" s="20" t="str">
        <f>HYPERLINK("http://www-01.ibm.com/support/docview.wss?loc=en_US&amp;cs=utf-8&amp;lang=en&amp;uid=swg21509704","Unable to open jobs in DataStage.  Open job fails with error message ""Unable to load RID - &gt;id string&lt;""")</f>
        <v>Unable to open jobs in DataStage.  Open job fails with error message "Unable to load RID - &gt;id string&lt;"</v>
      </c>
      <c r="B11" s="3" t="s">
        <v>389</v>
      </c>
      <c r="C11" s="2" t="s">
        <v>606</v>
      </c>
      <c r="D11" s="3" t="s">
        <v>388</v>
      </c>
      <c r="E11" s="8" t="s">
        <v>107</v>
      </c>
      <c r="F11" s="31">
        <v>41648</v>
      </c>
      <c r="G11" s="31" t="s">
        <v>607</v>
      </c>
    </row>
    <row r="12" spans="1:7" ht="139.5" customHeight="1" x14ac:dyDescent="0.2">
      <c r="A12" s="20" t="str">
        <f>HYPERLINK("http://www-01.ibm.com/support/docview.wss?loc=en_US&amp;cs=utf-8&amp;lang=en&amp;uid=swg21405513","WebSphere fails to initialize or stops running after a period of time")</f>
        <v>WebSphere fails to initialize or stops running after a period of time</v>
      </c>
      <c r="B12" s="3" t="s">
        <v>389</v>
      </c>
      <c r="C12" s="2" t="s">
        <v>50</v>
      </c>
      <c r="D12" s="3" t="s">
        <v>391</v>
      </c>
      <c r="E12" s="8" t="s">
        <v>201</v>
      </c>
      <c r="F12" s="31">
        <v>41654</v>
      </c>
      <c r="G12" s="31" t="s">
        <v>608</v>
      </c>
    </row>
    <row r="13" spans="1:7" ht="55" x14ac:dyDescent="0.2">
      <c r="A13" s="20" t="str">
        <f>HYPERLINK("http://www-01.ibm.com/support/docview.wss?loc=en_US&amp;cs=utf-8&amp;lang=en&amp;uid=swg21404155","File descriptor out of range in fd_set error in IBM InfoSphere DataStage")</f>
        <v>File descriptor out of range in fd_set error in IBM InfoSphere DataStage</v>
      </c>
      <c r="B13" s="3" t="s">
        <v>387</v>
      </c>
      <c r="C13" s="2" t="s">
        <v>609</v>
      </c>
      <c r="D13" s="3" t="s">
        <v>395</v>
      </c>
      <c r="E13" s="8" t="s">
        <v>367</v>
      </c>
      <c r="F13" s="31">
        <v>41663</v>
      </c>
      <c r="G13" s="31" t="s">
        <v>610</v>
      </c>
    </row>
    <row r="14" spans="1:7" ht="137.25" customHeight="1" x14ac:dyDescent="0.2">
      <c r="A14" s="1" t="s">
        <v>179</v>
      </c>
      <c r="B14" s="2" t="s">
        <v>10</v>
      </c>
      <c r="C14" s="2" t="s">
        <v>180</v>
      </c>
      <c r="D14" s="2" t="s">
        <v>395</v>
      </c>
      <c r="E14" s="14" t="s">
        <v>181</v>
      </c>
      <c r="F14" s="31">
        <v>41680</v>
      </c>
      <c r="G14" s="2" t="s">
        <v>182</v>
      </c>
    </row>
    <row r="15" spans="1:7" ht="110" x14ac:dyDescent="0.2">
      <c r="A15" s="20" t="s">
        <v>183</v>
      </c>
      <c r="B15" s="2" t="s">
        <v>389</v>
      </c>
      <c r="C15" s="2" t="s">
        <v>50</v>
      </c>
      <c r="D15" s="2" t="s">
        <v>388</v>
      </c>
      <c r="E15" s="14" t="s">
        <v>184</v>
      </c>
      <c r="F15" s="31">
        <v>41688</v>
      </c>
      <c r="G15" s="2" t="s">
        <v>185</v>
      </c>
    </row>
    <row r="16" spans="1:7" ht="94.5" customHeight="1" x14ac:dyDescent="0.2">
      <c r="A16" s="1" t="s">
        <v>186</v>
      </c>
      <c r="B16" s="2" t="s">
        <v>387</v>
      </c>
      <c r="C16" s="2" t="s">
        <v>187</v>
      </c>
      <c r="D16" s="2" t="s">
        <v>388</v>
      </c>
      <c r="E16" s="14" t="s">
        <v>188</v>
      </c>
      <c r="F16" s="31">
        <v>41695</v>
      </c>
      <c r="G16" s="2" t="s">
        <v>189</v>
      </c>
    </row>
    <row r="17" spans="1:8" ht="66" x14ac:dyDescent="0.2">
      <c r="A17" s="1" t="s">
        <v>190</v>
      </c>
      <c r="B17" s="2" t="s">
        <v>387</v>
      </c>
      <c r="C17" s="2" t="s">
        <v>191</v>
      </c>
      <c r="D17" s="2" t="s">
        <v>388</v>
      </c>
      <c r="E17" s="14" t="s">
        <v>181</v>
      </c>
      <c r="F17" s="31">
        <v>41674</v>
      </c>
      <c r="G17" s="2" t="s">
        <v>192</v>
      </c>
    </row>
    <row r="18" spans="1:8" ht="44" x14ac:dyDescent="0.2">
      <c r="A18" s="1" t="s">
        <v>193</v>
      </c>
      <c r="B18" s="2" t="s">
        <v>387</v>
      </c>
      <c r="C18" s="2" t="s">
        <v>194</v>
      </c>
      <c r="D18" s="2" t="s">
        <v>388</v>
      </c>
      <c r="E18" s="14" t="s">
        <v>195</v>
      </c>
      <c r="F18" s="31">
        <v>41697</v>
      </c>
      <c r="G18" s="2" t="s">
        <v>196</v>
      </c>
    </row>
    <row r="19" spans="1:8" ht="143" x14ac:dyDescent="0.2">
      <c r="A19" s="1" t="s">
        <v>197</v>
      </c>
      <c r="B19" s="2" t="s">
        <v>387</v>
      </c>
      <c r="C19" s="2" t="s">
        <v>198</v>
      </c>
      <c r="D19" s="2" t="s">
        <v>393</v>
      </c>
      <c r="E19" s="14" t="s">
        <v>901</v>
      </c>
      <c r="F19" s="31">
        <v>41673</v>
      </c>
      <c r="G19" s="52" t="s">
        <v>199</v>
      </c>
    </row>
    <row r="20" spans="1:8" ht="44" x14ac:dyDescent="0.2">
      <c r="A20" s="1" t="s">
        <v>200</v>
      </c>
      <c r="B20" s="2" t="s">
        <v>389</v>
      </c>
      <c r="C20" s="2" t="s">
        <v>902</v>
      </c>
      <c r="D20" s="2" t="s">
        <v>388</v>
      </c>
      <c r="E20" s="14" t="s">
        <v>903</v>
      </c>
      <c r="F20" s="31">
        <v>41696</v>
      </c>
      <c r="G20" s="52" t="s">
        <v>202</v>
      </c>
    </row>
    <row r="21" spans="1:8" ht="88" x14ac:dyDescent="0.2">
      <c r="A21" s="1" t="s">
        <v>203</v>
      </c>
      <c r="B21" s="2" t="s">
        <v>389</v>
      </c>
      <c r="C21" s="2" t="s">
        <v>342</v>
      </c>
      <c r="D21" s="2" t="s">
        <v>401</v>
      </c>
      <c r="E21" s="14" t="s">
        <v>165</v>
      </c>
      <c r="F21" s="31">
        <v>41680</v>
      </c>
      <c r="G21" s="2" t="s">
        <v>204</v>
      </c>
    </row>
    <row r="22" spans="1:8" ht="44" x14ac:dyDescent="0.2">
      <c r="A22" s="1" t="s">
        <v>205</v>
      </c>
      <c r="B22" s="2" t="s">
        <v>387</v>
      </c>
      <c r="C22" s="2" t="s">
        <v>904</v>
      </c>
      <c r="D22" s="2" t="s">
        <v>388</v>
      </c>
      <c r="E22" s="14" t="s">
        <v>905</v>
      </c>
      <c r="F22" s="31">
        <v>41697</v>
      </c>
      <c r="G22" s="2" t="s">
        <v>206</v>
      </c>
    </row>
    <row r="23" spans="1:8" s="23" customFormat="1" ht="95.25" customHeight="1" x14ac:dyDescent="0.2">
      <c r="A23" s="21" t="s">
        <v>131</v>
      </c>
      <c r="B23" s="36" t="s">
        <v>906</v>
      </c>
      <c r="C23" s="36" t="s">
        <v>907</v>
      </c>
      <c r="D23" s="36" t="s">
        <v>908</v>
      </c>
      <c r="E23" s="37">
        <v>9.1</v>
      </c>
      <c r="F23" s="32">
        <v>41726</v>
      </c>
      <c r="G23" s="53" t="s">
        <v>909</v>
      </c>
      <c r="H23" s="22"/>
    </row>
    <row r="24" spans="1:8" s="23" customFormat="1" ht="44" x14ac:dyDescent="0.2">
      <c r="A24" s="20" t="s">
        <v>132</v>
      </c>
      <c r="B24" s="36" t="s">
        <v>906</v>
      </c>
      <c r="C24" s="36" t="s">
        <v>910</v>
      </c>
      <c r="D24" s="2" t="s">
        <v>388</v>
      </c>
      <c r="E24" s="2" t="s">
        <v>165</v>
      </c>
      <c r="F24" s="32">
        <v>41725</v>
      </c>
      <c r="G24" s="53" t="s">
        <v>911</v>
      </c>
      <c r="H24" s="22"/>
    </row>
    <row r="25" spans="1:8" s="23" customFormat="1" ht="88" x14ac:dyDescent="0.2">
      <c r="A25" s="20" t="s">
        <v>133</v>
      </c>
      <c r="B25" s="36" t="s">
        <v>912</v>
      </c>
      <c r="C25" s="36" t="s">
        <v>618</v>
      </c>
      <c r="D25" s="36" t="s">
        <v>913</v>
      </c>
      <c r="E25" s="37" t="s">
        <v>914</v>
      </c>
      <c r="F25" s="32">
        <v>41724</v>
      </c>
      <c r="G25" s="53" t="s">
        <v>915</v>
      </c>
      <c r="H25" s="22"/>
    </row>
    <row r="26" spans="1:8" s="23" customFormat="1" ht="66" x14ac:dyDescent="0.2">
      <c r="A26" s="20" t="s">
        <v>134</v>
      </c>
      <c r="B26" s="36" t="s">
        <v>912</v>
      </c>
      <c r="C26" s="36" t="s">
        <v>916</v>
      </c>
      <c r="D26" s="36" t="s">
        <v>908</v>
      </c>
      <c r="E26" s="37" t="s">
        <v>992</v>
      </c>
      <c r="F26" s="32">
        <v>41724</v>
      </c>
      <c r="G26" s="54" t="s">
        <v>917</v>
      </c>
      <c r="H26" s="22"/>
    </row>
    <row r="27" spans="1:8" s="23" customFormat="1" ht="165" x14ac:dyDescent="0.2">
      <c r="A27" s="20" t="s">
        <v>135</v>
      </c>
      <c r="B27" s="36" t="s">
        <v>906</v>
      </c>
      <c r="C27" s="36" t="s">
        <v>993</v>
      </c>
      <c r="D27" s="2" t="s">
        <v>388</v>
      </c>
      <c r="E27" s="37">
        <v>9.1</v>
      </c>
      <c r="F27" s="32">
        <v>41723</v>
      </c>
      <c r="G27" s="53" t="s">
        <v>994</v>
      </c>
      <c r="H27" s="22"/>
    </row>
    <row r="28" spans="1:8" s="23" customFormat="1" ht="100.5" customHeight="1" x14ac:dyDescent="0.2">
      <c r="A28" s="20" t="s">
        <v>136</v>
      </c>
      <c r="B28" s="36" t="s">
        <v>912</v>
      </c>
      <c r="C28" s="36" t="s">
        <v>918</v>
      </c>
      <c r="D28" s="36" t="s">
        <v>913</v>
      </c>
      <c r="E28" s="2" t="s">
        <v>164</v>
      </c>
      <c r="F28" s="32">
        <v>41715</v>
      </c>
      <c r="G28" s="53" t="s">
        <v>919</v>
      </c>
      <c r="H28" s="22"/>
    </row>
    <row r="29" spans="1:8" s="23" customFormat="1" ht="121" x14ac:dyDescent="0.2">
      <c r="A29" s="20" t="s">
        <v>137</v>
      </c>
      <c r="B29" s="36" t="s">
        <v>912</v>
      </c>
      <c r="C29" s="36" t="s">
        <v>920</v>
      </c>
      <c r="D29" s="2" t="s">
        <v>391</v>
      </c>
      <c r="E29" s="2" t="s">
        <v>138</v>
      </c>
      <c r="F29" s="32">
        <v>41709</v>
      </c>
      <c r="G29" s="53" t="s">
        <v>921</v>
      </c>
      <c r="H29" s="22"/>
    </row>
    <row r="30" spans="1:8" s="23" customFormat="1" ht="198" x14ac:dyDescent="0.2">
      <c r="A30" s="20" t="s">
        <v>139</v>
      </c>
      <c r="B30" s="36" t="s">
        <v>906</v>
      </c>
      <c r="C30" s="36" t="s">
        <v>922</v>
      </c>
      <c r="D30" s="36" t="s">
        <v>995</v>
      </c>
      <c r="E30" s="4" t="s">
        <v>173</v>
      </c>
      <c r="F30" s="32">
        <v>41705</v>
      </c>
      <c r="G30" s="53" t="s">
        <v>923</v>
      </c>
      <c r="H30" s="22"/>
    </row>
    <row r="31" spans="1:8" s="23" customFormat="1" ht="110" x14ac:dyDescent="0.2">
      <c r="A31" s="20" t="s">
        <v>140</v>
      </c>
      <c r="B31" s="36" t="s">
        <v>906</v>
      </c>
      <c r="C31" s="36" t="s">
        <v>924</v>
      </c>
      <c r="D31" s="36" t="s">
        <v>913</v>
      </c>
      <c r="E31" s="37">
        <v>8.5</v>
      </c>
      <c r="F31" s="31">
        <v>41704</v>
      </c>
      <c r="G31" s="53" t="s">
        <v>925</v>
      </c>
      <c r="H31" s="22"/>
    </row>
    <row r="32" spans="1:8" ht="110" x14ac:dyDescent="0.2">
      <c r="A32" s="1" t="str">
        <f>HYPERLINK("http://www-01.ibm.com/support/docview.wss?loc=en_US&amp;cs=utf-8&amp;lang=en&amp;uid=swg21668528","Cannot log into Datastage Designer client. Other Datastage rich clients work fine.")</f>
        <v>Cannot log into Datastage Designer client. Other Datastage rich clients work fine.</v>
      </c>
      <c r="B32" s="2" t="s">
        <v>389</v>
      </c>
      <c r="C32" s="2" t="s">
        <v>631</v>
      </c>
      <c r="D32" s="2" t="s">
        <v>388</v>
      </c>
      <c r="E32" s="2" t="s">
        <v>254</v>
      </c>
      <c r="F32" s="31">
        <v>41732</v>
      </c>
      <c r="G32" s="2" t="s">
        <v>632</v>
      </c>
    </row>
    <row r="33" spans="1:7" ht="110" x14ac:dyDescent="0.2">
      <c r="A33" s="1" t="str">
        <f>HYPERLINK("http://www-01.ibm.com/support/docview.wss?loc=en_US&amp;cs=utf-8&amp;lang=en&amp;uid=swg21667956","Failed to start WebSphere due to error ""com.ibm.db2.jcc.am.xo: DB2 SQL Error: SQLCODE=-204, SQLSTATE=42704, SQLERRMC=ISDB201.EPACKAGE, DRIVER=3.58.135"" in SystemOut.log")</f>
        <v>Failed to start WebSphere due to error "com.ibm.db2.jcc.am.xo: DB2 SQL Error: SQLCODE=-204, SQLSTATE=42704, SQLERRMC=ISDB201.EPACKAGE, DRIVER=3.58.135" in SystemOut.log</v>
      </c>
      <c r="B33" s="2" t="s">
        <v>387</v>
      </c>
      <c r="C33" s="2" t="s">
        <v>301</v>
      </c>
      <c r="D33" s="2" t="s">
        <v>388</v>
      </c>
      <c r="E33" s="2" t="s">
        <v>633</v>
      </c>
      <c r="F33" s="31">
        <v>41733</v>
      </c>
      <c r="G33" s="55" t="s">
        <v>926</v>
      </c>
    </row>
    <row r="34" spans="1:7" ht="66" x14ac:dyDescent="0.2">
      <c r="A34" s="1" t="str">
        <f>HYPERLINK("http://www-01.ibm.com/support/docview.wss?loc=en_US&amp;cs=utf-8&amp;lang=en&amp;uid=swg21664196","RedHat 6 Linux Huge Page option increases runtime memory usage of InfoSphere DataStage Parallel Jobs")</f>
        <v>RedHat 6 Linux Huge Page option increases runtime memory usage of InfoSphere DataStage Parallel Jobs</v>
      </c>
      <c r="B34" s="2" t="s">
        <v>387</v>
      </c>
      <c r="C34" s="2" t="s">
        <v>634</v>
      </c>
      <c r="D34" s="2" t="s">
        <v>395</v>
      </c>
      <c r="E34" s="2" t="s">
        <v>164</v>
      </c>
      <c r="F34" s="31">
        <v>41733</v>
      </c>
      <c r="G34" s="55" t="s">
        <v>635</v>
      </c>
    </row>
    <row r="35" spans="1:7" ht="66" x14ac:dyDescent="0.2">
      <c r="A35" s="1" t="str">
        <f>HYPERLINK("http://www-01.ibm.com/support/docview.wss?loc=en_US&amp;cs=utf-8&amp;lang=en&amp;uid=swg21661335","Transformer stage library error running DataStage 9.1 job with Microsoft Visual Studio 2008.")</f>
        <v>Transformer stage library error running DataStage 9.1 job with Microsoft Visual Studio 2008.</v>
      </c>
      <c r="B35" s="2" t="s">
        <v>387</v>
      </c>
      <c r="C35" s="2" t="s">
        <v>219</v>
      </c>
      <c r="D35" s="2" t="s">
        <v>390</v>
      </c>
      <c r="E35" s="2" t="s">
        <v>321</v>
      </c>
      <c r="F35" s="31">
        <v>41733</v>
      </c>
      <c r="G35" s="56" t="s">
        <v>636</v>
      </c>
    </row>
    <row r="36" spans="1:7" ht="99" x14ac:dyDescent="0.2">
      <c r="A36" s="1" t="str">
        <f>HYPERLINK("http://www-01.ibm.com/support/docview.wss?loc=en_US&amp;cs=utf-8&amp;lang=en&amp;uid=swg21637508","Unable to apply patches after applying Information Server 9.1 Fix Pack 1")</f>
        <v>Unable to apply patches after applying Information Server 9.1 Fix Pack 1</v>
      </c>
      <c r="B36" s="2" t="s">
        <v>389</v>
      </c>
      <c r="C36" s="2" t="s">
        <v>637</v>
      </c>
      <c r="D36" s="2" t="s">
        <v>388</v>
      </c>
      <c r="E36" s="2" t="s">
        <v>130</v>
      </c>
      <c r="F36" s="31">
        <v>41736</v>
      </c>
      <c r="G36" s="55" t="s">
        <v>638</v>
      </c>
    </row>
    <row r="37" spans="1:7" ht="44" x14ac:dyDescent="0.2">
      <c r="A37" s="1" t="str">
        <f>HYPERLINK("http://www-01.ibm.com/support/docview.wss?loc=en_US&amp;cs=utf-8&amp;lang=en&amp;uid=swg21452210","Converting a Sequential File to a different NLS Format in a DataStage Parallel Job")</f>
        <v>Converting a Sequential File to a different NLS Format in a DataStage Parallel Job</v>
      </c>
      <c r="B37" s="2" t="s">
        <v>387</v>
      </c>
      <c r="C37" s="2" t="s">
        <v>174</v>
      </c>
      <c r="D37" s="2" t="s">
        <v>388</v>
      </c>
      <c r="E37" s="2" t="s">
        <v>394</v>
      </c>
      <c r="F37" s="31">
        <v>41740</v>
      </c>
      <c r="G37" s="55" t="s">
        <v>639</v>
      </c>
    </row>
    <row r="38" spans="1:7" ht="55" x14ac:dyDescent="0.2">
      <c r="A38" s="1" t="str">
        <f>HYPERLINK("http://www-01.ibm.com/support/docview.wss?loc=en_US&amp;cs=utf-8&amp;lang=en&amp;uid=swg21600580","Expected: left parenthesis error while compiling DataStage job")</f>
        <v>Expected: left parenthesis error while compiling DataStage job</v>
      </c>
      <c r="B38" s="2" t="s">
        <v>387</v>
      </c>
      <c r="C38" s="2" t="s">
        <v>174</v>
      </c>
      <c r="D38" s="2" t="s">
        <v>388</v>
      </c>
      <c r="E38" s="2" t="s">
        <v>640</v>
      </c>
      <c r="F38" s="31">
        <v>41744</v>
      </c>
      <c r="G38" s="55" t="s">
        <v>641</v>
      </c>
    </row>
    <row r="39" spans="1:7" ht="99" x14ac:dyDescent="0.2">
      <c r="A39" s="1" t="str">
        <f>HYPERLINK("http://www-01.ibm.com/support/docview.wss?loc=en_US&amp;cs=utf-8&amp;lang=en&amp;uid=swg21457422","DataStage login error: Invalid account name supplied (39129).")</f>
        <v>DataStage login error: Invalid account name supplied (39129).</v>
      </c>
      <c r="B39" s="2" t="s">
        <v>387</v>
      </c>
      <c r="C39" s="2" t="s">
        <v>222</v>
      </c>
      <c r="D39" s="2" t="s">
        <v>388</v>
      </c>
      <c r="E39" s="2" t="s">
        <v>642</v>
      </c>
      <c r="F39" s="31">
        <v>41744</v>
      </c>
      <c r="G39" s="56" t="s">
        <v>643</v>
      </c>
    </row>
    <row r="40" spans="1:7" ht="66" x14ac:dyDescent="0.2">
      <c r="A40" s="1" t="str">
        <f>HYPERLINK("http://www-01.ibm.com/support/docview.wss?loc=en_US&amp;cs=utf-8&amp;lang=en&amp;uid=swg21666812","When compiling a job with a transformer stage on Windows in DataStage Designer, the error 'Error when checking composite operator: Failure forking subprocess: No such file or directory' occurs.")</f>
        <v>When compiling a job with a transformer stage on Windows in DataStage Designer, the error 'Error when checking composite operator: Failure forking subprocess: No such file or directory' occurs.</v>
      </c>
      <c r="B40" s="2" t="s">
        <v>387</v>
      </c>
      <c r="C40" s="2" t="s">
        <v>645</v>
      </c>
      <c r="D40" s="2" t="s">
        <v>390</v>
      </c>
      <c r="E40" s="2" t="s">
        <v>644</v>
      </c>
      <c r="F40" s="31">
        <v>41747</v>
      </c>
      <c r="G40" s="55" t="s">
        <v>927</v>
      </c>
    </row>
    <row r="41" spans="1:7" ht="66" x14ac:dyDescent="0.2">
      <c r="A41" s="1" t="str">
        <f>HYPERLINK("http://www-01.ibm.com/support/docview.wss?loc=en_US&amp;cs=utf-8&amp;lang=en&amp;uid=swg21669443","InfoSphere DataStage Balanced Optimization: DB2 NullToEmpty and NullToZero usage.")</f>
        <v>InfoSphere DataStage Balanced Optimization: DB2 NullToEmpty and NullToZero usage.</v>
      </c>
      <c r="B41" s="2" t="s">
        <v>387</v>
      </c>
      <c r="C41" s="2" t="s">
        <v>646</v>
      </c>
      <c r="D41" s="2" t="s">
        <v>390</v>
      </c>
      <c r="E41" s="2" t="s">
        <v>164</v>
      </c>
      <c r="F41" s="31">
        <v>41754</v>
      </c>
      <c r="G41" s="55" t="s">
        <v>647</v>
      </c>
    </row>
    <row r="42" spans="1:7" ht="78" x14ac:dyDescent="0.2">
      <c r="A42" s="1" t="str">
        <f>HYPERLINK("http://www-01.ibm.com/support/docview.wss?loc=en_US&amp;cs=utf-8&amp;lang=en&amp;uid=swg21615847","Import of table definitions metadata through connector wizard fails when using InfoSphere Information Server tools, such as InfoSphere Information Analyzer, InfoSphere DataStage Designer, InfoSphere FastTrack or InfoSphere Business Glossary .")</f>
        <v>Import of table definitions metadata through connector wizard fails when using InfoSphere Information Server tools, such as InfoSphere Information Analyzer, InfoSphere DataStage Designer, InfoSphere FastTrack or InfoSphere Business Glossary .</v>
      </c>
      <c r="B42" s="2" t="s">
        <v>389</v>
      </c>
      <c r="C42" s="2" t="s">
        <v>648</v>
      </c>
      <c r="D42" s="2" t="s">
        <v>388</v>
      </c>
      <c r="E42" s="2" t="s">
        <v>649</v>
      </c>
      <c r="F42" s="31">
        <v>41754</v>
      </c>
      <c r="G42" s="55" t="s">
        <v>650</v>
      </c>
    </row>
    <row r="43" spans="1:7" ht="44" x14ac:dyDescent="0.2">
      <c r="A43" s="1" t="str">
        <f>HYPERLINK("http://www-01.ibm.com/support/docview.wss?loc=en_US&amp;cs=utf-8&amp;lang=en&amp;uid=swg21669232","JVM in dsjob crashed, how to prevent this?")</f>
        <v>JVM in dsjob crashed, how to prevent this?</v>
      </c>
      <c r="B43" s="2" t="s">
        <v>389</v>
      </c>
      <c r="C43" s="2" t="s">
        <v>651</v>
      </c>
      <c r="D43" s="2" t="s">
        <v>391</v>
      </c>
      <c r="E43" s="2" t="s">
        <v>299</v>
      </c>
      <c r="F43" s="31">
        <v>41759</v>
      </c>
      <c r="G43" s="55" t="s">
        <v>652</v>
      </c>
    </row>
    <row r="44" spans="1:7" ht="55" x14ac:dyDescent="0.2">
      <c r="A44" s="1" t="str">
        <f>HYPERLINK("http://www-01.ibm.com/support/docview.wss?loc=en_US&amp;cs=utf-8&amp;lang=en&amp;uid=swg21666277","InfoSphere Information Server Istool Export of Project Assets Fails with Wildcard Filter Asterisk(*) in Asset Path")</f>
        <v>InfoSphere Information Server Istool Export of Project Assets Fails with Wildcard Filter Asterisk(*) in Asset Path</v>
      </c>
      <c r="B44" s="2" t="s">
        <v>387</v>
      </c>
      <c r="C44" s="2" t="s">
        <v>653</v>
      </c>
      <c r="D44" s="2" t="s">
        <v>388</v>
      </c>
      <c r="E44" s="2" t="s">
        <v>165</v>
      </c>
      <c r="F44" s="31">
        <v>41759</v>
      </c>
      <c r="G44" s="55" t="s">
        <v>654</v>
      </c>
    </row>
    <row r="45" spans="1:7" ht="165" x14ac:dyDescent="0.2">
      <c r="A45" s="1" t="str">
        <f>HYPERLINK("http://www-01.ibm.com/support/docview.wss?loc=en_US&amp;cs=utf-8&amp;lang=en&amp;uid=swg21586835","When ""Abort After Rows""  is set in a Transformer, the job aborts when the threshold is reached, however no row output is sent downstream.")</f>
        <v>When "Abort After Rows"  is set in a Transformer, the job aborts when the threshold is reached, however no row output is sent downstream.</v>
      </c>
      <c r="B45" s="2" t="s">
        <v>387</v>
      </c>
      <c r="C45" s="2" t="s">
        <v>655</v>
      </c>
      <c r="D45" s="2" t="s">
        <v>388</v>
      </c>
      <c r="E45" s="2" t="s">
        <v>656</v>
      </c>
      <c r="F45" s="31">
        <v>41759</v>
      </c>
      <c r="G45" s="55" t="s">
        <v>657</v>
      </c>
    </row>
    <row r="46" spans="1:7" ht="44" x14ac:dyDescent="0.2">
      <c r="A46" s="1" t="str">
        <f>HYPERLINK("http://www-01.ibm.com/support/docview.wss?loc=en_US&amp;cs=utf-8&amp;lang=en&amp;uid=swg21571515","DB2 Load via DB2 Connector stage intermittently fails with named pipe error.")</f>
        <v>DB2 Load via DB2 Connector stage intermittently fails with named pipe error.</v>
      </c>
      <c r="B46" s="2" t="s">
        <v>387</v>
      </c>
      <c r="C46" s="2" t="s">
        <v>658</v>
      </c>
      <c r="D46" s="2" t="s">
        <v>393</v>
      </c>
      <c r="E46" s="2" t="s">
        <v>392</v>
      </c>
      <c r="F46" s="31">
        <v>41759</v>
      </c>
      <c r="G46" s="55" t="s">
        <v>431</v>
      </c>
    </row>
    <row r="47" spans="1:7" ht="88" x14ac:dyDescent="0.2">
      <c r="A47" s="25" t="s">
        <v>432</v>
      </c>
      <c r="B47" s="57" t="s">
        <v>387</v>
      </c>
      <c r="C47" s="57" t="s">
        <v>433</v>
      </c>
      <c r="D47" s="57" t="s">
        <v>434</v>
      </c>
      <c r="E47" s="57" t="s">
        <v>435</v>
      </c>
      <c r="F47" s="33">
        <v>41760</v>
      </c>
      <c r="G47" s="57" t="s">
        <v>436</v>
      </c>
    </row>
    <row r="48" spans="1:7" ht="143" x14ac:dyDescent="0.2">
      <c r="A48" s="25" t="s">
        <v>437</v>
      </c>
      <c r="B48" s="57" t="s">
        <v>387</v>
      </c>
      <c r="C48" s="57" t="s">
        <v>301</v>
      </c>
      <c r="D48" s="57" t="s">
        <v>438</v>
      </c>
      <c r="E48" s="57" t="s">
        <v>439</v>
      </c>
      <c r="F48" s="33">
        <v>41761</v>
      </c>
      <c r="G48" s="57" t="s">
        <v>440</v>
      </c>
    </row>
    <row r="49" spans="1:7" ht="88" x14ac:dyDescent="0.2">
      <c r="A49" s="25" t="s">
        <v>441</v>
      </c>
      <c r="B49" s="57" t="s">
        <v>389</v>
      </c>
      <c r="C49" s="58" t="s">
        <v>300</v>
      </c>
      <c r="D49" s="57" t="s">
        <v>438</v>
      </c>
      <c r="E49" s="57" t="s">
        <v>442</v>
      </c>
      <c r="F49" s="33">
        <v>41764</v>
      </c>
      <c r="G49" s="57" t="s">
        <v>928</v>
      </c>
    </row>
    <row r="50" spans="1:7" ht="176" x14ac:dyDescent="0.2">
      <c r="A50" s="25" t="s">
        <v>443</v>
      </c>
      <c r="B50" s="57" t="s">
        <v>387</v>
      </c>
      <c r="C50" s="57" t="s">
        <v>283</v>
      </c>
      <c r="D50" s="57" t="s">
        <v>444</v>
      </c>
      <c r="E50" s="57" t="s">
        <v>445</v>
      </c>
      <c r="F50" s="33">
        <v>41764</v>
      </c>
      <c r="G50" s="57" t="s">
        <v>446</v>
      </c>
    </row>
    <row r="51" spans="1:7" ht="55" x14ac:dyDescent="0.2">
      <c r="A51" s="25" t="s">
        <v>447</v>
      </c>
      <c r="B51" s="57" t="s">
        <v>389</v>
      </c>
      <c r="C51" s="57" t="s">
        <v>538</v>
      </c>
      <c r="D51" s="57" t="s">
        <v>539</v>
      </c>
      <c r="E51" s="57" t="s">
        <v>442</v>
      </c>
      <c r="F51" s="33">
        <v>41767</v>
      </c>
      <c r="G51" s="57" t="s">
        <v>540</v>
      </c>
    </row>
    <row r="52" spans="1:7" ht="77" x14ac:dyDescent="0.2">
      <c r="A52" s="25" t="s">
        <v>541</v>
      </c>
      <c r="B52" s="57" t="s">
        <v>387</v>
      </c>
      <c r="C52" s="58" t="s">
        <v>929</v>
      </c>
      <c r="D52" s="57" t="s">
        <v>542</v>
      </c>
      <c r="E52" s="59">
        <v>9.1</v>
      </c>
      <c r="F52" s="33">
        <v>41768</v>
      </c>
      <c r="G52" s="57" t="s">
        <v>543</v>
      </c>
    </row>
    <row r="53" spans="1:7" ht="110" x14ac:dyDescent="0.2">
      <c r="A53" s="25" t="s">
        <v>544</v>
      </c>
      <c r="B53" s="57" t="s">
        <v>387</v>
      </c>
      <c r="C53" s="57" t="s">
        <v>545</v>
      </c>
      <c r="D53" s="57" t="s">
        <v>438</v>
      </c>
      <c r="E53" s="57" t="s">
        <v>546</v>
      </c>
      <c r="F53" s="33">
        <v>41772</v>
      </c>
      <c r="G53" s="57" t="s">
        <v>547</v>
      </c>
    </row>
    <row r="54" spans="1:7" ht="165" x14ac:dyDescent="0.2">
      <c r="A54" s="25" t="s">
        <v>548</v>
      </c>
      <c r="B54" s="57" t="s">
        <v>389</v>
      </c>
      <c r="C54" s="57" t="s">
        <v>549</v>
      </c>
      <c r="D54" s="57" t="s">
        <v>438</v>
      </c>
      <c r="E54" s="57" t="s">
        <v>435</v>
      </c>
      <c r="F54" s="33">
        <v>41772</v>
      </c>
      <c r="G54" s="60" t="s">
        <v>550</v>
      </c>
    </row>
    <row r="55" spans="1:7" ht="99" x14ac:dyDescent="0.2">
      <c r="A55" s="25" t="s">
        <v>551</v>
      </c>
      <c r="B55" s="57" t="s">
        <v>389</v>
      </c>
      <c r="C55" s="57" t="s">
        <v>552</v>
      </c>
      <c r="D55" s="57" t="s">
        <v>438</v>
      </c>
      <c r="E55" s="57" t="s">
        <v>553</v>
      </c>
      <c r="F55" s="33">
        <v>41774</v>
      </c>
      <c r="G55" s="57" t="s">
        <v>554</v>
      </c>
    </row>
    <row r="56" spans="1:7" ht="110" x14ac:dyDescent="0.2">
      <c r="A56" s="25" t="s">
        <v>555</v>
      </c>
      <c r="B56" s="57" t="s">
        <v>389</v>
      </c>
      <c r="C56" s="57" t="s">
        <v>177</v>
      </c>
      <c r="D56" s="57" t="s">
        <v>438</v>
      </c>
      <c r="E56" s="57" t="s">
        <v>556</v>
      </c>
      <c r="F56" s="33">
        <v>41786</v>
      </c>
      <c r="G56" s="60" t="s">
        <v>557</v>
      </c>
    </row>
    <row r="57" spans="1:7" ht="99" x14ac:dyDescent="0.2">
      <c r="A57" s="25" t="s">
        <v>558</v>
      </c>
      <c r="B57" s="57" t="s">
        <v>387</v>
      </c>
      <c r="C57" s="57" t="s">
        <v>559</v>
      </c>
      <c r="D57" s="57" t="s">
        <v>434</v>
      </c>
      <c r="E57" s="57" t="s">
        <v>560</v>
      </c>
      <c r="F57" s="33">
        <v>41788</v>
      </c>
      <c r="G57" s="60" t="s">
        <v>561</v>
      </c>
    </row>
    <row r="58" spans="1:7" ht="55" x14ac:dyDescent="0.2">
      <c r="A58" s="25" t="s">
        <v>562</v>
      </c>
      <c r="B58" s="57" t="s">
        <v>387</v>
      </c>
      <c r="C58" s="57" t="s">
        <v>170</v>
      </c>
      <c r="D58" s="57" t="s">
        <v>438</v>
      </c>
      <c r="E58" s="57" t="s">
        <v>563</v>
      </c>
      <c r="F58" s="33">
        <v>41789</v>
      </c>
      <c r="G58" s="60" t="s">
        <v>564</v>
      </c>
    </row>
    <row r="59" spans="1:7" ht="44" x14ac:dyDescent="0.2">
      <c r="A59" s="26" t="s">
        <v>5</v>
      </c>
      <c r="B59" s="57" t="s">
        <v>930</v>
      </c>
      <c r="C59" s="57" t="s">
        <v>931</v>
      </c>
      <c r="D59" s="57" t="s">
        <v>932</v>
      </c>
      <c r="E59" s="57" t="s">
        <v>933</v>
      </c>
      <c r="F59" s="33">
        <v>41798</v>
      </c>
      <c r="G59" s="60" t="s">
        <v>934</v>
      </c>
    </row>
    <row r="60" spans="1:7" ht="44" x14ac:dyDescent="0.2">
      <c r="A60" s="26" t="s">
        <v>8</v>
      </c>
      <c r="B60" s="57" t="s">
        <v>935</v>
      </c>
      <c r="C60" s="57" t="s">
        <v>936</v>
      </c>
      <c r="D60" s="57" t="s">
        <v>932</v>
      </c>
      <c r="E60" s="57" t="s">
        <v>937</v>
      </c>
      <c r="F60" s="33">
        <v>41798</v>
      </c>
      <c r="G60" s="60" t="s">
        <v>938</v>
      </c>
    </row>
    <row r="61" spans="1:7" ht="44" x14ac:dyDescent="0.2">
      <c r="A61" s="26" t="s">
        <v>9</v>
      </c>
      <c r="B61" s="57" t="s">
        <v>935</v>
      </c>
      <c r="C61" s="57" t="s">
        <v>939</v>
      </c>
      <c r="D61" s="57" t="s">
        <v>940</v>
      </c>
      <c r="E61" s="57" t="s">
        <v>941</v>
      </c>
      <c r="F61" s="33">
        <v>41795</v>
      </c>
      <c r="G61" s="60" t="s">
        <v>942</v>
      </c>
    </row>
    <row r="62" spans="1:7" ht="44" x14ac:dyDescent="0.2">
      <c r="A62" s="26" t="s">
        <v>12</v>
      </c>
      <c r="B62" s="57" t="s">
        <v>935</v>
      </c>
      <c r="C62" s="57" t="s">
        <v>936</v>
      </c>
      <c r="D62" s="57" t="s">
        <v>932</v>
      </c>
      <c r="E62" s="57" t="s">
        <v>996</v>
      </c>
      <c r="F62" s="33">
        <v>41794</v>
      </c>
      <c r="G62" s="60" t="s">
        <v>943</v>
      </c>
    </row>
    <row r="63" spans="1:7" ht="44" x14ac:dyDescent="0.2">
      <c r="A63" s="26" t="s">
        <v>13</v>
      </c>
      <c r="B63" s="57" t="s">
        <v>935</v>
      </c>
      <c r="C63" s="57" t="s">
        <v>997</v>
      </c>
      <c r="D63" s="3" t="s">
        <v>388</v>
      </c>
      <c r="E63" s="59">
        <v>8.1</v>
      </c>
      <c r="F63" s="33">
        <v>41809</v>
      </c>
      <c r="G63" s="57" t="s">
        <v>32</v>
      </c>
    </row>
    <row r="64" spans="1:7" ht="121" x14ac:dyDescent="0.2">
      <c r="A64" s="26" t="s">
        <v>14</v>
      </c>
      <c r="B64" s="57" t="s">
        <v>930</v>
      </c>
      <c r="C64" s="57" t="s">
        <v>939</v>
      </c>
      <c r="D64" s="3" t="s">
        <v>391</v>
      </c>
      <c r="E64" s="3" t="s">
        <v>957</v>
      </c>
      <c r="F64" s="33">
        <v>41806</v>
      </c>
      <c r="G64" s="57" t="s">
        <v>944</v>
      </c>
    </row>
    <row r="65" spans="1:7" ht="44" x14ac:dyDescent="0.2">
      <c r="A65" s="26" t="s">
        <v>15</v>
      </c>
      <c r="B65" s="57" t="s">
        <v>930</v>
      </c>
      <c r="C65" s="57" t="s">
        <v>25</v>
      </c>
      <c r="D65" s="3" t="s">
        <v>390</v>
      </c>
      <c r="E65" s="3" t="s">
        <v>998</v>
      </c>
      <c r="F65" s="33">
        <v>41801</v>
      </c>
      <c r="G65" s="57" t="s">
        <v>945</v>
      </c>
    </row>
    <row r="66" spans="1:7" ht="55" x14ac:dyDescent="0.2">
      <c r="A66" s="26" t="s">
        <v>16</v>
      </c>
      <c r="B66" s="57" t="s">
        <v>930</v>
      </c>
      <c r="C66" s="57" t="s">
        <v>26</v>
      </c>
      <c r="D66" s="57" t="s">
        <v>999</v>
      </c>
      <c r="E66" s="57" t="s">
        <v>1000</v>
      </c>
      <c r="F66" s="33">
        <v>41801</v>
      </c>
      <c r="G66" s="57" t="s">
        <v>946</v>
      </c>
    </row>
    <row r="67" spans="1:7" ht="99" x14ac:dyDescent="0.2">
      <c r="A67" s="26" t="s">
        <v>17</v>
      </c>
      <c r="B67" s="57" t="s">
        <v>935</v>
      </c>
      <c r="C67" s="57" t="s">
        <v>27</v>
      </c>
      <c r="D67" s="3" t="s">
        <v>390</v>
      </c>
      <c r="E67" s="57" t="s">
        <v>1001</v>
      </c>
      <c r="F67" s="33">
        <v>41800</v>
      </c>
      <c r="G67" s="57" t="s">
        <v>947</v>
      </c>
    </row>
    <row r="68" spans="1:7" ht="88" x14ac:dyDescent="0.2">
      <c r="A68" s="26" t="s">
        <v>18</v>
      </c>
      <c r="B68" s="57" t="s">
        <v>935</v>
      </c>
      <c r="C68" s="57" t="s">
        <v>1002</v>
      </c>
      <c r="D68" s="3" t="s">
        <v>388</v>
      </c>
      <c r="E68" s="3" t="s">
        <v>1003</v>
      </c>
      <c r="F68" s="33">
        <v>41800</v>
      </c>
      <c r="G68" s="57" t="s">
        <v>948</v>
      </c>
    </row>
    <row r="69" spans="1:7" ht="55" x14ac:dyDescent="0.2">
      <c r="A69" s="26" t="s">
        <v>19</v>
      </c>
      <c r="B69" s="57" t="s">
        <v>930</v>
      </c>
      <c r="C69" s="57" t="s">
        <v>1004</v>
      </c>
      <c r="D69" s="3" t="s">
        <v>391</v>
      </c>
      <c r="E69" s="3" t="s">
        <v>1005</v>
      </c>
      <c r="F69" s="33">
        <v>41800</v>
      </c>
      <c r="G69" s="57" t="s">
        <v>949</v>
      </c>
    </row>
    <row r="70" spans="1:7" ht="88" x14ac:dyDescent="0.2">
      <c r="A70" s="26" t="s">
        <v>20</v>
      </c>
      <c r="B70" s="57" t="s">
        <v>935</v>
      </c>
      <c r="C70" s="57" t="s">
        <v>28</v>
      </c>
      <c r="D70" s="61" t="s">
        <v>1006</v>
      </c>
      <c r="E70" s="57" t="s">
        <v>1007</v>
      </c>
      <c r="F70" s="33">
        <v>41817</v>
      </c>
      <c r="G70" s="57" t="s">
        <v>950</v>
      </c>
    </row>
    <row r="71" spans="1:7" ht="55" x14ac:dyDescent="0.2">
      <c r="A71" s="26" t="s">
        <v>22</v>
      </c>
      <c r="B71" s="57" t="s">
        <v>935</v>
      </c>
      <c r="C71" s="57" t="s">
        <v>939</v>
      </c>
      <c r="D71" s="3" t="s">
        <v>391</v>
      </c>
      <c r="E71" s="3" t="s">
        <v>1008</v>
      </c>
      <c r="F71" s="33">
        <v>41815</v>
      </c>
      <c r="G71" s="57" t="s">
        <v>951</v>
      </c>
    </row>
    <row r="72" spans="1:7" ht="33" x14ac:dyDescent="0.2">
      <c r="A72" s="26" t="s">
        <v>23</v>
      </c>
      <c r="B72" s="57" t="s">
        <v>930</v>
      </c>
      <c r="C72" s="57" t="s">
        <v>1009</v>
      </c>
      <c r="D72" s="3" t="s">
        <v>388</v>
      </c>
      <c r="E72" s="3" t="s">
        <v>1008</v>
      </c>
      <c r="F72" s="33">
        <v>41813</v>
      </c>
      <c r="G72" s="57" t="s">
        <v>952</v>
      </c>
    </row>
    <row r="73" spans="1:7" s="24" customFormat="1" ht="44" x14ac:dyDescent="0.2">
      <c r="A73" s="26" t="s">
        <v>659</v>
      </c>
      <c r="B73" s="57" t="s">
        <v>931</v>
      </c>
      <c r="C73" s="61" t="s">
        <v>930</v>
      </c>
      <c r="D73" s="57" t="s">
        <v>932</v>
      </c>
      <c r="E73" s="57" t="s">
        <v>933</v>
      </c>
      <c r="F73" s="33">
        <v>41798</v>
      </c>
      <c r="G73" s="60" t="s">
        <v>934</v>
      </c>
    </row>
    <row r="74" spans="1:7" s="24" customFormat="1" ht="44" x14ac:dyDescent="0.2">
      <c r="A74" s="26" t="s">
        <v>660</v>
      </c>
      <c r="B74" s="57" t="s">
        <v>936</v>
      </c>
      <c r="C74" s="61" t="s">
        <v>935</v>
      </c>
      <c r="D74" s="57" t="s">
        <v>932</v>
      </c>
      <c r="E74" s="57" t="s">
        <v>937</v>
      </c>
      <c r="F74" s="33">
        <v>41798</v>
      </c>
      <c r="G74" s="60" t="s">
        <v>938</v>
      </c>
    </row>
    <row r="75" spans="1:7" s="24" customFormat="1" ht="44" x14ac:dyDescent="0.2">
      <c r="A75" s="26" t="s">
        <v>661</v>
      </c>
      <c r="B75" s="57" t="s">
        <v>939</v>
      </c>
      <c r="C75" s="61" t="s">
        <v>935</v>
      </c>
      <c r="D75" s="57" t="s">
        <v>940</v>
      </c>
      <c r="E75" s="57" t="s">
        <v>941</v>
      </c>
      <c r="F75" s="33">
        <v>41795</v>
      </c>
      <c r="G75" s="60" t="s">
        <v>942</v>
      </c>
    </row>
    <row r="76" spans="1:7" s="24" customFormat="1" ht="44" x14ac:dyDescent="0.2">
      <c r="A76" s="26" t="s">
        <v>662</v>
      </c>
      <c r="B76" s="57" t="s">
        <v>936</v>
      </c>
      <c r="C76" s="61" t="s">
        <v>935</v>
      </c>
      <c r="D76" s="57" t="s">
        <v>932</v>
      </c>
      <c r="E76" s="57" t="s">
        <v>996</v>
      </c>
      <c r="F76" s="33">
        <v>41794</v>
      </c>
      <c r="G76" s="60" t="s">
        <v>943</v>
      </c>
    </row>
    <row r="77" spans="1:7" ht="44" x14ac:dyDescent="0.2">
      <c r="A77" s="26" t="s">
        <v>663</v>
      </c>
      <c r="B77" s="57" t="s">
        <v>997</v>
      </c>
      <c r="C77" s="61" t="s">
        <v>935</v>
      </c>
      <c r="D77" s="3" t="s">
        <v>388</v>
      </c>
      <c r="E77" s="59">
        <v>8.1</v>
      </c>
      <c r="F77" s="33">
        <v>41809</v>
      </c>
      <c r="G77" s="57" t="s">
        <v>32</v>
      </c>
    </row>
    <row r="78" spans="1:7" ht="121" x14ac:dyDescent="0.2">
      <c r="A78" s="26" t="s">
        <v>664</v>
      </c>
      <c r="B78" s="57" t="s">
        <v>939</v>
      </c>
      <c r="C78" s="61" t="s">
        <v>930</v>
      </c>
      <c r="D78" s="3" t="s">
        <v>391</v>
      </c>
      <c r="E78" s="3" t="s">
        <v>957</v>
      </c>
      <c r="F78" s="33">
        <v>41806</v>
      </c>
      <c r="G78" s="57" t="s">
        <v>944</v>
      </c>
    </row>
    <row r="79" spans="1:7" ht="44" x14ac:dyDescent="0.2">
      <c r="A79" s="26" t="s">
        <v>665</v>
      </c>
      <c r="B79" s="57" t="s">
        <v>25</v>
      </c>
      <c r="C79" s="61" t="s">
        <v>930</v>
      </c>
      <c r="D79" s="3" t="s">
        <v>390</v>
      </c>
      <c r="E79" s="3" t="s">
        <v>998</v>
      </c>
      <c r="F79" s="33">
        <v>41801</v>
      </c>
      <c r="G79" s="57" t="s">
        <v>945</v>
      </c>
    </row>
    <row r="80" spans="1:7" ht="55" x14ac:dyDescent="0.2">
      <c r="A80" s="26" t="s">
        <v>666</v>
      </c>
      <c r="B80" s="57" t="s">
        <v>26</v>
      </c>
      <c r="C80" s="61" t="s">
        <v>930</v>
      </c>
      <c r="D80" s="57" t="s">
        <v>999</v>
      </c>
      <c r="E80" s="57" t="s">
        <v>1000</v>
      </c>
      <c r="F80" s="33">
        <v>41801</v>
      </c>
      <c r="G80" s="57" t="s">
        <v>946</v>
      </c>
    </row>
    <row r="81" spans="1:11" ht="99" x14ac:dyDescent="0.2">
      <c r="A81" s="26" t="s">
        <v>667</v>
      </c>
      <c r="B81" s="57" t="s">
        <v>27</v>
      </c>
      <c r="C81" s="61" t="s">
        <v>935</v>
      </c>
      <c r="D81" s="3" t="s">
        <v>390</v>
      </c>
      <c r="E81" s="57" t="s">
        <v>1001</v>
      </c>
      <c r="F81" s="33">
        <v>41800</v>
      </c>
      <c r="G81" s="57" t="s">
        <v>947</v>
      </c>
    </row>
    <row r="82" spans="1:11" ht="88" x14ac:dyDescent="0.2">
      <c r="A82" s="26" t="s">
        <v>668</v>
      </c>
      <c r="B82" s="57" t="s">
        <v>1002</v>
      </c>
      <c r="C82" s="61" t="s">
        <v>935</v>
      </c>
      <c r="D82" s="3" t="s">
        <v>388</v>
      </c>
      <c r="E82" s="3" t="s">
        <v>1003</v>
      </c>
      <c r="F82" s="33">
        <v>41800</v>
      </c>
      <c r="G82" s="57" t="s">
        <v>948</v>
      </c>
    </row>
    <row r="83" spans="1:11" ht="55" x14ac:dyDescent="0.2">
      <c r="A83" s="26" t="s">
        <v>669</v>
      </c>
      <c r="B83" s="57" t="s">
        <v>1004</v>
      </c>
      <c r="C83" s="61" t="s">
        <v>930</v>
      </c>
      <c r="D83" s="3" t="s">
        <v>391</v>
      </c>
      <c r="E83" s="3" t="s">
        <v>1005</v>
      </c>
      <c r="F83" s="33">
        <v>41800</v>
      </c>
      <c r="G83" s="57" t="s">
        <v>949</v>
      </c>
    </row>
    <row r="84" spans="1:11" ht="88" x14ac:dyDescent="0.2">
      <c r="A84" s="26" t="s">
        <v>670</v>
      </c>
      <c r="B84" s="57" t="s">
        <v>28</v>
      </c>
      <c r="C84" s="61" t="s">
        <v>935</v>
      </c>
      <c r="D84" s="61" t="s">
        <v>1006</v>
      </c>
      <c r="E84" s="57" t="s">
        <v>1007</v>
      </c>
      <c r="F84" s="33">
        <v>41817</v>
      </c>
      <c r="G84" s="57" t="s">
        <v>950</v>
      </c>
    </row>
    <row r="85" spans="1:11" ht="55" x14ac:dyDescent="0.2">
      <c r="A85" s="26" t="s">
        <v>671</v>
      </c>
      <c r="B85" s="57" t="s">
        <v>939</v>
      </c>
      <c r="C85" s="61" t="s">
        <v>935</v>
      </c>
      <c r="D85" s="3" t="s">
        <v>391</v>
      </c>
      <c r="E85" s="3" t="s">
        <v>1008</v>
      </c>
      <c r="F85" s="33">
        <v>41815</v>
      </c>
      <c r="G85" s="57" t="s">
        <v>951</v>
      </c>
    </row>
    <row r="86" spans="1:11" ht="22" x14ac:dyDescent="0.2">
      <c r="A86" s="26" t="s">
        <v>672</v>
      </c>
      <c r="B86" s="57" t="s">
        <v>1009</v>
      </c>
      <c r="C86" s="61" t="s">
        <v>930</v>
      </c>
      <c r="D86" s="3" t="s">
        <v>388</v>
      </c>
      <c r="E86" s="3" t="s">
        <v>1008</v>
      </c>
      <c r="F86" s="33">
        <v>41813</v>
      </c>
      <c r="G86" s="57" t="s">
        <v>952</v>
      </c>
    </row>
    <row r="87" spans="1:11" ht="115.5" customHeight="1" x14ac:dyDescent="0.2">
      <c r="A87" s="27" t="s">
        <v>673</v>
      </c>
      <c r="B87" s="61" t="s">
        <v>389</v>
      </c>
      <c r="C87" s="57" t="s">
        <v>175</v>
      </c>
      <c r="D87" s="57" t="s">
        <v>674</v>
      </c>
      <c r="E87" s="59">
        <v>11.3</v>
      </c>
      <c r="F87" s="33">
        <v>41821</v>
      </c>
      <c r="G87" s="58" t="s">
        <v>1010</v>
      </c>
    </row>
    <row r="88" spans="1:11" ht="85.5" customHeight="1" x14ac:dyDescent="0.2">
      <c r="A88" s="27" t="s">
        <v>675</v>
      </c>
      <c r="B88" s="61" t="s">
        <v>676</v>
      </c>
      <c r="C88" s="57" t="s">
        <v>677</v>
      </c>
      <c r="D88" s="57" t="s">
        <v>438</v>
      </c>
      <c r="E88" s="59">
        <v>11.3</v>
      </c>
      <c r="F88" s="33">
        <v>41828</v>
      </c>
      <c r="G88" s="58" t="s">
        <v>678</v>
      </c>
    </row>
    <row r="89" spans="1:11" ht="220" x14ac:dyDescent="0.2">
      <c r="A89" s="27" t="s">
        <v>679</v>
      </c>
      <c r="B89" s="61" t="s">
        <v>680</v>
      </c>
      <c r="C89" s="57" t="s">
        <v>681</v>
      </c>
      <c r="D89" s="57" t="s">
        <v>434</v>
      </c>
      <c r="E89" s="59" t="s">
        <v>682</v>
      </c>
      <c r="F89" s="33">
        <v>41828</v>
      </c>
      <c r="G89" s="58" t="s">
        <v>1011</v>
      </c>
    </row>
    <row r="90" spans="1:11" ht="143" x14ac:dyDescent="0.2">
      <c r="A90" s="27" t="s">
        <v>683</v>
      </c>
      <c r="B90" s="61" t="s">
        <v>680</v>
      </c>
      <c r="C90" s="57" t="s">
        <v>684</v>
      </c>
      <c r="D90" s="57" t="s">
        <v>438</v>
      </c>
      <c r="E90" s="59" t="s">
        <v>685</v>
      </c>
      <c r="F90" s="33">
        <v>41828</v>
      </c>
      <c r="G90" s="58" t="s">
        <v>686</v>
      </c>
    </row>
    <row r="91" spans="1:11" ht="65" x14ac:dyDescent="0.2">
      <c r="A91" s="27" t="s">
        <v>687</v>
      </c>
      <c r="B91" s="61" t="s">
        <v>387</v>
      </c>
      <c r="C91" s="57" t="s">
        <v>688</v>
      </c>
      <c r="D91" s="57" t="s">
        <v>444</v>
      </c>
      <c r="E91" s="59" t="s">
        <v>689</v>
      </c>
      <c r="F91" s="33">
        <v>41830</v>
      </c>
      <c r="G91" s="58" t="s">
        <v>690</v>
      </c>
    </row>
    <row r="92" spans="1:11" ht="193.5" customHeight="1" x14ac:dyDescent="0.2">
      <c r="A92" s="27" t="s">
        <v>691</v>
      </c>
      <c r="B92" s="61" t="s">
        <v>389</v>
      </c>
      <c r="C92" s="58" t="s">
        <v>692</v>
      </c>
      <c r="D92" s="57" t="s">
        <v>444</v>
      </c>
      <c r="E92" s="59">
        <v>8.6999999999999993</v>
      </c>
      <c r="F92" s="33">
        <v>41831</v>
      </c>
      <c r="G92" s="58" t="s">
        <v>693</v>
      </c>
    </row>
    <row r="93" spans="1:11" ht="116.25" customHeight="1" x14ac:dyDescent="0.2">
      <c r="A93" s="27" t="s">
        <v>694</v>
      </c>
      <c r="B93" s="61" t="s">
        <v>389</v>
      </c>
      <c r="C93" s="57" t="s">
        <v>695</v>
      </c>
      <c r="D93" s="57" t="s">
        <v>434</v>
      </c>
      <c r="E93" s="59">
        <v>11.3</v>
      </c>
      <c r="F93" s="33">
        <v>41831</v>
      </c>
      <c r="G93" s="58" t="s">
        <v>696</v>
      </c>
      <c r="H93" s="28"/>
      <c r="I93" s="28"/>
      <c r="J93" s="28"/>
      <c r="K93" s="28"/>
    </row>
    <row r="94" spans="1:11" ht="51" customHeight="1" x14ac:dyDescent="0.2">
      <c r="A94" s="27" t="s">
        <v>697</v>
      </c>
      <c r="B94" s="61" t="s">
        <v>676</v>
      </c>
      <c r="C94" s="57" t="s">
        <v>301</v>
      </c>
      <c r="D94" s="57" t="s">
        <v>444</v>
      </c>
      <c r="E94" s="59" t="s">
        <v>698</v>
      </c>
      <c r="F94" s="33">
        <v>41832</v>
      </c>
      <c r="G94" s="58" t="s">
        <v>699</v>
      </c>
    </row>
    <row r="95" spans="1:11" ht="96" customHeight="1" x14ac:dyDescent="0.2">
      <c r="A95" s="27" t="s">
        <v>700</v>
      </c>
      <c r="B95" s="61" t="s">
        <v>676</v>
      </c>
      <c r="C95" s="58" t="s">
        <v>701</v>
      </c>
      <c r="D95" s="57" t="s">
        <v>438</v>
      </c>
      <c r="E95" s="59" t="s">
        <v>689</v>
      </c>
      <c r="F95" s="33">
        <v>41833</v>
      </c>
      <c r="G95" s="58" t="s">
        <v>702</v>
      </c>
    </row>
    <row r="96" spans="1:11" ht="63" customHeight="1" x14ac:dyDescent="0.2">
      <c r="A96" s="27" t="s">
        <v>703</v>
      </c>
      <c r="B96" s="61" t="s">
        <v>680</v>
      </c>
      <c r="C96" s="57" t="s">
        <v>631</v>
      </c>
      <c r="D96" s="57" t="s">
        <v>438</v>
      </c>
      <c r="E96" s="59" t="s">
        <v>704</v>
      </c>
      <c r="F96" s="33">
        <v>41834</v>
      </c>
      <c r="G96" s="58" t="s">
        <v>705</v>
      </c>
    </row>
    <row r="97" spans="1:11" ht="93.75" customHeight="1" x14ac:dyDescent="0.2">
      <c r="A97" s="27" t="s">
        <v>706</v>
      </c>
      <c r="B97" s="61" t="s">
        <v>387</v>
      </c>
      <c r="C97" s="57" t="s">
        <v>707</v>
      </c>
      <c r="D97" s="57" t="s">
        <v>438</v>
      </c>
      <c r="E97" s="59">
        <v>9.1</v>
      </c>
      <c r="F97" s="33">
        <v>41835</v>
      </c>
      <c r="G97" s="58" t="s">
        <v>708</v>
      </c>
      <c r="H97" s="29"/>
      <c r="I97" s="29"/>
      <c r="J97" s="29"/>
      <c r="K97" s="29"/>
    </row>
    <row r="98" spans="1:11" ht="111" customHeight="1" x14ac:dyDescent="0.2">
      <c r="A98" s="27" t="s">
        <v>709</v>
      </c>
      <c r="B98" s="61" t="s">
        <v>680</v>
      </c>
      <c r="C98" s="57" t="s">
        <v>175</v>
      </c>
      <c r="D98" s="57" t="s">
        <v>438</v>
      </c>
      <c r="E98" s="59" t="s">
        <v>710</v>
      </c>
      <c r="F98" s="33">
        <v>41838</v>
      </c>
      <c r="G98" s="58" t="s">
        <v>711</v>
      </c>
    </row>
    <row r="99" spans="1:11" ht="74.25" customHeight="1" x14ac:dyDescent="0.2">
      <c r="A99" s="27" t="s">
        <v>712</v>
      </c>
      <c r="B99" s="61" t="s">
        <v>680</v>
      </c>
      <c r="C99" s="57" t="s">
        <v>713</v>
      </c>
      <c r="D99" s="57" t="s">
        <v>434</v>
      </c>
      <c r="E99" s="59" t="s">
        <v>714</v>
      </c>
      <c r="F99" s="33">
        <v>41842</v>
      </c>
      <c r="G99" s="58" t="s">
        <v>953</v>
      </c>
    </row>
    <row r="100" spans="1:11" ht="209" x14ac:dyDescent="0.2">
      <c r="A100" s="30" t="s">
        <v>715</v>
      </c>
      <c r="B100" s="62" t="s">
        <v>389</v>
      </c>
      <c r="C100" s="63" t="s">
        <v>716</v>
      </c>
      <c r="D100" s="63" t="s">
        <v>717</v>
      </c>
      <c r="E100" s="62" t="s">
        <v>718</v>
      </c>
      <c r="F100" s="34">
        <v>41856</v>
      </c>
      <c r="G100" s="64" t="s">
        <v>719</v>
      </c>
    </row>
    <row r="101" spans="1:11" ht="56" x14ac:dyDescent="0.2">
      <c r="A101" s="30" t="s">
        <v>720</v>
      </c>
      <c r="B101" s="62" t="s">
        <v>389</v>
      </c>
      <c r="C101" s="63" t="s">
        <v>175</v>
      </c>
      <c r="D101" s="63" t="s">
        <v>438</v>
      </c>
      <c r="E101" s="62" t="s">
        <v>721</v>
      </c>
      <c r="F101" s="34">
        <v>41856</v>
      </c>
      <c r="G101" s="62" t="s">
        <v>722</v>
      </c>
    </row>
    <row r="102" spans="1:11" ht="66" x14ac:dyDescent="0.2">
      <c r="A102" s="30" t="s">
        <v>723</v>
      </c>
      <c r="B102" s="62" t="s">
        <v>389</v>
      </c>
      <c r="C102" s="63" t="s">
        <v>724</v>
      </c>
      <c r="D102" s="63" t="s">
        <v>391</v>
      </c>
      <c r="E102" s="62" t="s">
        <v>725</v>
      </c>
      <c r="F102" s="34">
        <v>41856</v>
      </c>
      <c r="G102" s="64" t="s">
        <v>726</v>
      </c>
    </row>
    <row r="103" spans="1:11" ht="77" x14ac:dyDescent="0.2">
      <c r="A103" s="30" t="s">
        <v>727</v>
      </c>
      <c r="B103" s="62" t="s">
        <v>389</v>
      </c>
      <c r="C103" s="62" t="s">
        <v>728</v>
      </c>
      <c r="D103" s="62" t="s">
        <v>444</v>
      </c>
      <c r="E103" s="63" t="s">
        <v>714</v>
      </c>
      <c r="F103" s="34">
        <v>41866</v>
      </c>
      <c r="G103" s="64" t="s">
        <v>954</v>
      </c>
    </row>
    <row r="104" spans="1:11" ht="88" x14ac:dyDescent="0.2">
      <c r="A104" s="30" t="s">
        <v>729</v>
      </c>
      <c r="B104" s="62" t="s">
        <v>387</v>
      </c>
      <c r="C104" s="62" t="s">
        <v>730</v>
      </c>
      <c r="D104" s="62" t="s">
        <v>438</v>
      </c>
      <c r="E104" s="63" t="s">
        <v>731</v>
      </c>
      <c r="F104" s="34">
        <v>41866</v>
      </c>
      <c r="G104" s="64" t="s">
        <v>955</v>
      </c>
    </row>
    <row r="105" spans="1:11" ht="99" x14ac:dyDescent="0.2">
      <c r="A105" s="30" t="s">
        <v>732</v>
      </c>
      <c r="B105" s="62" t="s">
        <v>387</v>
      </c>
      <c r="C105" s="62" t="s">
        <v>733</v>
      </c>
      <c r="D105" s="62" t="s">
        <v>438</v>
      </c>
      <c r="E105" s="63" t="s">
        <v>734</v>
      </c>
      <c r="F105" s="34">
        <v>41871</v>
      </c>
      <c r="G105" s="64" t="s">
        <v>956</v>
      </c>
    </row>
    <row r="106" spans="1:11" ht="56" x14ac:dyDescent="0.2">
      <c r="A106" s="30" t="s">
        <v>735</v>
      </c>
      <c r="B106" s="62" t="s">
        <v>389</v>
      </c>
      <c r="C106" s="64" t="s">
        <v>736</v>
      </c>
      <c r="D106" s="65" t="s">
        <v>674</v>
      </c>
      <c r="E106" s="63">
        <v>8.6999999999999993</v>
      </c>
      <c r="F106" s="34">
        <v>41877</v>
      </c>
      <c r="G106" s="64" t="s">
        <v>737</v>
      </c>
    </row>
    <row r="107" spans="1:11" ht="33" x14ac:dyDescent="0.2">
      <c r="A107" s="30" t="s">
        <v>738</v>
      </c>
      <c r="B107" s="62" t="s">
        <v>389</v>
      </c>
      <c r="C107" s="62" t="s">
        <v>301</v>
      </c>
      <c r="D107" s="62" t="s">
        <v>391</v>
      </c>
      <c r="E107" s="63" t="s">
        <v>439</v>
      </c>
      <c r="F107" s="34">
        <v>41877</v>
      </c>
      <c r="G107" s="64" t="s">
        <v>739</v>
      </c>
    </row>
    <row r="108" spans="1:11" ht="154" x14ac:dyDescent="0.2">
      <c r="A108" s="30" t="s">
        <v>740</v>
      </c>
      <c r="B108" s="62" t="s">
        <v>389</v>
      </c>
      <c r="C108" s="62" t="s">
        <v>741</v>
      </c>
      <c r="D108" s="62" t="s">
        <v>438</v>
      </c>
      <c r="E108" s="63" t="s">
        <v>957</v>
      </c>
      <c r="F108" s="34">
        <v>41877</v>
      </c>
      <c r="G108" s="64" t="s">
        <v>742</v>
      </c>
    </row>
    <row r="109" spans="1:11" ht="55" x14ac:dyDescent="0.2">
      <c r="A109" s="30" t="s">
        <v>148</v>
      </c>
      <c r="B109" s="62" t="s">
        <v>387</v>
      </c>
      <c r="C109" s="62" t="s">
        <v>743</v>
      </c>
      <c r="D109" s="62" t="s">
        <v>444</v>
      </c>
      <c r="E109" s="63" t="s">
        <v>957</v>
      </c>
      <c r="F109" s="34">
        <v>41879</v>
      </c>
      <c r="G109" s="62" t="s">
        <v>744</v>
      </c>
    </row>
    <row r="110" spans="1:11" ht="55" x14ac:dyDescent="0.2">
      <c r="A110" s="30" t="s">
        <v>745</v>
      </c>
      <c r="B110" s="62" t="s">
        <v>389</v>
      </c>
      <c r="C110" s="62" t="s">
        <v>746</v>
      </c>
      <c r="D110" s="62" t="s">
        <v>438</v>
      </c>
      <c r="E110" s="63" t="s">
        <v>439</v>
      </c>
      <c r="F110" s="34">
        <v>41879</v>
      </c>
      <c r="G110" s="62" t="s">
        <v>958</v>
      </c>
    </row>
    <row r="111" spans="1:11" ht="110" x14ac:dyDescent="0.2">
      <c r="A111" s="30" t="s">
        <v>747</v>
      </c>
      <c r="B111" s="62" t="s">
        <v>387</v>
      </c>
      <c r="C111" s="62" t="s">
        <v>748</v>
      </c>
      <c r="D111" s="62" t="s">
        <v>438</v>
      </c>
      <c r="E111" s="63" t="s">
        <v>734</v>
      </c>
      <c r="F111" s="34">
        <v>41880</v>
      </c>
      <c r="G111" s="62" t="s">
        <v>749</v>
      </c>
    </row>
    <row r="112" spans="1:11" ht="143" x14ac:dyDescent="0.2">
      <c r="A112" s="35" t="s">
        <v>750</v>
      </c>
      <c r="B112" s="36" t="s">
        <v>935</v>
      </c>
      <c r="C112" s="36" t="s">
        <v>959</v>
      </c>
      <c r="D112" s="36" t="s">
        <v>940</v>
      </c>
      <c r="E112" s="37" t="s">
        <v>960</v>
      </c>
      <c r="F112" s="32">
        <v>41885</v>
      </c>
      <c r="G112" s="38" t="s">
        <v>751</v>
      </c>
    </row>
    <row r="113" spans="1:7" ht="176" x14ac:dyDescent="0.2">
      <c r="A113" s="35" t="s">
        <v>752</v>
      </c>
      <c r="B113" s="36" t="s">
        <v>935</v>
      </c>
      <c r="C113" s="36" t="s">
        <v>753</v>
      </c>
      <c r="D113" s="36" t="s">
        <v>961</v>
      </c>
      <c r="E113" s="39" t="s">
        <v>962</v>
      </c>
      <c r="F113" s="32">
        <v>41884</v>
      </c>
      <c r="G113" s="38" t="s">
        <v>754</v>
      </c>
    </row>
    <row r="114" spans="1:7" ht="66" x14ac:dyDescent="0.2">
      <c r="A114" s="35" t="s">
        <v>755</v>
      </c>
      <c r="B114" s="36" t="s">
        <v>935</v>
      </c>
      <c r="C114" s="36" t="s">
        <v>756</v>
      </c>
      <c r="D114" s="40" t="s">
        <v>940</v>
      </c>
      <c r="E114" s="41" t="s">
        <v>963</v>
      </c>
      <c r="F114" s="42">
        <v>41884</v>
      </c>
      <c r="G114" s="43" t="s">
        <v>757</v>
      </c>
    </row>
    <row r="115" spans="1:7" ht="132" x14ac:dyDescent="0.2">
      <c r="A115" s="35" t="s">
        <v>758</v>
      </c>
      <c r="B115" s="36" t="s">
        <v>935</v>
      </c>
      <c r="C115" s="36" t="s">
        <v>964</v>
      </c>
      <c r="D115" s="40" t="s">
        <v>932</v>
      </c>
      <c r="E115" s="41">
        <v>11.3</v>
      </c>
      <c r="F115" s="42">
        <v>41884</v>
      </c>
      <c r="G115" s="38" t="s">
        <v>759</v>
      </c>
    </row>
    <row r="116" spans="1:7" ht="176" x14ac:dyDescent="0.2">
      <c r="A116" s="35" t="s">
        <v>760</v>
      </c>
      <c r="B116" s="36" t="s">
        <v>935</v>
      </c>
      <c r="C116" s="36" t="s">
        <v>756</v>
      </c>
      <c r="D116" s="40" t="s">
        <v>932</v>
      </c>
      <c r="E116" s="41" t="s">
        <v>965</v>
      </c>
      <c r="F116" s="42">
        <v>41898</v>
      </c>
      <c r="G116" s="38" t="s">
        <v>761</v>
      </c>
    </row>
    <row r="117" spans="1:7" ht="39" x14ac:dyDescent="0.2">
      <c r="A117" s="35" t="s">
        <v>762</v>
      </c>
      <c r="B117" s="36" t="s">
        <v>935</v>
      </c>
      <c r="C117" s="36" t="s">
        <v>966</v>
      </c>
      <c r="D117" s="40" t="s">
        <v>940</v>
      </c>
      <c r="E117" s="41" t="s">
        <v>967</v>
      </c>
      <c r="F117" s="42">
        <v>41897</v>
      </c>
      <c r="G117" s="43" t="s">
        <v>764</v>
      </c>
    </row>
    <row r="118" spans="1:7" ht="55" x14ac:dyDescent="0.2">
      <c r="A118" s="35" t="s">
        <v>765</v>
      </c>
      <c r="B118" s="36" t="s">
        <v>935</v>
      </c>
      <c r="C118" s="36" t="s">
        <v>766</v>
      </c>
      <c r="D118" s="40" t="s">
        <v>968</v>
      </c>
      <c r="E118" s="41">
        <v>8.6999999999999993</v>
      </c>
      <c r="F118" s="42">
        <v>41897</v>
      </c>
      <c r="G118" s="38" t="s">
        <v>767</v>
      </c>
    </row>
    <row r="119" spans="1:7" ht="44" x14ac:dyDescent="0.2">
      <c r="A119" s="35" t="s">
        <v>768</v>
      </c>
      <c r="B119" s="36" t="s">
        <v>935</v>
      </c>
      <c r="C119" s="36" t="s">
        <v>969</v>
      </c>
      <c r="D119" s="40" t="s">
        <v>932</v>
      </c>
      <c r="E119" s="41" t="s">
        <v>970</v>
      </c>
      <c r="F119" s="42">
        <v>41894</v>
      </c>
      <c r="G119" s="44" t="s">
        <v>769</v>
      </c>
    </row>
    <row r="120" spans="1:7" ht="33" x14ac:dyDescent="0.2">
      <c r="A120" s="35" t="s">
        <v>770</v>
      </c>
      <c r="B120" s="36" t="s">
        <v>930</v>
      </c>
      <c r="C120" s="36" t="s">
        <v>771</v>
      </c>
      <c r="D120" s="40" t="s">
        <v>971</v>
      </c>
      <c r="E120" s="41" t="s">
        <v>972</v>
      </c>
      <c r="F120" s="42">
        <v>41887</v>
      </c>
      <c r="G120" s="43" t="s">
        <v>973</v>
      </c>
    </row>
    <row r="121" spans="1:7" ht="44" x14ac:dyDescent="0.2">
      <c r="A121" s="35" t="s">
        <v>772</v>
      </c>
      <c r="B121" s="36" t="s">
        <v>935</v>
      </c>
      <c r="C121" s="36" t="s">
        <v>773</v>
      </c>
      <c r="D121" s="40" t="s">
        <v>968</v>
      </c>
      <c r="E121" s="41" t="s">
        <v>974</v>
      </c>
      <c r="F121" s="42">
        <v>41886</v>
      </c>
      <c r="G121" s="43" t="s">
        <v>774</v>
      </c>
    </row>
    <row r="122" spans="1:7" ht="44" x14ac:dyDescent="0.2">
      <c r="A122" s="35" t="s">
        <v>775</v>
      </c>
      <c r="B122" s="36" t="s">
        <v>930</v>
      </c>
      <c r="C122" s="36" t="s">
        <v>753</v>
      </c>
      <c r="D122" s="40" t="s">
        <v>961</v>
      </c>
      <c r="E122" s="41" t="s">
        <v>975</v>
      </c>
      <c r="F122" s="42">
        <v>41898</v>
      </c>
      <c r="G122" s="43" t="s">
        <v>777</v>
      </c>
    </row>
    <row r="123" spans="1:7" ht="121" x14ac:dyDescent="0.2">
      <c r="A123" s="35" t="s">
        <v>778</v>
      </c>
      <c r="B123" s="36" t="s">
        <v>935</v>
      </c>
      <c r="C123" s="36" t="s">
        <v>753</v>
      </c>
      <c r="D123" s="40" t="s">
        <v>961</v>
      </c>
      <c r="E123" s="41" t="s">
        <v>975</v>
      </c>
      <c r="F123" s="42">
        <v>41898</v>
      </c>
      <c r="G123" s="45" t="s">
        <v>779</v>
      </c>
    </row>
    <row r="124" spans="1:7" ht="44" x14ac:dyDescent="0.2">
      <c r="A124" s="46" t="s">
        <v>780</v>
      </c>
      <c r="B124" s="36" t="s">
        <v>930</v>
      </c>
      <c r="C124" s="36" t="s">
        <v>781</v>
      </c>
      <c r="D124" s="40" t="s">
        <v>961</v>
      </c>
      <c r="E124" s="41" t="s">
        <v>976</v>
      </c>
      <c r="F124" s="42">
        <v>41912</v>
      </c>
      <c r="G124" s="43" t="s">
        <v>782</v>
      </c>
    </row>
    <row r="125" spans="1:7" ht="55" x14ac:dyDescent="0.2">
      <c r="A125" s="21" t="s">
        <v>783</v>
      </c>
      <c r="B125" s="47" t="s">
        <v>977</v>
      </c>
      <c r="C125" s="47" t="s">
        <v>978</v>
      </c>
      <c r="D125" s="47" t="s">
        <v>979</v>
      </c>
      <c r="E125" s="47" t="s">
        <v>980</v>
      </c>
      <c r="F125" s="66" t="s">
        <v>981</v>
      </c>
      <c r="G125" s="67" t="s">
        <v>982</v>
      </c>
    </row>
    <row r="126" spans="1:7" ht="121" x14ac:dyDescent="0.2">
      <c r="A126" s="21" t="s">
        <v>784</v>
      </c>
      <c r="B126" s="47" t="s">
        <v>983</v>
      </c>
      <c r="C126" s="47" t="s">
        <v>785</v>
      </c>
      <c r="D126" s="47" t="s">
        <v>968</v>
      </c>
      <c r="E126" s="47" t="s">
        <v>975</v>
      </c>
      <c r="F126" s="67" t="s">
        <v>786</v>
      </c>
      <c r="G126" s="67" t="s">
        <v>787</v>
      </c>
    </row>
    <row r="127" spans="1:7" ht="78" x14ac:dyDescent="0.2">
      <c r="A127" s="21" t="s">
        <v>788</v>
      </c>
      <c r="B127" s="2" t="s">
        <v>977</v>
      </c>
      <c r="C127" s="47" t="s">
        <v>984</v>
      </c>
      <c r="D127" s="47" t="s">
        <v>961</v>
      </c>
      <c r="E127" s="47" t="s">
        <v>985</v>
      </c>
      <c r="F127" s="66" t="s">
        <v>789</v>
      </c>
      <c r="G127" s="67" t="s">
        <v>790</v>
      </c>
    </row>
    <row r="128" spans="1:7" ht="88" x14ac:dyDescent="0.2">
      <c r="A128" s="21" t="s">
        <v>791</v>
      </c>
      <c r="B128" s="47" t="s">
        <v>986</v>
      </c>
      <c r="C128" s="47" t="s">
        <v>987</v>
      </c>
      <c r="D128" s="47" t="s">
        <v>932</v>
      </c>
      <c r="E128" s="47" t="s">
        <v>988</v>
      </c>
      <c r="F128" s="66" t="s">
        <v>793</v>
      </c>
      <c r="G128" s="67" t="s">
        <v>989</v>
      </c>
    </row>
    <row r="129" spans="1:7" ht="77" x14ac:dyDescent="0.2">
      <c r="A129" s="21" t="s">
        <v>794</v>
      </c>
      <c r="B129" s="47" t="s">
        <v>977</v>
      </c>
      <c r="C129" s="47" t="s">
        <v>990</v>
      </c>
      <c r="D129" s="47" t="s">
        <v>961</v>
      </c>
      <c r="E129" s="47" t="s">
        <v>991</v>
      </c>
      <c r="F129" s="66" t="s">
        <v>793</v>
      </c>
      <c r="G129" s="67" t="s">
        <v>1012</v>
      </c>
    </row>
    <row r="130" spans="1:7" ht="110" x14ac:dyDescent="0.2">
      <c r="A130" s="21" t="s">
        <v>796</v>
      </c>
      <c r="B130" s="47" t="s">
        <v>986</v>
      </c>
      <c r="C130" s="47" t="s">
        <v>797</v>
      </c>
      <c r="D130" s="47" t="s">
        <v>961</v>
      </c>
      <c r="E130" s="47">
        <v>9.1</v>
      </c>
      <c r="F130" s="66" t="s">
        <v>798</v>
      </c>
      <c r="G130" s="67" t="s">
        <v>1013</v>
      </c>
    </row>
    <row r="131" spans="1:7" ht="44" x14ac:dyDescent="0.2">
      <c r="A131" s="21" t="s">
        <v>799</v>
      </c>
      <c r="B131" s="47" t="s">
        <v>977</v>
      </c>
      <c r="C131" s="47" t="s">
        <v>1014</v>
      </c>
      <c r="D131" s="47" t="s">
        <v>971</v>
      </c>
      <c r="E131" s="47" t="s">
        <v>967</v>
      </c>
      <c r="F131" s="66" t="s">
        <v>800</v>
      </c>
      <c r="G131" s="67" t="s">
        <v>1015</v>
      </c>
    </row>
    <row r="132" spans="1:7" ht="77" x14ac:dyDescent="0.2">
      <c r="A132" s="21" t="s">
        <v>801</v>
      </c>
      <c r="B132" s="47" t="s">
        <v>977</v>
      </c>
      <c r="C132" s="47" t="s">
        <v>620</v>
      </c>
      <c r="D132" s="47" t="s">
        <v>961</v>
      </c>
      <c r="E132" s="47" t="s">
        <v>1016</v>
      </c>
      <c r="F132" s="66" t="s">
        <v>800</v>
      </c>
      <c r="G132" s="67" t="s">
        <v>1017</v>
      </c>
    </row>
    <row r="133" spans="1:7" ht="88" x14ac:dyDescent="0.2">
      <c r="A133" s="21" t="s">
        <v>803</v>
      </c>
      <c r="B133" s="47" t="s">
        <v>1018</v>
      </c>
      <c r="C133" s="47" t="s">
        <v>1014</v>
      </c>
      <c r="D133" s="47" t="s">
        <v>1019</v>
      </c>
      <c r="E133" s="47" t="s">
        <v>1005</v>
      </c>
      <c r="F133" s="66" t="s">
        <v>800</v>
      </c>
      <c r="G133" s="67" t="s">
        <v>804</v>
      </c>
    </row>
    <row r="134" spans="1:7" ht="99" x14ac:dyDescent="0.2">
      <c r="A134" s="21" t="s">
        <v>805</v>
      </c>
      <c r="B134" s="47" t="s">
        <v>977</v>
      </c>
      <c r="C134" s="47" t="s">
        <v>966</v>
      </c>
      <c r="D134" s="47" t="s">
        <v>1020</v>
      </c>
      <c r="E134" s="47" t="s">
        <v>957</v>
      </c>
      <c r="F134" s="66" t="s">
        <v>806</v>
      </c>
      <c r="G134" s="67" t="s">
        <v>1021</v>
      </c>
    </row>
    <row r="135" spans="1:7" ht="110" x14ac:dyDescent="0.2">
      <c r="A135" s="21" t="s">
        <v>17</v>
      </c>
      <c r="B135" s="47" t="s">
        <v>977</v>
      </c>
      <c r="C135" s="47" t="s">
        <v>984</v>
      </c>
      <c r="D135" s="47" t="s">
        <v>961</v>
      </c>
      <c r="E135" s="47" t="s">
        <v>1022</v>
      </c>
      <c r="F135" s="66" t="s">
        <v>807</v>
      </c>
      <c r="G135" s="67" t="s">
        <v>1023</v>
      </c>
    </row>
    <row r="136" spans="1:7" ht="44" x14ac:dyDescent="0.2">
      <c r="A136" s="21" t="s">
        <v>808</v>
      </c>
      <c r="B136" s="47" t="s">
        <v>986</v>
      </c>
      <c r="C136" s="47" t="s">
        <v>1024</v>
      </c>
      <c r="D136" s="47" t="s">
        <v>1019</v>
      </c>
      <c r="E136" s="47" t="s">
        <v>1025</v>
      </c>
      <c r="F136" s="66" t="s">
        <v>807</v>
      </c>
      <c r="G136" s="67" t="s">
        <v>809</v>
      </c>
    </row>
    <row r="137" spans="1:7" ht="66" x14ac:dyDescent="0.2">
      <c r="A137" s="21" t="s">
        <v>810</v>
      </c>
      <c r="B137" s="47" t="s">
        <v>977</v>
      </c>
      <c r="C137" s="47" t="s">
        <v>629</v>
      </c>
      <c r="D137" s="47" t="s">
        <v>1026</v>
      </c>
      <c r="E137" s="47" t="s">
        <v>1027</v>
      </c>
      <c r="F137" s="67" t="s">
        <v>811</v>
      </c>
      <c r="G137" s="67" t="s">
        <v>812</v>
      </c>
    </row>
    <row r="138" spans="1:7" ht="88" x14ac:dyDescent="0.2">
      <c r="A138" s="21" t="s">
        <v>813</v>
      </c>
      <c r="B138" s="47" t="s">
        <v>986</v>
      </c>
      <c r="C138" s="47" t="s">
        <v>1028</v>
      </c>
      <c r="D138" s="47" t="s">
        <v>932</v>
      </c>
      <c r="E138" s="47" t="s">
        <v>1029</v>
      </c>
      <c r="F138" s="66" t="s">
        <v>814</v>
      </c>
      <c r="G138" s="67" t="s">
        <v>815</v>
      </c>
    </row>
    <row r="139" spans="1:7" ht="66" x14ac:dyDescent="0.2">
      <c r="A139" s="21" t="s">
        <v>816</v>
      </c>
      <c r="B139" s="47" t="s">
        <v>986</v>
      </c>
      <c r="C139" s="47" t="s">
        <v>1030</v>
      </c>
      <c r="D139" s="47" t="s">
        <v>932</v>
      </c>
      <c r="E139" s="47" t="s">
        <v>1031</v>
      </c>
      <c r="F139" s="66" t="s">
        <v>817</v>
      </c>
      <c r="G139" s="67" t="s">
        <v>818</v>
      </c>
    </row>
    <row r="140" spans="1:7" ht="55" x14ac:dyDescent="0.2">
      <c r="A140" s="21" t="s">
        <v>819</v>
      </c>
      <c r="B140" s="47" t="s">
        <v>977</v>
      </c>
      <c r="C140" s="47" t="s">
        <v>1032</v>
      </c>
      <c r="D140" s="2" t="s">
        <v>961</v>
      </c>
      <c r="E140" s="2" t="s">
        <v>1033</v>
      </c>
      <c r="F140" s="66" t="s">
        <v>817</v>
      </c>
      <c r="G140" s="67" t="s">
        <v>820</v>
      </c>
    </row>
    <row r="141" spans="1:7" ht="55" x14ac:dyDescent="0.2">
      <c r="A141" s="21" t="s">
        <v>821</v>
      </c>
      <c r="B141" s="47" t="s">
        <v>986</v>
      </c>
      <c r="C141" s="47" t="s">
        <v>1034</v>
      </c>
      <c r="D141" s="47" t="s">
        <v>1035</v>
      </c>
      <c r="E141" s="47" t="s">
        <v>1036</v>
      </c>
      <c r="F141" s="66" t="s">
        <v>823</v>
      </c>
      <c r="G141" s="67" t="s">
        <v>824</v>
      </c>
    </row>
    <row r="142" spans="1:7" ht="44" x14ac:dyDescent="0.2">
      <c r="A142" s="20" t="s">
        <v>825</v>
      </c>
      <c r="B142" s="4" t="s">
        <v>986</v>
      </c>
      <c r="C142" s="4" t="s">
        <v>618</v>
      </c>
      <c r="D142" s="4" t="s">
        <v>932</v>
      </c>
      <c r="E142" s="4" t="s">
        <v>1037</v>
      </c>
      <c r="F142" s="4" t="s">
        <v>826</v>
      </c>
      <c r="G142" s="48" t="s">
        <v>1038</v>
      </c>
    </row>
    <row r="143" spans="1:7" x14ac:dyDescent="0.2">
      <c r="A143" s="20" t="s">
        <v>827</v>
      </c>
      <c r="B143" s="4" t="s">
        <v>986</v>
      </c>
      <c r="C143" s="4" t="s">
        <v>1039</v>
      </c>
      <c r="D143" s="4" t="s">
        <v>1019</v>
      </c>
      <c r="E143" s="4" t="s">
        <v>1040</v>
      </c>
      <c r="F143" s="4" t="s">
        <v>828</v>
      </c>
      <c r="G143" s="48" t="s">
        <v>1041</v>
      </c>
    </row>
    <row r="144" spans="1:7" ht="44" x14ac:dyDescent="0.2">
      <c r="A144" s="20" t="s">
        <v>830</v>
      </c>
      <c r="B144" s="4" t="s">
        <v>977</v>
      </c>
      <c r="C144" s="4" t="s">
        <v>1042</v>
      </c>
      <c r="D144" s="4" t="s">
        <v>932</v>
      </c>
      <c r="E144" s="4" t="s">
        <v>1043</v>
      </c>
      <c r="F144" s="4" t="s">
        <v>831</v>
      </c>
      <c r="G144" s="48" t="s">
        <v>1044</v>
      </c>
    </row>
    <row r="145" spans="1:7" ht="77" x14ac:dyDescent="0.2">
      <c r="A145" s="20" t="s">
        <v>832</v>
      </c>
      <c r="B145" s="4" t="s">
        <v>977</v>
      </c>
      <c r="C145" s="4" t="s">
        <v>966</v>
      </c>
      <c r="D145" s="4" t="s">
        <v>932</v>
      </c>
      <c r="E145" s="4" t="s">
        <v>1045</v>
      </c>
      <c r="F145" s="4" t="s">
        <v>833</v>
      </c>
      <c r="G145" s="2" t="s">
        <v>1046</v>
      </c>
    </row>
    <row r="146" spans="1:7" ht="26" x14ac:dyDescent="0.2">
      <c r="A146" s="20" t="s">
        <v>835</v>
      </c>
      <c r="B146" s="4" t="s">
        <v>986</v>
      </c>
      <c r="C146" s="4" t="s">
        <v>1047</v>
      </c>
      <c r="D146" s="4" t="s">
        <v>961</v>
      </c>
      <c r="E146" s="4" t="s">
        <v>988</v>
      </c>
      <c r="F146" s="4" t="s">
        <v>836</v>
      </c>
      <c r="G146" s="48" t="s">
        <v>1048</v>
      </c>
    </row>
    <row r="147" spans="1:7" ht="165" x14ac:dyDescent="0.2">
      <c r="A147" s="20" t="s">
        <v>838</v>
      </c>
      <c r="B147" s="4" t="s">
        <v>986</v>
      </c>
      <c r="C147" s="4" t="s">
        <v>1049</v>
      </c>
      <c r="D147" s="4" t="s">
        <v>961</v>
      </c>
      <c r="E147" s="4" t="s">
        <v>1016</v>
      </c>
      <c r="F147" s="4" t="s">
        <v>839</v>
      </c>
      <c r="G147" s="48" t="s">
        <v>1050</v>
      </c>
    </row>
    <row r="148" spans="1:7" ht="77" x14ac:dyDescent="0.2">
      <c r="A148" s="20" t="s">
        <v>840</v>
      </c>
      <c r="B148" s="4" t="s">
        <v>977</v>
      </c>
      <c r="C148" s="2" t="s">
        <v>1051</v>
      </c>
      <c r="D148" s="4" t="s">
        <v>932</v>
      </c>
      <c r="E148" s="4" t="s">
        <v>1003</v>
      </c>
      <c r="F148" s="4" t="s">
        <v>841</v>
      </c>
      <c r="G148" s="48" t="s">
        <v>842</v>
      </c>
    </row>
    <row r="149" spans="1:7" ht="66" x14ac:dyDescent="0.2">
      <c r="A149" s="20" t="s">
        <v>825</v>
      </c>
      <c r="B149" s="4" t="s">
        <v>986</v>
      </c>
      <c r="C149" s="4" t="s">
        <v>618</v>
      </c>
      <c r="D149" s="4" t="s">
        <v>932</v>
      </c>
      <c r="E149" s="4" t="s">
        <v>1037</v>
      </c>
      <c r="F149" s="4" t="s">
        <v>826</v>
      </c>
      <c r="G149" s="48" t="s">
        <v>1052</v>
      </c>
    </row>
    <row r="150" spans="1:7" x14ac:dyDescent="0.2">
      <c r="A150" s="20" t="s">
        <v>827</v>
      </c>
      <c r="B150" s="4" t="s">
        <v>986</v>
      </c>
      <c r="C150" s="4" t="s">
        <v>1039</v>
      </c>
      <c r="D150" s="4" t="s">
        <v>1019</v>
      </c>
      <c r="E150" s="4" t="s">
        <v>1040</v>
      </c>
      <c r="F150" s="4" t="s">
        <v>828</v>
      </c>
      <c r="G150" s="48" t="s">
        <v>829</v>
      </c>
    </row>
    <row r="151" spans="1:7" ht="39" x14ac:dyDescent="0.2">
      <c r="A151" s="20" t="s">
        <v>830</v>
      </c>
      <c r="B151" s="4" t="s">
        <v>977</v>
      </c>
      <c r="C151" s="4" t="s">
        <v>1042</v>
      </c>
      <c r="D151" s="4" t="s">
        <v>932</v>
      </c>
      <c r="E151" s="4" t="s">
        <v>1043</v>
      </c>
      <c r="F151" s="4" t="s">
        <v>831</v>
      </c>
      <c r="G151" s="48" t="s">
        <v>1053</v>
      </c>
    </row>
    <row r="152" spans="1:7" ht="77" x14ac:dyDescent="0.2">
      <c r="A152" s="20" t="s">
        <v>832</v>
      </c>
      <c r="B152" s="4" t="s">
        <v>977</v>
      </c>
      <c r="C152" s="4" t="s">
        <v>966</v>
      </c>
      <c r="D152" s="4" t="s">
        <v>932</v>
      </c>
      <c r="E152" s="4" t="s">
        <v>1045</v>
      </c>
      <c r="F152" s="4" t="s">
        <v>833</v>
      </c>
      <c r="G152" s="2" t="s">
        <v>834</v>
      </c>
    </row>
    <row r="153" spans="1:7" ht="26" x14ac:dyDescent="0.2">
      <c r="A153" s="20" t="s">
        <v>835</v>
      </c>
      <c r="B153" s="4" t="s">
        <v>986</v>
      </c>
      <c r="C153" s="4" t="s">
        <v>1047</v>
      </c>
      <c r="D153" s="4" t="s">
        <v>961</v>
      </c>
      <c r="E153" s="4" t="s">
        <v>988</v>
      </c>
      <c r="F153" s="4" t="s">
        <v>836</v>
      </c>
      <c r="G153" s="48" t="s">
        <v>837</v>
      </c>
    </row>
    <row r="154" spans="1:7" ht="165" x14ac:dyDescent="0.2">
      <c r="A154" s="20" t="s">
        <v>838</v>
      </c>
      <c r="B154" s="4" t="s">
        <v>986</v>
      </c>
      <c r="C154" s="4" t="s">
        <v>1049</v>
      </c>
      <c r="D154" s="4" t="s">
        <v>961</v>
      </c>
      <c r="E154" s="4" t="s">
        <v>1016</v>
      </c>
      <c r="F154" s="4" t="s">
        <v>839</v>
      </c>
      <c r="G154" s="48" t="s">
        <v>1054</v>
      </c>
    </row>
    <row r="155" spans="1:7" ht="77" x14ac:dyDescent="0.2">
      <c r="A155" s="20" t="s">
        <v>840</v>
      </c>
      <c r="B155" s="4" t="s">
        <v>977</v>
      </c>
      <c r="C155" s="2" t="s">
        <v>1051</v>
      </c>
      <c r="D155" s="4" t="s">
        <v>932</v>
      </c>
      <c r="E155" s="4" t="s">
        <v>1003</v>
      </c>
      <c r="F155" s="4" t="s">
        <v>841</v>
      </c>
      <c r="G155" s="48" t="s">
        <v>842</v>
      </c>
    </row>
    <row r="156" spans="1:7" ht="44" x14ac:dyDescent="0.2">
      <c r="A156" s="49" t="s">
        <v>843</v>
      </c>
      <c r="B156" s="50" t="s">
        <v>935</v>
      </c>
      <c r="C156" s="50" t="s">
        <v>1055</v>
      </c>
      <c r="D156" s="50" t="s">
        <v>968</v>
      </c>
      <c r="E156" s="50" t="s">
        <v>1056</v>
      </c>
      <c r="F156" s="51" t="s">
        <v>844</v>
      </c>
      <c r="G156" s="14" t="s">
        <v>845</v>
      </c>
    </row>
    <row r="157" spans="1:7" ht="110" x14ac:dyDescent="0.2">
      <c r="A157" s="20" t="s">
        <v>846</v>
      </c>
      <c r="B157" s="14" t="s">
        <v>935</v>
      </c>
      <c r="C157" s="14" t="s">
        <v>1057</v>
      </c>
      <c r="D157" s="14" t="s">
        <v>932</v>
      </c>
      <c r="E157" s="14">
        <v>11.3</v>
      </c>
      <c r="F157" s="51" t="s">
        <v>847</v>
      </c>
      <c r="G157" s="14" t="s">
        <v>897</v>
      </c>
    </row>
    <row r="158" spans="1:7" ht="154" x14ac:dyDescent="0.2">
      <c r="A158" s="20" t="s">
        <v>848</v>
      </c>
      <c r="B158" s="14" t="s">
        <v>930</v>
      </c>
      <c r="C158" s="14" t="s">
        <v>849</v>
      </c>
      <c r="D158" s="14" t="s">
        <v>961</v>
      </c>
      <c r="E158" s="14" t="s">
        <v>972</v>
      </c>
      <c r="F158" s="51" t="s">
        <v>850</v>
      </c>
      <c r="G158" s="14" t="s">
        <v>851</v>
      </c>
    </row>
    <row r="159" spans="1:7" ht="52" x14ac:dyDescent="0.2">
      <c r="A159" s="20" t="s">
        <v>852</v>
      </c>
      <c r="B159" s="14" t="s">
        <v>930</v>
      </c>
      <c r="C159" s="14" t="s">
        <v>601</v>
      </c>
      <c r="D159" s="14" t="s">
        <v>1019</v>
      </c>
      <c r="E159" s="14" t="s">
        <v>988</v>
      </c>
      <c r="F159" s="51" t="s">
        <v>853</v>
      </c>
      <c r="G159" s="14" t="s">
        <v>854</v>
      </c>
    </row>
    <row r="160" spans="1:7" ht="99" x14ac:dyDescent="0.2">
      <c r="A160" s="20" t="s">
        <v>855</v>
      </c>
      <c r="B160" s="14" t="s">
        <v>935</v>
      </c>
      <c r="C160" s="14" t="s">
        <v>618</v>
      </c>
      <c r="D160" s="14" t="s">
        <v>940</v>
      </c>
      <c r="E160" s="14" t="s">
        <v>967</v>
      </c>
      <c r="F160" s="51" t="s">
        <v>856</v>
      </c>
      <c r="G160" s="14" t="s">
        <v>1058</v>
      </c>
    </row>
    <row r="161" spans="1:7" ht="88" x14ac:dyDescent="0.2">
      <c r="A161" s="20" t="s">
        <v>857</v>
      </c>
      <c r="B161" s="14" t="s">
        <v>935</v>
      </c>
      <c r="C161" s="14" t="s">
        <v>1059</v>
      </c>
      <c r="D161" s="14" t="s">
        <v>1035</v>
      </c>
      <c r="E161" s="14">
        <v>9.1</v>
      </c>
      <c r="F161" s="51" t="s">
        <v>856</v>
      </c>
      <c r="G161" s="14" t="s">
        <v>858</v>
      </c>
    </row>
    <row r="162" spans="1:7" ht="88" x14ac:dyDescent="0.2">
      <c r="A162" s="20" t="s">
        <v>859</v>
      </c>
      <c r="B162" s="14" t="s">
        <v>1060</v>
      </c>
      <c r="C162" s="14" t="s">
        <v>1061</v>
      </c>
      <c r="D162" s="14" t="s">
        <v>932</v>
      </c>
      <c r="E162" s="14" t="s">
        <v>1062</v>
      </c>
      <c r="F162" s="51" t="s">
        <v>861</v>
      </c>
      <c r="G162" s="14" t="s">
        <v>898</v>
      </c>
    </row>
    <row r="163" spans="1:7" ht="39" x14ac:dyDescent="0.2">
      <c r="A163" s="20" t="s">
        <v>862</v>
      </c>
      <c r="B163" s="14" t="s">
        <v>935</v>
      </c>
      <c r="C163" s="14" t="s">
        <v>1063</v>
      </c>
      <c r="D163" s="14" t="s">
        <v>1064</v>
      </c>
      <c r="E163" s="14" t="s">
        <v>1065</v>
      </c>
      <c r="F163" s="51" t="s">
        <v>861</v>
      </c>
      <c r="G163" s="14" t="s">
        <v>864</v>
      </c>
    </row>
    <row r="164" spans="1:7" ht="44" x14ac:dyDescent="0.2">
      <c r="A164" s="20" t="s">
        <v>865</v>
      </c>
      <c r="B164" s="14" t="s">
        <v>935</v>
      </c>
      <c r="C164" s="14" t="s">
        <v>866</v>
      </c>
      <c r="D164" s="14" t="s">
        <v>1019</v>
      </c>
      <c r="E164" s="14" t="s">
        <v>1008</v>
      </c>
      <c r="F164" s="51" t="s">
        <v>861</v>
      </c>
      <c r="G164" s="14" t="s">
        <v>867</v>
      </c>
    </row>
    <row r="165" spans="1:7" ht="88" x14ac:dyDescent="0.2">
      <c r="A165" s="20" t="s">
        <v>868</v>
      </c>
      <c r="B165" s="14" t="s">
        <v>935</v>
      </c>
      <c r="C165" s="14" t="s">
        <v>869</v>
      </c>
      <c r="D165" s="14" t="s">
        <v>968</v>
      </c>
      <c r="E165" s="14" t="s">
        <v>957</v>
      </c>
      <c r="F165" s="51" t="s">
        <v>861</v>
      </c>
      <c r="G165" s="14" t="s">
        <v>899</v>
      </c>
    </row>
    <row r="166" spans="1:7" ht="77" x14ac:dyDescent="0.2">
      <c r="A166" s="20" t="s">
        <v>870</v>
      </c>
      <c r="B166" s="14" t="s">
        <v>935</v>
      </c>
      <c r="C166" s="14" t="s">
        <v>601</v>
      </c>
      <c r="D166" s="14" t="s">
        <v>932</v>
      </c>
      <c r="E166" s="14">
        <v>11.3</v>
      </c>
      <c r="F166" s="51" t="s">
        <v>861</v>
      </c>
      <c r="G166" s="14" t="s">
        <v>871</v>
      </c>
    </row>
    <row r="167" spans="1:7" ht="44" x14ac:dyDescent="0.2">
      <c r="A167" s="20" t="s">
        <v>872</v>
      </c>
      <c r="B167" s="14" t="s">
        <v>1066</v>
      </c>
      <c r="C167" s="14" t="s">
        <v>1067</v>
      </c>
      <c r="D167" s="14" t="s">
        <v>1019</v>
      </c>
      <c r="E167" s="14" t="s">
        <v>1068</v>
      </c>
      <c r="F167" s="51" t="s">
        <v>874</v>
      </c>
      <c r="G167" s="14" t="s">
        <v>875</v>
      </c>
    </row>
    <row r="168" spans="1:7" ht="55" x14ac:dyDescent="0.2">
      <c r="A168" s="20" t="s">
        <v>876</v>
      </c>
      <c r="B168" s="14" t="s">
        <v>930</v>
      </c>
      <c r="C168" s="14" t="s">
        <v>1069</v>
      </c>
      <c r="D168" s="14" t="s">
        <v>1019</v>
      </c>
      <c r="E168" s="14" t="s">
        <v>1065</v>
      </c>
      <c r="F168" s="51" t="s">
        <v>874</v>
      </c>
      <c r="G168" s="14" t="s">
        <v>877</v>
      </c>
    </row>
    <row r="169" spans="1:7" ht="44" x14ac:dyDescent="0.2">
      <c r="A169" s="20" t="s">
        <v>878</v>
      </c>
      <c r="B169" s="14" t="s">
        <v>930</v>
      </c>
      <c r="C169" s="14" t="s">
        <v>1070</v>
      </c>
      <c r="D169" s="14" t="s">
        <v>1071</v>
      </c>
      <c r="E169" s="14" t="s">
        <v>1003</v>
      </c>
      <c r="F169" s="51" t="s">
        <v>879</v>
      </c>
      <c r="G169" s="14" t="s">
        <v>900</v>
      </c>
    </row>
    <row r="170" spans="1:7" ht="132" x14ac:dyDescent="0.2">
      <c r="A170" s="20" t="s">
        <v>880</v>
      </c>
      <c r="B170" s="14" t="s">
        <v>935</v>
      </c>
      <c r="C170" s="14" t="s">
        <v>1072</v>
      </c>
      <c r="D170" s="14" t="s">
        <v>1019</v>
      </c>
      <c r="E170" s="14" t="s">
        <v>1073</v>
      </c>
      <c r="F170" s="51" t="s">
        <v>879</v>
      </c>
      <c r="G170" s="14" t="s">
        <v>881</v>
      </c>
    </row>
    <row r="171" spans="1:7" ht="121" x14ac:dyDescent="0.2">
      <c r="A171" s="20" t="s">
        <v>882</v>
      </c>
      <c r="B171" s="14" t="s">
        <v>935</v>
      </c>
      <c r="C171" s="14" t="s">
        <v>883</v>
      </c>
      <c r="D171" s="14" t="s">
        <v>961</v>
      </c>
      <c r="E171" s="14" t="s">
        <v>1074</v>
      </c>
      <c r="F171" s="51" t="s">
        <v>884</v>
      </c>
      <c r="G171" s="14" t="s">
        <v>1075</v>
      </c>
    </row>
    <row r="172" spans="1:7" ht="66" x14ac:dyDescent="0.2">
      <c r="A172" s="20" t="s">
        <v>885</v>
      </c>
      <c r="B172" s="14" t="s">
        <v>935</v>
      </c>
      <c r="C172" s="14" t="s">
        <v>886</v>
      </c>
      <c r="D172" s="14" t="s">
        <v>971</v>
      </c>
      <c r="E172" s="14">
        <v>8.6999999999999993</v>
      </c>
      <c r="F172" s="51" t="s">
        <v>884</v>
      </c>
      <c r="G172" s="14" t="s">
        <v>887</v>
      </c>
    </row>
    <row r="173" spans="1:7" ht="77" x14ac:dyDescent="0.2">
      <c r="A173" s="20" t="s">
        <v>888</v>
      </c>
      <c r="B173" s="14" t="s">
        <v>930</v>
      </c>
      <c r="C173" s="14" t="s">
        <v>889</v>
      </c>
      <c r="D173" s="14" t="s">
        <v>940</v>
      </c>
      <c r="E173" s="14" t="s">
        <v>988</v>
      </c>
      <c r="F173" s="51" t="s">
        <v>884</v>
      </c>
      <c r="G173" s="14" t="s">
        <v>890</v>
      </c>
    </row>
    <row r="174" spans="1:7" ht="77" x14ac:dyDescent="0.2">
      <c r="A174" s="20" t="s">
        <v>891</v>
      </c>
      <c r="B174" s="14" t="s">
        <v>935</v>
      </c>
      <c r="C174" s="14" t="s">
        <v>959</v>
      </c>
      <c r="D174" s="14" t="s">
        <v>940</v>
      </c>
      <c r="E174" s="14" t="s">
        <v>975</v>
      </c>
      <c r="F174" s="51" t="s">
        <v>892</v>
      </c>
      <c r="G174" s="14" t="s">
        <v>893</v>
      </c>
    </row>
    <row r="175" spans="1:7" ht="44" x14ac:dyDescent="0.2">
      <c r="A175" s="20" t="s">
        <v>894</v>
      </c>
      <c r="B175" s="14" t="s">
        <v>935</v>
      </c>
      <c r="C175" s="14" t="s">
        <v>601</v>
      </c>
      <c r="D175" s="14" t="s">
        <v>1019</v>
      </c>
      <c r="E175" s="14">
        <v>9.1</v>
      </c>
      <c r="F175" s="51" t="s">
        <v>895</v>
      </c>
      <c r="G175" s="14" t="s">
        <v>896</v>
      </c>
    </row>
  </sheetData>
  <phoneticPr fontId="2"/>
  <hyperlinks>
    <hyperlink ref="A23" r:id="rId1" tooltip="Information Server 9.1 Designer Client SSL Certificate Acceptance" display="http://www-01.ibm.com/support/docview.wss?uid=swg21649005" xr:uid="{00000000-0004-0000-0500-000000000000}"/>
    <hyperlink ref="A24" r:id="rId2" tooltip="Information Server patch install fails w/ error: java.lang.OutOfMemoryError" display="http://www-01.ibm.com/support/docview.wss?uid=swg21663405" xr:uid="{00000000-0004-0000-0500-000001000000}"/>
    <hyperlink ref="A25" r:id="rId3" tooltip="InfoSphere Information Server DataStage Command Stage cannot find executable." xr:uid="{00000000-0004-0000-0500-000002000000}"/>
    <hyperlink ref="A26" r:id="rId4" tooltip="InfoSphere Information Server DataStage OCONV european date conversion" display="http://www-01.ibm.com/support/docview.wss?uid=swg21667130" xr:uid="{00000000-0004-0000-0500-000003000000}"/>
    <hyperlink ref="A27" r:id="rId5" tooltip="Information Server xmeta user getting locked or reporting invalid password" display="http://www-01.ibm.com/support/docview.wss?uid=swg21667888" xr:uid="{00000000-0004-0000-0500-000004000000}"/>
    <hyperlink ref="A28" r:id="rId6" tooltip="Configuring InfoSphere DataStage for Citrix / Terminal Services Environments" display="http://www-01.ibm.com/support/docview.wss?uid=swg21651435" xr:uid="{00000000-0004-0000-0500-000005000000}"/>
    <hyperlink ref="A29" r:id="rId7" tooltip="Cannot create a DataStage project" display="http://www-01.ibm.com/support/docview.wss?uid=swg21665623" xr:uid="{00000000-0004-0000-0500-000006000000}"/>
    <hyperlink ref="A30" r:id="rId8" tooltip="Documented kernel parameters for DB2 on Linux for SHMALL and SHMMAX" display="http://www-01.ibm.com/support/docview.wss?uid=swg21496350" xr:uid="{00000000-0004-0000-0500-000007000000}"/>
    <hyperlink ref="A31" r:id="rId9" tooltip="Not able to install InfoSphere DataStage 8.5 clients on Microsoft Windows XP" display="http://www-01.ibm.com/support/docview.wss?uid=swg21454955" xr:uid="{00000000-0004-0000-0500-000008000000}"/>
    <hyperlink ref="A47" r:id="rId10" xr:uid="{00000000-0004-0000-0500-000009000000}"/>
    <hyperlink ref="A48" r:id="rId11" xr:uid="{00000000-0004-0000-0500-00000A000000}"/>
    <hyperlink ref="A49" r:id="rId12" xr:uid="{00000000-0004-0000-0500-00000B000000}"/>
    <hyperlink ref="A50" r:id="rId13" xr:uid="{00000000-0004-0000-0500-00000C000000}"/>
    <hyperlink ref="A51" r:id="rId14" xr:uid="{00000000-0004-0000-0500-00000D000000}"/>
    <hyperlink ref="A52" r:id="rId15" xr:uid="{00000000-0004-0000-0500-00000E000000}"/>
    <hyperlink ref="A53" r:id="rId16" xr:uid="{00000000-0004-0000-0500-00000F000000}"/>
    <hyperlink ref="A54" r:id="rId17" xr:uid="{00000000-0004-0000-0500-000010000000}"/>
    <hyperlink ref="A55" r:id="rId18" xr:uid="{00000000-0004-0000-0500-000011000000}"/>
    <hyperlink ref="A56" r:id="rId19" xr:uid="{00000000-0004-0000-0500-000012000000}"/>
    <hyperlink ref="A57" r:id="rId20" xr:uid="{00000000-0004-0000-0500-000013000000}"/>
    <hyperlink ref="A58" r:id="rId21" xr:uid="{00000000-0004-0000-0500-000014000000}"/>
    <hyperlink ref="A59" r:id="rId22" tooltip="In the Transformer stage, using the IsValid function throws a warning in DataStage." display="http://www-01.ibm.com/support/docview.wss?uid=swg21672650" xr:uid="{00000000-0004-0000-0500-000015000000}"/>
    <hyperlink ref="A60" r:id="rId23" tooltip="In DataStage, the DSXImportService command throws an orbtrc dump during authentication only." display="http://www-01.ibm.com/support/docview.wss?uid=swg21673999" xr:uid="{00000000-0004-0000-0500-000016000000}"/>
    <hyperlink ref="A61" r:id="rId24" tooltip="Information Server InfoSphere DataStage, dsrpc daemon not starting after removing previous Information Server version" display="http://www-01.ibm.com/support/docview.wss?uid=swg21674192" xr:uid="{00000000-0004-0000-0500-000017000000}"/>
    <hyperlink ref="A62" r:id="rId25" tooltip="Unable to import table definitions using Datastage DB2 Connector when table name contains underscore ('_')" display="http://www-01.ibm.com/support/docview.wss?uid=swg21584789" xr:uid="{00000000-0004-0000-0500-000018000000}"/>
    <hyperlink ref="A63" r:id="rId26" tooltip="When trying to update properties via DataStage Administrator receive the error, Run-time error '9': Subscript out of range." display="http://www-01.ibm.com/support/docview.wss?uid=swg21474754" xr:uid="{00000000-0004-0000-0500-000019000000}"/>
    <hyperlink ref="A64" r:id="rId27" tooltip="IBM Information Server update installer fails to unlock template directory" display="http://www-01.ibm.com/support/docview.wss?uid=swg21506569" xr:uid="{00000000-0004-0000-0500-00001A000000}"/>
    <hyperlink ref="A65" r:id="rId28" tooltip="Inactivity timeout is ineffective for dsjob commands run against IBM InfoSphere DataStage Server on Windows" display="http://www-01.ibm.com/support/docview.wss?uid=swg21675458" xr:uid="{00000000-0004-0000-0500-00001B000000}"/>
    <hyperlink ref="A66" r:id="rId29" tooltip="*** glibc detected *** double free or corruption message in a Information Server / DataStage job log" display="http://www-01.ibm.com/support/docview.wss?uid=swg21410927" xr:uid="{00000000-0004-0000-0500-00001C000000}"/>
    <hyperlink ref="A67" r:id="rId30" tooltip="IBM InfoSphere DataStage clients fail to connect on Windows" display="http://www-01.ibm.com/support/docview.wss?uid=swg21671448" xr:uid="{00000000-0004-0000-0500-00001D000000}"/>
    <hyperlink ref="A68" r:id="rId31" tooltip="Abnormal termination error running a job using IBM InfoSphere DataStage DB2 Connector" display="http://www-01.ibm.com/support/docview.wss?uid=swg21460280" xr:uid="{00000000-0004-0000-0500-00001E000000}"/>
    <hyperlink ref="A69" r:id="rId32" tooltip="Failed to save Information Server job with following errors:_x000d__x000a_Cannot find job ROOT_x000d__x000a_Unable to save EditServ.impl.JobDefnImpl@2dca2dca_x000d__x000a_" display="http://www-01.ibm.com/support/docview.wss?uid=swg21580174" xr:uid="{00000000-0004-0000-0500-00001F000000}"/>
    <hyperlink ref="A70" r:id="rId33" tooltip="When IBM InfoSphere Information Server is deployed with the InfoSphere Information Server engine tier running on a Windows Server 2012 system, it is not possible to schedule jobs using the built-in Director job scheduler" display="http://www-01.ibm.com/support/docview.wss?uid=swg21669154" xr:uid="{00000000-0004-0000-0500-000020000000}"/>
    <hyperlink ref="A71" r:id="rId34" tooltip="Information Server installation fails with &quot;libgcc_s.so.1 must be installed for pthread_cancel to work&quot; errorr" display="http://www-01.ibm.com/support/docview.wss?uid=swg21666144" xr:uid="{00000000-0004-0000-0500-000021000000}"/>
    <hyperlink ref="A72" r:id="rId35" tooltip="Exporting an Information Server DataStage project with istool or with Information Server Manager while jobs are running" display="http://www-01.ibm.com/support/docview.wss?uid=swg21669356" xr:uid="{00000000-0004-0000-0500-000022000000}"/>
    <hyperlink ref="A73" r:id="rId36" tooltip="In the Transformer stage, using the IsValid function throws a warning in DataStage." display="http://www-01.ibm.com/support/docview.wss?uid=swg21672650" xr:uid="{00000000-0004-0000-0500-000023000000}"/>
    <hyperlink ref="A74" r:id="rId37" tooltip="In DataStage, the DSXImportService command throws an orbtrc dump during authentication only." display="http://www-01.ibm.com/support/docview.wss?uid=swg21673999" xr:uid="{00000000-0004-0000-0500-000024000000}"/>
    <hyperlink ref="A75" r:id="rId38" tooltip="Information Server InfoSphere DataStage, dsrpc daemon not starting after removing previous Information Server version" display="http://www-01.ibm.com/support/docview.wss?uid=swg21674192" xr:uid="{00000000-0004-0000-0500-000025000000}"/>
    <hyperlink ref="A76" r:id="rId39" tooltip="Unable to import table definitions using Datastage DB2 Connector when table name contains underscore ('_')" display="http://www-01.ibm.com/support/docview.wss?uid=swg21584789" xr:uid="{00000000-0004-0000-0500-000026000000}"/>
    <hyperlink ref="A77" r:id="rId40" tooltip="When trying to update properties via DataStage Administrator receive the error, Run-time error '9': Subscript out of range." display="http://www-01.ibm.com/support/docview.wss?uid=swg21474754" xr:uid="{00000000-0004-0000-0500-000027000000}"/>
    <hyperlink ref="A78" r:id="rId41" tooltip="IBM Information Server update installer fails to unlock template directory" display="http://www-01.ibm.com/support/docview.wss?uid=swg21506569" xr:uid="{00000000-0004-0000-0500-000028000000}"/>
    <hyperlink ref="A79" r:id="rId42" tooltip="Inactivity timeout is ineffective for dsjob commands run against IBM InfoSphere DataStage Server on Windows" display="http://www-01.ibm.com/support/docview.wss?uid=swg21675458" xr:uid="{00000000-0004-0000-0500-000029000000}"/>
    <hyperlink ref="A80" r:id="rId43" tooltip="*** glibc detected *** double free or corruption message in a Information Server / DataStage job log" display="http://www-01.ibm.com/support/docview.wss?uid=swg21410927" xr:uid="{00000000-0004-0000-0500-00002A000000}"/>
    <hyperlink ref="A81" r:id="rId44" tooltip="IBM InfoSphere DataStage clients fail to connect on Windows" display="http://www-01.ibm.com/support/docview.wss?uid=swg21671448" xr:uid="{00000000-0004-0000-0500-00002B000000}"/>
    <hyperlink ref="A82" r:id="rId45" tooltip="Abnormal termination error running a job using IBM InfoSphere DataStage DB2 Connector" display="http://www-01.ibm.com/support/docview.wss?uid=swg21460280" xr:uid="{00000000-0004-0000-0500-00002C000000}"/>
    <hyperlink ref="A83" r:id="rId46" tooltip="Failed to save Information Server job with following errors:_x000d__x000a_Cannot find job ROOT_x000d__x000a_Unable to save EditServ.impl.JobDefnImpl@2dca2dca_x000d__x000a_" display="http://www-01.ibm.com/support/docview.wss?uid=swg21580174" xr:uid="{00000000-0004-0000-0500-00002D000000}"/>
    <hyperlink ref="A84" r:id="rId47" tooltip="When IBM InfoSphere Information Server is deployed with the InfoSphere Information Server engine tier running on a Windows Server 2012 system, it is not possible to schedule jobs using the built-in Director job scheduler" display="http://www-01.ibm.com/support/docview.wss?uid=swg21669154" xr:uid="{00000000-0004-0000-0500-00002E000000}"/>
    <hyperlink ref="A85" r:id="rId48" tooltip="Information Server installation fails with &quot;libgcc_s.so.1 must be installed for pthread_cancel to work&quot; errorr" display="http://www-01.ibm.com/support/docview.wss?uid=swg21666144" xr:uid="{00000000-0004-0000-0500-00002F000000}"/>
    <hyperlink ref="A86" r:id="rId49" tooltip="Exporting an Information Server DataStage project with istool or with Information Server Manager while jobs are running" display="http://www-01.ibm.com/support/docview.wss?uid=swg21669356" xr:uid="{00000000-0004-0000-0500-000030000000}"/>
    <hyperlink ref="A87" r:id="rId50" xr:uid="{00000000-0004-0000-0500-000031000000}"/>
    <hyperlink ref="A88" r:id="rId51" xr:uid="{00000000-0004-0000-0500-000032000000}"/>
    <hyperlink ref="A89" r:id="rId52" xr:uid="{00000000-0004-0000-0500-000033000000}"/>
    <hyperlink ref="A90" r:id="rId53" xr:uid="{00000000-0004-0000-0500-000034000000}"/>
    <hyperlink ref="A91" r:id="rId54" xr:uid="{00000000-0004-0000-0500-000035000000}"/>
    <hyperlink ref="A92" r:id="rId55" xr:uid="{00000000-0004-0000-0500-000036000000}"/>
    <hyperlink ref="A93" r:id="rId56" xr:uid="{00000000-0004-0000-0500-000037000000}"/>
    <hyperlink ref="A94" r:id="rId57" xr:uid="{00000000-0004-0000-0500-000038000000}"/>
    <hyperlink ref="A95" r:id="rId58" xr:uid="{00000000-0004-0000-0500-000039000000}"/>
    <hyperlink ref="A96" r:id="rId59" xr:uid="{00000000-0004-0000-0500-00003A000000}"/>
    <hyperlink ref="A97" r:id="rId60" xr:uid="{00000000-0004-0000-0500-00003B000000}"/>
    <hyperlink ref="A98" r:id="rId61" xr:uid="{00000000-0004-0000-0500-00003C000000}"/>
    <hyperlink ref="A99" r:id="rId62" xr:uid="{00000000-0004-0000-0500-00003D000000}"/>
    <hyperlink ref="A100" r:id="rId63" xr:uid="{00000000-0004-0000-0500-00003E000000}"/>
    <hyperlink ref="A101" r:id="rId64" xr:uid="{00000000-0004-0000-0500-00003F000000}"/>
    <hyperlink ref="A102" r:id="rId65" xr:uid="{00000000-0004-0000-0500-000040000000}"/>
    <hyperlink ref="A103" r:id="rId66" xr:uid="{00000000-0004-0000-0500-000041000000}"/>
    <hyperlink ref="A104" r:id="rId67" xr:uid="{00000000-0004-0000-0500-000042000000}"/>
    <hyperlink ref="A105" r:id="rId68" xr:uid="{00000000-0004-0000-0500-000043000000}"/>
    <hyperlink ref="A106" r:id="rId69" xr:uid="{00000000-0004-0000-0500-000044000000}"/>
    <hyperlink ref="A107" r:id="rId70" xr:uid="{00000000-0004-0000-0500-000045000000}"/>
    <hyperlink ref="A108" r:id="rId71" xr:uid="{00000000-0004-0000-0500-000046000000}"/>
    <hyperlink ref="A109" r:id="rId72" xr:uid="{00000000-0004-0000-0500-000047000000}"/>
    <hyperlink ref="A110" r:id="rId73" xr:uid="{00000000-0004-0000-0500-000048000000}"/>
    <hyperlink ref="A111" r:id="rId74" xr:uid="{00000000-0004-0000-0500-000049000000}"/>
    <hyperlink ref="A112" r:id="rId75" tooltip="DataStage dsjob command fails to open job and then reports error -1004." display="http://www-01.ibm.com/support/docview.wss?uid=swg21683008&amp;context=SSZJPZ+SSZJPD+SSVSEF+SSX3EG+SSZJLG+SSZJMP+SS3GFL+SSVSBF+SSSJT4" xr:uid="{00000000-0004-0000-0500-00004A000000}"/>
    <hyperlink ref="A113" r:id="rId76" tooltip="Information Server DataStage job fails with unknown error 10,054." xr:uid="{00000000-0004-0000-0500-00004B000000}"/>
    <hyperlink ref="A114" r:id="rId77" tooltip="IBM InfoSphere DataStage jobs fail with Fatal Error: Need to be able to open at least 16 files" xr:uid="{00000000-0004-0000-0500-00004C000000}"/>
    <hyperlink ref="A115" r:id="rId78" tooltip="DataStage 11.3 client login fails with WinInet ErrorCode 0" display="http://www-01.ibm.com/support/docview.wss?uid=swg21678929&amp;context=SSZJPZ+SSZJPD+SSVSEF+SSX3EG+SSZJLG+SSZJMP+SS3GFL+SSVSBF+SSSJT4" xr:uid="{00000000-0004-0000-0500-00004D000000}"/>
    <hyperlink ref="A116" r:id="rId79" tooltip="DataStage Parallel Job fails with reading connection message error" display="http://www-01.ibm.com/support/docview.wss?uid=swg21516614&amp;context=SSZJPZ+SSZJPD+SSVSEF+SSX3EG+SSZJLG+SSZJMP+SS3GFL+SSVSBF+SSSJT4" xr:uid="{00000000-0004-0000-0500-00004E000000}"/>
    <hyperlink ref="A117" r:id="rId80" tooltip="How do you configure WebSphere Application Server (WAS) to use a new admin userid after you install Information Server?" display="http://www-01.ibm.com/support/docview.wss?uid=swg21683658&amp;context=SSZJPZ+SSZJPD+SSVSEF+SSX3EG+SSZJLG+SSZJMP+SS3GFL+SSVSBF+SSSJT4" xr:uid="{00000000-0004-0000-0500-00004F000000}"/>
    <hyperlink ref="A118" r:id="rId81" tooltip="Information Server 8.7 Prerequisite Checker shows failure of &quot;Ensure that the required library libXp.so.6 32-bit is installed&quot; on Red Hat Enterprise Linux" display="http://www-01.ibm.com/support/docview.wss?uid=swg21683942&amp;context=SSZJPZ+SSZJPD+SSVSEF+SSX3EG+SSZJLG+SSZJMP+SS3GFL+SSVSBF+SSSJT4" xr:uid="{00000000-0004-0000-0500-000050000000}"/>
    <hyperlink ref="A119" r:id="rId82" tooltip="Import of InfoSphere DataStage routine with 'istool' and '-nodesign' option" display="http://www-01.ibm.com/support/docview.wss?uid=swg21667010&amp;context=SSZJPZ+SSZJPD+SSVSEF+SSX3EG+SSZJLG+SSZJMP+SS3GFL+SSVSBF+SSSJT4" xr:uid="{00000000-0004-0000-0500-000051000000}"/>
    <hyperlink ref="A120" r:id="rId83" tooltip="Does IBM POWER8 support installation of Information Server 9.1?" display="http://www-01.ibm.com/support/docview.wss?uid=swg21683273&amp;context=SSZJPZ+SSZJPD+SSVSEF+SSX3EG+SSZJLG+SSZJMP+SS3GFL+SSVSBF+SSSJT4" xr:uid="{00000000-0004-0000-0500-000052000000}"/>
    <hyperlink ref="A121" r:id="rId84" tooltip="_x000a_InfoSphere DataStage: Parallel Job Performance Issue on Redhat Linux 6.1 System_x000a_" display="http://www-01.ibm.com/support/docview.wss?uid=swg21598208&amp;context=SSZJPZ+SSZJPD+SSVSEF+SSX3EG+SSZJLG+SSZJMP+SS3GFL+SSVSBF+SSSJT4" xr:uid="{00000000-0004-0000-0500-000053000000}"/>
    <hyperlink ref="A122" r:id="rId85" tooltip="General recommendations to run InfoSphere Information Server DataStage parallel jobs on Windows Platforms" display="http://www-01.ibm.com/support/docview.wss?uid=swg21684610&amp;context=SSZJPZ+SSZJPD+SSVSEF+SSX3EG+SSZJLG+SSZJMP+SS3GFL+SSVSBF+SSSJT4" xr:uid="{00000000-0004-0000-0500-000054000000}"/>
    <hyperlink ref="A123" r:id="rId86" tooltip="DataStage Parallel Jobs on Windows fail to start or show random failures" display="http://www-01.ibm.com/support/docview.wss?uid=swg21669421&amp;context=SSZJPZ+SSZJPD+SSVSEF+SSX3EG+SSZJLG+SSZJMP+SS3GFL+SSVSBF+SSSJT4" xr:uid="{00000000-0004-0000-0500-000055000000}"/>
    <hyperlink ref="A124" r:id="rId87" tooltip="Information Server - Disabling UAC on Windows Server 2012" display="http://www-01.ibm.com/support/docview.wss?uid=swg21685671&amp;context=SSZJPZ+SSZJPD+SSVSEF+SSX3EG+SSZJLG+SSZJMP+SS3GFL+SSVSBF+SSSJT4" xr:uid="{00000000-0004-0000-0500-000056000000}"/>
    <hyperlink ref="A125" r:id="rId88" tooltip="Information Server Web Console Groups Window is Collapsed with Internet Explorer 8" display="http://www-01.ibm.com/support/docview.wss?uid=swg21688100&amp;context=SSZJPZ+SSZJPD+SSVSEF+SSX3EG+SSZJLG+SSZJMP+SS3GFL+SSVSBF+SSSJT4" xr:uid="{00000000-0004-0000-0500-000057000000}"/>
    <hyperlink ref="A126" r:id="rId89" tooltip="Infosphere Information Server Fixpack Installation hangs on domain tier" display="http://www-01.ibm.com/support/docview.wss?uid=swg21683703&amp;context=SSZJPZ+SSZJPD+SSVSEF+SSX3EG+SSZJLG+SSZJMP+SS3GFL+SSVSBF+SSSJT4" xr:uid="{00000000-0004-0000-0500-000058000000}"/>
    <hyperlink ref="A127" r:id="rId90" tooltip="Fail to connect to all the projects from Information Server clients with &quot;Error calling subroutine: *DataStage*DSR_PROJECT (Action=1); check DataStage is set up correctly in project &amp;lt;name&amp;gt;. (Subroutine failed to complete successfully (30107))&quot;" display="http://www-01.ibm.com/support/docview.wss?uid=swg21501033&amp;context=SSZJPZ+SSZJPD+SSVSEF+SSX3EG+SSZJLG+SSZJMP+SS3GFL+SSVSBF+SSSJT4" xr:uid="{00000000-0004-0000-0500-000059000000}"/>
    <hyperlink ref="A128" r:id="rId91" tooltip="DataStage job compile fails with ambiguous C++ compiler error" display="http://www-01.ibm.com/support/docview.wss?uid=swg21687097&amp;context=SSZJPZ+SSZJPD+SSVSEF+SSX3EG+SSZJLG+SSZJMP+SS3GFL+SSVSBF+SSSJT4" xr:uid="{00000000-0004-0000-0500-00005A000000}"/>
    <hyperlink ref="A129" r:id="rId92" tooltip="Cannot log into Datastage Designer client. Other Datastage rich clients work fine." display="http://www-01.ibm.com/support/docview.wss?uid=swg21668528&amp;context=SSZJPZ+SSZJPD+SSVSEF+SSX3EG+SSZJLG+SSZJMP+SS3GFL+SSVSBF+SSSJT4" xr:uid="{00000000-0004-0000-0500-00005B000000}"/>
    <hyperlink ref="A130" r:id="rId93" tooltip="InfoSphere Information Server DataStage Parallel Jobs Section Leaders are timing out" display="http://www-01.ibm.com/support/docview.wss?uid=swg21684025&amp;context=SSZJPZ+SSZJPD+SSVSEF+SSX3EG+SSZJLG+SSZJMP+SS3GFL+SSVSBF+SSSJT4" xr:uid="{00000000-0004-0000-0500-00005C000000}"/>
    <hyperlink ref="A131" r:id="rId94" tooltip="InfoSphere Information Server - ISALite &quot;General Diagnostic Health Checker&quot; collection fails" display="http://www-01.ibm.com/support/docview.wss?uid=swg21662524&amp;context=SSZJPZ+SSZJPD+SSVSEF+SSX3EG+SSZJLG+SSZJMP+SS3GFL+SSVSBF+SSSJT4" xr:uid="{00000000-0004-0000-0500-00005D000000}"/>
    <hyperlink ref="A132" r:id="rId95" tooltip="IBM InfoSphere Information Server product or fixpack installation issue on Windows" display="http://www-01.ibm.com/support/docview.wss?uid=swg21641461&amp;context=SSZJPZ+SSZJPD+SSVSEF+SSX3EG+SSZJLG+SSZJMP+SS3GFL+SSVSBF+SSSJT4" xr:uid="{00000000-0004-0000-0500-00005E000000}"/>
    <hyperlink ref="A133" r:id="rId96" tooltip="Unable to specify installation directory in IBM ISA Lite for Information Server" display="http://www-01.ibm.com/support/docview.wss?uid=swg21512507&amp;context=SSZJPZ+SSZJPD+SSVSEF+SSX3EG+SSZJLG+SSZJMP+SS3GFL+SSVSBF+SSSJT4" xr:uid="{00000000-0004-0000-0500-00005F000000}"/>
    <hyperlink ref="A134" r:id="rId97" tooltip="Unable to start IBM Websphere Application Server (WAS) after changing metadata repository (XMETA) hostname" display="http://www-01.ibm.com/support/docview.wss?uid=swg21687104&amp;context=SSZJPZ+SSZJPD+SSVSEF+SSX3EG+SSZJLG+SSZJMP+SS3GFL+SSVSBF+SSSJT4" xr:uid="{00000000-0004-0000-0500-000060000000}"/>
    <hyperlink ref="A135" r:id="rId98" tooltip="IBM InfoSphere DataStage clients fail to connect on Windows" display="http://www-01.ibm.com/support/docview.wss?uid=swg21671448&amp;context=SSZJPZ+SSZJPD+SSVSEF+SSX3EG+SSZJLG+SSZJMP+SS3GFL+SSVSBF+SSSJT4" xr:uid="{00000000-0004-0000-0500-000061000000}"/>
    <hyperlink ref="A136" r:id="rId99" tooltip="DS_JOBOBJECTS corrupted in Information Server" display="http://www-01.ibm.com/support/docview.wss?uid=swg21442783&amp;context=SSZJPZ+SSZJPD+SSVSEF+SSX3EG+SSZJLG+SSZJMP+SS3GFL+SSVSBF+SSSJT4" xr:uid="{00000000-0004-0000-0500-000062000000}"/>
    <hyperlink ref="A137" r:id="rId100" tooltip="IBM InfoSphere Information Server Version 9.1 installation program halts with 'regtlibv12.exe not found' message" display="http://www-01.ibm.com/support/docview.wss?uid=swg21683511&amp;context=SSZJPZ+SSZJPD+SSVSEF+SSX3EG+SSZJLG+SSZJMP+SS3GFL+SSVSBF+SSSJT4" xr:uid="{00000000-0004-0000-0500-000063000000}"/>
    <hyperlink ref="A138" r:id="rId101" tooltip="DataStage Java stage cannot find the specified class com.ibm.websphere.ssl.protocol.SSLSocketFactory." display="http://www-01.ibm.com/support/docview.wss?uid=swg21634191&amp;context=SSZJPZ+SSZJPD+SSVSEF+SSX3EG+SSZJLG+SSZJMP+SS3GFL+SSVSBF+SSSJT4" xr:uid="{00000000-0004-0000-0500-000064000000}"/>
    <hyperlink ref="A139" r:id="rId102" tooltip="How to move a InfoSphere DataStage DataSet file" display="http://www-01.ibm.com/support/docview.wss?uid=swg21404123&amp;context=SSZJPZ+SSZJPD+SSVSEF+SSX3EG+SSZJLG+SSZJMP+SS3GFL+SSVSBF+SSSJT4" xr:uid="{00000000-0004-0000-0500-000065000000}"/>
    <hyperlink ref="A140" r:id="rId103" tooltip="DataStage Designer and Director clients login fails &quot;Failed to find an entry for the DataStage server (&amp;lt;Server name&amp;gt;) and project (&amp;lt;Project name&amp;gt;) in the repository&quot;" display="http://www-01.ibm.com/support/docview.wss?uid=swg21661778&amp;context=SSZJPZ+SSZJPD+SSVSEF+SSX3EG+SSZJLG+SSZJMP+SS3GFL+SSVSBF+SSSJT4" xr:uid="{00000000-0004-0000-0500-000066000000}"/>
    <hyperlink ref="A141" r:id="rId104" tooltip="For DataStage Designer, there is no password option when using secure FTP mode in the FTP enterprise stage" display="http://www-01.ibm.com/support/docview.wss?uid=swg21683305&amp;context=SSZJPZ+SSZJPD+SSVSEF+SSX3EG+SSZJLG+SSZJMP+SS3GFL+SSVSBF+SSSJT4" xr:uid="{00000000-0004-0000-0500-000067000000}"/>
    <hyperlink ref="A142" r:id="rId105" tooltip="A DataStage job does not use the new value that is put in the Parameter set." display="http://www-01.ibm.com/support/docview.wss?uid=swg21448099&amp;context=SSZJPZ+SSZJPD+SSVSEF+SSX3EG+SSZJLG+SSZJMP+SS3GFL+SSVSBF+SSSJT4" xr:uid="{00000000-0004-0000-0500-000068000000}"/>
    <hyperlink ref="A143" r:id="rId106" tooltip="How to move Infosphere DataStage project" display="http://www-01.ibm.com/support/docview.wss?uid=swg21460925&amp;context=SSZJPZ+SSZJPD+SSVSEF+SSX3EG+SSZJLG+SSZJMP+SS3GFL+SSVSBF+SSSJT4" xr:uid="{00000000-0004-0000-0500-000069000000}"/>
    <hyperlink ref="A144" r:id="rId107" tooltip="InfoSphere DataStage: Using a wildcard character to specify assets to be exported in ISTools does not include read only assets" display="http://www-01.ibm.com/support/docview.wss?uid=swg21689665&amp;context=SSZJPZ+SSZJPD+SSVSEF+SSX3EG+SSZJLG+SSZJMP+SS3GFL+SSVSBF+SSSJT4" xr:uid="{00000000-0004-0000-0500-00006A000000}"/>
    <hyperlink ref="A145" r:id="rId108" tooltip="IBM InfoSphere Information Server: Websphere fails to start" display="http://www-01.ibm.com/support/docview.wss?uid=swg21686361&amp;context=SSZJPZ+SSZJPD+SSVSEF+SSX3EG+SSZJLG+SSZJMP+SS3GFL+SSVSBF+SSSJT4" xr:uid="{00000000-0004-0000-0500-00006B000000}"/>
    <hyperlink ref="A146" r:id="rId109" tooltip="How do I collect log information about IBM DataStage Multi-Client Manager?" display="http://www-01.ibm.com/support/docview.wss?uid=swg21689464&amp;context=SSZJPZ+SSZJPD+SSVSEF+SSX3EG+SSZJLG+SSZJMP+SS3GFL+SSVSBF+SSSJT4" xr:uid="{00000000-0004-0000-0500-00006C000000}"/>
    <hyperlink ref="A147" r:id="rId110" tooltip="Information Server Parallel jobs fail or compile hangs intermittently on Windows" display="http://www-01.ibm.com/support/docview.wss?uid=swg21688856&amp;context=SSZJPZ+SSZJPD+SSVSEF+SSX3EG+SSZJLG+SSZJMP+SS3GFL+SSVSBF+SSSJT4" xr:uid="{00000000-0004-0000-0500-00006D000000}"/>
    <hyperlink ref="A148" r:id="rId111" tooltip="InfoSphere Information Server console or InfoSphere DataStage: Cannot log in to the domain server" display="http://www-01.ibm.com/support/docview.wss?uid=swg21317812&amp;context=SSZJPZ+SSZJPD+SSVSEF+SSX3EG+SSZJLG+SSZJMP+SS3GFL+SSVSBF+SSSJT4" xr:uid="{00000000-0004-0000-0500-00006E000000}"/>
    <hyperlink ref="A149" r:id="rId112" tooltip="A DataStage job does not use the new value that is put in the Parameter set." display="http://www-01.ibm.com/support/docview.wss?uid=swg21448099&amp;context=SSZJPZ+SSZJPD+SSVSEF+SSX3EG+SSZJLG+SSZJMP+SS3GFL+SSVSBF+SSSJT4" xr:uid="{00000000-0004-0000-0500-00006F000000}"/>
    <hyperlink ref="A150" r:id="rId113" tooltip="How to move Infosphere DataStage project" display="http://www-01.ibm.com/support/docview.wss?uid=swg21460925&amp;context=SSZJPZ+SSZJPD+SSVSEF+SSX3EG+SSZJLG+SSZJMP+SS3GFL+SSVSBF+SSSJT4" xr:uid="{00000000-0004-0000-0500-000070000000}"/>
    <hyperlink ref="A151" r:id="rId114" tooltip="InfoSphere DataStage: Using a wildcard character to specify assets to be exported in ISTools does not include read only assets" display="http://www-01.ibm.com/support/docview.wss?uid=swg21689665&amp;context=SSZJPZ+SSZJPD+SSVSEF+SSX3EG+SSZJLG+SSZJMP+SS3GFL+SSVSBF+SSSJT4" xr:uid="{00000000-0004-0000-0500-000071000000}"/>
    <hyperlink ref="A152" r:id="rId115" tooltip="IBM InfoSphere Information Server: Websphere fails to start" display="http://www-01.ibm.com/support/docview.wss?uid=swg21686361&amp;context=SSZJPZ+SSZJPD+SSVSEF+SSX3EG+SSZJLG+SSZJMP+SS3GFL+SSVSBF+SSSJT4" xr:uid="{00000000-0004-0000-0500-000072000000}"/>
    <hyperlink ref="A153" r:id="rId116" tooltip="How do I collect log information about IBM DataStage Multi-Client Manager?" display="http://www-01.ibm.com/support/docview.wss?uid=swg21689464&amp;context=SSZJPZ+SSZJPD+SSVSEF+SSX3EG+SSZJLG+SSZJMP+SS3GFL+SSVSBF+SSSJT4" xr:uid="{00000000-0004-0000-0500-000073000000}"/>
    <hyperlink ref="A154" r:id="rId117" tooltip="Information Server Parallel jobs fail or compile hangs intermittently on Windows" display="http://www-01.ibm.com/support/docview.wss?uid=swg21688856&amp;context=SSZJPZ+SSZJPD+SSVSEF+SSX3EG+SSZJLG+SSZJMP+SS3GFL+SSVSBF+SSSJT4" xr:uid="{00000000-0004-0000-0500-000074000000}"/>
    <hyperlink ref="A155" r:id="rId118" tooltip="InfoSphere Information Server console or InfoSphere DataStage: Cannot log in to the domain server" display="http://www-01.ibm.com/support/docview.wss?uid=swg21317812&amp;context=SSZJPZ+SSZJPD+SSVSEF+SSX3EG+SSZJLG+SSZJMP+SS3GFL+SSVSBF+SSSJT4" xr:uid="{00000000-0004-0000-0500-000075000000}"/>
    <hyperlink ref="A156" r:id="rId119" xr:uid="{00000000-0004-0000-0500-000076000000}"/>
    <hyperlink ref="A157" r:id="rId120" tooltip="DataStage jobs with MQ Connector support for always-on to receive MQ messages" display="http://www-01.ibm.com/support/docview.wss?uid=swg21689997" xr:uid="{00000000-0004-0000-0500-000077000000}"/>
    <hyperlink ref="A158" r:id="rId121" tooltip="How to Install InfoSphere Information Server Client on Windows 8?" display="http://www-01.ibm.com/support/docview.wss?uid=swg21691573" xr:uid="{00000000-0004-0000-0500-000078000000}"/>
    <hyperlink ref="A159" r:id="rId122" tooltip="How can you ensure that DataStage scheduled jobs execute with the parameters defined at the project level if the parameters are changed?" display="http://www-01.ibm.com/support/docview.wss?uid=swg21693524" xr:uid="{00000000-0004-0000-0500-000079000000}"/>
    <hyperlink ref="A160" r:id="rId123" tooltip="DataStage job with DB2 stages fails with: SQL0330N A string cannot be used because it cannot be processed. Reason code=&quot;16&quot;." display="http://www-01.ibm.com/support/docview.wss?uid=swg21691091" xr:uid="{00000000-0004-0000-0500-00007A000000}"/>
    <hyperlink ref="A161" r:id="rId124" tooltip="IBM InfoSphere DataStage Designer Client returns message 'The client session to Services Tier is lost. Attempting to re-establish session.'" display="http://www-01.ibm.com/support/docview.wss?uid=swg21659648" xr:uid="{00000000-0004-0000-0500-00007B000000}"/>
    <hyperlink ref="A162" r:id="rId125" tooltip="Enabling metadata import for new and updated bridges in InfoSphere Information Server, Version 11.3" display="http://www-01.ibm.com/support/docview.wss?uid=swg21692006" xr:uid="{00000000-0004-0000-0500-00007C000000}"/>
    <hyperlink ref="A163" r:id="rId126" tooltip="How to strongly encrypt passwords defined as project Environment Variables in Infosphere Information Server DataStage" display="http://www-01.ibm.com/support/docview.wss?uid=swg21686110" xr:uid="{00000000-0004-0000-0500-00007D000000}"/>
    <hyperlink ref="A164" r:id="rId127" tooltip="Datastage still pointing to old DB2 server after recataloging the DB2 Database with different server name" display="http://www-01.ibm.com/support/docview.wss?uid=swg21693287" xr:uid="{00000000-0004-0000-0500-00007E000000}"/>
    <hyperlink ref="A165" r:id="rId128" tooltip="DataStage jobs getting killed on Linux" display="http://www-01.ibm.com/support/docview.wss?uid=swg21693267" xr:uid="{00000000-0004-0000-0500-00007F000000}"/>
    <hyperlink ref="A166" r:id="rId129" tooltip="Datastage Error using Connector Migration Tool -Failed to connect to the project :Connection to https://hostname:9443 refused" display="http://www-01.ibm.com/support/docview.wss?uid=swg21693204" xr:uid="{00000000-0004-0000-0500-000080000000}"/>
    <hyperlink ref="A167" r:id="rId130" tooltip="Can you write a script to automate applying DataStage client patch updates?" display="http://www-01.ibm.com/support/docview.wss?uid=swg21693137" xr:uid="{00000000-0004-0000-0500-000081000000}"/>
    <hyperlink ref="A168" r:id="rId131" tooltip="DataStage client unable to import Server jobs" display="http://www-01.ibm.com/support/docview.wss?uid=swg21685129" xr:uid="{00000000-0004-0000-0500-000082000000}"/>
    <hyperlink ref="A169" r:id="rId132" tooltip="Identifiers do not display quotation marks in DB2 Connector for Information Server, Version 8.1" display="http://www-01.ibm.com/support/docview.wss?uid=swg21358649" xr:uid="{00000000-0004-0000-0500-000083000000}"/>
    <hyperlink ref="A170" r:id="rId133" tooltip="Problems with DataStage Parallel Engine Transformer stages which use Looping with multiple output links" display="http://www-01.ibm.com/support/docview.wss?uid=swg21692134" xr:uid="{00000000-0004-0000-0500-000084000000}"/>
    <hyperlink ref="A171" r:id="rId134" tooltip="Unable to switch Clients using IBM DataStage Multi-Client Manager" display="http://www-01.ibm.com/support/docview.wss?uid=swg21689413" xr:uid="{00000000-0004-0000-0500-000085000000}"/>
    <hyperlink ref="A172" r:id="rId135" tooltip="Table definitions are incorrect after import of table definitions in IBM DataStage" display="http://www-01.ibm.com/support/docview.wss?uid=swg21687251" xr:uid="{00000000-0004-0000-0500-000086000000}"/>
    <hyperlink ref="A173" r:id="rId136" tooltip="Error when running AppServerAdmin script to change XMETA password" display="http://www-01.ibm.com/support/docview.wss?uid=swg21689778" xr:uid="{00000000-0004-0000-0500-000087000000}"/>
    <hyperlink ref="A174" r:id="rId137" tooltip="Infosphere DataStage DSJOB Command Returns Module libvmdsapi.so Load Errors" display="http://www-01.ibm.com/support/docview.wss?uid=swg21660628" xr:uid="{00000000-0004-0000-0500-000088000000}"/>
    <hyperlink ref="A175" r:id="rId138" tooltip="How do you make a project read only without protecting the project?" display="http://www-01.ibm.com/support/docview.wss?uid=swg21691643" xr:uid="{00000000-0004-0000-0500-000089000000}"/>
  </hyperlinks>
  <pageMargins left="0.78700000000000003" right="0.78700000000000003" top="0.98399999999999999" bottom="0.98399999999999999" header="0.51200000000000001" footer="0.51200000000000001"/>
  <pageSetup paperSize="9" orientation="portrait" r:id="rId139"/>
  <headerFooter alignWithMargins="0"/>
  <legacyDrawing r:id="rId1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9"/>
  <sheetViews>
    <sheetView workbookViewId="0"/>
  </sheetViews>
  <sheetFormatPr defaultRowHeight="13" x14ac:dyDescent="0.2"/>
  <cols>
    <col min="1" max="1" width="39.26953125" style="2" customWidth="1"/>
    <col min="2" max="2" width="12.36328125" style="2" customWidth="1"/>
    <col min="3" max="3" width="8.6328125" style="2" customWidth="1"/>
    <col min="4" max="4" width="8.453125" style="2" customWidth="1"/>
    <col min="5" max="5" width="8.7265625" style="14" customWidth="1"/>
    <col min="6" max="6" width="8.90625" style="2" customWidth="1"/>
    <col min="7" max="7" width="50.90625" style="71" customWidth="1"/>
  </cols>
  <sheetData>
    <row r="1" spans="1:7" ht="22" x14ac:dyDescent="0.2">
      <c r="A1" s="11" t="s">
        <v>227</v>
      </c>
      <c r="B1" s="11" t="s">
        <v>398</v>
      </c>
      <c r="C1" s="11" t="s">
        <v>285</v>
      </c>
      <c r="D1" s="11" t="s">
        <v>399</v>
      </c>
      <c r="E1" s="13" t="s">
        <v>281</v>
      </c>
      <c r="F1" s="11" t="s">
        <v>515</v>
      </c>
      <c r="G1" s="84" t="s">
        <v>344</v>
      </c>
    </row>
    <row r="2" spans="1:7" ht="180" x14ac:dyDescent="0.2">
      <c r="A2" s="21" t="s">
        <v>1076</v>
      </c>
      <c r="B2" s="47" t="s">
        <v>317</v>
      </c>
      <c r="C2" s="2" t="s">
        <v>259</v>
      </c>
      <c r="D2" s="47" t="s">
        <v>822</v>
      </c>
      <c r="E2" s="47" t="s">
        <v>1077</v>
      </c>
      <c r="F2" s="31" t="s">
        <v>1078</v>
      </c>
      <c r="G2" s="73" t="s">
        <v>1079</v>
      </c>
    </row>
    <row r="3" spans="1:7" ht="180" x14ac:dyDescent="0.2">
      <c r="A3" s="21" t="s">
        <v>1080</v>
      </c>
      <c r="B3" s="47" t="s">
        <v>317</v>
      </c>
      <c r="C3" s="47" t="s">
        <v>318</v>
      </c>
      <c r="D3" s="47" t="s">
        <v>1081</v>
      </c>
      <c r="E3" s="47" t="s">
        <v>29</v>
      </c>
      <c r="F3" s="31" t="s">
        <v>1082</v>
      </c>
      <c r="G3" s="73" t="s">
        <v>1083</v>
      </c>
    </row>
    <row r="4" spans="1:7" ht="44" x14ac:dyDescent="0.2">
      <c r="A4" s="21" t="s">
        <v>1084</v>
      </c>
      <c r="B4" s="47" t="s">
        <v>317</v>
      </c>
      <c r="C4" s="47" t="s">
        <v>264</v>
      </c>
      <c r="D4" s="47" t="s">
        <v>7</v>
      </c>
      <c r="E4" s="47" t="s">
        <v>792</v>
      </c>
      <c r="F4" s="31" t="s">
        <v>1085</v>
      </c>
      <c r="G4" s="73" t="s">
        <v>1086</v>
      </c>
    </row>
    <row r="5" spans="1:7" ht="60" x14ac:dyDescent="0.2">
      <c r="A5" s="21" t="s">
        <v>1087</v>
      </c>
      <c r="B5" s="47" t="s">
        <v>317</v>
      </c>
      <c r="C5" s="47" t="s">
        <v>1088</v>
      </c>
      <c r="D5" s="47" t="s">
        <v>353</v>
      </c>
      <c r="E5" s="47" t="s">
        <v>763</v>
      </c>
      <c r="F5" s="31" t="s">
        <v>1089</v>
      </c>
      <c r="G5" s="73" t="s">
        <v>1090</v>
      </c>
    </row>
    <row r="6" spans="1:7" ht="48" x14ac:dyDescent="0.2">
      <c r="A6" s="21" t="s">
        <v>132</v>
      </c>
      <c r="B6" s="47" t="s">
        <v>339</v>
      </c>
      <c r="C6" s="47" t="s">
        <v>1091</v>
      </c>
      <c r="D6" s="47" t="s">
        <v>7</v>
      </c>
      <c r="E6" s="47" t="s">
        <v>30</v>
      </c>
      <c r="F6" s="31" t="s">
        <v>1089</v>
      </c>
      <c r="G6" s="73" t="s">
        <v>1092</v>
      </c>
    </row>
    <row r="7" spans="1:7" ht="72" x14ac:dyDescent="0.2">
      <c r="A7" s="21" t="s">
        <v>1093</v>
      </c>
      <c r="B7" s="47" t="s">
        <v>317</v>
      </c>
      <c r="C7" s="47" t="s">
        <v>264</v>
      </c>
      <c r="D7" s="47" t="s">
        <v>353</v>
      </c>
      <c r="E7" s="47" t="s">
        <v>1094</v>
      </c>
      <c r="F7" s="31" t="s">
        <v>1095</v>
      </c>
      <c r="G7" s="73" t="s">
        <v>1096</v>
      </c>
    </row>
    <row r="8" spans="1:7" ht="156" x14ac:dyDescent="0.2">
      <c r="A8" s="21" t="s">
        <v>1097</v>
      </c>
      <c r="B8" s="47" t="s">
        <v>1098</v>
      </c>
      <c r="C8" s="47" t="s">
        <v>1099</v>
      </c>
      <c r="D8" s="47" t="s">
        <v>21</v>
      </c>
      <c r="E8" s="47" t="s">
        <v>1100</v>
      </c>
      <c r="F8" s="31" t="s">
        <v>1101</v>
      </c>
      <c r="G8" s="73" t="s">
        <v>1102</v>
      </c>
    </row>
    <row r="9" spans="1:7" ht="72" x14ac:dyDescent="0.2">
      <c r="A9" s="21" t="s">
        <v>1103</v>
      </c>
      <c r="B9" s="47" t="s">
        <v>226</v>
      </c>
      <c r="C9" s="47" t="s">
        <v>1104</v>
      </c>
      <c r="D9" s="47" t="s">
        <v>11</v>
      </c>
      <c r="E9" s="47" t="s">
        <v>1094</v>
      </c>
      <c r="F9" s="31" t="s">
        <v>1105</v>
      </c>
      <c r="G9" s="73" t="s">
        <v>1106</v>
      </c>
    </row>
    <row r="10" spans="1:7" ht="120" x14ac:dyDescent="0.2">
      <c r="A10" s="21" t="s">
        <v>1107</v>
      </c>
      <c r="B10" s="47" t="s">
        <v>317</v>
      </c>
      <c r="C10" s="47" t="s">
        <v>1108</v>
      </c>
      <c r="D10" s="47" t="s">
        <v>1109</v>
      </c>
      <c r="E10" s="47" t="s">
        <v>776</v>
      </c>
      <c r="F10" s="31" t="s">
        <v>1110</v>
      </c>
      <c r="G10" s="73" t="s">
        <v>1111</v>
      </c>
    </row>
    <row r="11" spans="1:7" ht="44" x14ac:dyDescent="0.2">
      <c r="A11" s="21" t="s">
        <v>1112</v>
      </c>
      <c r="B11" s="47" t="s">
        <v>317</v>
      </c>
      <c r="C11" s="47" t="s">
        <v>293</v>
      </c>
      <c r="D11" s="47" t="s">
        <v>7</v>
      </c>
      <c r="E11" s="47" t="s">
        <v>776</v>
      </c>
      <c r="F11" s="31" t="s">
        <v>1113</v>
      </c>
      <c r="G11" s="73" t="s">
        <v>1114</v>
      </c>
    </row>
    <row r="12" spans="1:7" ht="84" x14ac:dyDescent="0.2">
      <c r="A12" s="21" t="s">
        <v>1115</v>
      </c>
      <c r="B12" s="2" t="s">
        <v>6</v>
      </c>
      <c r="C12" s="2" t="s">
        <v>1116</v>
      </c>
      <c r="D12" s="2" t="s">
        <v>7</v>
      </c>
      <c r="E12" s="69" t="s">
        <v>802</v>
      </c>
      <c r="F12" s="4" t="s">
        <v>1117</v>
      </c>
      <c r="G12" s="75" t="s">
        <v>1118</v>
      </c>
    </row>
    <row r="13" spans="1:7" ht="84" x14ac:dyDescent="0.2">
      <c r="A13" s="21" t="s">
        <v>20</v>
      </c>
      <c r="B13" s="2" t="s">
        <v>10</v>
      </c>
      <c r="C13" s="2" t="s">
        <v>1119</v>
      </c>
      <c r="D13" s="2" t="s">
        <v>141</v>
      </c>
      <c r="E13" s="69" t="s">
        <v>31</v>
      </c>
      <c r="F13" s="4" t="s">
        <v>1120</v>
      </c>
      <c r="G13" s="75" t="s">
        <v>1121</v>
      </c>
    </row>
    <row r="14" spans="1:7" ht="180" x14ac:dyDescent="0.2">
      <c r="A14" s="21" t="s">
        <v>1122</v>
      </c>
      <c r="B14" s="2" t="s">
        <v>10</v>
      </c>
      <c r="C14" s="2" t="s">
        <v>601</v>
      </c>
      <c r="D14" s="2" t="s">
        <v>353</v>
      </c>
      <c r="E14" s="69">
        <v>11.3</v>
      </c>
      <c r="F14" s="4" t="s">
        <v>1123</v>
      </c>
      <c r="G14" s="75" t="s">
        <v>1124</v>
      </c>
    </row>
    <row r="15" spans="1:7" ht="120" x14ac:dyDescent="0.2">
      <c r="A15" s="21" t="s">
        <v>1125</v>
      </c>
      <c r="B15" s="2" t="s">
        <v>10</v>
      </c>
      <c r="C15" s="2" t="s">
        <v>1126</v>
      </c>
      <c r="D15" s="2" t="s">
        <v>7</v>
      </c>
      <c r="E15" s="69" t="s">
        <v>1127</v>
      </c>
      <c r="F15" s="4" t="s">
        <v>1123</v>
      </c>
      <c r="G15" s="75" t="s">
        <v>1128</v>
      </c>
    </row>
    <row r="16" spans="1:7" ht="44" x14ac:dyDescent="0.2">
      <c r="A16" s="21" t="s">
        <v>1129</v>
      </c>
      <c r="B16" s="2" t="s">
        <v>6</v>
      </c>
      <c r="C16" s="2" t="s">
        <v>6</v>
      </c>
      <c r="D16" s="2" t="s">
        <v>7</v>
      </c>
      <c r="E16" s="69" t="s">
        <v>1130</v>
      </c>
      <c r="F16" s="4" t="s">
        <v>1131</v>
      </c>
      <c r="G16" s="73" t="s">
        <v>1132</v>
      </c>
    </row>
    <row r="17" spans="1:9" ht="72" x14ac:dyDescent="0.2">
      <c r="A17" s="21" t="s">
        <v>1133</v>
      </c>
      <c r="B17" s="2" t="s">
        <v>6</v>
      </c>
      <c r="C17" s="2" t="s">
        <v>618</v>
      </c>
      <c r="D17" s="2" t="s">
        <v>11</v>
      </c>
      <c r="E17" s="69" t="s">
        <v>863</v>
      </c>
      <c r="F17" s="4" t="s">
        <v>1131</v>
      </c>
      <c r="G17" s="75" t="s">
        <v>1134</v>
      </c>
    </row>
    <row r="18" spans="1:9" ht="204" x14ac:dyDescent="0.2">
      <c r="A18" s="21" t="s">
        <v>1135</v>
      </c>
      <c r="B18" s="2" t="s">
        <v>1136</v>
      </c>
      <c r="C18" s="2" t="s">
        <v>1137</v>
      </c>
      <c r="D18" s="2" t="s">
        <v>278</v>
      </c>
      <c r="E18" s="69" t="s">
        <v>1138</v>
      </c>
      <c r="F18" s="4" t="s">
        <v>1139</v>
      </c>
      <c r="G18" s="75" t="s">
        <v>1140</v>
      </c>
    </row>
    <row r="19" spans="1:9" ht="120" x14ac:dyDescent="0.2">
      <c r="A19" s="21" t="s">
        <v>1141</v>
      </c>
      <c r="B19" s="2" t="s">
        <v>6</v>
      </c>
      <c r="C19" s="2" t="s">
        <v>24</v>
      </c>
      <c r="D19" s="2" t="s">
        <v>7</v>
      </c>
      <c r="E19" s="69" t="s">
        <v>1142</v>
      </c>
      <c r="F19" s="4" t="s">
        <v>1143</v>
      </c>
      <c r="G19" s="75" t="s">
        <v>1144</v>
      </c>
    </row>
    <row r="20" spans="1:9" ht="44" x14ac:dyDescent="0.2">
      <c r="A20" s="21" t="s">
        <v>1145</v>
      </c>
      <c r="B20" s="2" t="s">
        <v>10</v>
      </c>
      <c r="C20" s="2" t="s">
        <v>1146</v>
      </c>
      <c r="D20" s="2" t="s">
        <v>7</v>
      </c>
      <c r="E20" s="69" t="s">
        <v>319</v>
      </c>
      <c r="F20" s="4" t="s">
        <v>1143</v>
      </c>
      <c r="G20" s="73" t="s">
        <v>1147</v>
      </c>
    </row>
    <row r="21" spans="1:9" ht="84" x14ac:dyDescent="0.2">
      <c r="A21" s="21" t="s">
        <v>1148</v>
      </c>
      <c r="B21" s="2" t="s">
        <v>10</v>
      </c>
      <c r="C21" s="2" t="s">
        <v>1149</v>
      </c>
      <c r="D21" s="2" t="s">
        <v>141</v>
      </c>
      <c r="E21" s="69" t="s">
        <v>795</v>
      </c>
      <c r="F21" s="4" t="s">
        <v>1150</v>
      </c>
      <c r="G21" s="75" t="s">
        <v>1151</v>
      </c>
    </row>
    <row r="22" spans="1:9" ht="48" x14ac:dyDescent="0.2">
      <c r="A22" s="21" t="s">
        <v>1152</v>
      </c>
      <c r="B22" s="2" t="s">
        <v>10</v>
      </c>
      <c r="C22" s="2" t="s">
        <v>601</v>
      </c>
      <c r="D22" s="2" t="s">
        <v>7</v>
      </c>
      <c r="E22" s="69" t="s">
        <v>1155</v>
      </c>
      <c r="F22" s="4" t="s">
        <v>1153</v>
      </c>
      <c r="G22" s="75" t="s">
        <v>1154</v>
      </c>
    </row>
    <row r="23" spans="1:9" ht="84" x14ac:dyDescent="0.2">
      <c r="A23" s="21" t="s">
        <v>1156</v>
      </c>
      <c r="B23" s="2" t="s">
        <v>10</v>
      </c>
      <c r="C23" s="2" t="s">
        <v>50</v>
      </c>
      <c r="D23" s="2" t="s">
        <v>7</v>
      </c>
      <c r="E23" s="69" t="s">
        <v>1157</v>
      </c>
      <c r="F23" s="4" t="s">
        <v>1158</v>
      </c>
      <c r="G23" s="75" t="s">
        <v>1667</v>
      </c>
    </row>
    <row r="24" spans="1:9" ht="120" x14ac:dyDescent="0.2">
      <c r="A24" s="21" t="s">
        <v>1159</v>
      </c>
      <c r="B24" s="2" t="s">
        <v>873</v>
      </c>
      <c r="C24" s="2" t="s">
        <v>1160</v>
      </c>
      <c r="D24" s="2" t="s">
        <v>141</v>
      </c>
      <c r="E24" s="69" t="s">
        <v>1142</v>
      </c>
      <c r="F24" s="4" t="s">
        <v>1161</v>
      </c>
      <c r="G24" s="75" t="s">
        <v>1162</v>
      </c>
    </row>
    <row r="25" spans="1:9" ht="48" x14ac:dyDescent="0.2">
      <c r="A25" s="21" t="s">
        <v>1163</v>
      </c>
      <c r="B25" s="2" t="s">
        <v>6</v>
      </c>
      <c r="C25" s="2" t="s">
        <v>860</v>
      </c>
      <c r="D25" s="2" t="s">
        <v>7</v>
      </c>
      <c r="E25" s="69" t="s">
        <v>1100</v>
      </c>
      <c r="F25" s="4" t="s">
        <v>1164</v>
      </c>
      <c r="G25" s="75" t="s">
        <v>1165</v>
      </c>
    </row>
    <row r="26" spans="1:9" ht="84" x14ac:dyDescent="0.2">
      <c r="A26" s="21" t="s">
        <v>1166</v>
      </c>
      <c r="B26" s="2" t="s">
        <v>6</v>
      </c>
      <c r="C26" s="2" t="s">
        <v>860</v>
      </c>
      <c r="D26" s="2" t="s">
        <v>7</v>
      </c>
      <c r="E26" s="69" t="s">
        <v>1100</v>
      </c>
      <c r="F26" s="4" t="s">
        <v>1164</v>
      </c>
      <c r="G26" s="75" t="s">
        <v>1167</v>
      </c>
    </row>
    <row r="27" spans="1:9" s="70" customFormat="1" ht="77" x14ac:dyDescent="0.2">
      <c r="A27" s="21" t="s">
        <v>1168</v>
      </c>
      <c r="B27" s="2" t="s">
        <v>1169</v>
      </c>
      <c r="C27" s="2" t="s">
        <v>1170</v>
      </c>
      <c r="D27" s="2" t="s">
        <v>908</v>
      </c>
      <c r="E27" s="2" t="s">
        <v>1171</v>
      </c>
      <c r="F27" s="4" t="s">
        <v>1172</v>
      </c>
      <c r="G27" s="71" t="s">
        <v>1173</v>
      </c>
    </row>
    <row r="28" spans="1:9" s="70" customFormat="1" ht="60" x14ac:dyDescent="0.2">
      <c r="A28" s="21" t="s">
        <v>1174</v>
      </c>
      <c r="B28" s="2" t="s">
        <v>621</v>
      </c>
      <c r="C28" s="2" t="s">
        <v>781</v>
      </c>
      <c r="D28" s="2" t="s">
        <v>1006</v>
      </c>
      <c r="E28" s="69" t="s">
        <v>1175</v>
      </c>
      <c r="F28" s="4" t="s">
        <v>1176</v>
      </c>
      <c r="G28" s="71" t="s">
        <v>1177</v>
      </c>
      <c r="I28" s="71"/>
    </row>
    <row r="29" spans="1:9" s="70" customFormat="1" ht="264" x14ac:dyDescent="0.2">
      <c r="A29" s="21" t="s">
        <v>1178</v>
      </c>
      <c r="B29" s="2" t="s">
        <v>621</v>
      </c>
      <c r="C29" s="2" t="s">
        <v>766</v>
      </c>
      <c r="D29" s="2" t="s">
        <v>248</v>
      </c>
      <c r="E29" s="2" t="s">
        <v>1179</v>
      </c>
      <c r="F29" s="4" t="s">
        <v>1176</v>
      </c>
      <c r="G29" s="71" t="s">
        <v>1180</v>
      </c>
    </row>
    <row r="30" spans="1:9" s="70" customFormat="1" ht="84" x14ac:dyDescent="0.2">
      <c r="A30" s="21" t="s">
        <v>1181</v>
      </c>
      <c r="B30" s="2" t="s">
        <v>621</v>
      </c>
      <c r="C30" s="2" t="s">
        <v>1182</v>
      </c>
      <c r="D30" s="2" t="s">
        <v>248</v>
      </c>
      <c r="E30" s="69" t="s">
        <v>1183</v>
      </c>
      <c r="F30" s="4" t="s">
        <v>1176</v>
      </c>
      <c r="G30" s="71" t="s">
        <v>1184</v>
      </c>
      <c r="I30" s="71"/>
    </row>
    <row r="31" spans="1:9" s="70" customFormat="1" ht="48" x14ac:dyDescent="0.2">
      <c r="A31" s="21" t="s">
        <v>1185</v>
      </c>
      <c r="B31" s="2" t="s">
        <v>621</v>
      </c>
      <c r="C31" s="2" t="s">
        <v>1186</v>
      </c>
      <c r="D31" s="2" t="s">
        <v>1187</v>
      </c>
      <c r="E31" s="2" t="s">
        <v>1188</v>
      </c>
      <c r="F31" s="4" t="s">
        <v>1189</v>
      </c>
      <c r="G31" s="71" t="s">
        <v>1190</v>
      </c>
    </row>
    <row r="32" spans="1:9" s="70" customFormat="1" ht="156" x14ac:dyDescent="0.2">
      <c r="A32" s="21" t="s">
        <v>1191</v>
      </c>
      <c r="B32" s="2" t="s">
        <v>621</v>
      </c>
      <c r="C32" s="2" t="s">
        <v>1192</v>
      </c>
      <c r="D32" s="2" t="s">
        <v>248</v>
      </c>
      <c r="E32" s="14">
        <v>11.3</v>
      </c>
      <c r="F32" s="4" t="s">
        <v>1193</v>
      </c>
      <c r="G32" s="71" t="s">
        <v>1194</v>
      </c>
    </row>
    <row r="33" spans="1:7" s="70" customFormat="1" ht="204" x14ac:dyDescent="0.2">
      <c r="A33" s="21" t="s">
        <v>1195</v>
      </c>
      <c r="B33" s="2" t="s">
        <v>621</v>
      </c>
      <c r="C33" s="2" t="s">
        <v>1196</v>
      </c>
      <c r="D33" s="2" t="s">
        <v>1197</v>
      </c>
      <c r="E33" s="2" t="s">
        <v>1198</v>
      </c>
      <c r="F33" s="4" t="s">
        <v>1199</v>
      </c>
      <c r="G33" s="71" t="s">
        <v>1200</v>
      </c>
    </row>
    <row r="34" spans="1:7" s="70" customFormat="1" ht="276" x14ac:dyDescent="0.2">
      <c r="A34" s="21" t="s">
        <v>1201</v>
      </c>
      <c r="B34" s="2" t="s">
        <v>621</v>
      </c>
      <c r="C34" s="2" t="s">
        <v>297</v>
      </c>
      <c r="D34" s="2" t="s">
        <v>278</v>
      </c>
      <c r="E34" s="2" t="s">
        <v>1202</v>
      </c>
      <c r="F34" s="4" t="s">
        <v>1203</v>
      </c>
      <c r="G34" s="71" t="s">
        <v>1204</v>
      </c>
    </row>
    <row r="35" spans="1:7" s="70" customFormat="1" ht="84" x14ac:dyDescent="0.2">
      <c r="A35" s="21" t="s">
        <v>1205</v>
      </c>
      <c r="B35" s="2" t="s">
        <v>621</v>
      </c>
      <c r="C35" s="2" t="s">
        <v>601</v>
      </c>
      <c r="D35" s="2" t="s">
        <v>337</v>
      </c>
      <c r="E35" s="2" t="s">
        <v>1043</v>
      </c>
      <c r="F35" s="4" t="s">
        <v>1206</v>
      </c>
      <c r="G35" s="72" t="s">
        <v>1207</v>
      </c>
    </row>
    <row r="36" spans="1:7" s="70" customFormat="1" ht="60" x14ac:dyDescent="0.2">
      <c r="A36" s="21" t="s">
        <v>1208</v>
      </c>
      <c r="B36" s="2" t="s">
        <v>151</v>
      </c>
      <c r="C36" s="2" t="s">
        <v>601</v>
      </c>
      <c r="D36" s="2" t="s">
        <v>337</v>
      </c>
      <c r="E36" s="2" t="s">
        <v>1209</v>
      </c>
      <c r="F36" s="4" t="s">
        <v>1210</v>
      </c>
      <c r="G36" s="71" t="s">
        <v>1211</v>
      </c>
    </row>
    <row r="37" spans="1:7" ht="44" x14ac:dyDescent="0.2">
      <c r="A37" s="21" t="s">
        <v>1212</v>
      </c>
      <c r="B37" s="2" t="s">
        <v>621</v>
      </c>
      <c r="C37" s="2" t="s">
        <v>511</v>
      </c>
      <c r="D37" s="2" t="s">
        <v>908</v>
      </c>
      <c r="E37" s="2" t="s">
        <v>1213</v>
      </c>
      <c r="F37" s="77">
        <v>42095</v>
      </c>
      <c r="G37" s="71" t="s">
        <v>1214</v>
      </c>
    </row>
    <row r="38" spans="1:7" ht="72" x14ac:dyDescent="0.2">
      <c r="A38" s="21" t="s">
        <v>1215</v>
      </c>
      <c r="B38" s="2" t="s">
        <v>151</v>
      </c>
      <c r="C38" s="2" t="s">
        <v>601</v>
      </c>
      <c r="D38" s="2" t="s">
        <v>908</v>
      </c>
      <c r="E38" s="2" t="s">
        <v>792</v>
      </c>
      <c r="F38" s="77">
        <v>42103</v>
      </c>
      <c r="G38" s="73" t="s">
        <v>1216</v>
      </c>
    </row>
    <row r="39" spans="1:7" ht="108" x14ac:dyDescent="0.2">
      <c r="A39" s="21" t="s">
        <v>1217</v>
      </c>
      <c r="B39" s="2" t="s">
        <v>621</v>
      </c>
      <c r="C39" s="2" t="s">
        <v>1218</v>
      </c>
      <c r="D39" s="2" t="s">
        <v>337</v>
      </c>
      <c r="E39" s="2" t="s">
        <v>1213</v>
      </c>
      <c r="F39" s="77">
        <v>42103</v>
      </c>
      <c r="G39" s="71" t="s">
        <v>1219</v>
      </c>
    </row>
    <row r="40" spans="1:7" ht="84" x14ac:dyDescent="0.2">
      <c r="A40" s="21" t="s">
        <v>1220</v>
      </c>
      <c r="B40" s="2" t="s">
        <v>621</v>
      </c>
      <c r="C40" s="2" t="s">
        <v>1221</v>
      </c>
      <c r="D40" s="2" t="s">
        <v>908</v>
      </c>
      <c r="E40" s="2" t="s">
        <v>963</v>
      </c>
      <c r="F40" s="77">
        <v>42117</v>
      </c>
      <c r="G40" s="71" t="s">
        <v>1222</v>
      </c>
    </row>
    <row r="41" spans="1:7" ht="209" x14ac:dyDescent="0.2">
      <c r="A41" s="21" t="s">
        <v>1223</v>
      </c>
      <c r="B41" s="2" t="s">
        <v>151</v>
      </c>
      <c r="C41" s="2" t="s">
        <v>1224</v>
      </c>
      <c r="D41" s="2" t="s">
        <v>1225</v>
      </c>
      <c r="E41" s="69" t="s">
        <v>1226</v>
      </c>
      <c r="F41" s="77">
        <v>42118</v>
      </c>
      <c r="G41" s="71" t="s">
        <v>1227</v>
      </c>
    </row>
    <row r="42" spans="1:7" ht="143" x14ac:dyDescent="0.2">
      <c r="A42" s="21" t="s">
        <v>1228</v>
      </c>
      <c r="B42" s="2" t="s">
        <v>621</v>
      </c>
      <c r="C42" s="2" t="s">
        <v>1229</v>
      </c>
      <c r="D42" s="2" t="s">
        <v>908</v>
      </c>
      <c r="E42" s="2" t="s">
        <v>1230</v>
      </c>
      <c r="F42" s="77">
        <v>42118</v>
      </c>
      <c r="G42" s="71" t="s">
        <v>1231</v>
      </c>
    </row>
    <row r="43" spans="1:7" ht="144" x14ac:dyDescent="0.2">
      <c r="A43" s="21" t="s">
        <v>1232</v>
      </c>
      <c r="B43" s="2" t="s">
        <v>151</v>
      </c>
      <c r="C43" s="2" t="s">
        <v>618</v>
      </c>
      <c r="D43" s="2" t="s">
        <v>1233</v>
      </c>
      <c r="E43" s="2" t="s">
        <v>1234</v>
      </c>
      <c r="F43" s="77">
        <v>42122</v>
      </c>
      <c r="G43" s="71" t="s">
        <v>1235</v>
      </c>
    </row>
    <row r="44" spans="1:7" ht="144" x14ac:dyDescent="0.2">
      <c r="A44" s="21" t="s">
        <v>1236</v>
      </c>
      <c r="B44" s="2" t="s">
        <v>151</v>
      </c>
      <c r="C44" s="2" t="s">
        <v>1237</v>
      </c>
      <c r="D44" s="2" t="s">
        <v>1238</v>
      </c>
      <c r="E44" s="69" t="s">
        <v>1155</v>
      </c>
      <c r="F44" s="77">
        <v>42124</v>
      </c>
      <c r="G44" s="71" t="s">
        <v>1239</v>
      </c>
    </row>
    <row r="45" spans="1:7" ht="204" x14ac:dyDescent="0.2">
      <c r="A45" s="21" t="s">
        <v>1240</v>
      </c>
      <c r="B45" s="4" t="s">
        <v>986</v>
      </c>
      <c r="C45" s="4" t="s">
        <v>1241</v>
      </c>
      <c r="D45" s="4" t="s">
        <v>337</v>
      </c>
      <c r="E45" s="2" t="s">
        <v>1242</v>
      </c>
      <c r="F45" s="4" t="s">
        <v>1243</v>
      </c>
      <c r="G45" s="74" t="s">
        <v>1244</v>
      </c>
    </row>
    <row r="46" spans="1:7" ht="60" x14ac:dyDescent="0.2">
      <c r="A46" s="21" t="s">
        <v>1245</v>
      </c>
      <c r="B46" s="4" t="s">
        <v>347</v>
      </c>
      <c r="C46" s="4" t="s">
        <v>620</v>
      </c>
      <c r="D46" s="4" t="s">
        <v>337</v>
      </c>
      <c r="E46" s="4" t="s">
        <v>1246</v>
      </c>
      <c r="F46" s="4" t="s">
        <v>1243</v>
      </c>
      <c r="G46" s="75" t="s">
        <v>1247</v>
      </c>
    </row>
    <row r="47" spans="1:7" ht="72" x14ac:dyDescent="0.2">
      <c r="A47" s="21" t="s">
        <v>1248</v>
      </c>
      <c r="B47" s="4" t="s">
        <v>1249</v>
      </c>
      <c r="C47" s="4" t="s">
        <v>1250</v>
      </c>
      <c r="D47" s="4" t="s">
        <v>1251</v>
      </c>
      <c r="E47" s="4">
        <v>8.1</v>
      </c>
      <c r="F47" s="4" t="s">
        <v>1252</v>
      </c>
      <c r="G47" s="75" t="s">
        <v>1253</v>
      </c>
    </row>
    <row r="48" spans="1:7" ht="228" x14ac:dyDescent="0.2">
      <c r="A48" s="21" t="s">
        <v>1195</v>
      </c>
      <c r="B48" s="4" t="s">
        <v>1254</v>
      </c>
      <c r="C48" s="4" t="s">
        <v>1255</v>
      </c>
      <c r="D48" s="4" t="s">
        <v>1256</v>
      </c>
      <c r="E48" s="4" t="s">
        <v>1257</v>
      </c>
      <c r="F48" s="4" t="s">
        <v>1252</v>
      </c>
      <c r="G48" s="75" t="s">
        <v>1258</v>
      </c>
    </row>
    <row r="49" spans="1:7" ht="78" x14ac:dyDescent="0.2">
      <c r="A49" s="21" t="s">
        <v>1259</v>
      </c>
      <c r="B49" s="4" t="s">
        <v>1260</v>
      </c>
      <c r="C49" s="4" t="s">
        <v>1261</v>
      </c>
      <c r="D49" s="2" t="s">
        <v>1262</v>
      </c>
      <c r="E49" s="4" t="s">
        <v>1263</v>
      </c>
      <c r="F49" s="4" t="s">
        <v>1264</v>
      </c>
      <c r="G49" s="75" t="s">
        <v>1265</v>
      </c>
    </row>
    <row r="50" spans="1:7" ht="91" x14ac:dyDescent="0.2">
      <c r="A50" s="21" t="s">
        <v>1266</v>
      </c>
      <c r="B50" s="4" t="s">
        <v>986</v>
      </c>
      <c r="C50" s="4" t="s">
        <v>1267</v>
      </c>
      <c r="D50" s="4" t="s">
        <v>908</v>
      </c>
      <c r="E50" s="4" t="s">
        <v>1077</v>
      </c>
      <c r="F50" s="4" t="s">
        <v>1268</v>
      </c>
      <c r="G50" s="75" t="s">
        <v>1269</v>
      </c>
    </row>
    <row r="51" spans="1:7" ht="96" x14ac:dyDescent="0.2">
      <c r="A51" s="21" t="s">
        <v>1270</v>
      </c>
      <c r="B51" s="4" t="s">
        <v>986</v>
      </c>
      <c r="C51" s="4" t="s">
        <v>1271</v>
      </c>
      <c r="D51" s="4" t="s">
        <v>908</v>
      </c>
      <c r="E51" s="4" t="s">
        <v>1272</v>
      </c>
      <c r="F51" s="4" t="s">
        <v>1268</v>
      </c>
      <c r="G51" s="75" t="s">
        <v>1273</v>
      </c>
    </row>
    <row r="52" spans="1:7" ht="108" x14ac:dyDescent="0.2">
      <c r="A52" s="21" t="s">
        <v>1274</v>
      </c>
      <c r="B52" s="4" t="s">
        <v>1275</v>
      </c>
      <c r="C52" s="4" t="s">
        <v>1276</v>
      </c>
      <c r="D52" s="4" t="s">
        <v>1277</v>
      </c>
      <c r="E52" s="2" t="s">
        <v>1278</v>
      </c>
      <c r="F52" s="4" t="s">
        <v>1279</v>
      </c>
      <c r="G52" s="75" t="s">
        <v>1280</v>
      </c>
    </row>
    <row r="53" spans="1:7" ht="33" x14ac:dyDescent="0.2">
      <c r="A53" s="21" t="s">
        <v>190</v>
      </c>
      <c r="B53" s="4" t="s">
        <v>1249</v>
      </c>
      <c r="C53" s="4" t="s">
        <v>1281</v>
      </c>
      <c r="D53" s="4" t="s">
        <v>908</v>
      </c>
      <c r="E53" s="2" t="s">
        <v>1282</v>
      </c>
      <c r="F53" s="4" t="s">
        <v>1283</v>
      </c>
      <c r="G53" s="75" t="s">
        <v>1284</v>
      </c>
    </row>
    <row r="54" spans="1:7" ht="96" x14ac:dyDescent="0.2">
      <c r="A54" s="21" t="s">
        <v>1285</v>
      </c>
      <c r="B54" s="4" t="s">
        <v>1249</v>
      </c>
      <c r="C54" s="4" t="s">
        <v>1286</v>
      </c>
      <c r="D54" s="4" t="s">
        <v>908</v>
      </c>
      <c r="E54" s="4" t="s">
        <v>1155</v>
      </c>
      <c r="F54" s="4" t="s">
        <v>1287</v>
      </c>
      <c r="G54" s="75" t="s">
        <v>1288</v>
      </c>
    </row>
    <row r="55" spans="1:7" ht="48" x14ac:dyDescent="0.2">
      <c r="A55" s="21" t="s">
        <v>1289</v>
      </c>
      <c r="B55" s="14" t="s">
        <v>226</v>
      </c>
      <c r="C55" s="14" t="s">
        <v>1290</v>
      </c>
      <c r="D55" s="14" t="s">
        <v>11</v>
      </c>
      <c r="E55" s="14" t="s">
        <v>1291</v>
      </c>
      <c r="F55" s="76">
        <v>42192</v>
      </c>
      <c r="G55" s="73" t="s">
        <v>1292</v>
      </c>
    </row>
    <row r="56" spans="1:7" ht="52" x14ac:dyDescent="0.2">
      <c r="A56" s="21" t="s">
        <v>1293</v>
      </c>
      <c r="B56" s="14" t="s">
        <v>1294</v>
      </c>
      <c r="C56" s="14" t="s">
        <v>1295</v>
      </c>
      <c r="D56" s="14" t="s">
        <v>1296</v>
      </c>
      <c r="E56" s="14" t="s">
        <v>1291</v>
      </c>
      <c r="F56" s="76">
        <v>42194</v>
      </c>
      <c r="G56" s="73" t="s">
        <v>1297</v>
      </c>
    </row>
    <row r="57" spans="1:7" ht="143" x14ac:dyDescent="0.2">
      <c r="A57" s="21" t="s">
        <v>1298</v>
      </c>
      <c r="B57" s="14" t="s">
        <v>226</v>
      </c>
      <c r="C57" s="14" t="s">
        <v>1299</v>
      </c>
      <c r="D57" s="14" t="s">
        <v>822</v>
      </c>
      <c r="E57" s="14" t="s">
        <v>1230</v>
      </c>
      <c r="F57" s="14" t="s">
        <v>1300</v>
      </c>
      <c r="G57" s="73" t="s">
        <v>1301</v>
      </c>
    </row>
    <row r="58" spans="1:7" ht="156" x14ac:dyDescent="0.2">
      <c r="A58" s="21" t="s">
        <v>1302</v>
      </c>
      <c r="B58" s="14" t="s">
        <v>226</v>
      </c>
      <c r="C58" s="14" t="s">
        <v>620</v>
      </c>
      <c r="D58" s="14" t="s">
        <v>1303</v>
      </c>
      <c r="E58" s="14" t="s">
        <v>1304</v>
      </c>
      <c r="F58" s="14" t="s">
        <v>1305</v>
      </c>
      <c r="G58" s="73" t="s">
        <v>1306</v>
      </c>
    </row>
    <row r="59" spans="1:7" ht="60" x14ac:dyDescent="0.2">
      <c r="A59" s="21" t="s">
        <v>1307</v>
      </c>
      <c r="B59" s="14" t="s">
        <v>226</v>
      </c>
      <c r="C59" s="14" t="s">
        <v>260</v>
      </c>
      <c r="D59" s="14" t="s">
        <v>141</v>
      </c>
      <c r="E59" s="14">
        <v>11.3</v>
      </c>
      <c r="F59" s="14" t="s">
        <v>1308</v>
      </c>
      <c r="G59" s="73" t="s">
        <v>1309</v>
      </c>
    </row>
    <row r="60" spans="1:7" ht="120" x14ac:dyDescent="0.2">
      <c r="A60" s="21" t="s">
        <v>1310</v>
      </c>
      <c r="B60" s="14" t="s">
        <v>317</v>
      </c>
      <c r="C60" s="14" t="s">
        <v>1311</v>
      </c>
      <c r="D60" s="14" t="s">
        <v>1312</v>
      </c>
      <c r="E60" s="14">
        <v>9.1</v>
      </c>
      <c r="F60" s="14" t="s">
        <v>1308</v>
      </c>
      <c r="G60" s="73" t="s">
        <v>1313</v>
      </c>
    </row>
    <row r="61" spans="1:7" ht="216" x14ac:dyDescent="0.2">
      <c r="A61" s="21" t="s">
        <v>1314</v>
      </c>
      <c r="B61" s="14" t="s">
        <v>317</v>
      </c>
      <c r="C61" s="14" t="s">
        <v>1315</v>
      </c>
      <c r="D61" s="14" t="s">
        <v>11</v>
      </c>
      <c r="E61" s="14" t="s">
        <v>319</v>
      </c>
      <c r="F61" s="14" t="s">
        <v>1316</v>
      </c>
      <c r="G61" s="73" t="s">
        <v>1317</v>
      </c>
    </row>
    <row r="62" spans="1:7" ht="60" x14ac:dyDescent="0.2">
      <c r="A62" s="21" t="s">
        <v>1318</v>
      </c>
      <c r="B62" s="14" t="s">
        <v>317</v>
      </c>
      <c r="C62" s="14" t="s">
        <v>1319</v>
      </c>
      <c r="D62" s="14" t="s">
        <v>7</v>
      </c>
      <c r="E62" s="14" t="s">
        <v>776</v>
      </c>
      <c r="F62" s="14" t="s">
        <v>1320</v>
      </c>
      <c r="G62" s="73" t="s">
        <v>1321</v>
      </c>
    </row>
    <row r="63" spans="1:7" ht="176" x14ac:dyDescent="0.2">
      <c r="A63" s="21" t="s">
        <v>1322</v>
      </c>
      <c r="B63" s="14" t="s">
        <v>226</v>
      </c>
      <c r="C63" s="14" t="s">
        <v>513</v>
      </c>
      <c r="D63" s="14" t="s">
        <v>7</v>
      </c>
      <c r="E63" s="14" t="s">
        <v>1323</v>
      </c>
      <c r="F63" s="14" t="s">
        <v>1324</v>
      </c>
      <c r="G63" s="73" t="s">
        <v>1325</v>
      </c>
    </row>
    <row r="64" spans="1:7" ht="44" x14ac:dyDescent="0.2">
      <c r="A64" s="21" t="s">
        <v>1326</v>
      </c>
      <c r="B64" s="14" t="s">
        <v>226</v>
      </c>
      <c r="C64" s="14" t="s">
        <v>1327</v>
      </c>
      <c r="D64" s="4"/>
      <c r="E64" s="14" t="s">
        <v>1328</v>
      </c>
      <c r="F64" s="14" t="s">
        <v>1329</v>
      </c>
      <c r="G64" s="73" t="s">
        <v>1330</v>
      </c>
    </row>
    <row r="65" spans="1:7" ht="96" x14ac:dyDescent="0.2">
      <c r="A65" s="21" t="s">
        <v>1331</v>
      </c>
      <c r="B65" s="14" t="s">
        <v>226</v>
      </c>
      <c r="C65" s="14" t="s">
        <v>260</v>
      </c>
      <c r="D65" s="14" t="s">
        <v>7</v>
      </c>
      <c r="E65" s="14" t="s">
        <v>157</v>
      </c>
      <c r="F65" s="14" t="s">
        <v>1332</v>
      </c>
      <c r="G65" s="73" t="s">
        <v>1333</v>
      </c>
    </row>
    <row r="66" spans="1:7" ht="108" x14ac:dyDescent="0.2">
      <c r="A66" s="21" t="s">
        <v>1334</v>
      </c>
      <c r="B66" s="14" t="s">
        <v>317</v>
      </c>
      <c r="C66" s="14" t="s">
        <v>1335</v>
      </c>
      <c r="D66" s="14" t="s">
        <v>7</v>
      </c>
      <c r="E66" s="14" t="s">
        <v>1155</v>
      </c>
      <c r="F66" s="14" t="s">
        <v>1332</v>
      </c>
      <c r="G66" s="73" t="s">
        <v>1336</v>
      </c>
    </row>
    <row r="67" spans="1:7" ht="48" x14ac:dyDescent="0.2">
      <c r="A67" s="21" t="s">
        <v>1337</v>
      </c>
      <c r="B67" s="14" t="s">
        <v>1338</v>
      </c>
      <c r="C67" s="14" t="s">
        <v>1339</v>
      </c>
      <c r="D67" s="14" t="s">
        <v>1340</v>
      </c>
      <c r="E67" s="14">
        <v>8.5</v>
      </c>
      <c r="F67" s="14" t="s">
        <v>1341</v>
      </c>
      <c r="G67" s="73" t="s">
        <v>1342</v>
      </c>
    </row>
    <row r="68" spans="1:7" ht="132" x14ac:dyDescent="0.2">
      <c r="A68" s="21" t="s">
        <v>1343</v>
      </c>
      <c r="B68" s="14" t="s">
        <v>317</v>
      </c>
      <c r="C68" s="14" t="s">
        <v>1344</v>
      </c>
      <c r="D68" s="14" t="s">
        <v>7</v>
      </c>
      <c r="E68" s="4" t="s">
        <v>130</v>
      </c>
      <c r="F68" s="14" t="s">
        <v>1341</v>
      </c>
      <c r="G68" s="73" t="s">
        <v>1345</v>
      </c>
    </row>
    <row r="69" spans="1:7" ht="60" x14ac:dyDescent="0.2">
      <c r="A69" s="21" t="s">
        <v>1346</v>
      </c>
      <c r="B69" s="14" t="s">
        <v>317</v>
      </c>
      <c r="C69" s="14" t="s">
        <v>1347</v>
      </c>
      <c r="D69" s="14" t="s">
        <v>1348</v>
      </c>
      <c r="E69" s="14">
        <v>8.6999999999999993</v>
      </c>
      <c r="F69" s="14" t="s">
        <v>1341</v>
      </c>
      <c r="G69" s="73" t="s">
        <v>1349</v>
      </c>
    </row>
    <row r="70" spans="1:7" ht="96" x14ac:dyDescent="0.2">
      <c r="A70" s="21" t="s">
        <v>1350</v>
      </c>
      <c r="B70" s="14" t="s">
        <v>1351</v>
      </c>
      <c r="C70" s="14" t="s">
        <v>1352</v>
      </c>
      <c r="D70" s="14" t="s">
        <v>1353</v>
      </c>
      <c r="E70" s="14">
        <v>9.1</v>
      </c>
      <c r="F70" s="14" t="s">
        <v>1341</v>
      </c>
      <c r="G70" s="73" t="s">
        <v>1354</v>
      </c>
    </row>
    <row r="71" spans="1:7" ht="120" x14ac:dyDescent="0.2">
      <c r="A71" s="21" t="s">
        <v>1355</v>
      </c>
      <c r="B71" s="14" t="s">
        <v>1351</v>
      </c>
      <c r="C71" s="14" t="s">
        <v>1352</v>
      </c>
      <c r="D71" s="14" t="s">
        <v>1356</v>
      </c>
      <c r="E71" s="14">
        <v>8.6999999999999993</v>
      </c>
      <c r="F71" s="14" t="s">
        <v>1341</v>
      </c>
      <c r="G71" s="73" t="s">
        <v>1357</v>
      </c>
    </row>
    <row r="72" spans="1:7" ht="96" x14ac:dyDescent="0.2">
      <c r="A72" s="21" t="s">
        <v>1358</v>
      </c>
      <c r="B72" s="14" t="s">
        <v>317</v>
      </c>
      <c r="C72" s="14" t="s">
        <v>262</v>
      </c>
      <c r="D72" s="14" t="s">
        <v>1359</v>
      </c>
      <c r="E72" s="14" t="s">
        <v>1360</v>
      </c>
      <c r="F72" s="14" t="s">
        <v>1341</v>
      </c>
      <c r="G72" s="73" t="s">
        <v>1361</v>
      </c>
    </row>
    <row r="73" spans="1:7" ht="132" x14ac:dyDescent="0.2">
      <c r="A73" s="21" t="s">
        <v>1362</v>
      </c>
      <c r="B73" s="14" t="s">
        <v>1363</v>
      </c>
      <c r="C73" s="14" t="s">
        <v>1364</v>
      </c>
      <c r="D73" s="14" t="s">
        <v>1365</v>
      </c>
      <c r="E73" s="14" t="s">
        <v>1366</v>
      </c>
      <c r="F73" s="14" t="s">
        <v>1367</v>
      </c>
      <c r="G73" s="73" t="s">
        <v>1368</v>
      </c>
    </row>
    <row r="74" spans="1:7" ht="60" x14ac:dyDescent="0.2">
      <c r="A74" s="21" t="s">
        <v>772</v>
      </c>
      <c r="B74" s="14" t="s">
        <v>317</v>
      </c>
      <c r="C74" s="14" t="s">
        <v>618</v>
      </c>
      <c r="D74" s="14" t="s">
        <v>1369</v>
      </c>
      <c r="E74" s="14" t="s">
        <v>1370</v>
      </c>
      <c r="F74" s="14" t="s">
        <v>1367</v>
      </c>
      <c r="G74" s="73" t="s">
        <v>1371</v>
      </c>
    </row>
    <row r="75" spans="1:7" ht="144" x14ac:dyDescent="0.2">
      <c r="A75" s="21" t="s">
        <v>1372</v>
      </c>
      <c r="B75" s="14" t="s">
        <v>1373</v>
      </c>
      <c r="C75" s="14" t="s">
        <v>618</v>
      </c>
      <c r="D75" s="14" t="s">
        <v>1374</v>
      </c>
      <c r="E75" s="14">
        <v>8.5</v>
      </c>
      <c r="F75" s="14" t="s">
        <v>1375</v>
      </c>
      <c r="G75" s="73" t="s">
        <v>1376</v>
      </c>
    </row>
    <row r="76" spans="1:7" ht="132" x14ac:dyDescent="0.2">
      <c r="A76" s="21" t="s">
        <v>1377</v>
      </c>
      <c r="B76" s="14" t="s">
        <v>1378</v>
      </c>
      <c r="C76" s="4" t="s">
        <v>1379</v>
      </c>
      <c r="D76" s="14" t="s">
        <v>1380</v>
      </c>
      <c r="E76" s="2" t="s">
        <v>1381</v>
      </c>
      <c r="F76" s="4" t="s">
        <v>1382</v>
      </c>
      <c r="G76" s="75" t="s">
        <v>1383</v>
      </c>
    </row>
    <row r="77" spans="1:7" ht="156" x14ac:dyDescent="0.2">
      <c r="A77" s="21" t="s">
        <v>1384</v>
      </c>
      <c r="B77" s="14" t="s">
        <v>317</v>
      </c>
      <c r="C77" s="14" t="s">
        <v>261</v>
      </c>
      <c r="D77" s="14" t="s">
        <v>822</v>
      </c>
      <c r="E77" s="14" t="s">
        <v>996</v>
      </c>
      <c r="F77" s="4" t="s">
        <v>1385</v>
      </c>
      <c r="G77" s="73" t="s">
        <v>1431</v>
      </c>
    </row>
    <row r="78" spans="1:7" ht="36" x14ac:dyDescent="0.2">
      <c r="A78" s="21" t="s">
        <v>1386</v>
      </c>
      <c r="B78" s="14" t="s">
        <v>317</v>
      </c>
      <c r="C78" s="14" t="s">
        <v>1387</v>
      </c>
      <c r="D78" s="14" t="s">
        <v>1388</v>
      </c>
      <c r="E78" s="14" t="s">
        <v>1389</v>
      </c>
      <c r="F78" s="4" t="s">
        <v>1385</v>
      </c>
      <c r="G78" s="73" t="s">
        <v>1390</v>
      </c>
    </row>
    <row r="79" spans="1:7" ht="132" x14ac:dyDescent="0.2">
      <c r="A79" s="21" t="s">
        <v>1391</v>
      </c>
      <c r="B79" s="4" t="s">
        <v>317</v>
      </c>
      <c r="C79" s="14" t="s">
        <v>296</v>
      </c>
      <c r="D79" s="14" t="s">
        <v>822</v>
      </c>
      <c r="E79" s="14" t="s">
        <v>1392</v>
      </c>
      <c r="F79" s="4" t="s">
        <v>1385</v>
      </c>
      <c r="G79" s="73" t="s">
        <v>1393</v>
      </c>
    </row>
    <row r="80" spans="1:7" ht="132" x14ac:dyDescent="0.2">
      <c r="A80" s="21" t="s">
        <v>1394</v>
      </c>
      <c r="B80" s="4" t="s">
        <v>1260</v>
      </c>
      <c r="C80" s="4" t="s">
        <v>1395</v>
      </c>
      <c r="D80" s="14" t="s">
        <v>822</v>
      </c>
      <c r="E80" s="2" t="s">
        <v>30</v>
      </c>
      <c r="F80" s="4" t="s">
        <v>1396</v>
      </c>
      <c r="G80" s="75" t="s">
        <v>1397</v>
      </c>
    </row>
    <row r="81" spans="1:7" ht="168" x14ac:dyDescent="0.2">
      <c r="A81" s="21" t="s">
        <v>1398</v>
      </c>
      <c r="B81" s="4" t="s">
        <v>317</v>
      </c>
      <c r="C81" s="4" t="s">
        <v>1399</v>
      </c>
      <c r="D81" s="14" t="s">
        <v>1187</v>
      </c>
      <c r="E81" s="2" t="s">
        <v>1400</v>
      </c>
      <c r="F81" s="76" t="s">
        <v>1401</v>
      </c>
      <c r="G81" s="75" t="s">
        <v>1402</v>
      </c>
    </row>
    <row r="82" spans="1:7" ht="132" x14ac:dyDescent="0.2">
      <c r="A82" s="21" t="s">
        <v>1403</v>
      </c>
      <c r="B82" s="14" t="s">
        <v>317</v>
      </c>
      <c r="C82" s="14" t="s">
        <v>1404</v>
      </c>
      <c r="D82" s="14"/>
      <c r="E82" s="14">
        <v>11.3</v>
      </c>
      <c r="F82" s="76" t="s">
        <v>1405</v>
      </c>
      <c r="G82" s="73" t="s">
        <v>1406</v>
      </c>
    </row>
    <row r="83" spans="1:7" ht="132" x14ac:dyDescent="0.2">
      <c r="A83" s="21" t="s">
        <v>1407</v>
      </c>
      <c r="B83" s="4" t="s">
        <v>317</v>
      </c>
      <c r="C83" s="4" t="s">
        <v>1408</v>
      </c>
      <c r="E83" s="14">
        <v>8.5</v>
      </c>
      <c r="F83" s="76" t="s">
        <v>1409</v>
      </c>
      <c r="G83" s="75" t="s">
        <v>1410</v>
      </c>
    </row>
    <row r="84" spans="1:7" ht="108" x14ac:dyDescent="0.2">
      <c r="A84" s="21" t="s">
        <v>1411</v>
      </c>
      <c r="B84" s="4" t="s">
        <v>317</v>
      </c>
      <c r="C84" s="2" t="s">
        <v>1412</v>
      </c>
      <c r="D84" s="14" t="s">
        <v>1413</v>
      </c>
      <c r="E84" s="2" t="s">
        <v>1414</v>
      </c>
      <c r="F84" s="4" t="s">
        <v>1409</v>
      </c>
      <c r="G84" s="75" t="s">
        <v>1415</v>
      </c>
    </row>
    <row r="85" spans="1:7" ht="108" x14ac:dyDescent="0.2">
      <c r="A85" s="21" t="s">
        <v>1416</v>
      </c>
      <c r="B85" s="4" t="s">
        <v>317</v>
      </c>
      <c r="C85" s="14" t="s">
        <v>510</v>
      </c>
      <c r="D85" s="14" t="s">
        <v>1417</v>
      </c>
      <c r="E85" s="14" t="s">
        <v>1272</v>
      </c>
      <c r="F85" s="4" t="s">
        <v>1409</v>
      </c>
      <c r="G85" s="73" t="s">
        <v>1418</v>
      </c>
    </row>
    <row r="86" spans="1:7" ht="132" x14ac:dyDescent="0.2">
      <c r="A86" s="21" t="s">
        <v>1419</v>
      </c>
      <c r="B86" s="4" t="s">
        <v>317</v>
      </c>
      <c r="C86" s="4" t="s">
        <v>510</v>
      </c>
      <c r="D86" s="14" t="s">
        <v>1187</v>
      </c>
      <c r="E86" s="2" t="s">
        <v>1420</v>
      </c>
      <c r="F86" s="4" t="s">
        <v>1421</v>
      </c>
      <c r="G86" s="75" t="s">
        <v>1422</v>
      </c>
    </row>
    <row r="87" spans="1:7" ht="108" x14ac:dyDescent="0.2">
      <c r="A87" s="21" t="s">
        <v>1423</v>
      </c>
      <c r="B87" s="4" t="s">
        <v>317</v>
      </c>
      <c r="C87" s="14" t="s">
        <v>510</v>
      </c>
      <c r="D87" s="14" t="s">
        <v>1187</v>
      </c>
      <c r="E87" s="14" t="s">
        <v>1257</v>
      </c>
      <c r="F87" s="4" t="s">
        <v>1421</v>
      </c>
      <c r="G87" s="73" t="s">
        <v>1424</v>
      </c>
    </row>
    <row r="88" spans="1:7" ht="52" x14ac:dyDescent="0.2">
      <c r="A88" s="21" t="s">
        <v>1425</v>
      </c>
      <c r="B88" s="4" t="s">
        <v>317</v>
      </c>
      <c r="C88" s="14" t="s">
        <v>1426</v>
      </c>
      <c r="D88" s="14" t="s">
        <v>1427</v>
      </c>
      <c r="E88" s="2" t="s">
        <v>1428</v>
      </c>
      <c r="F88" s="4" t="s">
        <v>1429</v>
      </c>
      <c r="G88" s="73" t="s">
        <v>1430</v>
      </c>
    </row>
    <row r="89" spans="1:7" ht="168" x14ac:dyDescent="0.2">
      <c r="A89" s="21" t="s">
        <v>1432</v>
      </c>
      <c r="B89" s="2" t="s">
        <v>6</v>
      </c>
      <c r="C89" s="2" t="s">
        <v>1433</v>
      </c>
      <c r="D89" s="2" t="s">
        <v>1064</v>
      </c>
      <c r="E89" s="2" t="s">
        <v>1434</v>
      </c>
      <c r="F89" s="77">
        <v>42227</v>
      </c>
      <c r="G89" s="71" t="s">
        <v>1435</v>
      </c>
    </row>
    <row r="90" spans="1:7" ht="108" x14ac:dyDescent="0.2">
      <c r="A90" s="21" t="s">
        <v>1436</v>
      </c>
      <c r="B90" s="2" t="s">
        <v>10</v>
      </c>
      <c r="C90" s="2" t="s">
        <v>1437</v>
      </c>
      <c r="D90" s="2" t="s">
        <v>11</v>
      </c>
      <c r="E90" s="2">
        <v>8.5</v>
      </c>
      <c r="F90" s="77">
        <v>42231</v>
      </c>
      <c r="G90" s="71" t="s">
        <v>1438</v>
      </c>
    </row>
    <row r="91" spans="1:7" ht="84" x14ac:dyDescent="0.2">
      <c r="A91" s="21" t="s">
        <v>1439</v>
      </c>
      <c r="B91" s="2" t="s">
        <v>6</v>
      </c>
      <c r="C91" s="2" t="s">
        <v>1440</v>
      </c>
      <c r="D91" s="2" t="s">
        <v>141</v>
      </c>
      <c r="E91" s="2" t="s">
        <v>1441</v>
      </c>
      <c r="F91" s="77">
        <v>42234</v>
      </c>
      <c r="G91" s="71" t="s">
        <v>1442</v>
      </c>
    </row>
    <row r="92" spans="1:7" ht="144" x14ac:dyDescent="0.2">
      <c r="A92" s="21" t="s">
        <v>1443</v>
      </c>
      <c r="B92" s="2" t="s">
        <v>6</v>
      </c>
      <c r="C92" s="2" t="s">
        <v>1444</v>
      </c>
      <c r="D92" s="2" t="s">
        <v>141</v>
      </c>
      <c r="E92" s="2">
        <v>11.3</v>
      </c>
      <c r="F92" s="77">
        <v>42235</v>
      </c>
      <c r="G92" s="71" t="s">
        <v>1445</v>
      </c>
    </row>
    <row r="93" spans="1:7" ht="60" x14ac:dyDescent="0.2">
      <c r="A93" s="21" t="s">
        <v>1446</v>
      </c>
      <c r="B93" s="2" t="s">
        <v>6</v>
      </c>
      <c r="C93" s="2" t="s">
        <v>1447</v>
      </c>
      <c r="D93" s="2" t="s">
        <v>1256</v>
      </c>
      <c r="E93" s="2">
        <v>11.3</v>
      </c>
      <c r="F93" s="77">
        <v>42235</v>
      </c>
      <c r="G93" s="71" t="s">
        <v>1448</v>
      </c>
    </row>
    <row r="94" spans="1:7" ht="84" x14ac:dyDescent="0.2">
      <c r="A94" s="21" t="s">
        <v>1449</v>
      </c>
      <c r="B94" s="2" t="s">
        <v>1450</v>
      </c>
      <c r="C94" s="2" t="s">
        <v>1451</v>
      </c>
      <c r="D94" s="2" t="s">
        <v>1452</v>
      </c>
      <c r="E94" s="2" t="s">
        <v>1453</v>
      </c>
      <c r="F94" s="77">
        <v>42236</v>
      </c>
      <c r="G94" s="71" t="s">
        <v>1454</v>
      </c>
    </row>
    <row r="95" spans="1:7" ht="84" x14ac:dyDescent="0.2">
      <c r="A95" s="21" t="s">
        <v>1455</v>
      </c>
      <c r="B95" s="2" t="s">
        <v>1456</v>
      </c>
      <c r="C95" s="2" t="s">
        <v>1457</v>
      </c>
      <c r="D95" s="2" t="s">
        <v>1458</v>
      </c>
      <c r="E95" s="2" t="s">
        <v>1459</v>
      </c>
      <c r="F95" s="77">
        <v>42236</v>
      </c>
      <c r="G95" s="71" t="s">
        <v>1460</v>
      </c>
    </row>
    <row r="96" spans="1:7" ht="60" x14ac:dyDescent="0.2">
      <c r="A96" s="21" t="s">
        <v>1461</v>
      </c>
      <c r="B96" s="2" t="s">
        <v>1462</v>
      </c>
      <c r="C96" s="2" t="s">
        <v>1463</v>
      </c>
      <c r="D96" s="2" t="s">
        <v>388</v>
      </c>
      <c r="E96" s="2" t="s">
        <v>1464</v>
      </c>
      <c r="F96" s="77">
        <v>42238</v>
      </c>
      <c r="G96" s="71" t="s">
        <v>1465</v>
      </c>
    </row>
    <row r="97" spans="1:7" ht="120" x14ac:dyDescent="0.2">
      <c r="A97" s="21" t="s">
        <v>1466</v>
      </c>
      <c r="B97" s="2" t="s">
        <v>1467</v>
      </c>
      <c r="C97" s="2" t="s">
        <v>1468</v>
      </c>
      <c r="D97" s="2" t="s">
        <v>1469</v>
      </c>
      <c r="E97" s="2" t="s">
        <v>1470</v>
      </c>
      <c r="F97" s="77">
        <v>42242</v>
      </c>
      <c r="G97" s="71" t="s">
        <v>1471</v>
      </c>
    </row>
    <row r="98" spans="1:7" ht="132" x14ac:dyDescent="0.2">
      <c r="A98" s="21" t="s">
        <v>1472</v>
      </c>
      <c r="B98" s="2" t="s">
        <v>1473</v>
      </c>
      <c r="C98" s="2" t="s">
        <v>1474</v>
      </c>
      <c r="D98" s="2" t="s">
        <v>1475</v>
      </c>
      <c r="E98" s="2" t="s">
        <v>1476</v>
      </c>
      <c r="F98" s="77">
        <v>42242</v>
      </c>
      <c r="G98" s="71" t="s">
        <v>1477</v>
      </c>
    </row>
    <row r="99" spans="1:7" ht="48" x14ac:dyDescent="0.2">
      <c r="A99" s="21" t="s">
        <v>1478</v>
      </c>
      <c r="B99" s="2" t="s">
        <v>6</v>
      </c>
      <c r="C99" s="2" t="s">
        <v>318</v>
      </c>
      <c r="D99" s="2" t="s">
        <v>7</v>
      </c>
      <c r="E99" s="2" t="s">
        <v>1479</v>
      </c>
      <c r="F99" s="77">
        <v>42243</v>
      </c>
      <c r="G99" s="71" t="s">
        <v>1480</v>
      </c>
    </row>
    <row r="100" spans="1:7" ht="60" x14ac:dyDescent="0.2">
      <c r="A100" s="21" t="s">
        <v>1481</v>
      </c>
      <c r="B100" s="2" t="s">
        <v>10</v>
      </c>
      <c r="C100" s="2" t="s">
        <v>1482</v>
      </c>
      <c r="D100" s="2" t="s">
        <v>248</v>
      </c>
      <c r="E100" s="2" t="s">
        <v>112</v>
      </c>
      <c r="F100" s="77">
        <v>42243</v>
      </c>
      <c r="G100" s="71" t="s">
        <v>1483</v>
      </c>
    </row>
    <row r="101" spans="1:7" ht="60" x14ac:dyDescent="0.2">
      <c r="A101" s="21" t="s">
        <v>1484</v>
      </c>
      <c r="B101" s="2" t="s">
        <v>10</v>
      </c>
      <c r="C101" s="2" t="s">
        <v>1485</v>
      </c>
      <c r="D101" s="2" t="s">
        <v>11</v>
      </c>
      <c r="E101" s="2" t="s">
        <v>1486</v>
      </c>
      <c r="F101" s="77">
        <v>42244</v>
      </c>
      <c r="G101" s="71" t="s">
        <v>1487</v>
      </c>
    </row>
    <row r="102" spans="1:7" ht="168" x14ac:dyDescent="0.2">
      <c r="A102" s="21" t="s">
        <v>1488</v>
      </c>
      <c r="B102" s="2" t="s">
        <v>10</v>
      </c>
      <c r="C102" s="2" t="s">
        <v>1489</v>
      </c>
      <c r="D102" s="2" t="s">
        <v>7</v>
      </c>
      <c r="E102" s="2" t="s">
        <v>1490</v>
      </c>
      <c r="F102" s="77">
        <v>42244</v>
      </c>
      <c r="G102" s="71" t="s">
        <v>1491</v>
      </c>
    </row>
    <row r="103" spans="1:7" ht="96" x14ac:dyDescent="0.2">
      <c r="A103" s="21" t="s">
        <v>1492</v>
      </c>
      <c r="B103" s="2" t="s">
        <v>1493</v>
      </c>
      <c r="C103" s="2" t="s">
        <v>1494</v>
      </c>
      <c r="D103" s="2" t="s">
        <v>1495</v>
      </c>
      <c r="E103" s="2" t="s">
        <v>1496</v>
      </c>
      <c r="F103" s="77">
        <v>42247</v>
      </c>
      <c r="G103" s="71" t="s">
        <v>1497</v>
      </c>
    </row>
    <row r="104" spans="1:7" ht="84" x14ac:dyDescent="0.2">
      <c r="A104" s="21" t="s">
        <v>1498</v>
      </c>
      <c r="B104" s="2" t="s">
        <v>6</v>
      </c>
      <c r="C104" s="2" t="s">
        <v>1499</v>
      </c>
      <c r="D104" s="2" t="s">
        <v>7</v>
      </c>
      <c r="E104" s="2" t="s">
        <v>30</v>
      </c>
      <c r="F104" s="77">
        <v>42250</v>
      </c>
      <c r="G104" s="71" t="s">
        <v>1500</v>
      </c>
    </row>
    <row r="105" spans="1:7" ht="156" x14ac:dyDescent="0.2">
      <c r="A105" s="21" t="s">
        <v>1501</v>
      </c>
      <c r="B105" s="2" t="s">
        <v>10</v>
      </c>
      <c r="C105" s="2" t="s">
        <v>1502</v>
      </c>
      <c r="D105" s="2" t="s">
        <v>353</v>
      </c>
      <c r="E105" s="2">
        <v>9.1</v>
      </c>
      <c r="F105" s="77">
        <v>42250</v>
      </c>
      <c r="G105" s="71" t="s">
        <v>1503</v>
      </c>
    </row>
    <row r="106" spans="1:7" ht="72" x14ac:dyDescent="0.2">
      <c r="A106" s="21" t="s">
        <v>1504</v>
      </c>
      <c r="B106" s="2" t="s">
        <v>6</v>
      </c>
      <c r="C106" s="2" t="s">
        <v>1505</v>
      </c>
      <c r="D106" s="2" t="s">
        <v>141</v>
      </c>
      <c r="E106" s="2" t="s">
        <v>1506</v>
      </c>
      <c r="F106" s="77">
        <v>42251</v>
      </c>
      <c r="G106" s="71" t="s">
        <v>1507</v>
      </c>
    </row>
    <row r="107" spans="1:7" ht="84" x14ac:dyDescent="0.2">
      <c r="A107" s="21" t="s">
        <v>1508</v>
      </c>
      <c r="B107" s="2" t="s">
        <v>6</v>
      </c>
      <c r="C107" s="2" t="s">
        <v>1509</v>
      </c>
      <c r="D107" s="2" t="s">
        <v>353</v>
      </c>
      <c r="E107" s="2" t="s">
        <v>1510</v>
      </c>
      <c r="F107" s="77">
        <v>42255</v>
      </c>
      <c r="G107" s="71" t="s">
        <v>1511</v>
      </c>
    </row>
    <row r="108" spans="1:7" ht="144" x14ac:dyDescent="0.2">
      <c r="A108" s="21" t="s">
        <v>1512</v>
      </c>
      <c r="B108" s="2" t="s">
        <v>6</v>
      </c>
      <c r="C108" s="2" t="s">
        <v>1513</v>
      </c>
      <c r="D108" s="2" t="s">
        <v>353</v>
      </c>
      <c r="E108" s="2" t="s">
        <v>1514</v>
      </c>
      <c r="F108" s="77">
        <v>42257</v>
      </c>
      <c r="G108" s="71" t="s">
        <v>1515</v>
      </c>
    </row>
    <row r="109" spans="1:7" ht="110" x14ac:dyDescent="0.2">
      <c r="A109" s="21" t="s">
        <v>1516</v>
      </c>
      <c r="B109" s="2" t="s">
        <v>6</v>
      </c>
      <c r="C109" s="2" t="s">
        <v>1517</v>
      </c>
      <c r="D109" s="2" t="s">
        <v>353</v>
      </c>
      <c r="E109" s="2" t="s">
        <v>1518</v>
      </c>
      <c r="F109" s="77">
        <v>42264</v>
      </c>
      <c r="G109" s="71" t="s">
        <v>1519</v>
      </c>
    </row>
    <row r="110" spans="1:7" ht="220" x14ac:dyDescent="0.2">
      <c r="A110" s="21" t="s">
        <v>1520</v>
      </c>
      <c r="B110" s="2" t="s">
        <v>10</v>
      </c>
      <c r="C110" s="2" t="s">
        <v>1521</v>
      </c>
      <c r="D110" s="2" t="s">
        <v>353</v>
      </c>
      <c r="E110" s="2" t="s">
        <v>1522</v>
      </c>
      <c r="F110" s="77">
        <v>42264</v>
      </c>
      <c r="G110" s="71" t="s">
        <v>1523</v>
      </c>
    </row>
    <row r="111" spans="1:7" ht="120" x14ac:dyDescent="0.2">
      <c r="A111" s="21" t="s">
        <v>1524</v>
      </c>
      <c r="B111" s="2" t="s">
        <v>1525</v>
      </c>
      <c r="C111" s="2" t="s">
        <v>1526</v>
      </c>
      <c r="D111" s="2" t="s">
        <v>1527</v>
      </c>
      <c r="E111" s="2">
        <v>11.3</v>
      </c>
      <c r="F111" s="77">
        <v>42266</v>
      </c>
      <c r="G111" s="71" t="s">
        <v>1528</v>
      </c>
    </row>
    <row r="112" spans="1:7" ht="60" x14ac:dyDescent="0.2">
      <c r="A112" s="21" t="s">
        <v>1529</v>
      </c>
      <c r="B112" s="2" t="s">
        <v>10</v>
      </c>
      <c r="C112" s="2" t="s">
        <v>1530</v>
      </c>
      <c r="D112" s="2" t="s">
        <v>353</v>
      </c>
      <c r="E112" s="2" t="s">
        <v>1531</v>
      </c>
      <c r="F112" s="77">
        <v>42267</v>
      </c>
      <c r="G112" s="71" t="s">
        <v>1532</v>
      </c>
    </row>
    <row r="113" spans="1:7" ht="60" x14ac:dyDescent="0.2">
      <c r="A113" s="21" t="s">
        <v>1533</v>
      </c>
      <c r="B113" s="2" t="s">
        <v>10</v>
      </c>
      <c r="C113" s="2" t="s">
        <v>1534</v>
      </c>
      <c r="D113" s="2" t="s">
        <v>1238</v>
      </c>
      <c r="E113" s="2" t="s">
        <v>1531</v>
      </c>
      <c r="F113" s="77">
        <v>42267</v>
      </c>
      <c r="G113" s="71" t="s">
        <v>1535</v>
      </c>
    </row>
    <row r="114" spans="1:7" ht="72" x14ac:dyDescent="0.2">
      <c r="A114" s="21" t="s">
        <v>1536</v>
      </c>
      <c r="B114" s="2" t="s">
        <v>6</v>
      </c>
      <c r="C114" s="2" t="s">
        <v>1537</v>
      </c>
      <c r="D114" s="2" t="s">
        <v>278</v>
      </c>
      <c r="E114" s="2">
        <v>11.3</v>
      </c>
      <c r="F114" s="77">
        <v>42268</v>
      </c>
      <c r="G114" s="71" t="s">
        <v>1538</v>
      </c>
    </row>
    <row r="115" spans="1:7" ht="96" x14ac:dyDescent="0.2">
      <c r="A115" s="21" t="s">
        <v>1539</v>
      </c>
      <c r="B115" s="2" t="s">
        <v>6</v>
      </c>
      <c r="C115" s="2" t="s">
        <v>1540</v>
      </c>
      <c r="D115" s="2" t="s">
        <v>353</v>
      </c>
      <c r="E115" s="2" t="s">
        <v>863</v>
      </c>
      <c r="F115" s="77">
        <v>42268</v>
      </c>
      <c r="G115" s="71" t="s">
        <v>1541</v>
      </c>
    </row>
    <row r="116" spans="1:7" ht="84" x14ac:dyDescent="0.2">
      <c r="A116" s="21" t="s">
        <v>1542</v>
      </c>
      <c r="B116" s="2" t="s">
        <v>10</v>
      </c>
      <c r="C116" s="2" t="s">
        <v>1543</v>
      </c>
      <c r="D116" s="2" t="s">
        <v>353</v>
      </c>
      <c r="E116" s="2" t="s">
        <v>863</v>
      </c>
      <c r="F116" s="77">
        <v>42268</v>
      </c>
      <c r="G116" s="71" t="s">
        <v>1544</v>
      </c>
    </row>
    <row r="117" spans="1:7" ht="84" x14ac:dyDescent="0.2">
      <c r="A117" s="21" t="s">
        <v>1545</v>
      </c>
      <c r="B117" s="83" t="s">
        <v>101</v>
      </c>
      <c r="C117" s="83" t="s">
        <v>1546</v>
      </c>
      <c r="D117" s="83" t="s">
        <v>1547</v>
      </c>
      <c r="E117" s="83">
        <v>11.5</v>
      </c>
      <c r="F117" s="87" t="s">
        <v>1807</v>
      </c>
      <c r="G117" s="85" t="s">
        <v>1549</v>
      </c>
    </row>
    <row r="118" spans="1:7" ht="26" x14ac:dyDescent="0.2">
      <c r="A118" s="21" t="s">
        <v>1550</v>
      </c>
      <c r="B118" s="83" t="s">
        <v>341</v>
      </c>
      <c r="C118" s="83" t="s">
        <v>688</v>
      </c>
      <c r="D118" s="83" t="s">
        <v>390</v>
      </c>
      <c r="E118" s="83" t="s">
        <v>439</v>
      </c>
      <c r="F118" s="87" t="s">
        <v>1548</v>
      </c>
      <c r="G118" s="85" t="s">
        <v>1551</v>
      </c>
    </row>
    <row r="119" spans="1:7" ht="72" x14ac:dyDescent="0.2">
      <c r="A119" s="21" t="s">
        <v>1552</v>
      </c>
      <c r="B119" s="83" t="s">
        <v>341</v>
      </c>
      <c r="C119" s="83" t="s">
        <v>1553</v>
      </c>
      <c r="D119" s="83" t="s">
        <v>388</v>
      </c>
      <c r="E119" s="83" t="s">
        <v>1554</v>
      </c>
      <c r="F119" s="87" t="s">
        <v>1555</v>
      </c>
      <c r="G119" s="85" t="s">
        <v>1556</v>
      </c>
    </row>
    <row r="120" spans="1:7" ht="264" x14ac:dyDescent="0.2">
      <c r="A120" s="21" t="s">
        <v>1557</v>
      </c>
      <c r="B120" s="83" t="s">
        <v>341</v>
      </c>
      <c r="C120" s="83" t="s">
        <v>1558</v>
      </c>
      <c r="D120" s="83" t="s">
        <v>1559</v>
      </c>
      <c r="E120" s="83" t="s">
        <v>1560</v>
      </c>
      <c r="F120" s="87" t="s">
        <v>1561</v>
      </c>
      <c r="G120" s="85" t="s">
        <v>1562</v>
      </c>
    </row>
    <row r="121" spans="1:7" ht="44" x14ac:dyDescent="0.2">
      <c r="A121" s="21" t="s">
        <v>1563</v>
      </c>
      <c r="B121" s="83" t="s">
        <v>101</v>
      </c>
      <c r="C121" s="83" t="s">
        <v>1564</v>
      </c>
      <c r="D121" s="83" t="s">
        <v>438</v>
      </c>
      <c r="E121" s="83" t="s">
        <v>1565</v>
      </c>
      <c r="F121" s="87" t="s">
        <v>1566</v>
      </c>
      <c r="G121" s="85" t="s">
        <v>1567</v>
      </c>
    </row>
    <row r="122" spans="1:7" ht="44" x14ac:dyDescent="0.2">
      <c r="A122" s="21" t="s">
        <v>1568</v>
      </c>
      <c r="B122" s="83" t="s">
        <v>341</v>
      </c>
      <c r="C122" s="83" t="s">
        <v>1569</v>
      </c>
      <c r="D122" s="83" t="s">
        <v>438</v>
      </c>
      <c r="E122" s="83" t="s">
        <v>1570</v>
      </c>
      <c r="F122" s="87" t="s">
        <v>1571</v>
      </c>
      <c r="G122" s="85" t="s">
        <v>1572</v>
      </c>
    </row>
    <row r="123" spans="1:7" ht="60" x14ac:dyDescent="0.2">
      <c r="A123" s="21" t="s">
        <v>1573</v>
      </c>
      <c r="B123" s="83" t="s">
        <v>101</v>
      </c>
      <c r="C123" s="83" t="s">
        <v>1574</v>
      </c>
      <c r="D123" s="83" t="s">
        <v>393</v>
      </c>
      <c r="E123" s="83" t="s">
        <v>439</v>
      </c>
      <c r="F123" s="87" t="s">
        <v>1575</v>
      </c>
      <c r="G123" s="85" t="s">
        <v>1576</v>
      </c>
    </row>
    <row r="124" spans="1:7" ht="44" x14ac:dyDescent="0.2">
      <c r="A124" s="21" t="s">
        <v>1577</v>
      </c>
      <c r="B124" s="83" t="s">
        <v>101</v>
      </c>
      <c r="C124" s="83" t="s">
        <v>222</v>
      </c>
      <c r="D124" s="83" t="s">
        <v>438</v>
      </c>
      <c r="E124" s="83">
        <v>8.6999999999999993</v>
      </c>
      <c r="F124" s="87" t="s">
        <v>1578</v>
      </c>
      <c r="G124" s="85" t="s">
        <v>1579</v>
      </c>
    </row>
    <row r="125" spans="1:7" ht="65" x14ac:dyDescent="0.2">
      <c r="A125" s="21" t="s">
        <v>1580</v>
      </c>
      <c r="B125" s="83" t="s">
        <v>101</v>
      </c>
      <c r="C125" s="83" t="s">
        <v>688</v>
      </c>
      <c r="D125" s="83" t="s">
        <v>1581</v>
      </c>
      <c r="E125" s="83" t="s">
        <v>1582</v>
      </c>
      <c r="F125" s="87" t="s">
        <v>1578</v>
      </c>
      <c r="G125" s="85" t="s">
        <v>1583</v>
      </c>
    </row>
    <row r="126" spans="1:7" ht="84" x14ac:dyDescent="0.2">
      <c r="A126" s="21" t="s">
        <v>1584</v>
      </c>
      <c r="B126" s="83" t="s">
        <v>101</v>
      </c>
      <c r="C126" s="83" t="s">
        <v>301</v>
      </c>
      <c r="D126" s="83" t="s">
        <v>444</v>
      </c>
      <c r="E126" s="83" t="s">
        <v>1585</v>
      </c>
      <c r="F126" s="87" t="s">
        <v>1586</v>
      </c>
      <c r="G126" s="85" t="s">
        <v>1587</v>
      </c>
    </row>
    <row r="127" spans="1:7" ht="60" x14ac:dyDescent="0.2">
      <c r="A127" s="21" t="s">
        <v>1588</v>
      </c>
      <c r="B127" s="83" t="s">
        <v>341</v>
      </c>
      <c r="C127" s="83" t="s">
        <v>1589</v>
      </c>
      <c r="D127" s="83" t="s">
        <v>388</v>
      </c>
      <c r="E127" s="83" t="s">
        <v>1590</v>
      </c>
      <c r="F127" s="87" t="s">
        <v>1591</v>
      </c>
      <c r="G127" s="85" t="s">
        <v>1592</v>
      </c>
    </row>
    <row r="128" spans="1:7" ht="26" x14ac:dyDescent="0.2">
      <c r="A128" s="21" t="s">
        <v>1593</v>
      </c>
      <c r="B128" s="83" t="s">
        <v>341</v>
      </c>
      <c r="C128" s="83" t="s">
        <v>1594</v>
      </c>
      <c r="D128" s="83" t="s">
        <v>390</v>
      </c>
      <c r="E128" s="83" t="s">
        <v>1595</v>
      </c>
      <c r="F128" s="87" t="s">
        <v>1596</v>
      </c>
      <c r="G128" s="85" t="s">
        <v>1597</v>
      </c>
    </row>
    <row r="129" spans="1:7" ht="204" x14ac:dyDescent="0.2">
      <c r="A129" s="21" t="s">
        <v>1607</v>
      </c>
      <c r="B129" s="83" t="s">
        <v>101</v>
      </c>
      <c r="C129" s="83" t="s">
        <v>1598</v>
      </c>
      <c r="D129" s="83"/>
      <c r="E129" s="83" t="s">
        <v>1599</v>
      </c>
      <c r="F129" s="87" t="s">
        <v>1600</v>
      </c>
      <c r="G129" s="85" t="s">
        <v>1601</v>
      </c>
    </row>
    <row r="130" spans="1:7" ht="60" x14ac:dyDescent="0.2">
      <c r="A130" s="21" t="s">
        <v>1602</v>
      </c>
      <c r="B130" s="83" t="s">
        <v>101</v>
      </c>
      <c r="C130" s="83"/>
      <c r="D130" s="83" t="s">
        <v>388</v>
      </c>
      <c r="E130" s="83" t="s">
        <v>1603</v>
      </c>
      <c r="F130" s="87" t="s">
        <v>1566</v>
      </c>
      <c r="G130" s="85" t="s">
        <v>1604</v>
      </c>
    </row>
    <row r="131" spans="1:7" ht="72" x14ac:dyDescent="0.2">
      <c r="A131" s="21" t="s">
        <v>1605</v>
      </c>
      <c r="B131" s="83" t="s">
        <v>101</v>
      </c>
      <c r="C131" s="83"/>
      <c r="D131" s="83" t="s">
        <v>388</v>
      </c>
      <c r="E131" s="83" t="s">
        <v>556</v>
      </c>
      <c r="F131" s="87" t="s">
        <v>1596</v>
      </c>
      <c r="G131" s="85" t="s">
        <v>1606</v>
      </c>
    </row>
    <row r="132" spans="1:7" ht="336" x14ac:dyDescent="0.2">
      <c r="A132" s="21" t="s">
        <v>1608</v>
      </c>
      <c r="B132" s="47" t="s">
        <v>1609</v>
      </c>
      <c r="C132" s="47" t="s">
        <v>1610</v>
      </c>
      <c r="D132" s="47" t="s">
        <v>1611</v>
      </c>
      <c r="E132" s="47" t="s">
        <v>1612</v>
      </c>
      <c r="F132" s="67" t="s">
        <v>1613</v>
      </c>
      <c r="G132" s="75" t="s">
        <v>1614</v>
      </c>
    </row>
    <row r="133" spans="1:7" ht="72" x14ac:dyDescent="0.2">
      <c r="A133" s="21" t="s">
        <v>1615</v>
      </c>
      <c r="B133" s="47" t="s">
        <v>336</v>
      </c>
      <c r="C133" s="47" t="s">
        <v>514</v>
      </c>
      <c r="D133" s="47" t="s">
        <v>1256</v>
      </c>
      <c r="E133" s="47" t="s">
        <v>1514</v>
      </c>
      <c r="F133" s="67" t="s">
        <v>1616</v>
      </c>
      <c r="G133" s="75" t="s">
        <v>1617</v>
      </c>
    </row>
    <row r="134" spans="1:7" ht="324" x14ac:dyDescent="0.2">
      <c r="A134" s="21" t="s">
        <v>1618</v>
      </c>
      <c r="B134" s="47" t="s">
        <v>317</v>
      </c>
      <c r="C134" s="47" t="s">
        <v>514</v>
      </c>
      <c r="D134" s="47" t="s">
        <v>278</v>
      </c>
      <c r="E134" s="47" t="s">
        <v>1619</v>
      </c>
      <c r="F134" s="67" t="s">
        <v>1620</v>
      </c>
      <c r="G134" s="75" t="s">
        <v>1621</v>
      </c>
    </row>
    <row r="135" spans="1:7" ht="187" x14ac:dyDescent="0.2">
      <c r="A135" s="21" t="s">
        <v>1622</v>
      </c>
      <c r="B135" s="47" t="s">
        <v>336</v>
      </c>
      <c r="C135" s="47" t="s">
        <v>1623</v>
      </c>
      <c r="D135" s="47" t="s">
        <v>1623</v>
      </c>
      <c r="E135" s="47" t="s">
        <v>1624</v>
      </c>
      <c r="F135" s="67" t="s">
        <v>1620</v>
      </c>
      <c r="G135" s="75" t="s">
        <v>1625</v>
      </c>
    </row>
    <row r="136" spans="1:7" ht="288" x14ac:dyDescent="0.2">
      <c r="A136" s="21" t="s">
        <v>1626</v>
      </c>
      <c r="B136" s="47" t="s">
        <v>336</v>
      </c>
      <c r="C136" s="47" t="s">
        <v>1627</v>
      </c>
      <c r="D136" s="47" t="s">
        <v>1628</v>
      </c>
      <c r="E136" s="47" t="s">
        <v>795</v>
      </c>
      <c r="F136" s="67" t="s">
        <v>1629</v>
      </c>
      <c r="G136" s="75" t="s">
        <v>1630</v>
      </c>
    </row>
    <row r="137" spans="1:7" ht="204" x14ac:dyDescent="0.2">
      <c r="A137" s="21" t="s">
        <v>1631</v>
      </c>
      <c r="B137" s="47" t="s">
        <v>336</v>
      </c>
      <c r="C137" s="47" t="s">
        <v>1632</v>
      </c>
      <c r="D137" s="47" t="s">
        <v>7</v>
      </c>
      <c r="E137" s="47" t="s">
        <v>1633</v>
      </c>
      <c r="F137" s="67" t="s">
        <v>1634</v>
      </c>
      <c r="G137" s="75" t="s">
        <v>1635</v>
      </c>
    </row>
    <row r="138" spans="1:7" ht="312" x14ac:dyDescent="0.2">
      <c r="A138" s="21" t="s">
        <v>1636</v>
      </c>
      <c r="B138" s="47" t="s">
        <v>317</v>
      </c>
      <c r="C138" s="47" t="s">
        <v>1637</v>
      </c>
      <c r="D138" s="47" t="s">
        <v>822</v>
      </c>
      <c r="E138" s="47" t="s">
        <v>1638</v>
      </c>
      <c r="F138" s="67" t="s">
        <v>1639</v>
      </c>
      <c r="G138" s="75" t="s">
        <v>1640</v>
      </c>
    </row>
    <row r="139" spans="1:7" ht="324" x14ac:dyDescent="0.2">
      <c r="A139" s="21" t="s">
        <v>1641</v>
      </c>
      <c r="B139" s="47" t="s">
        <v>336</v>
      </c>
      <c r="C139" s="47" t="s">
        <v>50</v>
      </c>
      <c r="D139" s="47" t="s">
        <v>1277</v>
      </c>
      <c r="E139" s="47" t="s">
        <v>1642</v>
      </c>
      <c r="F139" s="67" t="s">
        <v>1643</v>
      </c>
      <c r="G139" s="75" t="s">
        <v>1644</v>
      </c>
    </row>
    <row r="140" spans="1:7" ht="360" x14ac:dyDescent="0.2">
      <c r="A140" s="21" t="s">
        <v>1645</v>
      </c>
      <c r="B140" s="47" t="s">
        <v>1609</v>
      </c>
      <c r="C140" s="47" t="s">
        <v>1646</v>
      </c>
      <c r="D140" s="47" t="s">
        <v>1647</v>
      </c>
      <c r="E140" s="47" t="s">
        <v>1648</v>
      </c>
      <c r="F140" s="67" t="s">
        <v>1649</v>
      </c>
      <c r="G140" s="75" t="s">
        <v>1650</v>
      </c>
    </row>
    <row r="141" spans="1:7" ht="180" x14ac:dyDescent="0.2">
      <c r="A141" s="92" t="s">
        <v>1651</v>
      </c>
      <c r="B141" s="80" t="s">
        <v>1652</v>
      </c>
      <c r="C141" s="80" t="s">
        <v>1653</v>
      </c>
      <c r="D141" s="80" t="s">
        <v>1647</v>
      </c>
      <c r="E141" s="80" t="s">
        <v>1654</v>
      </c>
      <c r="F141" s="88" t="s">
        <v>1655</v>
      </c>
      <c r="G141" s="86" t="s">
        <v>1656</v>
      </c>
    </row>
    <row r="142" spans="1:7" ht="408" x14ac:dyDescent="0.2">
      <c r="A142" s="21" t="s">
        <v>1657</v>
      </c>
      <c r="B142" s="47" t="s">
        <v>1609</v>
      </c>
      <c r="C142" s="47" t="s">
        <v>1658</v>
      </c>
      <c r="D142" s="47" t="s">
        <v>1647</v>
      </c>
      <c r="E142" s="47" t="s">
        <v>1659</v>
      </c>
      <c r="F142" s="67" t="s">
        <v>1660</v>
      </c>
      <c r="G142" s="75" t="s">
        <v>1661</v>
      </c>
    </row>
    <row r="143" spans="1:7" ht="44" x14ac:dyDescent="0.2">
      <c r="A143" s="21" t="s">
        <v>1662</v>
      </c>
      <c r="B143" s="47" t="s">
        <v>1652</v>
      </c>
      <c r="C143" s="47"/>
      <c r="D143" s="47" t="s">
        <v>1647</v>
      </c>
      <c r="E143" s="47" t="s">
        <v>1663</v>
      </c>
      <c r="F143" s="67" t="s">
        <v>1613</v>
      </c>
      <c r="G143" s="75" t="s">
        <v>1664</v>
      </c>
    </row>
    <row r="144" spans="1:7" ht="52" x14ac:dyDescent="0.2">
      <c r="A144" s="21" t="s">
        <v>1665</v>
      </c>
      <c r="B144" s="47" t="s">
        <v>1652</v>
      </c>
      <c r="C144" s="47"/>
      <c r="D144" s="47" t="s">
        <v>1647</v>
      </c>
      <c r="E144" s="47" t="s">
        <v>1663</v>
      </c>
      <c r="F144" s="67" t="s">
        <v>1660</v>
      </c>
      <c r="G144" s="75" t="s">
        <v>1666</v>
      </c>
    </row>
    <row r="145" spans="1:7" ht="60" x14ac:dyDescent="0.2">
      <c r="A145" s="21" t="s">
        <v>1668</v>
      </c>
      <c r="B145" s="71" t="s">
        <v>317</v>
      </c>
      <c r="C145" s="47" t="s">
        <v>1669</v>
      </c>
      <c r="D145" s="48" t="s">
        <v>388</v>
      </c>
      <c r="E145" s="47" t="s">
        <v>1633</v>
      </c>
      <c r="F145" s="66" t="s">
        <v>1670</v>
      </c>
      <c r="G145" s="73" t="s">
        <v>1671</v>
      </c>
    </row>
    <row r="146" spans="1:7" ht="36" x14ac:dyDescent="0.2">
      <c r="A146" s="21" t="s">
        <v>1672</v>
      </c>
      <c r="B146" s="47" t="s">
        <v>226</v>
      </c>
      <c r="C146" s="47" t="s">
        <v>620</v>
      </c>
      <c r="D146" s="47" t="s">
        <v>141</v>
      </c>
      <c r="E146" s="47" t="s">
        <v>1673</v>
      </c>
      <c r="F146" s="66" t="s">
        <v>1674</v>
      </c>
      <c r="G146" s="73" t="s">
        <v>1675</v>
      </c>
    </row>
    <row r="147" spans="1:7" ht="108" x14ac:dyDescent="0.2">
      <c r="A147" s="21" t="s">
        <v>1676</v>
      </c>
      <c r="B147" s="47" t="s">
        <v>317</v>
      </c>
      <c r="C147" s="47" t="s">
        <v>1669</v>
      </c>
      <c r="D147" s="47" t="s">
        <v>141</v>
      </c>
      <c r="E147" s="47" t="s">
        <v>1677</v>
      </c>
      <c r="F147" s="66" t="s">
        <v>1674</v>
      </c>
      <c r="G147" s="73" t="s">
        <v>1678</v>
      </c>
    </row>
    <row r="148" spans="1:7" ht="120" x14ac:dyDescent="0.2">
      <c r="A148" s="21" t="s">
        <v>1679</v>
      </c>
      <c r="B148" s="47" t="s">
        <v>317</v>
      </c>
      <c r="C148" s="47" t="s">
        <v>318</v>
      </c>
      <c r="D148" s="47" t="s">
        <v>353</v>
      </c>
      <c r="E148" s="47" t="s">
        <v>1633</v>
      </c>
      <c r="F148" s="66" t="s">
        <v>1674</v>
      </c>
      <c r="G148" s="73" t="s">
        <v>1680</v>
      </c>
    </row>
    <row r="149" spans="1:7" ht="44" x14ac:dyDescent="0.2">
      <c r="A149" s="21" t="s">
        <v>1681</v>
      </c>
      <c r="B149" s="47" t="s">
        <v>317</v>
      </c>
      <c r="C149" s="47" t="s">
        <v>618</v>
      </c>
      <c r="D149" s="48" t="s">
        <v>388</v>
      </c>
      <c r="E149" s="47" t="s">
        <v>776</v>
      </c>
      <c r="F149" s="66" t="s">
        <v>1682</v>
      </c>
      <c r="G149" s="73" t="s">
        <v>1683</v>
      </c>
    </row>
    <row r="150" spans="1:7" ht="72" x14ac:dyDescent="0.2">
      <c r="A150" s="21" t="s">
        <v>1684</v>
      </c>
      <c r="B150" s="47" t="s">
        <v>317</v>
      </c>
      <c r="C150" s="47" t="s">
        <v>1032</v>
      </c>
      <c r="D150" s="48" t="s">
        <v>388</v>
      </c>
      <c r="E150" s="47" t="s">
        <v>30</v>
      </c>
      <c r="F150" s="66" t="s">
        <v>1682</v>
      </c>
      <c r="G150" s="73" t="s">
        <v>1685</v>
      </c>
    </row>
    <row r="151" spans="1:7" ht="204" x14ac:dyDescent="0.2">
      <c r="A151" s="21" t="s">
        <v>1686</v>
      </c>
      <c r="B151" s="47" t="s">
        <v>317</v>
      </c>
      <c r="C151" s="47" t="s">
        <v>1687</v>
      </c>
      <c r="D151" s="48" t="s">
        <v>388</v>
      </c>
      <c r="E151" s="47" t="s">
        <v>974</v>
      </c>
      <c r="F151" s="66" t="s">
        <v>1688</v>
      </c>
      <c r="G151" s="73" t="s">
        <v>1689</v>
      </c>
    </row>
    <row r="152" spans="1:7" ht="48" x14ac:dyDescent="0.2">
      <c r="A152" s="21" t="s">
        <v>1690</v>
      </c>
      <c r="B152" s="47" t="s">
        <v>317</v>
      </c>
      <c r="C152" s="47" t="s">
        <v>257</v>
      </c>
      <c r="D152" s="47" t="s">
        <v>141</v>
      </c>
      <c r="E152" s="47" t="s">
        <v>1691</v>
      </c>
      <c r="F152" s="66" t="s">
        <v>1692</v>
      </c>
      <c r="G152" s="73" t="s">
        <v>1693</v>
      </c>
    </row>
    <row r="153" spans="1:7" ht="39" x14ac:dyDescent="0.2">
      <c r="A153" s="21" t="s">
        <v>1694</v>
      </c>
      <c r="B153" s="47" t="s">
        <v>226</v>
      </c>
      <c r="C153" s="47"/>
      <c r="D153" s="47" t="s">
        <v>401</v>
      </c>
      <c r="E153" s="47">
        <v>11.5</v>
      </c>
      <c r="F153" s="66" t="s">
        <v>1695</v>
      </c>
      <c r="G153" s="73" t="s">
        <v>1696</v>
      </c>
    </row>
    <row r="154" spans="1:7" ht="60" x14ac:dyDescent="0.2">
      <c r="A154" s="21" t="s">
        <v>1697</v>
      </c>
      <c r="B154" s="47" t="s">
        <v>226</v>
      </c>
      <c r="C154" s="47" t="s">
        <v>620</v>
      </c>
      <c r="D154" s="47" t="s">
        <v>391</v>
      </c>
      <c r="E154" s="47">
        <v>11.5</v>
      </c>
      <c r="F154" s="66" t="s">
        <v>1698</v>
      </c>
      <c r="G154" s="73" t="s">
        <v>1699</v>
      </c>
    </row>
    <row r="155" spans="1:7" ht="60" x14ac:dyDescent="0.2">
      <c r="A155" s="21" t="s">
        <v>1700</v>
      </c>
      <c r="B155" s="47" t="s">
        <v>226</v>
      </c>
      <c r="C155" s="47" t="s">
        <v>343</v>
      </c>
      <c r="D155" s="47" t="s">
        <v>353</v>
      </c>
      <c r="E155" s="47" t="s">
        <v>30</v>
      </c>
      <c r="F155" s="66" t="s">
        <v>1698</v>
      </c>
      <c r="G155" s="73" t="s">
        <v>1701</v>
      </c>
    </row>
    <row r="156" spans="1:7" ht="156" x14ac:dyDescent="0.2">
      <c r="A156" s="21" t="s">
        <v>1702</v>
      </c>
      <c r="B156" s="47" t="s">
        <v>317</v>
      </c>
      <c r="C156" s="47" t="s">
        <v>1703</v>
      </c>
      <c r="D156" s="47" t="s">
        <v>353</v>
      </c>
      <c r="E156" s="47" t="s">
        <v>1704</v>
      </c>
      <c r="F156" s="66" t="s">
        <v>1705</v>
      </c>
      <c r="G156" s="73" t="s">
        <v>1706</v>
      </c>
    </row>
    <row r="157" spans="1:7" ht="60" x14ac:dyDescent="0.2">
      <c r="A157" s="21" t="s">
        <v>1707</v>
      </c>
      <c r="B157" s="47" t="s">
        <v>317</v>
      </c>
      <c r="C157" s="47" t="s">
        <v>295</v>
      </c>
      <c r="D157" s="47" t="s">
        <v>353</v>
      </c>
      <c r="E157" s="47" t="s">
        <v>970</v>
      </c>
      <c r="F157" s="66" t="s">
        <v>1708</v>
      </c>
      <c r="G157" s="73" t="s">
        <v>1709</v>
      </c>
    </row>
    <row r="158" spans="1:7" ht="36" x14ac:dyDescent="0.2">
      <c r="A158" s="21" t="s">
        <v>1710</v>
      </c>
      <c r="B158" s="47" t="s">
        <v>317</v>
      </c>
      <c r="C158" s="47" t="s">
        <v>340</v>
      </c>
      <c r="D158" s="47" t="s">
        <v>1238</v>
      </c>
      <c r="E158" s="47" t="s">
        <v>1155</v>
      </c>
      <c r="F158" s="66" t="s">
        <v>1708</v>
      </c>
      <c r="G158" s="73" t="s">
        <v>1711</v>
      </c>
    </row>
    <row r="159" spans="1:7" ht="132" x14ac:dyDescent="0.2">
      <c r="A159" s="21" t="s">
        <v>1712</v>
      </c>
      <c r="B159" s="47" t="s">
        <v>226</v>
      </c>
      <c r="C159" s="47" t="s">
        <v>1713</v>
      </c>
      <c r="D159" s="47" t="s">
        <v>353</v>
      </c>
      <c r="E159" s="47" t="s">
        <v>165</v>
      </c>
      <c r="F159" s="66" t="s">
        <v>1708</v>
      </c>
      <c r="G159" s="73" t="s">
        <v>1714</v>
      </c>
    </row>
  </sheetData>
  <phoneticPr fontId="2"/>
  <hyperlinks>
    <hyperlink ref="A2" r:id="rId1" tooltip="In DB2 Connector &quot;Insert then Update&quot; write mode is preferred to &quot;Update then Insert&quot; in case of loading rows with a key value not already present in the table (or if table is empty)" display="http://www-01.ibm.com/support/docview.wss?uid=swg21693638" xr:uid="{00000000-0004-0000-0600-000000000000}"/>
    <hyperlink ref="A3" r:id="rId2" tooltip="Some operations in InfoSphere DataStage rich clients fail with &quot;Error code: 4 22&quot;" display="http://www-01.ibm.com/support/docview.wss?uid=swg21613715" xr:uid="{00000000-0004-0000-0600-000001000000}"/>
    <hyperlink ref="A4" r:id="rId3" tooltip="Unicode conversion of the string literals in DataStage parallel transformer" display="http://www-01.ibm.com/support/docview.wss?uid=swg21694180" xr:uid="{00000000-0004-0000-0600-000002000000}"/>
    <hyperlink ref="A5" r:id="rId4" tooltip="Trying to run any DataStage job results in a timeout error." display="http://www-01.ibm.com/support/docview.wss?uid=swg21653701" xr:uid="{00000000-0004-0000-0600-000003000000}"/>
    <hyperlink ref="A6" r:id="rId5" tooltip="Information Server patch install fails w/ error: java.lang.OutOfMemoryError" display="http://www-01.ibm.com/support/docview.wss?uid=swg21663405" xr:uid="{00000000-0004-0000-0600-000004000000}"/>
    <hyperlink ref="A7" r:id="rId6" tooltip="DataStage parallel job unexpected results converting Decimal(6,3) to Decimal(7,4) in Transformer" display="http://www-01.ibm.com/support/docview.wss?uid=swg21695028" xr:uid="{00000000-0004-0000-0600-000005000000}"/>
    <hyperlink ref="A8" r:id="rId7" tooltip="InfoSphere Information Server WebSphere Liberty crashes on reboot" display="http://www-01.ibm.com/support/docview.wss?uid=swg21694908" xr:uid="{00000000-0004-0000-0600-000006000000}"/>
    <hyperlink ref="A9" r:id="rId8" tooltip="What is the procedure to physically move a server with Information Server installed to a new location if the ip address of the server will change in the new location?" display="http://www-01.ibm.com/support/docview.wss?uid=swg21693993" xr:uid="{00000000-0004-0000-0600-000007000000}"/>
    <hyperlink ref="A10" r:id="rId9" tooltip="Recommended GPFS tuning parameters for InformationServer DataStage" display="http://www-01.ibm.com/support/docview.wss?uid=swg21657747" xr:uid="{00000000-0004-0000-0600-000008000000}"/>
    <hyperlink ref="A11" r:id="rId10" tooltip="How to verify if DataStage project has any corrupted files" display="http://www-01.ibm.com/support/docview.wss?uid=swg21561904" xr:uid="{00000000-0004-0000-0600-000009000000}"/>
    <hyperlink ref="A12" r:id="rId11" tooltip="Unable to access remote IBM DB2 database" display="http://www-01.ibm.com/support/docview.wss?uid=swg21381234" xr:uid="{00000000-0004-0000-0600-00000A000000}"/>
    <hyperlink ref="A13" r:id="rId12" tooltip="When IBM InfoSphere Information Server is deployed with the InfoSphere Information Server engine tier running on a Windows Server 2012 system, it is not possible to schedule jobs using the built-in Director job scheduler" display="http://www-01.ibm.com/support/docview.wss?uid=swg21669154" xr:uid="{00000000-0004-0000-0600-00000B000000}"/>
    <hyperlink ref="A14" r:id="rId13" tooltip="Substring extractions using nested expressions for start and end positions whose results are greater than 32767 can return incorrect results." display="http://www-01.ibm.com/support/docview.wss?uid=swg21696986" xr:uid="{00000000-0004-0000-0600-00000C000000}"/>
    <hyperlink ref="A15" r:id="rId14" tooltip="Compilation of Jobs containing a Transformer Stage fails." display="http://www-01.ibm.com/support/docview.wss?uid=swg21695522" xr:uid="{00000000-0004-0000-0600-00000D000000}"/>
    <hyperlink ref="A16" r:id="rId15" tooltip="New features and changes for Version 8.5 InfoSphere Information Server released in updates and fix packs" display="http://www-01.ibm.com/support/docview.wss?uid=swg27018354" xr:uid="{00000000-0004-0000-0600-00000E000000}"/>
    <hyperlink ref="A17" r:id="rId16" tooltip="Unable to run any DataStage jobs and no entries written to the job log" display="http://www-01.ibm.com/support/docview.wss?uid=swg21697304" xr:uid="{00000000-0004-0000-0600-00000F000000}"/>
    <hyperlink ref="A18" r:id="rId17" tooltip="Installing InfoSphere DataStage Enterprise Pack on AIX receives error, WARNING: Got invalid size of 0 for file" display="http://www-01.ibm.com/support/docview.wss?uid=swg21416273" xr:uid="{00000000-0004-0000-0600-000010000000}"/>
    <hyperlink ref="A19" r:id="rId18" tooltip="IBM InfoSphere Information Server installs adding components to an existing installation complain about a running Agent process" display="http://www-01.ibm.com/support/docview.wss?uid=swg21696534" xr:uid="{00000000-0004-0000-0600-000011000000}"/>
    <hyperlink ref="A20" r:id="rId19" tooltip="How do I enable NLS Functionality in IBM InfoSphere DataStage" display="http://www-01.ibm.com/support/docview.wss?uid=swg21396850" xr:uid="{00000000-0004-0000-0600-000012000000}"/>
    <hyperlink ref="A21" r:id="rId20" tooltip="IBM Information Server Manager launch failure" display="http://www-01.ibm.com/support/docview.wss?uid=swg21696044" xr:uid="{00000000-0004-0000-0600-000013000000}"/>
    <hyperlink ref="A22" r:id="rId21" tooltip="&quot;40804 Unable to create the specified object&quot; error when adding a link in a job in InfoSphere DataStage." display="http://www-01.ibm.com/support/docview.wss?uid=swg21695508" xr:uid="{00000000-0004-0000-0600-000014000000}"/>
    <hyperlink ref="A23" r:id="rId22" tooltip="Information Server Websphere Admin console login error SRVE0255E: A WebGroup/Virtual Host to handle /IBM/console/logon.jsp has not been defined." display="http://www-01.ibm.com/support/docview.wss?uid=swg21671277" xr:uid="{00000000-0004-0000-0600-000015000000}"/>
    <hyperlink ref="A24" r:id="rId23" tooltip="Installing the InfoSphere Information Server 11.3 Remediation Version 1 patch on Version 11.3.0.0 computers" display="http://www-01.ibm.com/support/docview.wss?uid=swg21693138" xr:uid="{00000000-0004-0000-0600-000016000000}"/>
    <hyperlink ref="A25" r:id="rId24" tooltip="Required steps you must take before applying a patch if InfoSphere Information Server web servers change" display="http://www-01.ibm.com/support/docview.wss?uid=swg21695136" xr:uid="{00000000-0004-0000-0600-000017000000}"/>
    <hyperlink ref="A26" r:id="rId25" tooltip="Web servers fail to connect to InfoSphere Information Server applications" display="http://www-01.ibm.com/support/docview.wss?uid=swg21695167" xr:uid="{00000000-0004-0000-0600-000018000000}"/>
    <hyperlink ref="A27" r:id="rId26" tooltip="Changing timeout values to allow import of large files to InfoSphere Business Glossary or to InfoSphere Information Governance Catalog" xr:uid="{00000000-0004-0000-0600-000019000000}"/>
    <hyperlink ref="A28" r:id="rId27" tooltip="IBM InfoSphere Information Server install on Windows does not display the DataStage options panel" display="http://www-01.ibm.com/support/docview.wss?uid=swg21698539&amp;context=SSZJPZ+SSZJPD+SSVSEF+SSX3EG+SSZJLG+SSZJMP+SS3GFL+SSVSBF+SSSJT4" xr:uid="{00000000-0004-0000-0600-00001A000000}"/>
    <hyperlink ref="A29" r:id="rId28" tooltip="Documented kernel parameters for DB2 on Linux for SHMALL and SHMMAX" xr:uid="{00000000-0004-0000-0600-00001B000000}"/>
    <hyperlink ref="A30" r:id="rId29" tooltip="IBM InfoSphere Information Server installation on Zlinux may fail due to a time out while stopping or starting the Liberty WebSphere Application Server" xr:uid="{00000000-0004-0000-0600-00001C000000}"/>
    <hyperlink ref="A31" r:id="rId30" tooltip="IBM InfoSphere Information Server install fails if a user ID or password contains the characters _ - \ . or =" display="http://www-01.ibm.com/support/docview.wss?uid=swg21698133&amp;context=SSZJPZ+SSZJPD+SSVSEF+SSX3EG+SSZJLG+SSZJMP+SS3GFL+SSVSBF+SSSJT4" xr:uid="{00000000-0004-0000-0600-00001D000000}"/>
    <hyperlink ref="A32" r:id="rId31" tooltip="InformationServer 11.3.1 install fails when configuring xmeta with Oracle 12 in RedHat 6. _x000d__x000a_ORA-00942: table or view does not exist." xr:uid="{00000000-0004-0000-0600-00001E000000}"/>
    <hyperlink ref="A33" r:id="rId32" tooltip="The JDBC data source Test connection fails with Information Server 11.3 installed with a WebSphere cluster." xr:uid="{00000000-0004-0000-0600-00001F000000}"/>
    <hyperlink ref="A34" r:id="rId33" tooltip="IBM Infosphere DataStage 9.1 dsjob command syntax is missing option -authfile" xr:uid="{00000000-0004-0000-0600-000020000000}"/>
    <hyperlink ref="A35" r:id="rId34" tooltip="IBM InfoSphere DataStage: Microsoft Visual Studio 2010 and Visual Studio 2012 C/C++ compilers (cl.exe) do not compile UTF-8 encoded source files correctly" xr:uid="{00000000-0004-0000-0600-000021000000}"/>
    <hyperlink ref="A36" r:id="rId35" tooltip="Connector stages that have long and complex user-defined SQL might cause the IBM InfoSphere DataStage Designer client to become unresponsive." xr:uid="{00000000-0004-0000-0600-000022000000}"/>
    <hyperlink ref="A37" r:id="rId36" xr:uid="{00000000-0004-0000-0600-000023000000}"/>
    <hyperlink ref="A38" r:id="rId37" xr:uid="{00000000-0004-0000-0600-000024000000}"/>
    <hyperlink ref="A39" r:id="rId38" xr:uid="{00000000-0004-0000-0600-000025000000}"/>
    <hyperlink ref="A40" r:id="rId39" xr:uid="{00000000-0004-0000-0600-000026000000}"/>
    <hyperlink ref="A41" r:id="rId40" xr:uid="{00000000-0004-0000-0600-000027000000}"/>
    <hyperlink ref="A42" r:id="rId41" xr:uid="{00000000-0004-0000-0600-000028000000}"/>
    <hyperlink ref="A43" r:id="rId42" xr:uid="{00000000-0004-0000-0600-000029000000}"/>
    <hyperlink ref="A44" r:id="rId43" xr:uid="{00000000-0004-0000-0600-00002A000000}"/>
    <hyperlink ref="A45" r:id="rId44" tooltip="Information Server DataStage job scheduled to run once is run periodically by Windows task scheduler" display="http://www-01.ibm.com/support/docview.wss?uid=swg21621967" xr:uid="{00000000-0004-0000-0600-00002B000000}"/>
    <hyperlink ref="A46" r:id="rId45" tooltip="Error during installation of InfoSphere DataStage Client version 11.3.1" display="http://www-01.ibm.com/support/docview.wss?uid=swg21693148" xr:uid="{00000000-0004-0000-0600-00002C000000}"/>
    <hyperlink ref="A47" r:id="rId46" tooltip="Information Server Manager: Problem importing jobs containing CFF (Parallel Job) or MFF (Mainframe Job) stages with the istool command" display="http://www-01.ibm.com/support/docview.wss?uid=swg21319365" xr:uid="{00000000-0004-0000-0600-00002D000000}"/>
    <hyperlink ref="A48" r:id="rId47" tooltip="The JDBC data source Test connection fails with Information Server 11.3 installed with a WebSphere cluster." display="http://www-01.ibm.com/support/docview.wss?uid=swg21696076" xr:uid="{00000000-0004-0000-0600-00002E000000}"/>
    <hyperlink ref="A49" r:id="rId48" tooltip="Security Bulletin: Vulnerabilities in OpenSSL affect IBM InfoSphere Information Server (CVE-2015-0204 CVE-2014-8275 CVE-2014-3570 CVE-2015-0286 CVE-2015-0292 CVE-2015-0293 CVE-2015-0209 CVE-2015-0288)" display="http://www-01.ibm.com/support/docview.wss?uid=swg21902277" xr:uid="{00000000-0004-0000-0600-00002F000000}"/>
    <hyperlink ref="A50" r:id="rId49" tooltip="When the Record type field is set to Fixed for the Complex Flat File stage and Multiple node reading or mutiple readers per node options are enabled, the DataStage job fails with &quot;Cannot use multiple readers: The 'implicit' record streamer does not suppo" display="http://www-01.ibm.com/support/docview.wss?uid=swg21699915" xr:uid="{00000000-0004-0000-0600-000030000000}"/>
    <hyperlink ref="A51" r:id="rId50" tooltip="Unable to create new DataStage Project: DataStage/SQL: Failed to establish internal local connection" display="http://www-01.ibm.com/support/docview.wss?uid=swg21678784" xr:uid="{00000000-0004-0000-0600-000031000000}"/>
    <hyperlink ref="A52" r:id="rId51" tooltip="Internet Explorer 11 error when opening InfoSphere Information Server 11.3 Web Console" display="http://www-01.ibm.com/support/docview.wss?uid=swg21903090" xr:uid="{00000000-0004-0000-0600-000032000000}"/>
    <hyperlink ref="A53" r:id="rId52" tooltip="How do I submit an enhancement request against Information Server" display="http://www-01.ibm.com/support/docview.wss?uid=swg21662699" xr:uid="{00000000-0004-0000-0600-000033000000}"/>
    <hyperlink ref="A54" r:id="rId53" tooltip="Security Bulletin: Multiple vulnerabilities affect IBM InfoSphere Information Server (CVE-2015-0383, CVE-2015-0410, CVE-2014-6593 CVE-2015-0138 CVE-2015-2808)" display="http://www-01.ibm.com/support/docview.wss?uid=swg21697181" xr:uid="{00000000-0004-0000-0600-000034000000}"/>
    <hyperlink ref="A55" r:id="rId54" tooltip="Security Bulletin: IBM InfoSphere DataStage is vulnerable to root privilege escalation (CVE-2015-1900)" display="http://www-01.ibm.com/support/docview.wss?uid=swg21902280" xr:uid="{00000000-0004-0000-0600-000035000000}"/>
    <hyperlink ref="A56" r:id="rId55" tooltip="Security Bulletin: Vulnerability in IBM InfoSphere Information Server installer could expose sensitive information (CVE-2015-1901)" display="http://www-01.ibm.com/support/docview.wss?uid=swg21701436" xr:uid="{00000000-0004-0000-0600-000036000000}"/>
    <hyperlink ref="A57" r:id="rId56" tooltip="Vulnerability in RC4 (CVE-2015-2808) stream cipher affects ODBC Drivers used in IBM InfoSphere Information Server" display="http://www-01.ibm.com/support/docview.wss?uid=swg21883537" xr:uid="{00000000-0004-0000-0600-000037000000}"/>
    <hyperlink ref="A58" r:id="rId57" tooltip="Information Server 11.3.1 install fails on Redhat 6" display="http://www-01.ibm.com/support/docview.wss?uid=swg21693844" xr:uid="{00000000-0004-0000-0600-000038000000}"/>
    <hyperlink ref="A59" r:id="rId58" tooltip="In InfoSphere Information Server Console the 'Groups' pane is shrink thus its content is not visible." display="http://www-01.ibm.com/support/docview.wss?uid=swg21691515" xr:uid="{00000000-0004-0000-0600-000039000000}"/>
    <hyperlink ref="A60" r:id="rId59" tooltip="InfoSphere DataStage job with DB2 Connector aborts with the error: _x000d__x000a_Syntax error: Error in &quot;export&quot; operator: Error in operator arg: In field &quot;COLXXX&quot;: Parsing parameters &quot;0,0&quot; for schema type &quot;decimal&quot;: Precision must be &amp;gt; 0 and &amp;lt;= 255, got: &quot;0&quot;" display="http://www-01.ibm.com/support/docview.wss?uid=swg21691553" xr:uid="{00000000-0004-0000-0600-00003A000000}"/>
    <hyperlink ref="A61" r:id="rId60" tooltip="Failed to connect to DataStage server error on login to IBM InfoSphere DataStage" display="http://www-01.ibm.com/support/docview.wss?uid=swg21402853" xr:uid="{00000000-0004-0000-0600-00003B000000}"/>
    <hyperlink ref="A62" r:id="rId61" tooltip="InfoSphere DataStage Parallel Transform String function Len returns an incorrect length" display="http://www-01.ibm.com/support/docview.wss?uid=swg21663113" xr:uid="{00000000-0004-0000-0600-00003C000000}"/>
    <hyperlink ref="A63" r:id="rId62" tooltip="Download the ISALite for InfoSphere Information Server tool" display="http://www-01.ibm.com/support/docview.wss?uid=swg24022700" xr:uid="{00000000-0004-0000-0600-00003D000000}"/>
    <hyperlink ref="A64" r:id="rId63" tooltip="InfoSphere Information Server, Version 11.3 fixes that require post-installation steps" display="http://www-01.ibm.com/support/docview.wss?uid=swg27042055" xr:uid="{00000000-0004-0000-0600-00003E000000}"/>
    <hyperlink ref="A65" r:id="rId64" tooltip="Information Server Web Console login fails with error stating session for id already exists." display="http://www-01.ibm.com/support/docview.wss?uid=swg21902649" xr:uid="{00000000-0004-0000-0600-00003F000000}"/>
    <hyperlink ref="A66" r:id="rId65" tooltip="DataStage job that overwrites a File Set reports fatal error &quot;invalid fileset&quot; if APT_CONFIG_FILE has changed" display="http://www-01.ibm.com/support/docview.wss?uid=swg21902684" xr:uid="{00000000-0004-0000-0600-000040000000}"/>
    <hyperlink ref="A67" r:id="rId66" tooltip="In InfoSphere DataStage Designer cannot dock &quot;Repository&quot; and &quot;Palette&quot; to the left side of the screen" display="http://www-01.ibm.com/support/docview.wss?uid=swg21691520" xr:uid="{00000000-0004-0000-0600-000041000000}"/>
    <hyperlink ref="A68" r:id="rId67" tooltip="InfoSphere DataStage Designer crashes without any message when #TableOwner#.#TableName# is typed in the Connector stage" display="http://www-01.ibm.com/support/docview.wss?uid=swg21655863" xr:uid="{00000000-0004-0000-0600-000042000000}"/>
    <hyperlink ref="A69" r:id="rId68" tooltip="InfoSphere DataStage Merge stage fails for higher number of columns in a merged file" display="http://www-01.ibm.com/support/docview.wss?uid=swg21652255" xr:uid="{00000000-0004-0000-0600-000043000000}"/>
    <hyperlink ref="A70" r:id="rId69" tooltip="InfoSphere DataStage job aborts with DB2 Connector error: Memory allocation failed" display="http://www-01.ibm.com/support/docview.wss?uid=swg21691552" xr:uid="{00000000-0004-0000-0600-000044000000}"/>
    <hyperlink ref="A71" r:id="rId70" tooltip="InfoSphere DataStage job fails on DB2 Connector with the error SQL0302N The value of a host variable in the EXECUTE or OPEN statement is out of range for its corresponding use" display="http://www-01.ibm.com/support/docview.wss?uid=swg21657647" xr:uid="{00000000-0004-0000-0600-000045000000}"/>
    <hyperlink ref="A72" r:id="rId71" tooltip="IBM InfoSphere Information Server DataStage Designer Client fails to connect with the error message related to UpdateSignerCerts command" display="http://www-01.ibm.com/support/docview.wss?uid=swg21655869" xr:uid="{00000000-0004-0000-0600-000046000000}"/>
    <hyperlink ref="A73" r:id="rId72" tooltip="InfoSphere DataStage Client installation with SCCM" display="http://www-01.ibm.com/support/docview.wss?uid=swg21662531" xr:uid="{00000000-0004-0000-0600-000047000000}"/>
    <hyperlink ref="A74" r:id="rId73" tooltip="_x000d__x000a_InfoSphere DataStage: Parallel Job Performance Issue on Redhat Linux 6.1 System_x000d__x000a_" display="http://www-01.ibm.com/support/docview.wss?uid=swg21598208" xr:uid="{00000000-0004-0000-0600-000048000000}"/>
    <hyperlink ref="A75" r:id="rId74" tooltip="Many NutCracker errors, but all InfoSphere DataStage jobs run fine" display="http://www-01.ibm.com/support/docview.wss?uid=swg21655874" xr:uid="{00000000-0004-0000-0600-000049000000}"/>
    <hyperlink ref="A76" r:id="rId75" tooltip="IBM Information Server Compare command line tool &quot;diffapicmdline.exe&quot; fails with &quot;Unhandled Exception:Unhandled Exception: System.ApplicationException: System not set up&quot; error" display="http://www-01.ibm.com/support/docview.wss?uid=swg21963190" xr:uid="{00000000-0004-0000-0600-00004A000000}"/>
    <hyperlink ref="A77" r:id="rId76" tooltip="Warning &quot;Unable to determine association between statement parameters and table columns. The connector will not be able to obtain external schema and only limited schema reconciliation will be performed&quot; received for InfoSphere DataStage Connector Stage." display="http://www-01.ibm.com/support/docview.wss?uid=swg21585315" xr:uid="{00000000-0004-0000-0600-00004B000000}"/>
    <hyperlink ref="A78" r:id="rId77" tooltip="What can you delete to free up disk space in IBM InfoSphere Information Server" display="http://www-01.ibm.com/support/docview.wss?uid=swg21578601" xr:uid="{00000000-0004-0000-0600-00004C000000}"/>
    <hyperlink ref="A79" r:id="rId78" tooltip="Unable to start DSEngine in new install in IBM InfoSphere DataStage" display="http://www-01.ibm.com/support/docview.wss?uid=swg21434106" xr:uid="{00000000-0004-0000-0600-00004D000000}"/>
    <hyperlink ref="A80" r:id="rId79" tooltip="How can one restore DataStage jobs from a filesystem backup?" display="http://www-01.ibm.com/support/docview.wss?uid=swg21695458" xr:uid="{00000000-0004-0000-0600-00004E000000}"/>
    <hyperlink ref="A81" r:id="rId80" tooltip="InfoSphere DataStage operations fail with &quot;java/lang/NoClassDefFoundError&quot;" display="http://www-01.ibm.com/support/docview.wss?uid=swg21959651" xr:uid="{00000000-0004-0000-0600-00004F000000}"/>
    <hyperlink ref="A82" r:id="rId81" tooltip="JR53665: UPDATE TECH DOC FOR C++ COMPILER REQUIREMENT FOR IS 11.3 AND LATER." display="http://www-01.ibm.com/support/docview.wss?uid=swg1JR53665" xr:uid="{00000000-0004-0000-0600-000050000000}"/>
    <hyperlink ref="A83" r:id="rId82" tooltip="JR41532: IS85 INSTALLER SHOULD NOT USE LIBICU* UNDER /USR/LIB DURING INSTALLATION." display="http://www-01.ibm.com/support/docview.wss?uid=swg1JR41532" xr:uid="{00000000-0004-0000-0600-000051000000}"/>
    <hyperlink ref="A84" r:id="rId83" tooltip="Understanding padchar behavior in the DataStage Parallel Engine" display="http://www-01.ibm.com/support/docview.wss?uid=swg21961164" xr:uid="{00000000-0004-0000-0600-000052000000}"/>
    <hyperlink ref="A85" r:id="rId84" tooltip="Information Server DataStage job fails with fork error: resource temporarily unavailable" display="http://www-01.ibm.com/support/docview.wss?uid=swg21646815" xr:uid="{00000000-0004-0000-0600-000053000000}"/>
    <hyperlink ref="A86" r:id="rId85" tooltip="Unable to access datasets through Datastage Dataset Management Utility." display="http://www-01.ibm.com/support/docview.wss?uid=swg21961331" xr:uid="{00000000-0004-0000-0600-000054000000}"/>
    <hyperlink ref="A87" r:id="rId86" tooltip="Datastage Job works the same way irrespective of what value is set for APT_IMPORT_HANDLE_SHORT" display="http://www-01.ibm.com/support/docview.wss?uid=swg21961343" xr:uid="{00000000-0004-0000-0600-000055000000}"/>
    <hyperlink ref="A88" r:id="rId87" tooltip="Security Bulletin: Multiple vulnerabilities in Open Source Apache WSS4J affect IBM InfoSphere DataStage Web services pack (CVE-2015-0226 CVE-2015-0227)" display="http://www-01.ibm.com/support/docview.wss?uid=swg21699491" xr:uid="{00000000-0004-0000-0600-000056000000}"/>
    <hyperlink ref="A89" r:id="rId88" xr:uid="{00000000-0004-0000-0600-000057000000}"/>
    <hyperlink ref="A90" r:id="rId89" xr:uid="{00000000-0004-0000-0600-000058000000}"/>
    <hyperlink ref="A91" r:id="rId90" xr:uid="{00000000-0004-0000-0600-000059000000}"/>
    <hyperlink ref="A92" r:id="rId91" xr:uid="{00000000-0004-0000-0600-00005A000000}"/>
    <hyperlink ref="A93" r:id="rId92" xr:uid="{00000000-0004-0000-0600-00005B000000}"/>
    <hyperlink ref="A94" r:id="rId93" xr:uid="{00000000-0004-0000-0600-00005C000000}"/>
    <hyperlink ref="A95" r:id="rId94" xr:uid="{00000000-0004-0000-0600-00005D000000}"/>
    <hyperlink ref="A96" r:id="rId95" xr:uid="{00000000-0004-0000-0600-00005E000000}"/>
    <hyperlink ref="A97" r:id="rId96" xr:uid="{00000000-0004-0000-0600-00005F000000}"/>
    <hyperlink ref="A98" r:id="rId97" xr:uid="{00000000-0004-0000-0600-000060000000}"/>
    <hyperlink ref="A99" r:id="rId98" xr:uid="{00000000-0004-0000-0600-000061000000}"/>
    <hyperlink ref="A100" r:id="rId99" xr:uid="{00000000-0004-0000-0600-000062000000}"/>
    <hyperlink ref="A101" r:id="rId100" xr:uid="{00000000-0004-0000-0600-000063000000}"/>
    <hyperlink ref="A102" r:id="rId101" xr:uid="{00000000-0004-0000-0600-000064000000}"/>
    <hyperlink ref="A103" r:id="rId102" xr:uid="{00000000-0004-0000-0600-000065000000}"/>
    <hyperlink ref="A104" r:id="rId103" xr:uid="{00000000-0004-0000-0600-000066000000}"/>
    <hyperlink ref="A105" r:id="rId104" xr:uid="{00000000-0004-0000-0600-000067000000}"/>
    <hyperlink ref="A106" r:id="rId105" xr:uid="{00000000-0004-0000-0600-000068000000}"/>
    <hyperlink ref="A107" r:id="rId106" xr:uid="{00000000-0004-0000-0600-000069000000}"/>
    <hyperlink ref="A108" r:id="rId107" xr:uid="{00000000-0004-0000-0600-00006A000000}"/>
    <hyperlink ref="A109" r:id="rId108" xr:uid="{00000000-0004-0000-0600-00006B000000}"/>
    <hyperlink ref="A110" r:id="rId109" xr:uid="{00000000-0004-0000-0600-00006C000000}"/>
    <hyperlink ref="A111" r:id="rId110" xr:uid="{00000000-0004-0000-0600-00006D000000}"/>
    <hyperlink ref="A112" r:id="rId111" xr:uid="{00000000-0004-0000-0600-00006E000000}"/>
    <hyperlink ref="A113" r:id="rId112" xr:uid="{00000000-0004-0000-0600-00006F000000}"/>
    <hyperlink ref="A114" r:id="rId113" xr:uid="{00000000-0004-0000-0600-000070000000}"/>
    <hyperlink ref="A115" r:id="rId114" xr:uid="{00000000-0004-0000-0600-000071000000}"/>
    <hyperlink ref="A116" r:id="rId115" xr:uid="{00000000-0004-0000-0600-000072000000}"/>
    <hyperlink ref="A117" r:id="rId116" tooltip="Installation of Information Server on RHEL 7 fails" display="http://www-01.ibm.com/support/docview.wss?uid=swg21969953" xr:uid="{00000000-0004-0000-0600-000073000000}"/>
    <hyperlink ref="A118" r:id="rId117" tooltip="How can I call Datastage ISTOOLS from a bat script and return the error code?" display="http://www-01.ibm.com/support/docview.wss?uid=swg21624929" xr:uid="{00000000-0004-0000-0600-000074000000}"/>
    <hyperlink ref="A119" r:id="rId118" tooltip="Not able to switch projects via Information Server Datastage Director Client when installing the datastage engine on a non-default port" display="http://www-01.ibm.com/support/docview.wss?uid=swg21670202" xr:uid="{00000000-0004-0000-0600-000075000000}"/>
    <hyperlink ref="A120" r:id="rId119" tooltip="In DataStage Designer, a parallel job with a transformer stage fails to compile on Windows 2008" display="http://www-01.ibm.com/support/docview.wss?uid=swg21964056" xr:uid="{00000000-0004-0000-0600-000076000000}"/>
    <hyperlink ref="A121" r:id="rId120" tooltip="InfoSphere Information Server Version 8.5 fixes that require post-installation steps" display="http://www-01.ibm.com/support/docview.wss?uid=swg27023443" xr:uid="{00000000-0004-0000-0600-000077000000}"/>
    <hyperlink ref="A122" r:id="rId121" tooltip="In DataStage Designer, the DSN list is empty when importing a stored procedure." display="http://www-01.ibm.com/support/docview.wss?uid=swg21964430" xr:uid="{00000000-0004-0000-0600-000078000000}"/>
    <hyperlink ref="A123" r:id="rId122" tooltip="Semaphore leak with Information Server on AIX due to DataDirect ODBC Driver Manager" display="http://www-01.ibm.com/support/docview.wss?uid=swg21654008" xr:uid="{00000000-0004-0000-0600-000079000000}"/>
    <hyperlink ref="A124" r:id="rId123" tooltip="InfoSphere DataStage: How to log into clients using an IPv6 address for a services tier host" display="http://www-01.ibm.com/support/docview.wss?uid=swg21568495" xr:uid="{00000000-0004-0000-0600-00007A000000}"/>
    <hyperlink ref="A125" r:id="rId124" tooltip="&quot;istool export&quot; and &quot;istool import&quot; commands do not work when it is executed from a directory other than &quot;&amp;lt;InformationServerHome&amp;gt;/Clients/istools/cli&quot; directory" display="http://www-01.ibm.com/support/docview.wss?uid=swg21967648" xr:uid="{00000000-0004-0000-0600-00007B000000}"/>
    <hyperlink ref="A126" r:id="rId125" tooltip="When trying to start WebSphere Application Server as non root in Information Server using the MetadataServer script, error ../conf/MetadataServer.info: Permission denied&quot; occurs" display="http://www-01.ibm.com/support/docview.wss?uid=swg21967701" xr:uid="{00000000-0004-0000-0600-00007C000000}"/>
    <hyperlink ref="A127" r:id="rId126" tooltip="DataStage Workgroup Edition comes with default of 2-node configuration file" display="http://www-01.ibm.com/support/docview.wss?uid=swg21968157" xr:uid="{00000000-0004-0000-0600-00007D000000}"/>
    <hyperlink ref="A128" r:id="rId127" tooltip="How to use orchadmin command on Windows OS to delete dataset" display="http://www-01.ibm.com/support/docview.wss?uid=swg21961605" xr:uid="{00000000-0004-0000-0600-00007E000000}"/>
    <hyperlink ref="A129" r:id="rId128" tooltip="Security Bulletin: Vulnerabilities in OpenSSL affect IBM InfoSphere Information Server" display="http://www-01.ibm.com/support/docview.wss?uid=swg21963498" xr:uid="{00000000-0004-0000-0600-00007F000000}"/>
    <hyperlink ref="A130" r:id="rId129" tooltip="Security Bulletin: IBM InfoSphere Information Server is vulnerable to privilege escalation (CVE-2015-5021)" display="http://www-01.ibm.com/support/docview.wss?uid=swg21968195" xr:uid="{00000000-0004-0000-0600-000080000000}"/>
    <hyperlink ref="A131" r:id="rId130" tooltip="Security Bulletin: Lack of path restriction may allow access to sensitive data stored on Information Server Engine (CVE-2012-4818)" display="http://www-01.ibm.com/support/docview.wss?uid=swg21617882" xr:uid="{00000000-0004-0000-0600-000081000000}"/>
    <hyperlink ref="A132" r:id="rId131" tooltip="Data Stage project creation fails with &quot;Unable to open (or create) log file&quot; and &quot;Check file and directory permissions&quot;" display="http://www-01.ibm.com/support/docview.wss?uid=swg21971940" xr:uid="{00000000-0004-0000-0600-000082000000}"/>
    <hyperlink ref="A133" r:id="rId132" tooltip="Identifiers do not display quotation marks in DB2 Connector for Information Server, Version 8.1" display="http://www-01.ibm.com/support/docview.wss?uid=swg21358649" xr:uid="{00000000-0004-0000-0600-000083000000}"/>
    <hyperlink ref="A135" r:id="rId133" tooltip="MustGather: Collecting logs and artifacts from InfoSphere Information Server" display="http://www-01.ibm.com/support/docview.wss?uid=swg21383312" xr:uid="{00000000-0004-0000-0600-000084000000}"/>
    <hyperlink ref="A134" r:id="rId134" tooltip="Bulk-Load via DB2 Connector stage silently drops records when there is partition-key datatype mismatch between job and external schema" display="http://www-01.ibm.com/support/docview.wss?uid=swg21684397" xr:uid="{00000000-0004-0000-0600-000085000000}"/>
    <hyperlink ref="A136" r:id="rId135" tooltip="IBM InfoSphere Information Server Version 9.1 (GA level) and Version 9.1.2 fails to start automatically after a system restart when IBM DB2 Server Version 10.1 is used" display="http://www-01.ibm.com/support/docview.wss?uid=swg21620217" xr:uid="{00000000-0004-0000-0600-000086000000}"/>
    <hyperlink ref="A138" r:id="rId136" tooltip="ISD Output stage may fail with 'Writer timed out waiting for Reader to connect' error when not enough Buffer size or Timeout is used" display="http://www-01.ibm.com/support/docview.wss?uid=swg21971292" xr:uid="{00000000-0004-0000-0600-000087000000}"/>
    <hyperlink ref="A137" r:id="rId137" tooltip="DataStage DSCC command using an authfile produces an invalid host error." display="http://www-01.ibm.com/support/docview.wss?uid=swg21970732" xr:uid="{00000000-0004-0000-0600-000088000000}"/>
    <hyperlink ref="A139" r:id="rId138" tooltip="Additional steps to enable non-root WebSphere® Application Server administration (Linux, UNIX)" display="http://www-01.ibm.com/support/docview.wss?uid=swg21902996" xr:uid="{00000000-0004-0000-0600-000089000000}"/>
    <hyperlink ref="A140" r:id="rId139" tooltip="After SQL statement executes when job fails in IBM InfoSphere DataStage" display="http://www-01.ibm.com/support/docview.wss?uid=swg21577490" xr:uid="{00000000-0004-0000-0600-00008A000000}"/>
    <hyperlink ref="A141" r:id="rId140" tooltip="Updating WebSphere Application Server's SSL Certificates' key bit values for InfoSphere Information Server" display="http://www-01.ibm.com/support/docview.wss?uid=swg21671725" xr:uid="{00000000-0004-0000-0600-00008B000000}"/>
    <hyperlink ref="A144" r:id="rId141" tooltip="Security Bulletin: Multiple vulnerabilities in IBM Java SDK affect IBM InfoSphere Information Server (CVE-2015-1931 CVE-2015-2601 CVE-2015-2613 CVE-2015-2625)" display="http://www-01.ibm.com/support/docview.wss?uid=swg21964927" xr:uid="{00000000-0004-0000-0600-00008C000000}"/>
    <hyperlink ref="A143" r:id="rId142" tooltip="Security Bulletin: Vulnerability in Apache Commons affects IBM InfoSphere Information Server (CVE-2015-7450)" display="http://www-01.ibm.com/support/docview.wss?uid=swg21971410" xr:uid="{00000000-0004-0000-0600-00008D000000}"/>
    <hyperlink ref="A142" r:id="rId143" tooltip="IBM DataStage job monitor fails with &quot;Failed to initialize job monitoring. Monitor information will not be generated&quot;" display="http://www-01.ibm.com/support/docview.wss?uid=swg21965125" xr:uid="{00000000-0004-0000-0600-00008E000000}"/>
    <hyperlink ref="A145" r:id="rId144" tooltip="SQL Type missing in DataStage Designer Client stage editor window" display="http://www-01.ibm.com/support/docview.wss?uid=swg21960482" xr:uid="{00000000-0004-0000-0600-00008F000000}"/>
    <hyperlink ref="A146" r:id="rId145" tooltip="IIS 11.3 install on Windows 2012 server gives certificate error in Internet Explorer browser." display="http://www-01.ibm.com/support/docview.wss?uid=swg21973987" xr:uid="{00000000-0004-0000-0600-000090000000}"/>
    <hyperlink ref="A147" r:id="rId146" tooltip="Error when trying to manage repositories" display="http://www-01.ibm.com/support/docview.wss?uid=swg21973988" xr:uid="{00000000-0004-0000-0600-000091000000}"/>
    <hyperlink ref="A148" r:id="rId147" tooltip="DataStage client logins fail with a &quot;lassDefFoundError&quot;." display="http://www-01.ibm.com/support/docview.wss?uid=swg21973983" xr:uid="{00000000-0004-0000-0600-000092000000}"/>
    <hyperlink ref="A149" r:id="rId148" tooltip="How to resolve DataStage error &quot;Unable to open descriptor file to update: Permission denied&quot;" display="http://www-01.ibm.com/support/docview.wss?uid=swg21570937" xr:uid="{00000000-0004-0000-0600-000093000000}"/>
    <hyperlink ref="A150" r:id="rId149" tooltip="Run-time error '5' ocurred while trying to connect to a specific DataStage project via Designer and Director clients." display="http://www-01.ibm.com/support/docview.wss?uid=swg21967583" xr:uid="{00000000-0004-0000-0600-000094000000}"/>
    <hyperlink ref="A151" r:id="rId150" tooltip="After moving from Information Server 8.1 to 9.1.2, parallel jobs with Remove Duplicates Stage show data in different order when sorting." display="http://www-01.ibm.com/support/docview.wss?uid=swg21679943" xr:uid="{00000000-0004-0000-0600-000095000000}"/>
    <hyperlink ref="A152" r:id="rId151" tooltip="&quot;Failed to authenticate the current user against the selected Services Tier&quot; Error Logging Into Infosphere DataStage Client" display="http://www-01.ibm.com/support/docview.wss?uid=swg21682898" xr:uid="{00000000-0004-0000-0600-000096000000}"/>
    <hyperlink ref="A153" r:id="rId152" tooltip="Index of known issues when running IBM InfoSphere Information Server, Version 11.5 on AIX, Linux, and Windows" display="http://www-01.ibm.com/support/docview.wss?uid=swg21967237" xr:uid="{00000000-0004-0000-0600-000097000000}"/>
    <hyperlink ref="A154" r:id="rId153" tooltip="IS 11.5 install error 'Installation data has incompatible version 1.8.2.1; expected 1.7.0. Newer version of the Installation Manager was used on this system'" display="http://www-01.ibm.com/support/docview.wss?uid=swg21973166" xr:uid="{00000000-0004-0000-0600-000098000000}"/>
    <hyperlink ref="A155" r:id="rId154" tooltip="Will changing the IP address of the DataStage server impact Information Server?" display="http://www-01.ibm.com/support/docview.wss?uid=swg21657115" xr:uid="{00000000-0004-0000-0600-000099000000}"/>
    <hyperlink ref="A156" r:id="rId155" tooltip="Infosphere DataStage Auto Purge Deletes All Instances of Multi-instance Job" display="http://www-01.ibm.com/support/docview.wss?uid=swg21663278" xr:uid="{00000000-0004-0000-0600-00009A000000}"/>
    <hyperlink ref="A157" r:id="rId156" tooltip="In the Transformer stage, using the IsValid function throws a warning in DataStage." display="http://www-01.ibm.com/support/docview.wss?uid=swg21672650" xr:uid="{00000000-0004-0000-0600-00009B000000}"/>
    <hyperlink ref="A158" r:id="rId157" tooltip="DataStage Job failure: job reports failure (code 32512)" display="http://www-01.ibm.com/support/docview.wss?uid=swg21972059" xr:uid="{00000000-0004-0000-0600-00009C000000}"/>
    <hyperlink ref="A159" r:id="rId158" tooltip="Infosphere Information Server Patch Uninstall/Rollback Fails With Error &quot;Not the latest patch applied&quot;" display="http://www-01.ibm.com/support/docview.wss?uid=swg21693606" xr:uid="{00000000-0004-0000-0600-00009D000000}"/>
  </hyperlinks>
  <pageMargins left="0.78700000000000003" right="0.78700000000000003" top="0.98399999999999999" bottom="0.98399999999999999" header="0.51200000000000001" footer="0.51200000000000001"/>
  <pageSetup paperSize="9" orientation="portrait" r:id="rId159"/>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59"/>
  <sheetViews>
    <sheetView workbookViewId="0">
      <selection activeCell="F131" sqref="F131"/>
    </sheetView>
  </sheetViews>
  <sheetFormatPr defaultRowHeight="13" x14ac:dyDescent="0.2"/>
  <cols>
    <col min="1" max="1" width="39.26953125" style="2" customWidth="1"/>
    <col min="2" max="2" width="12.36328125" style="2" customWidth="1"/>
    <col min="3" max="3" width="8.6328125" style="2" customWidth="1"/>
    <col min="4" max="4" width="8.453125" style="2" customWidth="1"/>
    <col min="5" max="5" width="8.7265625" style="14" customWidth="1"/>
    <col min="6" max="6" width="8.90625" style="2" customWidth="1"/>
    <col min="7" max="7" width="50.90625" style="71" customWidth="1"/>
  </cols>
  <sheetData>
    <row r="1" spans="1:7" ht="22" x14ac:dyDescent="0.2">
      <c r="A1" s="11" t="s">
        <v>227</v>
      </c>
      <c r="B1" s="11" t="s">
        <v>398</v>
      </c>
      <c r="C1" s="11" t="s">
        <v>285</v>
      </c>
      <c r="D1" s="11" t="s">
        <v>399</v>
      </c>
      <c r="E1" s="13" t="s">
        <v>281</v>
      </c>
      <c r="F1" s="11" t="s">
        <v>515</v>
      </c>
      <c r="G1" s="84" t="s">
        <v>344</v>
      </c>
    </row>
    <row r="2" spans="1:7" ht="84" x14ac:dyDescent="0.2">
      <c r="A2" s="21" t="s">
        <v>1715</v>
      </c>
      <c r="B2" s="47" t="s">
        <v>6</v>
      </c>
      <c r="C2" s="47" t="s">
        <v>1716</v>
      </c>
      <c r="D2" s="47" t="s">
        <v>7</v>
      </c>
      <c r="E2" s="47" t="s">
        <v>1717</v>
      </c>
      <c r="F2" s="32" t="s">
        <v>1808</v>
      </c>
      <c r="G2" s="75" t="s">
        <v>1718</v>
      </c>
    </row>
    <row r="3" spans="1:7" ht="121" x14ac:dyDescent="0.2">
      <c r="A3" s="21" t="s">
        <v>1719</v>
      </c>
      <c r="B3" s="47" t="s">
        <v>6</v>
      </c>
      <c r="C3" s="47" t="s">
        <v>1720</v>
      </c>
      <c r="D3" s="47" t="s">
        <v>11</v>
      </c>
      <c r="E3" s="47" t="s">
        <v>1721</v>
      </c>
      <c r="F3" s="4" t="s">
        <v>1722</v>
      </c>
      <c r="G3" s="75" t="s">
        <v>1723</v>
      </c>
    </row>
    <row r="4" spans="1:7" ht="132" x14ac:dyDescent="0.2">
      <c r="A4" s="21" t="s">
        <v>1724</v>
      </c>
      <c r="B4" s="47" t="s">
        <v>317</v>
      </c>
      <c r="C4" s="47" t="s">
        <v>1725</v>
      </c>
      <c r="D4" s="47" t="s">
        <v>1071</v>
      </c>
      <c r="E4" s="47" t="s">
        <v>1257</v>
      </c>
      <c r="F4" s="4" t="s">
        <v>1722</v>
      </c>
      <c r="G4" s="75" t="s">
        <v>1726</v>
      </c>
    </row>
    <row r="5" spans="1:7" ht="216" x14ac:dyDescent="0.2">
      <c r="A5" s="21" t="s">
        <v>1727</v>
      </c>
      <c r="B5" s="47" t="s">
        <v>317</v>
      </c>
      <c r="C5" s="47" t="s">
        <v>1725</v>
      </c>
      <c r="D5" s="47" t="s">
        <v>11</v>
      </c>
      <c r="E5" s="47" t="s">
        <v>1728</v>
      </c>
      <c r="F5" s="4" t="s">
        <v>1729</v>
      </c>
      <c r="G5" s="75" t="s">
        <v>1730</v>
      </c>
    </row>
    <row r="6" spans="1:7" ht="144" x14ac:dyDescent="0.2">
      <c r="A6" s="21" t="s">
        <v>1731</v>
      </c>
      <c r="B6" s="47" t="s">
        <v>317</v>
      </c>
      <c r="C6" s="47" t="s">
        <v>1732</v>
      </c>
      <c r="D6" s="47" t="s">
        <v>1312</v>
      </c>
      <c r="E6" s="47" t="s">
        <v>1155</v>
      </c>
      <c r="F6" s="4" t="s">
        <v>1729</v>
      </c>
      <c r="G6" s="75" t="s">
        <v>1733</v>
      </c>
    </row>
    <row r="7" spans="1:7" ht="156" x14ac:dyDescent="0.2">
      <c r="A7" s="21" t="s">
        <v>1734</v>
      </c>
      <c r="B7" s="47" t="s">
        <v>317</v>
      </c>
      <c r="C7" s="47" t="s">
        <v>1725</v>
      </c>
      <c r="D7" s="47" t="s">
        <v>1238</v>
      </c>
      <c r="E7" s="47" t="s">
        <v>1735</v>
      </c>
      <c r="F7" s="4" t="s">
        <v>1736</v>
      </c>
      <c r="G7" s="75" t="s">
        <v>1737</v>
      </c>
    </row>
    <row r="8" spans="1:7" ht="144" x14ac:dyDescent="0.2">
      <c r="A8" s="21" t="s">
        <v>1738</v>
      </c>
      <c r="B8" s="47" t="s">
        <v>6</v>
      </c>
      <c r="C8" s="47" t="s">
        <v>1739</v>
      </c>
      <c r="D8" s="47" t="s">
        <v>7</v>
      </c>
      <c r="E8" s="47" t="s">
        <v>1506</v>
      </c>
      <c r="F8" s="4" t="s">
        <v>1736</v>
      </c>
      <c r="G8" s="75" t="s">
        <v>1740</v>
      </c>
    </row>
    <row r="9" spans="1:7" ht="60" x14ac:dyDescent="0.2">
      <c r="A9" s="21" t="s">
        <v>1741</v>
      </c>
      <c r="B9" s="47" t="s">
        <v>6</v>
      </c>
      <c r="C9" s="47" t="s">
        <v>1742</v>
      </c>
      <c r="D9" s="47" t="s">
        <v>7</v>
      </c>
      <c r="E9" s="47" t="s">
        <v>1743</v>
      </c>
      <c r="F9" s="4" t="s">
        <v>1744</v>
      </c>
      <c r="G9" s="75" t="s">
        <v>1745</v>
      </c>
    </row>
    <row r="10" spans="1:7" ht="204" x14ac:dyDescent="0.2">
      <c r="A10" s="21" t="s">
        <v>1746</v>
      </c>
      <c r="B10" s="47" t="s">
        <v>317</v>
      </c>
      <c r="C10" s="47" t="s">
        <v>264</v>
      </c>
      <c r="D10" s="47" t="s">
        <v>7</v>
      </c>
      <c r="E10" s="47" t="s">
        <v>1747</v>
      </c>
      <c r="F10" s="4" t="s">
        <v>1748</v>
      </c>
      <c r="G10" s="75" t="s">
        <v>1749</v>
      </c>
    </row>
    <row r="11" spans="1:7" ht="216" x14ac:dyDescent="0.2">
      <c r="A11" s="21" t="s">
        <v>1750</v>
      </c>
      <c r="B11" s="47" t="s">
        <v>317</v>
      </c>
      <c r="C11" s="47" t="s">
        <v>264</v>
      </c>
      <c r="D11" s="47" t="s">
        <v>21</v>
      </c>
      <c r="E11" s="47" t="s">
        <v>1751</v>
      </c>
      <c r="F11" s="4" t="s">
        <v>1752</v>
      </c>
      <c r="G11" s="75" t="s">
        <v>1753</v>
      </c>
    </row>
    <row r="12" spans="1:7" ht="120" x14ac:dyDescent="0.2">
      <c r="A12" s="21" t="s">
        <v>1754</v>
      </c>
      <c r="B12" s="47" t="s">
        <v>6</v>
      </c>
      <c r="C12" s="47" t="s">
        <v>514</v>
      </c>
      <c r="D12" s="47" t="s">
        <v>7</v>
      </c>
      <c r="E12" s="47">
        <v>8.5</v>
      </c>
      <c r="F12" s="4" t="s">
        <v>1755</v>
      </c>
      <c r="G12" s="75" t="s">
        <v>1756</v>
      </c>
    </row>
    <row r="13" spans="1:7" ht="132" x14ac:dyDescent="0.2">
      <c r="A13" s="21" t="s">
        <v>1757</v>
      </c>
      <c r="B13" s="47" t="s">
        <v>317</v>
      </c>
      <c r="C13" s="47" t="s">
        <v>1758</v>
      </c>
      <c r="D13" s="47" t="s">
        <v>1628</v>
      </c>
      <c r="E13" s="47">
        <v>11.5</v>
      </c>
      <c r="F13" s="4" t="s">
        <v>1755</v>
      </c>
      <c r="G13" s="75" t="s">
        <v>1759</v>
      </c>
    </row>
    <row r="14" spans="1:7" ht="84" x14ac:dyDescent="0.2">
      <c r="A14" s="21" t="s">
        <v>1760</v>
      </c>
      <c r="B14" s="47" t="s">
        <v>317</v>
      </c>
      <c r="C14" s="47" t="s">
        <v>1761</v>
      </c>
      <c r="D14" s="47" t="s">
        <v>7</v>
      </c>
      <c r="E14" s="47" t="s">
        <v>1242</v>
      </c>
      <c r="F14" s="4" t="s">
        <v>1762</v>
      </c>
      <c r="G14" s="75" t="s">
        <v>1763</v>
      </c>
    </row>
    <row r="15" spans="1:7" ht="168" x14ac:dyDescent="0.2">
      <c r="A15" s="21" t="s">
        <v>1764</v>
      </c>
      <c r="B15" s="47" t="s">
        <v>317</v>
      </c>
      <c r="C15" s="47" t="s">
        <v>1765</v>
      </c>
      <c r="D15" s="47" t="s">
        <v>7</v>
      </c>
      <c r="E15" s="47" t="s">
        <v>1663</v>
      </c>
      <c r="F15" s="4" t="s">
        <v>1766</v>
      </c>
      <c r="G15" s="75" t="s">
        <v>1767</v>
      </c>
    </row>
    <row r="16" spans="1:7" ht="108" x14ac:dyDescent="0.2">
      <c r="A16" s="46" t="s">
        <v>1768</v>
      </c>
      <c r="B16" s="14" t="s">
        <v>6</v>
      </c>
      <c r="C16" s="14" t="s">
        <v>1769</v>
      </c>
      <c r="D16" s="14" t="s">
        <v>822</v>
      </c>
      <c r="E16" s="14" t="s">
        <v>1663</v>
      </c>
      <c r="F16" s="14" t="s">
        <v>1770</v>
      </c>
      <c r="G16" s="93" t="s">
        <v>1771</v>
      </c>
    </row>
    <row r="17" spans="1:9" ht="96" x14ac:dyDescent="0.2">
      <c r="A17" s="21" t="s">
        <v>1772</v>
      </c>
      <c r="B17" s="47" t="s">
        <v>6</v>
      </c>
      <c r="C17" s="2" t="s">
        <v>24</v>
      </c>
      <c r="D17" s="2" t="s">
        <v>1773</v>
      </c>
      <c r="E17" s="2">
        <v>11.3</v>
      </c>
      <c r="F17" s="32">
        <v>42457</v>
      </c>
      <c r="G17" s="71" t="s">
        <v>1774</v>
      </c>
    </row>
    <row r="18" spans="1:9" ht="72" x14ac:dyDescent="0.2">
      <c r="A18" s="21" t="s">
        <v>1775</v>
      </c>
      <c r="B18" s="47" t="s">
        <v>10</v>
      </c>
      <c r="C18" s="2" t="s">
        <v>75</v>
      </c>
      <c r="D18" s="2" t="s">
        <v>7</v>
      </c>
      <c r="E18" s="2" t="s">
        <v>1155</v>
      </c>
      <c r="F18" s="32">
        <v>42453</v>
      </c>
      <c r="G18" s="71" t="s">
        <v>1776</v>
      </c>
    </row>
    <row r="19" spans="1:9" ht="77" x14ac:dyDescent="0.2">
      <c r="A19" s="21" t="s">
        <v>1777</v>
      </c>
      <c r="B19" s="47" t="s">
        <v>6</v>
      </c>
      <c r="C19" s="2" t="s">
        <v>1778</v>
      </c>
      <c r="D19" s="2" t="s">
        <v>7</v>
      </c>
      <c r="E19" s="2" t="s">
        <v>1779</v>
      </c>
      <c r="F19" s="32">
        <v>42450</v>
      </c>
      <c r="G19" s="71" t="s">
        <v>1780</v>
      </c>
    </row>
    <row r="20" spans="1:9" ht="132" x14ac:dyDescent="0.2">
      <c r="A20" s="21" t="s">
        <v>1781</v>
      </c>
      <c r="B20" s="47" t="s">
        <v>6</v>
      </c>
      <c r="C20" s="2" t="s">
        <v>24</v>
      </c>
      <c r="D20" s="2" t="s">
        <v>7</v>
      </c>
      <c r="E20" s="2" t="s">
        <v>1663</v>
      </c>
      <c r="F20" s="32">
        <v>42445</v>
      </c>
      <c r="G20" s="71" t="s">
        <v>1782</v>
      </c>
    </row>
    <row r="21" spans="1:9" ht="156" x14ac:dyDescent="0.2">
      <c r="A21" s="21" t="s">
        <v>14</v>
      </c>
      <c r="B21" s="47" t="s">
        <v>6</v>
      </c>
      <c r="C21" s="2" t="s">
        <v>24</v>
      </c>
      <c r="D21" s="2" t="s">
        <v>11</v>
      </c>
      <c r="E21" s="2" t="s">
        <v>1783</v>
      </c>
      <c r="F21" s="32">
        <v>42445</v>
      </c>
      <c r="G21" s="71" t="s">
        <v>1784</v>
      </c>
    </row>
    <row r="22" spans="1:9" ht="84" x14ac:dyDescent="0.2">
      <c r="A22" s="21" t="s">
        <v>1785</v>
      </c>
      <c r="B22" s="47" t="s">
        <v>10</v>
      </c>
      <c r="C22" s="2" t="s">
        <v>618</v>
      </c>
      <c r="D22" s="2" t="s">
        <v>11</v>
      </c>
      <c r="E22" s="2" t="s">
        <v>1786</v>
      </c>
      <c r="F22" s="32">
        <v>42445</v>
      </c>
      <c r="G22" s="71" t="s">
        <v>1787</v>
      </c>
    </row>
    <row r="23" spans="1:9" ht="168" x14ac:dyDescent="0.2">
      <c r="A23" s="21" t="s">
        <v>1788</v>
      </c>
      <c r="B23" s="47" t="s">
        <v>10</v>
      </c>
      <c r="C23" s="2" t="s">
        <v>1789</v>
      </c>
      <c r="D23" s="2" t="s">
        <v>21</v>
      </c>
      <c r="E23" s="2" t="s">
        <v>1043</v>
      </c>
      <c r="F23" s="32">
        <v>42445</v>
      </c>
      <c r="G23" s="71" t="s">
        <v>1790</v>
      </c>
    </row>
    <row r="24" spans="1:9" ht="96" x14ac:dyDescent="0.2">
      <c r="A24" s="21" t="s">
        <v>1791</v>
      </c>
      <c r="B24" s="47" t="s">
        <v>10</v>
      </c>
      <c r="C24" s="2" t="s">
        <v>1792</v>
      </c>
      <c r="D24" s="2" t="s">
        <v>7</v>
      </c>
      <c r="E24" s="2" t="s">
        <v>1793</v>
      </c>
      <c r="F24" s="32">
        <v>42445</v>
      </c>
      <c r="G24" s="71" t="s">
        <v>1794</v>
      </c>
    </row>
    <row r="25" spans="1:9" ht="33" x14ac:dyDescent="0.2">
      <c r="A25" s="21" t="s">
        <v>1795</v>
      </c>
      <c r="B25" s="47" t="s">
        <v>10</v>
      </c>
      <c r="C25" s="2" t="s">
        <v>1796</v>
      </c>
      <c r="D25" s="2" t="s">
        <v>21</v>
      </c>
      <c r="E25" s="2" t="s">
        <v>776</v>
      </c>
      <c r="F25" s="32">
        <v>42437</v>
      </c>
      <c r="G25" s="71" t="s">
        <v>1797</v>
      </c>
    </row>
    <row r="26" spans="1:9" ht="55" x14ac:dyDescent="0.2">
      <c r="A26" s="21" t="s">
        <v>1478</v>
      </c>
      <c r="B26" s="47" t="s">
        <v>6</v>
      </c>
      <c r="C26" s="2" t="s">
        <v>1798</v>
      </c>
      <c r="D26" s="2" t="s">
        <v>822</v>
      </c>
      <c r="E26" s="2" t="s">
        <v>1743</v>
      </c>
      <c r="F26" s="32">
        <v>42436</v>
      </c>
      <c r="G26" s="71" t="s">
        <v>1799</v>
      </c>
    </row>
    <row r="27" spans="1:9" s="70" customFormat="1" ht="84" x14ac:dyDescent="0.2">
      <c r="A27" s="21" t="s">
        <v>1800</v>
      </c>
      <c r="B27" s="47" t="s">
        <v>10</v>
      </c>
      <c r="C27" s="2" t="s">
        <v>334</v>
      </c>
      <c r="D27" s="2" t="s">
        <v>7</v>
      </c>
      <c r="E27" s="2" t="s">
        <v>1801</v>
      </c>
      <c r="F27" s="32">
        <v>42435</v>
      </c>
      <c r="G27" s="71" t="s">
        <v>1802</v>
      </c>
    </row>
    <row r="28" spans="1:9" s="70" customFormat="1" ht="84" x14ac:dyDescent="0.2">
      <c r="A28" s="21" t="s">
        <v>1893</v>
      </c>
      <c r="B28" s="47" t="s">
        <v>1803</v>
      </c>
      <c r="C28" s="2" t="s">
        <v>1804</v>
      </c>
      <c r="D28" s="2" t="s">
        <v>1805</v>
      </c>
      <c r="E28" s="2">
        <v>9.1</v>
      </c>
      <c r="F28" s="32">
        <v>42431</v>
      </c>
      <c r="G28" s="71" t="s">
        <v>1806</v>
      </c>
      <c r="I28" s="71"/>
    </row>
    <row r="29" spans="1:9" s="70" customFormat="1" ht="48" x14ac:dyDescent="0.2">
      <c r="A29" s="46" t="s">
        <v>1809</v>
      </c>
      <c r="B29" s="89" t="s">
        <v>10</v>
      </c>
      <c r="C29" s="89" t="s">
        <v>1810</v>
      </c>
      <c r="D29" s="89" t="s">
        <v>1277</v>
      </c>
      <c r="E29" s="89" t="s">
        <v>1506</v>
      </c>
      <c r="F29" s="90">
        <v>42480</v>
      </c>
      <c r="G29" s="94" t="s">
        <v>1811</v>
      </c>
    </row>
    <row r="30" spans="1:9" s="70" customFormat="1" ht="209" x14ac:dyDescent="0.2">
      <c r="A30" s="46" t="s">
        <v>1223</v>
      </c>
      <c r="B30" s="89" t="s">
        <v>10</v>
      </c>
      <c r="C30" s="89" t="s">
        <v>1812</v>
      </c>
      <c r="D30" s="89" t="s">
        <v>7</v>
      </c>
      <c r="E30" s="89" t="s">
        <v>1226</v>
      </c>
      <c r="F30" s="90">
        <v>42480</v>
      </c>
      <c r="G30" s="94" t="s">
        <v>1813</v>
      </c>
      <c r="I30" s="71"/>
    </row>
    <row r="31" spans="1:9" s="70" customFormat="1" ht="48" x14ac:dyDescent="0.2">
      <c r="A31" s="46" t="s">
        <v>1814</v>
      </c>
      <c r="B31" s="89" t="s">
        <v>6</v>
      </c>
      <c r="C31" s="89" t="s">
        <v>1812</v>
      </c>
      <c r="D31" s="89" t="s">
        <v>11</v>
      </c>
      <c r="E31" s="89" t="s">
        <v>1663</v>
      </c>
      <c r="F31" s="90">
        <v>42480</v>
      </c>
      <c r="G31" s="94" t="s">
        <v>1815</v>
      </c>
    </row>
    <row r="32" spans="1:9" s="70" customFormat="1" ht="44" x14ac:dyDescent="0.2">
      <c r="A32" s="46" t="s">
        <v>1816</v>
      </c>
      <c r="B32" s="89" t="s">
        <v>10</v>
      </c>
      <c r="C32" s="89" t="s">
        <v>1817</v>
      </c>
      <c r="D32" s="89" t="s">
        <v>353</v>
      </c>
      <c r="E32" s="89" t="s">
        <v>1818</v>
      </c>
      <c r="F32" s="90">
        <v>42479</v>
      </c>
      <c r="G32" s="94" t="s">
        <v>1819</v>
      </c>
    </row>
    <row r="33" spans="1:7" s="70" customFormat="1" ht="48" x14ac:dyDescent="0.2">
      <c r="A33" s="46" t="s">
        <v>1820</v>
      </c>
      <c r="B33" s="89" t="s">
        <v>10</v>
      </c>
      <c r="C33" s="89" t="s">
        <v>1817</v>
      </c>
      <c r="D33" s="89" t="s">
        <v>1238</v>
      </c>
      <c r="E33" s="89" t="s">
        <v>1428</v>
      </c>
      <c r="F33" s="90">
        <v>42479</v>
      </c>
      <c r="G33" s="94" t="s">
        <v>1821</v>
      </c>
    </row>
    <row r="34" spans="1:7" s="70" customFormat="1" ht="60" x14ac:dyDescent="0.2">
      <c r="A34" s="46" t="s">
        <v>1822</v>
      </c>
      <c r="B34" s="89" t="s">
        <v>10</v>
      </c>
      <c r="C34" s="89" t="s">
        <v>318</v>
      </c>
      <c r="D34" s="89" t="s">
        <v>353</v>
      </c>
      <c r="E34" s="89" t="s">
        <v>1747</v>
      </c>
      <c r="F34" s="90">
        <v>42475</v>
      </c>
      <c r="G34" s="94" t="s">
        <v>1823</v>
      </c>
    </row>
    <row r="35" spans="1:7" s="70" customFormat="1" ht="55" x14ac:dyDescent="0.2">
      <c r="A35" s="46" t="s">
        <v>1824</v>
      </c>
      <c r="B35" s="89" t="s">
        <v>10</v>
      </c>
      <c r="C35" s="89" t="s">
        <v>1825</v>
      </c>
      <c r="D35" s="89" t="s">
        <v>822</v>
      </c>
      <c r="E35" s="89" t="s">
        <v>1826</v>
      </c>
      <c r="F35" s="90">
        <v>42472</v>
      </c>
      <c r="G35" s="94" t="s">
        <v>1827</v>
      </c>
    </row>
    <row r="36" spans="1:7" s="70" customFormat="1" ht="120" x14ac:dyDescent="0.2">
      <c r="A36" s="46" t="s">
        <v>1828</v>
      </c>
      <c r="B36" s="89" t="s">
        <v>6</v>
      </c>
      <c r="C36" s="89" t="s">
        <v>1829</v>
      </c>
      <c r="D36" s="89" t="s">
        <v>1830</v>
      </c>
      <c r="E36" s="91" t="s">
        <v>1831</v>
      </c>
      <c r="F36" s="90">
        <v>42472</v>
      </c>
      <c r="G36" s="94" t="s">
        <v>1832</v>
      </c>
    </row>
    <row r="37" spans="1:7" ht="39" x14ac:dyDescent="0.2">
      <c r="A37" s="46" t="s">
        <v>1833</v>
      </c>
      <c r="B37" s="89" t="s">
        <v>10</v>
      </c>
      <c r="C37" s="89" t="s">
        <v>1812</v>
      </c>
      <c r="D37" s="89" t="s">
        <v>1238</v>
      </c>
      <c r="E37" s="89" t="s">
        <v>1633</v>
      </c>
      <c r="F37" s="90">
        <v>42468</v>
      </c>
      <c r="G37" s="94" t="s">
        <v>1834</v>
      </c>
    </row>
    <row r="38" spans="1:7" ht="72" x14ac:dyDescent="0.2">
      <c r="A38" s="46" t="s">
        <v>1835</v>
      </c>
      <c r="B38" s="89" t="s">
        <v>10</v>
      </c>
      <c r="C38" s="14" t="s">
        <v>1789</v>
      </c>
      <c r="D38" s="14" t="s">
        <v>141</v>
      </c>
      <c r="E38" s="14" t="s">
        <v>985</v>
      </c>
      <c r="F38" s="90">
        <v>42466</v>
      </c>
      <c r="G38" s="94" t="s">
        <v>1836</v>
      </c>
    </row>
    <row r="39" spans="1:7" ht="108" x14ac:dyDescent="0.2">
      <c r="A39" s="46" t="s">
        <v>1837</v>
      </c>
      <c r="B39" s="89" t="s">
        <v>10</v>
      </c>
      <c r="C39" s="14" t="s">
        <v>402</v>
      </c>
      <c r="D39" s="14" t="s">
        <v>11</v>
      </c>
      <c r="E39" s="14" t="s">
        <v>150</v>
      </c>
      <c r="F39" s="90">
        <v>42466</v>
      </c>
      <c r="G39" s="94" t="s">
        <v>1838</v>
      </c>
    </row>
    <row r="40" spans="1:7" ht="44" x14ac:dyDescent="0.2">
      <c r="A40" s="46" t="s">
        <v>1839</v>
      </c>
      <c r="B40" s="89" t="s">
        <v>6</v>
      </c>
      <c r="C40" s="14" t="s">
        <v>402</v>
      </c>
      <c r="D40" s="14" t="s">
        <v>7</v>
      </c>
      <c r="E40" s="14" t="s">
        <v>1840</v>
      </c>
      <c r="F40" s="90">
        <v>42466</v>
      </c>
      <c r="G40" s="94" t="s">
        <v>1841</v>
      </c>
    </row>
    <row r="41" spans="1:7" ht="48" x14ac:dyDescent="0.2">
      <c r="A41" s="46" t="s">
        <v>1842</v>
      </c>
      <c r="B41" s="89" t="s">
        <v>10</v>
      </c>
      <c r="C41" s="14" t="s">
        <v>295</v>
      </c>
      <c r="D41" s="14" t="s">
        <v>1628</v>
      </c>
      <c r="E41" s="14" t="s">
        <v>1179</v>
      </c>
      <c r="F41" s="90">
        <v>42466</v>
      </c>
      <c r="G41" s="94" t="s">
        <v>1843</v>
      </c>
    </row>
    <row r="42" spans="1:7" ht="72" x14ac:dyDescent="0.2">
      <c r="A42" s="46" t="s">
        <v>1844</v>
      </c>
      <c r="B42" s="89" t="s">
        <v>10</v>
      </c>
      <c r="C42" s="14" t="s">
        <v>1845</v>
      </c>
      <c r="D42" s="14" t="s">
        <v>1628</v>
      </c>
      <c r="E42" s="14">
        <v>9.1</v>
      </c>
      <c r="F42" s="90">
        <v>42462</v>
      </c>
      <c r="G42" s="94" t="s">
        <v>1846</v>
      </c>
    </row>
    <row r="43" spans="1:7" ht="48" x14ac:dyDescent="0.2">
      <c r="A43" s="46" t="s">
        <v>1847</v>
      </c>
      <c r="B43" s="89" t="s">
        <v>6</v>
      </c>
      <c r="C43" s="14" t="s">
        <v>518</v>
      </c>
      <c r="D43" s="14" t="s">
        <v>7</v>
      </c>
      <c r="E43" s="14" t="s">
        <v>1848</v>
      </c>
      <c r="F43" s="90">
        <v>42461</v>
      </c>
      <c r="G43" s="94" t="s">
        <v>1849</v>
      </c>
    </row>
    <row r="44" spans="1:7" ht="168" x14ac:dyDescent="0.2">
      <c r="A44" s="46" t="s">
        <v>1894</v>
      </c>
      <c r="B44" s="14" t="s">
        <v>1850</v>
      </c>
      <c r="C44" s="14" t="s">
        <v>1851</v>
      </c>
      <c r="D44" s="14" t="s">
        <v>1852</v>
      </c>
      <c r="E44" s="14" t="s">
        <v>1853</v>
      </c>
      <c r="F44" s="77">
        <v>42517</v>
      </c>
      <c r="G44" s="93" t="s">
        <v>1854</v>
      </c>
    </row>
    <row r="45" spans="1:7" ht="48" x14ac:dyDescent="0.2">
      <c r="A45" s="46" t="s">
        <v>1895</v>
      </c>
      <c r="B45" s="14" t="s">
        <v>1855</v>
      </c>
      <c r="C45" s="14" t="s">
        <v>1856</v>
      </c>
      <c r="D45" s="14" t="s">
        <v>1857</v>
      </c>
      <c r="E45" s="14" t="s">
        <v>1858</v>
      </c>
      <c r="F45" s="77">
        <v>42514</v>
      </c>
      <c r="G45" s="93" t="s">
        <v>1859</v>
      </c>
    </row>
    <row r="46" spans="1:7" ht="60" x14ac:dyDescent="0.2">
      <c r="A46" s="46" t="s">
        <v>1896</v>
      </c>
      <c r="B46" s="14" t="s">
        <v>1855</v>
      </c>
      <c r="C46" s="14" t="s">
        <v>620</v>
      </c>
      <c r="D46" s="14" t="s">
        <v>1860</v>
      </c>
      <c r="E46" s="14" t="s">
        <v>1861</v>
      </c>
      <c r="F46" s="77">
        <v>42508</v>
      </c>
      <c r="G46" s="93" t="s">
        <v>1862</v>
      </c>
    </row>
    <row r="47" spans="1:7" ht="44" x14ac:dyDescent="0.2">
      <c r="A47" s="46" t="s">
        <v>1897</v>
      </c>
      <c r="B47" s="14" t="s">
        <v>1850</v>
      </c>
      <c r="C47" s="14" t="s">
        <v>1863</v>
      </c>
      <c r="D47" s="14" t="s">
        <v>1864</v>
      </c>
      <c r="E47" s="14" t="s">
        <v>1865</v>
      </c>
      <c r="F47" s="77">
        <v>42507</v>
      </c>
      <c r="G47" s="93" t="s">
        <v>1866</v>
      </c>
    </row>
    <row r="48" spans="1:7" ht="165" x14ac:dyDescent="0.2">
      <c r="A48" s="46" t="s">
        <v>1898</v>
      </c>
      <c r="B48" s="14" t="s">
        <v>1850</v>
      </c>
      <c r="C48" s="14" t="s">
        <v>1867</v>
      </c>
      <c r="D48" s="14" t="s">
        <v>1864</v>
      </c>
      <c r="E48" s="14" t="s">
        <v>1868</v>
      </c>
      <c r="F48" s="77">
        <v>42507</v>
      </c>
      <c r="G48" s="93" t="s">
        <v>1869</v>
      </c>
    </row>
    <row r="49" spans="1:7" ht="36" x14ac:dyDescent="0.2">
      <c r="A49" s="46" t="s">
        <v>1899</v>
      </c>
      <c r="B49" s="14" t="s">
        <v>1855</v>
      </c>
      <c r="C49" s="14" t="s">
        <v>1870</v>
      </c>
      <c r="D49" s="14" t="s">
        <v>1871</v>
      </c>
      <c r="E49" s="14" t="s">
        <v>1872</v>
      </c>
      <c r="F49" s="77">
        <v>42506</v>
      </c>
      <c r="G49" s="93" t="s">
        <v>1873</v>
      </c>
    </row>
    <row r="50" spans="1:7" ht="168" x14ac:dyDescent="0.2">
      <c r="A50" s="46" t="s">
        <v>1874</v>
      </c>
      <c r="B50" s="14" t="s">
        <v>1850</v>
      </c>
      <c r="C50" s="14" t="s">
        <v>1875</v>
      </c>
      <c r="D50" s="14" t="s">
        <v>1876</v>
      </c>
      <c r="E50" s="14" t="s">
        <v>1872</v>
      </c>
      <c r="F50" s="77">
        <v>42505</v>
      </c>
      <c r="G50" s="93" t="s">
        <v>1877</v>
      </c>
    </row>
    <row r="51" spans="1:7" ht="72" x14ac:dyDescent="0.2">
      <c r="A51" s="46" t="s">
        <v>1878</v>
      </c>
      <c r="B51" s="14" t="s">
        <v>1855</v>
      </c>
      <c r="C51" s="14" t="s">
        <v>1758</v>
      </c>
      <c r="D51" s="14" t="s">
        <v>1879</v>
      </c>
      <c r="E51" s="14" t="s">
        <v>1872</v>
      </c>
      <c r="F51" s="77">
        <v>42505</v>
      </c>
      <c r="G51" s="93" t="s">
        <v>1880</v>
      </c>
    </row>
    <row r="52" spans="1:7" ht="48" x14ac:dyDescent="0.2">
      <c r="A52" s="46" t="s">
        <v>1881</v>
      </c>
      <c r="B52" s="14" t="s">
        <v>1850</v>
      </c>
      <c r="C52" s="14" t="s">
        <v>620</v>
      </c>
      <c r="D52" s="14" t="s">
        <v>1882</v>
      </c>
      <c r="E52" s="14" t="s">
        <v>1853</v>
      </c>
      <c r="F52" s="77">
        <v>42503</v>
      </c>
      <c r="G52" s="93" t="s">
        <v>1883</v>
      </c>
    </row>
    <row r="53" spans="1:7" ht="44" x14ac:dyDescent="0.2">
      <c r="A53" s="46" t="s">
        <v>1900</v>
      </c>
      <c r="B53" s="14" t="s">
        <v>1850</v>
      </c>
      <c r="C53" s="14" t="s">
        <v>620</v>
      </c>
      <c r="D53" s="14" t="s">
        <v>1864</v>
      </c>
      <c r="E53" s="14" t="s">
        <v>1884</v>
      </c>
      <c r="F53" s="77">
        <v>42500</v>
      </c>
      <c r="G53" s="93" t="s">
        <v>1885</v>
      </c>
    </row>
    <row r="54" spans="1:7" ht="110" x14ac:dyDescent="0.2">
      <c r="A54" s="46" t="s">
        <v>1886</v>
      </c>
      <c r="B54" s="14" t="s">
        <v>1850</v>
      </c>
      <c r="C54" s="14" t="s">
        <v>1887</v>
      </c>
      <c r="D54" s="14" t="s">
        <v>1888</v>
      </c>
      <c r="E54" s="14" t="s">
        <v>1889</v>
      </c>
      <c r="F54" s="77">
        <v>42500</v>
      </c>
      <c r="G54" s="93" t="s">
        <v>1890</v>
      </c>
    </row>
    <row r="55" spans="1:7" ht="39" x14ac:dyDescent="0.2">
      <c r="A55" s="46" t="s">
        <v>1901</v>
      </c>
      <c r="B55" s="14" t="s">
        <v>1850</v>
      </c>
      <c r="C55" s="14" t="s">
        <v>1891</v>
      </c>
      <c r="D55" s="14" t="s">
        <v>1882</v>
      </c>
      <c r="E55" s="14" t="s">
        <v>1892</v>
      </c>
      <c r="F55" s="77">
        <v>42494</v>
      </c>
      <c r="G55" s="93" t="s">
        <v>1902</v>
      </c>
    </row>
    <row r="56" spans="1:7" ht="60" x14ac:dyDescent="0.2">
      <c r="A56" s="35" t="s">
        <v>1903</v>
      </c>
      <c r="B56" s="14" t="s">
        <v>10</v>
      </c>
      <c r="C56" s="14" t="s">
        <v>1904</v>
      </c>
      <c r="D56" s="14" t="s">
        <v>21</v>
      </c>
      <c r="E56" s="14" t="s">
        <v>1633</v>
      </c>
      <c r="F56" s="77">
        <v>42530</v>
      </c>
      <c r="G56" s="93" t="s">
        <v>1905</v>
      </c>
    </row>
    <row r="57" spans="1:7" ht="60" x14ac:dyDescent="0.2">
      <c r="A57" s="35" t="s">
        <v>1906</v>
      </c>
      <c r="B57" s="14" t="s">
        <v>10</v>
      </c>
      <c r="C57" s="14" t="s">
        <v>402</v>
      </c>
      <c r="D57" s="14" t="s">
        <v>1256</v>
      </c>
      <c r="E57" s="14" t="s">
        <v>1510</v>
      </c>
      <c r="F57" s="77">
        <v>42529</v>
      </c>
      <c r="G57" s="93" t="s">
        <v>1907</v>
      </c>
    </row>
    <row r="58" spans="1:7" ht="96" x14ac:dyDescent="0.2">
      <c r="A58" s="35" t="s">
        <v>1908</v>
      </c>
      <c r="B58" s="14" t="s">
        <v>10</v>
      </c>
      <c r="C58" s="14" t="s">
        <v>1909</v>
      </c>
      <c r="D58" s="14" t="s">
        <v>141</v>
      </c>
      <c r="E58" s="14">
        <v>11.5</v>
      </c>
      <c r="F58" s="77">
        <v>42524</v>
      </c>
      <c r="G58" s="93" t="s">
        <v>1910</v>
      </c>
    </row>
    <row r="59" spans="1:7" ht="96" x14ac:dyDescent="0.2">
      <c r="A59" s="35" t="s">
        <v>1573</v>
      </c>
      <c r="B59" s="14" t="s">
        <v>1911</v>
      </c>
      <c r="C59" s="14" t="s">
        <v>1912</v>
      </c>
      <c r="D59" s="14" t="s">
        <v>1913</v>
      </c>
      <c r="E59" s="14" t="s">
        <v>1914</v>
      </c>
      <c r="F59" s="77">
        <v>42524</v>
      </c>
      <c r="G59" s="93" t="s">
        <v>1915</v>
      </c>
    </row>
    <row r="60" spans="1:7" ht="72" x14ac:dyDescent="0.2">
      <c r="A60" s="35" t="s">
        <v>1916</v>
      </c>
      <c r="B60" s="14" t="s">
        <v>1917</v>
      </c>
      <c r="C60" s="14" t="s">
        <v>1918</v>
      </c>
      <c r="D60" s="14" t="s">
        <v>1919</v>
      </c>
      <c r="E60" s="14" t="s">
        <v>1920</v>
      </c>
      <c r="F60" s="77">
        <v>42522</v>
      </c>
      <c r="G60" s="93" t="s">
        <v>1921</v>
      </c>
    </row>
    <row r="61" spans="1:7" ht="52" x14ac:dyDescent="0.2">
      <c r="A61" s="35" t="s">
        <v>1922</v>
      </c>
      <c r="B61" s="14" t="s">
        <v>1911</v>
      </c>
      <c r="C61" s="14" t="s">
        <v>1923</v>
      </c>
      <c r="D61" s="14" t="s">
        <v>1924</v>
      </c>
      <c r="E61" s="14" t="s">
        <v>1925</v>
      </c>
      <c r="F61" s="77">
        <v>42544</v>
      </c>
      <c r="G61" s="93" t="s">
        <v>1926</v>
      </c>
    </row>
    <row r="62" spans="1:7" ht="60" x14ac:dyDescent="0.2">
      <c r="A62" s="35" t="s">
        <v>1927</v>
      </c>
      <c r="B62" s="14" t="s">
        <v>1917</v>
      </c>
      <c r="C62" s="14" t="s">
        <v>1928</v>
      </c>
      <c r="D62" s="14" t="s">
        <v>1929</v>
      </c>
      <c r="E62" s="14" t="s">
        <v>1930</v>
      </c>
      <c r="F62" s="77">
        <v>42543</v>
      </c>
      <c r="G62" s="93" t="s">
        <v>1931</v>
      </c>
    </row>
    <row r="63" spans="1:7" ht="88" x14ac:dyDescent="0.2">
      <c r="A63" s="35" t="s">
        <v>1932</v>
      </c>
      <c r="B63" s="14" t="s">
        <v>1917</v>
      </c>
      <c r="C63" s="14" t="s">
        <v>1923</v>
      </c>
      <c r="D63" s="14" t="s">
        <v>1933</v>
      </c>
      <c r="E63" s="14" t="s">
        <v>1934</v>
      </c>
      <c r="F63" s="77">
        <v>42536</v>
      </c>
      <c r="G63" s="93" t="s">
        <v>1935</v>
      </c>
    </row>
    <row r="64" spans="1:7" ht="312" x14ac:dyDescent="0.2">
      <c r="A64" s="20" t="s">
        <v>1936</v>
      </c>
      <c r="B64" s="14" t="s">
        <v>1911</v>
      </c>
      <c r="C64" s="14" t="s">
        <v>1937</v>
      </c>
      <c r="D64" s="14" t="s">
        <v>1924</v>
      </c>
      <c r="E64" s="14" t="s">
        <v>1938</v>
      </c>
      <c r="F64" s="77">
        <v>42530</v>
      </c>
      <c r="G64" s="93" t="s">
        <v>1939</v>
      </c>
    </row>
    <row r="65" spans="1:7" ht="108" x14ac:dyDescent="0.2">
      <c r="A65" s="35" t="s">
        <v>1940</v>
      </c>
      <c r="B65" s="14" t="s">
        <v>1911</v>
      </c>
      <c r="C65" s="14" t="s">
        <v>1941</v>
      </c>
      <c r="D65" s="14" t="s">
        <v>1942</v>
      </c>
      <c r="E65" s="14" t="s">
        <v>1925</v>
      </c>
      <c r="F65" s="77">
        <v>42530</v>
      </c>
      <c r="G65" s="93" t="s">
        <v>1943</v>
      </c>
    </row>
    <row r="66" spans="1:7" ht="60" x14ac:dyDescent="0.2">
      <c r="A66" s="35" t="s">
        <v>1944</v>
      </c>
      <c r="B66" s="14" t="s">
        <v>1917</v>
      </c>
      <c r="C66" s="14" t="s">
        <v>1945</v>
      </c>
      <c r="D66" s="14" t="s">
        <v>1924</v>
      </c>
      <c r="E66" s="14" t="s">
        <v>1946</v>
      </c>
      <c r="F66" s="77">
        <v>42551</v>
      </c>
      <c r="G66" s="93" t="s">
        <v>1947</v>
      </c>
    </row>
    <row r="67" spans="1:7" ht="120" x14ac:dyDescent="0.2">
      <c r="A67" s="35" t="s">
        <v>1948</v>
      </c>
      <c r="B67" s="14" t="s">
        <v>1911</v>
      </c>
      <c r="C67" s="14" t="s">
        <v>1937</v>
      </c>
      <c r="D67" s="14" t="s">
        <v>1949</v>
      </c>
      <c r="E67" s="14" t="s">
        <v>1950</v>
      </c>
      <c r="F67" s="77">
        <v>42551</v>
      </c>
      <c r="G67" s="93" t="s">
        <v>1951</v>
      </c>
    </row>
    <row r="68" spans="1:7" ht="108" x14ac:dyDescent="0.2">
      <c r="A68" s="35" t="s">
        <v>1952</v>
      </c>
      <c r="B68" s="14" t="s">
        <v>1911</v>
      </c>
      <c r="C68" s="14" t="s">
        <v>1953</v>
      </c>
      <c r="D68" s="14" t="s">
        <v>1919</v>
      </c>
      <c r="E68" s="14" t="s">
        <v>1954</v>
      </c>
      <c r="F68" s="77">
        <v>42550</v>
      </c>
      <c r="G68" s="93" t="s">
        <v>1955</v>
      </c>
    </row>
    <row r="69" spans="1:7" ht="66" x14ac:dyDescent="0.2">
      <c r="A69" s="35" t="s">
        <v>1956</v>
      </c>
      <c r="B69" s="14" t="s">
        <v>6</v>
      </c>
      <c r="C69" s="14" t="s">
        <v>1957</v>
      </c>
      <c r="D69" s="14" t="s">
        <v>1256</v>
      </c>
      <c r="E69" s="14" t="s">
        <v>1853</v>
      </c>
      <c r="F69" s="90">
        <v>42552</v>
      </c>
      <c r="G69" s="68" t="s">
        <v>1958</v>
      </c>
    </row>
    <row r="70" spans="1:7" ht="132" x14ac:dyDescent="0.2">
      <c r="A70" s="35" t="s">
        <v>1959</v>
      </c>
      <c r="B70" s="14" t="s">
        <v>10</v>
      </c>
      <c r="C70" s="14" t="s">
        <v>1960</v>
      </c>
      <c r="D70" s="14" t="s">
        <v>141</v>
      </c>
      <c r="E70" s="14" t="s">
        <v>1961</v>
      </c>
      <c r="F70" s="90">
        <v>42570</v>
      </c>
      <c r="G70" s="95" t="s">
        <v>1962</v>
      </c>
    </row>
    <row r="71" spans="1:7" ht="44" x14ac:dyDescent="0.2">
      <c r="A71" s="35" t="s">
        <v>1963</v>
      </c>
      <c r="B71" s="14" t="s">
        <v>6</v>
      </c>
      <c r="C71" s="14" t="s">
        <v>194</v>
      </c>
      <c r="D71" s="14" t="s">
        <v>21</v>
      </c>
      <c r="E71" s="14" t="s">
        <v>348</v>
      </c>
      <c r="F71" s="90">
        <v>42563</v>
      </c>
      <c r="G71" s="95" t="s">
        <v>1964</v>
      </c>
    </row>
    <row r="72" spans="1:7" ht="132" x14ac:dyDescent="0.2">
      <c r="A72" s="35" t="s">
        <v>1358</v>
      </c>
      <c r="B72" s="14" t="s">
        <v>10</v>
      </c>
      <c r="C72" s="14" t="s">
        <v>318</v>
      </c>
      <c r="D72" s="14" t="s">
        <v>21</v>
      </c>
      <c r="E72" s="14" t="s">
        <v>776</v>
      </c>
      <c r="F72" s="90">
        <v>42559</v>
      </c>
      <c r="G72" s="95" t="s">
        <v>1965</v>
      </c>
    </row>
    <row r="73" spans="1:7" ht="84" x14ac:dyDescent="0.2">
      <c r="A73" s="35" t="s">
        <v>1966</v>
      </c>
      <c r="B73" s="14" t="s">
        <v>6</v>
      </c>
      <c r="C73" s="14" t="s">
        <v>1960</v>
      </c>
      <c r="D73" s="14" t="s">
        <v>21</v>
      </c>
      <c r="E73" s="14" t="s">
        <v>30</v>
      </c>
      <c r="F73" s="90">
        <v>42559</v>
      </c>
      <c r="G73" s="94" t="s">
        <v>1967</v>
      </c>
    </row>
    <row r="74" spans="1:7" ht="77" x14ac:dyDescent="0.2">
      <c r="A74" s="35" t="s">
        <v>1968</v>
      </c>
      <c r="B74" s="14" t="s">
        <v>10</v>
      </c>
      <c r="C74" s="14" t="s">
        <v>1969</v>
      </c>
      <c r="D74" s="14" t="s">
        <v>21</v>
      </c>
      <c r="E74" s="14" t="s">
        <v>1633</v>
      </c>
      <c r="F74" s="90">
        <v>42559</v>
      </c>
      <c r="G74" s="95" t="s">
        <v>1970</v>
      </c>
    </row>
    <row r="75" spans="1:7" ht="143" x14ac:dyDescent="0.2">
      <c r="A75" s="35" t="s">
        <v>1971</v>
      </c>
      <c r="B75" s="14" t="s">
        <v>10</v>
      </c>
      <c r="C75" s="14" t="s">
        <v>620</v>
      </c>
      <c r="D75" s="14" t="s">
        <v>1238</v>
      </c>
      <c r="E75" s="14" t="s">
        <v>1663</v>
      </c>
      <c r="F75" s="90">
        <v>42557</v>
      </c>
      <c r="G75" s="68" t="s">
        <v>1972</v>
      </c>
    </row>
    <row r="76" spans="1:7" ht="187" x14ac:dyDescent="0.2">
      <c r="A76" s="35" t="s">
        <v>1973</v>
      </c>
      <c r="B76" s="14" t="s">
        <v>6</v>
      </c>
      <c r="C76" s="14" t="s">
        <v>620</v>
      </c>
      <c r="D76" s="14" t="s">
        <v>353</v>
      </c>
      <c r="E76" s="14" t="s">
        <v>1974</v>
      </c>
      <c r="F76" s="90">
        <v>42556</v>
      </c>
      <c r="G76" s="68" t="s">
        <v>1975</v>
      </c>
    </row>
    <row r="77" spans="1:7" ht="55" x14ac:dyDescent="0.2">
      <c r="A77" s="20" t="s">
        <v>1976</v>
      </c>
      <c r="B77" s="14" t="s">
        <v>6</v>
      </c>
      <c r="C77" s="14" t="s">
        <v>1977</v>
      </c>
      <c r="D77" s="14" t="s">
        <v>1879</v>
      </c>
      <c r="E77" s="14" t="s">
        <v>1978</v>
      </c>
      <c r="F77" s="77">
        <v>42601</v>
      </c>
      <c r="G77" s="95" t="s">
        <v>1979</v>
      </c>
    </row>
    <row r="78" spans="1:7" ht="77" x14ac:dyDescent="0.2">
      <c r="A78" s="20" t="s">
        <v>1980</v>
      </c>
      <c r="B78" s="14" t="s">
        <v>6</v>
      </c>
      <c r="C78" s="14" t="s">
        <v>24</v>
      </c>
      <c r="D78" s="14" t="s">
        <v>11</v>
      </c>
      <c r="E78" s="14" t="s">
        <v>1514</v>
      </c>
      <c r="F78" s="90">
        <v>42594</v>
      </c>
      <c r="G78" s="95" t="s">
        <v>1981</v>
      </c>
    </row>
    <row r="79" spans="1:7" ht="84" x14ac:dyDescent="0.2">
      <c r="A79" s="20" t="s">
        <v>1982</v>
      </c>
      <c r="B79" s="14" t="s">
        <v>6</v>
      </c>
      <c r="C79" s="14" t="s">
        <v>1983</v>
      </c>
      <c r="D79" s="14" t="s">
        <v>1879</v>
      </c>
      <c r="E79" s="14" t="s">
        <v>1984</v>
      </c>
      <c r="F79" s="90">
        <v>42594</v>
      </c>
      <c r="G79" s="94" t="s">
        <v>1985</v>
      </c>
    </row>
    <row r="80" spans="1:7" ht="121" x14ac:dyDescent="0.2">
      <c r="A80" s="20" t="s">
        <v>1986</v>
      </c>
      <c r="B80" s="14" t="s">
        <v>10</v>
      </c>
      <c r="C80" s="14" t="s">
        <v>1987</v>
      </c>
      <c r="D80" s="14" t="s">
        <v>1879</v>
      </c>
      <c r="E80" s="14" t="s">
        <v>1988</v>
      </c>
      <c r="F80" s="90">
        <v>42594</v>
      </c>
      <c r="G80" s="68" t="s">
        <v>1989</v>
      </c>
    </row>
    <row r="81" spans="1:7" ht="55" x14ac:dyDescent="0.2">
      <c r="A81" s="20" t="s">
        <v>1990</v>
      </c>
      <c r="B81" s="14" t="s">
        <v>6</v>
      </c>
      <c r="C81" s="14" t="s">
        <v>141</v>
      </c>
      <c r="D81" s="14" t="s">
        <v>141</v>
      </c>
      <c r="E81" s="14" t="s">
        <v>1043</v>
      </c>
      <c r="F81" s="90">
        <v>42594</v>
      </c>
      <c r="G81" s="68" t="s">
        <v>1991</v>
      </c>
    </row>
    <row r="82" spans="1:7" ht="77" x14ac:dyDescent="0.2">
      <c r="A82" s="20" t="s">
        <v>1992</v>
      </c>
      <c r="B82" s="14" t="s">
        <v>6</v>
      </c>
      <c r="C82" s="14" t="s">
        <v>24</v>
      </c>
      <c r="D82" s="14" t="s">
        <v>1993</v>
      </c>
      <c r="E82" s="14" t="s">
        <v>1978</v>
      </c>
      <c r="F82" s="90">
        <v>42594</v>
      </c>
      <c r="G82" s="68" t="s">
        <v>1994</v>
      </c>
    </row>
    <row r="83" spans="1:7" ht="110" x14ac:dyDescent="0.2">
      <c r="A83" s="20" t="s">
        <v>1995</v>
      </c>
      <c r="B83" s="14" t="s">
        <v>10</v>
      </c>
      <c r="C83" s="14" t="s">
        <v>1996</v>
      </c>
      <c r="D83" s="14" t="s">
        <v>1238</v>
      </c>
      <c r="E83" s="14" t="s">
        <v>169</v>
      </c>
      <c r="F83" s="90">
        <v>42593</v>
      </c>
      <c r="G83" s="68" t="s">
        <v>1997</v>
      </c>
    </row>
    <row r="84" spans="1:7" ht="77" x14ac:dyDescent="0.2">
      <c r="A84" s="20" t="s">
        <v>1998</v>
      </c>
      <c r="B84" s="14" t="s">
        <v>6</v>
      </c>
      <c r="C84" s="14" t="s">
        <v>24</v>
      </c>
      <c r="D84" s="14" t="s">
        <v>1999</v>
      </c>
      <c r="E84" s="14" t="s">
        <v>1978</v>
      </c>
      <c r="F84" s="90">
        <v>42593</v>
      </c>
      <c r="G84" s="95" t="s">
        <v>2000</v>
      </c>
    </row>
    <row r="85" spans="1:7" ht="168" x14ac:dyDescent="0.2">
      <c r="A85" s="20" t="s">
        <v>2001</v>
      </c>
      <c r="B85" s="14" t="s">
        <v>10</v>
      </c>
      <c r="C85" s="14" t="s">
        <v>289</v>
      </c>
      <c r="D85" s="14" t="s">
        <v>353</v>
      </c>
      <c r="E85" s="14" t="s">
        <v>258</v>
      </c>
      <c r="F85" s="90">
        <v>42593</v>
      </c>
      <c r="G85" s="94" t="s">
        <v>2002</v>
      </c>
    </row>
    <row r="86" spans="1:7" ht="66" x14ac:dyDescent="0.2">
      <c r="A86" s="20" t="s">
        <v>2003</v>
      </c>
      <c r="B86" s="14" t="s">
        <v>2004</v>
      </c>
      <c r="C86" s="14" t="s">
        <v>2005</v>
      </c>
      <c r="D86" s="14" t="s">
        <v>2005</v>
      </c>
      <c r="E86" s="14" t="s">
        <v>2006</v>
      </c>
      <c r="F86" s="90">
        <v>42589</v>
      </c>
      <c r="G86" s="68" t="s">
        <v>2007</v>
      </c>
    </row>
    <row r="87" spans="1:7" ht="72" x14ac:dyDescent="0.2">
      <c r="A87" s="20" t="s">
        <v>2008</v>
      </c>
      <c r="B87" s="14" t="s">
        <v>2009</v>
      </c>
      <c r="C87" s="14" t="s">
        <v>2010</v>
      </c>
      <c r="D87" s="14" t="s">
        <v>2011</v>
      </c>
      <c r="E87" s="14" t="s">
        <v>2012</v>
      </c>
      <c r="F87" s="90">
        <v>42588</v>
      </c>
      <c r="G87" s="94" t="s">
        <v>2013</v>
      </c>
    </row>
    <row r="88" spans="1:7" ht="39" x14ac:dyDescent="0.2">
      <c r="A88" s="20" t="s">
        <v>2014</v>
      </c>
      <c r="B88" s="14" t="s">
        <v>2004</v>
      </c>
      <c r="C88" s="14" t="s">
        <v>2015</v>
      </c>
      <c r="D88" s="14" t="s">
        <v>2016</v>
      </c>
      <c r="E88" s="2" t="s">
        <v>2017</v>
      </c>
      <c r="F88" s="32">
        <v>42587</v>
      </c>
      <c r="G88" s="94" t="s">
        <v>2018</v>
      </c>
    </row>
    <row r="89" spans="1:7" ht="60" x14ac:dyDescent="0.2">
      <c r="A89" s="96" t="s">
        <v>1814</v>
      </c>
      <c r="B89" s="14" t="s">
        <v>6</v>
      </c>
      <c r="C89" s="14" t="s">
        <v>1812</v>
      </c>
      <c r="D89" s="14" t="s">
        <v>11</v>
      </c>
      <c r="E89" s="14" t="s">
        <v>1633</v>
      </c>
      <c r="F89" s="77">
        <v>42643</v>
      </c>
      <c r="G89" s="73" t="s">
        <v>2019</v>
      </c>
    </row>
    <row r="90" spans="1:7" ht="44" x14ac:dyDescent="0.2">
      <c r="A90" s="96" t="s">
        <v>2020</v>
      </c>
      <c r="B90" s="14" t="s">
        <v>6</v>
      </c>
      <c r="C90" s="14" t="s">
        <v>2021</v>
      </c>
      <c r="D90" s="14" t="s">
        <v>353</v>
      </c>
      <c r="E90" s="14" t="s">
        <v>2022</v>
      </c>
      <c r="F90" s="77">
        <v>42641</v>
      </c>
      <c r="G90" s="73" t="s">
        <v>2023</v>
      </c>
    </row>
    <row r="91" spans="1:7" ht="84" x14ac:dyDescent="0.2">
      <c r="A91" s="96" t="s">
        <v>2024</v>
      </c>
      <c r="B91" s="14" t="s">
        <v>10</v>
      </c>
      <c r="C91" s="14" t="s">
        <v>2025</v>
      </c>
      <c r="D91" s="14" t="s">
        <v>141</v>
      </c>
      <c r="E91" s="14" t="s">
        <v>1673</v>
      </c>
      <c r="F91" s="77">
        <v>42639</v>
      </c>
      <c r="G91" s="73" t="s">
        <v>2026</v>
      </c>
    </row>
    <row r="92" spans="1:7" ht="33" x14ac:dyDescent="0.2">
      <c r="A92" s="96" t="s">
        <v>2027</v>
      </c>
      <c r="B92" s="14" t="s">
        <v>6</v>
      </c>
      <c r="C92" s="14" t="s">
        <v>340</v>
      </c>
      <c r="D92" s="14" t="s">
        <v>1238</v>
      </c>
      <c r="E92" s="14" t="s">
        <v>1691</v>
      </c>
      <c r="F92" s="77">
        <v>42636</v>
      </c>
      <c r="G92" s="73" t="s">
        <v>2028</v>
      </c>
    </row>
    <row r="93" spans="1:7" ht="132" x14ac:dyDescent="0.2">
      <c r="A93" s="96" t="s">
        <v>2029</v>
      </c>
      <c r="B93" s="14" t="s">
        <v>6</v>
      </c>
      <c r="C93" s="14" t="s">
        <v>50</v>
      </c>
      <c r="D93" s="14" t="s">
        <v>353</v>
      </c>
      <c r="E93" s="14" t="s">
        <v>1673</v>
      </c>
      <c r="F93" s="77">
        <v>42633</v>
      </c>
      <c r="G93" s="73" t="s">
        <v>2030</v>
      </c>
    </row>
    <row r="94" spans="1:7" ht="84" x14ac:dyDescent="0.2">
      <c r="A94" s="96" t="s">
        <v>2031</v>
      </c>
      <c r="B94" s="14" t="s">
        <v>10</v>
      </c>
      <c r="C94" s="14" t="s">
        <v>2032</v>
      </c>
      <c r="D94" s="14" t="s">
        <v>248</v>
      </c>
      <c r="E94" s="14" t="s">
        <v>2033</v>
      </c>
      <c r="F94" s="77">
        <v>42633</v>
      </c>
      <c r="G94" s="73" t="s">
        <v>2034</v>
      </c>
    </row>
    <row r="95" spans="1:7" ht="36" x14ac:dyDescent="0.2">
      <c r="A95" s="96" t="s">
        <v>2035</v>
      </c>
      <c r="B95" s="14" t="s">
        <v>6</v>
      </c>
      <c r="C95" s="14" t="s">
        <v>2036</v>
      </c>
      <c r="D95" s="14" t="s">
        <v>141</v>
      </c>
      <c r="E95" s="14" t="s">
        <v>2022</v>
      </c>
      <c r="F95" s="77">
        <v>42631</v>
      </c>
      <c r="G95" s="73" t="s">
        <v>2037</v>
      </c>
    </row>
    <row r="96" spans="1:7" ht="132" x14ac:dyDescent="0.2">
      <c r="A96" s="96" t="s">
        <v>2038</v>
      </c>
      <c r="B96" s="14" t="s">
        <v>10</v>
      </c>
      <c r="C96" s="14" t="s">
        <v>414</v>
      </c>
      <c r="D96" s="14" t="s">
        <v>1993</v>
      </c>
      <c r="E96" s="14" t="s">
        <v>1633</v>
      </c>
      <c r="F96" s="77">
        <v>42615</v>
      </c>
      <c r="G96" s="73" t="s">
        <v>2039</v>
      </c>
    </row>
    <row r="97" spans="1:7" ht="39" x14ac:dyDescent="0.2">
      <c r="A97" s="96" t="s">
        <v>2040</v>
      </c>
      <c r="B97" s="14" t="s">
        <v>6</v>
      </c>
      <c r="C97" s="14" t="s">
        <v>2041</v>
      </c>
      <c r="D97" s="14" t="s">
        <v>278</v>
      </c>
      <c r="E97" s="14" t="s">
        <v>1043</v>
      </c>
      <c r="F97" s="77">
        <v>42614</v>
      </c>
      <c r="G97" s="73" t="s">
        <v>2042</v>
      </c>
    </row>
    <row r="98" spans="1:7" ht="60" x14ac:dyDescent="0.2">
      <c r="A98" s="96" t="s">
        <v>2043</v>
      </c>
      <c r="B98" s="14" t="s">
        <v>6</v>
      </c>
      <c r="C98" s="14" t="s">
        <v>295</v>
      </c>
      <c r="D98" s="14" t="s">
        <v>2044</v>
      </c>
      <c r="E98" s="14" t="s">
        <v>1510</v>
      </c>
      <c r="F98" s="77">
        <v>42614</v>
      </c>
      <c r="G98" s="73" t="s">
        <v>2045</v>
      </c>
    </row>
    <row r="99" spans="1:7" ht="39" x14ac:dyDescent="0.2">
      <c r="A99" s="20" t="s">
        <v>2046</v>
      </c>
      <c r="B99" s="14" t="s">
        <v>6</v>
      </c>
      <c r="C99" s="14" t="s">
        <v>413</v>
      </c>
      <c r="D99" s="14" t="s">
        <v>1064</v>
      </c>
      <c r="E99" s="14">
        <v>11.5</v>
      </c>
      <c r="F99" s="77">
        <v>42655</v>
      </c>
      <c r="G99" s="73" t="s">
        <v>2047</v>
      </c>
    </row>
    <row r="100" spans="1:7" ht="96" x14ac:dyDescent="0.2">
      <c r="A100" s="20" t="s">
        <v>2048</v>
      </c>
      <c r="B100" s="14" t="s">
        <v>10</v>
      </c>
      <c r="C100" s="14" t="s">
        <v>2049</v>
      </c>
      <c r="D100" s="14" t="s">
        <v>248</v>
      </c>
      <c r="E100" s="14">
        <v>8.6999999999999993</v>
      </c>
      <c r="F100" s="77">
        <v>42655</v>
      </c>
      <c r="G100" s="73" t="s">
        <v>2050</v>
      </c>
    </row>
    <row r="101" spans="1:7" ht="48" x14ac:dyDescent="0.2">
      <c r="A101" s="20" t="s">
        <v>2051</v>
      </c>
      <c r="B101" s="14" t="s">
        <v>10</v>
      </c>
      <c r="C101" s="14" t="s">
        <v>2052</v>
      </c>
      <c r="D101" s="14" t="s">
        <v>248</v>
      </c>
      <c r="E101" s="14">
        <v>11.5</v>
      </c>
      <c r="F101" s="77">
        <v>42653</v>
      </c>
      <c r="G101" s="73" t="s">
        <v>2053</v>
      </c>
    </row>
    <row r="102" spans="1:7" ht="96" x14ac:dyDescent="0.2">
      <c r="A102" s="20" t="s">
        <v>2054</v>
      </c>
      <c r="B102" s="14" t="s">
        <v>6</v>
      </c>
      <c r="C102" s="14" t="s">
        <v>1812</v>
      </c>
      <c r="D102" s="14" t="s">
        <v>1238</v>
      </c>
      <c r="E102" s="14" t="s">
        <v>1663</v>
      </c>
      <c r="F102" s="77">
        <v>42650</v>
      </c>
      <c r="G102" s="73" t="s">
        <v>2055</v>
      </c>
    </row>
    <row r="103" spans="1:7" ht="132" x14ac:dyDescent="0.2">
      <c r="A103" s="20" t="s">
        <v>2056</v>
      </c>
      <c r="B103" s="14" t="s">
        <v>6</v>
      </c>
      <c r="C103" s="14" t="s">
        <v>2057</v>
      </c>
      <c r="D103" s="14" t="s">
        <v>353</v>
      </c>
      <c r="E103" s="14" t="s">
        <v>1043</v>
      </c>
      <c r="F103" s="77">
        <v>42649</v>
      </c>
      <c r="G103" s="73" t="s">
        <v>2058</v>
      </c>
    </row>
    <row r="104" spans="1:7" ht="44" x14ac:dyDescent="0.2">
      <c r="A104" s="20" t="s">
        <v>2059</v>
      </c>
      <c r="B104" s="14" t="s">
        <v>6</v>
      </c>
      <c r="C104" s="14" t="s">
        <v>2060</v>
      </c>
      <c r="D104" s="14" t="s">
        <v>353</v>
      </c>
      <c r="E104" s="14" t="s">
        <v>1633</v>
      </c>
      <c r="F104" s="77">
        <v>42646</v>
      </c>
      <c r="G104" s="73" t="s">
        <v>2061</v>
      </c>
    </row>
    <row r="105" spans="1:7" ht="120" x14ac:dyDescent="0.2">
      <c r="A105" s="20" t="s">
        <v>2062</v>
      </c>
      <c r="B105" s="14" t="s">
        <v>6</v>
      </c>
      <c r="C105" s="14" t="s">
        <v>2063</v>
      </c>
      <c r="D105" s="14" t="s">
        <v>353</v>
      </c>
      <c r="E105" s="14" t="s">
        <v>1691</v>
      </c>
      <c r="F105" s="77">
        <v>42646</v>
      </c>
      <c r="G105" s="73" t="s">
        <v>2064</v>
      </c>
    </row>
    <row r="106" spans="1:7" ht="26" x14ac:dyDescent="0.2">
      <c r="A106" s="20" t="s">
        <v>2065</v>
      </c>
      <c r="B106" s="14" t="s">
        <v>10</v>
      </c>
      <c r="C106" s="14" t="s">
        <v>1758</v>
      </c>
      <c r="D106" s="14" t="s">
        <v>1109</v>
      </c>
      <c r="E106" s="14" t="s">
        <v>2066</v>
      </c>
      <c r="F106" s="77">
        <v>42661</v>
      </c>
      <c r="G106" s="73" t="s">
        <v>2067</v>
      </c>
    </row>
    <row r="107" spans="1:7" ht="96" x14ac:dyDescent="0.2">
      <c r="A107" s="20" t="s">
        <v>2068</v>
      </c>
      <c r="B107" s="14" t="s">
        <v>6</v>
      </c>
      <c r="C107" s="14" t="s">
        <v>1960</v>
      </c>
      <c r="D107" s="14" t="s">
        <v>21</v>
      </c>
      <c r="E107" s="14" t="s">
        <v>1783</v>
      </c>
      <c r="F107" s="77">
        <v>42661</v>
      </c>
      <c r="G107" s="73" t="s">
        <v>2069</v>
      </c>
    </row>
    <row r="108" spans="1:7" ht="44" x14ac:dyDescent="0.2">
      <c r="A108" s="20" t="s">
        <v>2070</v>
      </c>
      <c r="B108" s="14" t="s">
        <v>6</v>
      </c>
      <c r="C108" s="14" t="s">
        <v>413</v>
      </c>
      <c r="D108" s="14" t="s">
        <v>353</v>
      </c>
      <c r="E108" s="14" t="s">
        <v>1633</v>
      </c>
      <c r="F108" s="77">
        <v>42671</v>
      </c>
      <c r="G108" s="73" t="s">
        <v>2071</v>
      </c>
    </row>
    <row r="109" spans="1:7" ht="108" x14ac:dyDescent="0.2">
      <c r="A109" s="20" t="s">
        <v>2072</v>
      </c>
      <c r="B109" s="14" t="s">
        <v>10</v>
      </c>
      <c r="C109" s="14" t="s">
        <v>402</v>
      </c>
      <c r="D109" s="14" t="s">
        <v>1879</v>
      </c>
      <c r="E109" s="14" t="s">
        <v>2073</v>
      </c>
      <c r="F109" s="77">
        <v>42668</v>
      </c>
      <c r="G109" s="73" t="s">
        <v>2074</v>
      </c>
    </row>
    <row r="110" spans="1:7" ht="84" x14ac:dyDescent="0.2">
      <c r="A110" s="20" t="s">
        <v>2075</v>
      </c>
      <c r="B110" s="14" t="s">
        <v>10</v>
      </c>
      <c r="C110" s="14" t="s">
        <v>282</v>
      </c>
      <c r="D110" s="14" t="s">
        <v>1071</v>
      </c>
      <c r="E110" s="14" t="s">
        <v>2076</v>
      </c>
      <c r="F110" s="77">
        <v>42668</v>
      </c>
      <c r="G110" s="73" t="s">
        <v>2077</v>
      </c>
    </row>
    <row r="111" spans="1:7" ht="44" x14ac:dyDescent="0.2">
      <c r="A111" s="20" t="s">
        <v>2078</v>
      </c>
      <c r="B111" s="14" t="s">
        <v>10</v>
      </c>
      <c r="C111" s="14" t="s">
        <v>318</v>
      </c>
      <c r="D111" s="14" t="s">
        <v>1879</v>
      </c>
      <c r="E111" s="14" t="s">
        <v>380</v>
      </c>
      <c r="F111" s="77">
        <v>42664</v>
      </c>
      <c r="G111" s="73" t="s">
        <v>2079</v>
      </c>
    </row>
    <row r="112" spans="1:7" ht="36" x14ac:dyDescent="0.2">
      <c r="A112" s="20" t="s">
        <v>2080</v>
      </c>
      <c r="B112" s="14" t="s">
        <v>10</v>
      </c>
      <c r="C112" s="14" t="s">
        <v>2081</v>
      </c>
      <c r="D112" s="14" t="s">
        <v>1071</v>
      </c>
      <c r="E112" s="14" t="s">
        <v>1510</v>
      </c>
      <c r="F112" s="77">
        <v>42674</v>
      </c>
      <c r="G112" s="73" t="s">
        <v>2082</v>
      </c>
    </row>
    <row r="113" spans="1:7" ht="48" x14ac:dyDescent="0.2">
      <c r="A113" s="96" t="s">
        <v>2083</v>
      </c>
      <c r="B113" s="14" t="s">
        <v>6</v>
      </c>
      <c r="C113" s="14" t="s">
        <v>413</v>
      </c>
      <c r="D113" s="14" t="s">
        <v>353</v>
      </c>
      <c r="E113" s="14" t="s">
        <v>1155</v>
      </c>
      <c r="F113" s="90">
        <v>42704</v>
      </c>
      <c r="G113" s="73" t="s">
        <v>2084</v>
      </c>
    </row>
    <row r="114" spans="1:7" ht="72" x14ac:dyDescent="0.2">
      <c r="A114" s="96" t="s">
        <v>2085</v>
      </c>
      <c r="B114" s="14" t="s">
        <v>6</v>
      </c>
      <c r="C114" s="14" t="s">
        <v>295</v>
      </c>
      <c r="D114" s="14" t="s">
        <v>353</v>
      </c>
      <c r="E114" s="14">
        <v>11.5</v>
      </c>
      <c r="F114" s="90">
        <v>42702</v>
      </c>
      <c r="G114" s="73" t="s">
        <v>2086</v>
      </c>
    </row>
    <row r="115" spans="1:7" ht="60" x14ac:dyDescent="0.2">
      <c r="A115" s="96" t="s">
        <v>2087</v>
      </c>
      <c r="B115" s="14" t="s">
        <v>10</v>
      </c>
      <c r="C115" s="14" t="s">
        <v>2088</v>
      </c>
      <c r="D115" s="14" t="s">
        <v>278</v>
      </c>
      <c r="E115" s="14" t="s">
        <v>2089</v>
      </c>
      <c r="F115" s="90">
        <v>42702</v>
      </c>
      <c r="G115" s="73" t="s">
        <v>2090</v>
      </c>
    </row>
    <row r="116" spans="1:7" ht="72" x14ac:dyDescent="0.2">
      <c r="A116" s="96" t="s">
        <v>2091</v>
      </c>
      <c r="B116" s="14" t="s">
        <v>6</v>
      </c>
      <c r="C116" s="14" t="s">
        <v>68</v>
      </c>
      <c r="D116" s="14" t="s">
        <v>353</v>
      </c>
      <c r="E116" s="14" t="s">
        <v>1691</v>
      </c>
      <c r="F116" s="90">
        <v>42699</v>
      </c>
      <c r="G116" s="73" t="s">
        <v>2092</v>
      </c>
    </row>
    <row r="117" spans="1:7" ht="96" x14ac:dyDescent="0.2">
      <c r="A117" s="96" t="s">
        <v>2093</v>
      </c>
      <c r="B117" s="14" t="s">
        <v>10</v>
      </c>
      <c r="C117" s="14" t="s">
        <v>294</v>
      </c>
      <c r="D117" s="14" t="s">
        <v>1064</v>
      </c>
      <c r="E117" s="14" t="s">
        <v>1673</v>
      </c>
      <c r="F117" s="90">
        <v>42695</v>
      </c>
      <c r="G117" s="73" t="s">
        <v>2094</v>
      </c>
    </row>
    <row r="118" spans="1:7" ht="132" x14ac:dyDescent="0.2">
      <c r="A118" s="96" t="s">
        <v>2095</v>
      </c>
      <c r="B118" s="14" t="s">
        <v>10</v>
      </c>
      <c r="C118" s="14" t="s">
        <v>142</v>
      </c>
      <c r="D118" s="14" t="s">
        <v>353</v>
      </c>
      <c r="E118" s="14" t="s">
        <v>367</v>
      </c>
      <c r="F118" s="90">
        <v>42690</v>
      </c>
      <c r="G118" s="75" t="s">
        <v>2096</v>
      </c>
    </row>
    <row r="119" spans="1:7" ht="96" x14ac:dyDescent="0.2">
      <c r="A119" s="96" t="s">
        <v>2097</v>
      </c>
      <c r="B119" s="14" t="s">
        <v>10</v>
      </c>
      <c r="C119" s="14" t="s">
        <v>318</v>
      </c>
      <c r="D119" s="14" t="s">
        <v>353</v>
      </c>
      <c r="E119" s="14" t="s">
        <v>2098</v>
      </c>
      <c r="F119" s="90">
        <v>42688</v>
      </c>
      <c r="G119" s="73" t="s">
        <v>2099</v>
      </c>
    </row>
    <row r="120" spans="1:7" ht="144" x14ac:dyDescent="0.2">
      <c r="A120" s="96" t="s">
        <v>2100</v>
      </c>
      <c r="B120" s="14" t="s">
        <v>10</v>
      </c>
      <c r="C120" s="14" t="s">
        <v>2101</v>
      </c>
      <c r="D120" s="14" t="s">
        <v>278</v>
      </c>
      <c r="E120" s="14" t="s">
        <v>1510</v>
      </c>
      <c r="F120" s="90">
        <v>42688</v>
      </c>
      <c r="G120" s="73" t="s">
        <v>2102</v>
      </c>
    </row>
    <row r="121" spans="1:7" ht="168" x14ac:dyDescent="0.2">
      <c r="A121" s="96" t="s">
        <v>2103</v>
      </c>
      <c r="B121" s="14" t="s">
        <v>6</v>
      </c>
      <c r="C121" s="14" t="s">
        <v>620</v>
      </c>
      <c r="D121" s="14" t="s">
        <v>353</v>
      </c>
      <c r="E121" s="14" t="s">
        <v>1510</v>
      </c>
      <c r="F121" s="90">
        <v>42688</v>
      </c>
      <c r="G121" s="73" t="s">
        <v>2104</v>
      </c>
    </row>
    <row r="122" spans="1:7" ht="96" x14ac:dyDescent="0.2">
      <c r="A122" s="96" t="s">
        <v>2105</v>
      </c>
      <c r="B122" s="14" t="s">
        <v>10</v>
      </c>
      <c r="C122" s="14" t="s">
        <v>2106</v>
      </c>
      <c r="D122" s="14" t="s">
        <v>1879</v>
      </c>
      <c r="E122" s="14" t="s">
        <v>1677</v>
      </c>
      <c r="F122" s="90">
        <v>42685</v>
      </c>
      <c r="G122" s="73" t="s">
        <v>2107</v>
      </c>
    </row>
    <row r="123" spans="1:7" ht="44" x14ac:dyDescent="0.2">
      <c r="A123" s="96" t="s">
        <v>2108</v>
      </c>
      <c r="B123" s="14" t="s">
        <v>10</v>
      </c>
      <c r="C123" s="14" t="s">
        <v>620</v>
      </c>
      <c r="D123" s="14" t="s">
        <v>353</v>
      </c>
      <c r="E123" s="14" t="s">
        <v>263</v>
      </c>
      <c r="F123" s="90">
        <v>42684</v>
      </c>
      <c r="G123" s="73" t="s">
        <v>2109</v>
      </c>
    </row>
    <row r="124" spans="1:7" ht="60" x14ac:dyDescent="0.2">
      <c r="A124" s="96" t="s">
        <v>2110</v>
      </c>
      <c r="B124" s="14" t="s">
        <v>10</v>
      </c>
      <c r="C124" s="14" t="s">
        <v>2111</v>
      </c>
      <c r="D124" s="14" t="s">
        <v>1238</v>
      </c>
      <c r="E124" s="14" t="s">
        <v>2112</v>
      </c>
      <c r="F124" s="90">
        <v>42682</v>
      </c>
      <c r="G124" s="73" t="s">
        <v>2113</v>
      </c>
    </row>
    <row r="125" spans="1:7" ht="143" x14ac:dyDescent="0.2">
      <c r="A125" s="20" t="s">
        <v>2114</v>
      </c>
      <c r="B125" s="14" t="s">
        <v>10</v>
      </c>
      <c r="C125" s="14" t="s">
        <v>2115</v>
      </c>
      <c r="D125" s="14" t="s">
        <v>1879</v>
      </c>
      <c r="E125" s="14" t="s">
        <v>2116</v>
      </c>
      <c r="F125" s="90">
        <v>42709</v>
      </c>
      <c r="G125" s="73" t="s">
        <v>2117</v>
      </c>
    </row>
    <row r="126" spans="1:7" ht="198" x14ac:dyDescent="0.2">
      <c r="A126" s="20" t="s">
        <v>2118</v>
      </c>
      <c r="B126" s="14" t="s">
        <v>6</v>
      </c>
      <c r="C126" s="14" t="s">
        <v>513</v>
      </c>
      <c r="D126" s="14" t="s">
        <v>353</v>
      </c>
      <c r="E126" s="14" t="s">
        <v>2119</v>
      </c>
      <c r="F126" s="90">
        <v>42724</v>
      </c>
      <c r="G126" s="73" t="s">
        <v>2120</v>
      </c>
    </row>
    <row r="127" spans="1:7" ht="96" x14ac:dyDescent="0.2">
      <c r="A127" s="20" t="s">
        <v>2121</v>
      </c>
      <c r="B127" s="14" t="s">
        <v>10</v>
      </c>
      <c r="C127" s="14" t="s">
        <v>293</v>
      </c>
      <c r="D127" s="14" t="s">
        <v>1993</v>
      </c>
      <c r="E127" s="14">
        <v>11.5</v>
      </c>
      <c r="F127" s="90">
        <v>42716</v>
      </c>
      <c r="G127" s="73" t="s">
        <v>2122</v>
      </c>
    </row>
    <row r="128" spans="1:7" ht="96" x14ac:dyDescent="0.2">
      <c r="A128" s="20" t="s">
        <v>2123</v>
      </c>
      <c r="B128" s="14" t="s">
        <v>6</v>
      </c>
      <c r="C128" s="14" t="s">
        <v>2057</v>
      </c>
      <c r="D128" s="14" t="s">
        <v>1071</v>
      </c>
      <c r="E128" s="14" t="s">
        <v>2124</v>
      </c>
      <c r="F128" s="90">
        <v>42716</v>
      </c>
      <c r="G128" s="73" t="s">
        <v>2125</v>
      </c>
    </row>
    <row r="129" spans="1:7" ht="84" x14ac:dyDescent="0.2">
      <c r="A129" s="20" t="s">
        <v>2126</v>
      </c>
      <c r="B129" s="14" t="s">
        <v>6</v>
      </c>
      <c r="C129" s="14" t="s">
        <v>47</v>
      </c>
      <c r="D129" s="14" t="s">
        <v>1071</v>
      </c>
      <c r="E129" s="14" t="s">
        <v>1978</v>
      </c>
      <c r="F129" s="90">
        <v>42716</v>
      </c>
      <c r="G129" s="73" t="s">
        <v>2127</v>
      </c>
    </row>
    <row r="130" spans="1:7" ht="144" x14ac:dyDescent="0.2">
      <c r="A130" s="20" t="s">
        <v>2128</v>
      </c>
      <c r="B130" s="14" t="s">
        <v>10</v>
      </c>
      <c r="C130" s="14" t="s">
        <v>620</v>
      </c>
      <c r="D130" s="14" t="s">
        <v>11</v>
      </c>
      <c r="E130" s="14" t="s">
        <v>1510</v>
      </c>
      <c r="F130" s="90">
        <v>42711</v>
      </c>
      <c r="G130" s="73" t="s">
        <v>2129</v>
      </c>
    </row>
    <row r="131" spans="1:7" ht="132" x14ac:dyDescent="0.2">
      <c r="A131" s="20" t="s">
        <v>1986</v>
      </c>
      <c r="B131" s="14" t="s">
        <v>10</v>
      </c>
      <c r="C131" s="14" t="s">
        <v>318</v>
      </c>
      <c r="D131" s="14" t="s">
        <v>353</v>
      </c>
      <c r="E131" s="14" t="s">
        <v>1988</v>
      </c>
      <c r="F131" s="90">
        <v>42711</v>
      </c>
      <c r="G131" s="73" t="s">
        <v>2130</v>
      </c>
    </row>
    <row r="132" spans="1:7" ht="72" x14ac:dyDescent="0.2">
      <c r="A132" s="20" t="s">
        <v>2131</v>
      </c>
      <c r="B132" s="14" t="s">
        <v>10</v>
      </c>
      <c r="C132" s="14" t="s">
        <v>385</v>
      </c>
      <c r="D132" s="14" t="s">
        <v>248</v>
      </c>
      <c r="E132" s="14" t="s">
        <v>1691</v>
      </c>
      <c r="F132" s="90">
        <v>42726</v>
      </c>
      <c r="G132" s="73" t="s">
        <v>2132</v>
      </c>
    </row>
    <row r="133" spans="1:7" ht="33" x14ac:dyDescent="0.2">
      <c r="A133" s="20" t="s">
        <v>2133</v>
      </c>
      <c r="B133" s="14" t="s">
        <v>6</v>
      </c>
      <c r="C133" s="14" t="s">
        <v>2134</v>
      </c>
      <c r="D133" s="14" t="s">
        <v>1071</v>
      </c>
      <c r="E133" s="14" t="s">
        <v>1978</v>
      </c>
      <c r="F133" s="90">
        <v>42725</v>
      </c>
      <c r="G133" s="73" t="s">
        <v>2135</v>
      </c>
    </row>
    <row r="134" spans="1:7" ht="84" x14ac:dyDescent="0.2">
      <c r="A134" s="20" t="s">
        <v>137</v>
      </c>
      <c r="B134" s="14" t="s">
        <v>10</v>
      </c>
      <c r="C134" s="14" t="s">
        <v>293</v>
      </c>
      <c r="D134" s="14" t="s">
        <v>1238</v>
      </c>
      <c r="E134" s="14" t="s">
        <v>613</v>
      </c>
      <c r="F134" s="90">
        <v>42724</v>
      </c>
      <c r="G134" s="73" t="s">
        <v>2136</v>
      </c>
    </row>
    <row r="135" spans="1:7" x14ac:dyDescent="0.2">
      <c r="A135" s="78"/>
      <c r="B135" s="47"/>
      <c r="C135" s="47"/>
      <c r="D135" s="47"/>
      <c r="E135" s="47"/>
      <c r="F135" s="81"/>
      <c r="G135" s="75"/>
    </row>
    <row r="136" spans="1:7" x14ac:dyDescent="0.2">
      <c r="A136" s="78"/>
      <c r="B136" s="47"/>
      <c r="C136" s="47"/>
      <c r="D136" s="47"/>
      <c r="E136" s="47"/>
      <c r="F136" s="81"/>
      <c r="G136" s="75"/>
    </row>
    <row r="137" spans="1:7" x14ac:dyDescent="0.2">
      <c r="A137" s="78"/>
      <c r="B137" s="47"/>
      <c r="C137" s="47"/>
      <c r="D137" s="47"/>
      <c r="E137" s="47"/>
      <c r="F137" s="81"/>
      <c r="G137" s="75"/>
    </row>
    <row r="138" spans="1:7" x14ac:dyDescent="0.2">
      <c r="A138" s="78"/>
      <c r="B138" s="47"/>
      <c r="C138" s="47"/>
      <c r="D138" s="47"/>
      <c r="E138" s="47"/>
      <c r="F138" s="81"/>
      <c r="G138" s="75"/>
    </row>
    <row r="139" spans="1:7" x14ac:dyDescent="0.2">
      <c r="A139" s="78"/>
      <c r="B139" s="47"/>
      <c r="C139" s="47"/>
      <c r="D139" s="47"/>
      <c r="E139" s="47"/>
      <c r="F139" s="81"/>
      <c r="G139" s="75"/>
    </row>
    <row r="140" spans="1:7" x14ac:dyDescent="0.2">
      <c r="A140" s="78"/>
      <c r="B140" s="47"/>
      <c r="C140" s="47"/>
      <c r="D140" s="47"/>
      <c r="E140" s="47"/>
      <c r="F140" s="81"/>
      <c r="G140" s="75"/>
    </row>
    <row r="141" spans="1:7" x14ac:dyDescent="0.2">
      <c r="A141" s="79"/>
      <c r="B141" s="80"/>
      <c r="C141" s="80"/>
      <c r="D141" s="80"/>
      <c r="E141" s="80"/>
      <c r="F141" s="82"/>
      <c r="G141" s="86"/>
    </row>
    <row r="142" spans="1:7" x14ac:dyDescent="0.2">
      <c r="A142" s="78"/>
      <c r="B142" s="47"/>
      <c r="C142" s="47"/>
      <c r="D142" s="47"/>
      <c r="E142" s="47"/>
      <c r="F142" s="81"/>
      <c r="G142" s="75"/>
    </row>
    <row r="143" spans="1:7" x14ac:dyDescent="0.2">
      <c r="A143" s="78"/>
      <c r="B143" s="47"/>
      <c r="C143" s="47"/>
      <c r="D143" s="47"/>
      <c r="E143" s="47"/>
      <c r="F143" s="81"/>
      <c r="G143" s="75"/>
    </row>
    <row r="144" spans="1:7" x14ac:dyDescent="0.2">
      <c r="A144" s="78"/>
      <c r="B144" s="47"/>
      <c r="C144" s="47"/>
      <c r="D144" s="47"/>
      <c r="E144" s="47"/>
      <c r="F144" s="81"/>
      <c r="G144" s="75"/>
    </row>
    <row r="145" spans="1:7" x14ac:dyDescent="0.2">
      <c r="A145" s="20"/>
      <c r="B145" s="71"/>
      <c r="C145" s="47"/>
      <c r="E145" s="47"/>
      <c r="F145" s="4"/>
      <c r="G145" s="68"/>
    </row>
    <row r="146" spans="1:7" x14ac:dyDescent="0.2">
      <c r="A146" s="20"/>
      <c r="B146" s="47"/>
      <c r="C146" s="47"/>
      <c r="D146" s="47"/>
      <c r="E146" s="47"/>
      <c r="F146" s="4"/>
      <c r="G146" s="68"/>
    </row>
    <row r="147" spans="1:7" x14ac:dyDescent="0.2">
      <c r="A147" s="20"/>
      <c r="B147" s="47"/>
      <c r="C147" s="47"/>
      <c r="D147" s="47"/>
      <c r="E147" s="47"/>
      <c r="F147" s="4"/>
      <c r="G147" s="68"/>
    </row>
    <row r="148" spans="1:7" x14ac:dyDescent="0.2">
      <c r="A148" s="20"/>
      <c r="B148" s="47"/>
      <c r="C148" s="47"/>
      <c r="D148" s="47"/>
      <c r="E148" s="47"/>
      <c r="F148" s="4"/>
      <c r="G148" s="68"/>
    </row>
    <row r="149" spans="1:7" x14ac:dyDescent="0.2">
      <c r="A149" s="20"/>
      <c r="B149" s="47"/>
      <c r="C149" s="47"/>
      <c r="E149" s="47"/>
      <c r="F149" s="4"/>
      <c r="G149" s="68"/>
    </row>
    <row r="150" spans="1:7" x14ac:dyDescent="0.2">
      <c r="A150" s="20"/>
      <c r="B150" s="47"/>
      <c r="C150" s="47"/>
      <c r="E150" s="47"/>
      <c r="F150" s="4"/>
      <c r="G150" s="68"/>
    </row>
    <row r="151" spans="1:7" x14ac:dyDescent="0.2">
      <c r="A151" s="20"/>
      <c r="B151" s="47"/>
      <c r="C151" s="47"/>
      <c r="E151" s="47"/>
      <c r="F151" s="4"/>
      <c r="G151" s="68"/>
    </row>
    <row r="152" spans="1:7" x14ac:dyDescent="0.2">
      <c r="A152" s="20"/>
      <c r="B152" s="47"/>
      <c r="C152" s="47"/>
      <c r="D152" s="47"/>
      <c r="E152" s="47"/>
      <c r="F152" s="4"/>
      <c r="G152" s="68"/>
    </row>
    <row r="153" spans="1:7" x14ac:dyDescent="0.2">
      <c r="A153" s="20"/>
      <c r="B153" s="47"/>
      <c r="C153" s="47"/>
      <c r="D153" s="47"/>
      <c r="E153" s="47"/>
      <c r="F153" s="4"/>
      <c r="G153" s="68"/>
    </row>
    <row r="154" spans="1:7" x14ac:dyDescent="0.2">
      <c r="A154" s="20"/>
      <c r="B154" s="47"/>
      <c r="C154" s="47"/>
      <c r="D154" s="47"/>
      <c r="E154" s="47"/>
      <c r="F154" s="4"/>
      <c r="G154" s="68"/>
    </row>
    <row r="155" spans="1:7" x14ac:dyDescent="0.2">
      <c r="A155" s="20"/>
      <c r="B155" s="47"/>
      <c r="C155" s="47"/>
      <c r="D155" s="47"/>
      <c r="E155" s="47"/>
      <c r="F155" s="4"/>
      <c r="G155" s="68"/>
    </row>
    <row r="156" spans="1:7" x14ac:dyDescent="0.2">
      <c r="A156" s="20"/>
      <c r="B156" s="47"/>
      <c r="C156" s="47"/>
      <c r="D156" s="47"/>
      <c r="E156" s="47"/>
      <c r="F156" s="4"/>
      <c r="G156" s="68"/>
    </row>
    <row r="157" spans="1:7" x14ac:dyDescent="0.2">
      <c r="A157" s="20"/>
      <c r="B157" s="47"/>
      <c r="C157" s="47"/>
      <c r="D157" s="47"/>
      <c r="E157" s="47"/>
      <c r="F157" s="4"/>
      <c r="G157" s="68"/>
    </row>
    <row r="158" spans="1:7" x14ac:dyDescent="0.2">
      <c r="A158" s="20"/>
      <c r="B158" s="47"/>
      <c r="C158" s="47"/>
      <c r="D158" s="47"/>
      <c r="E158" s="47"/>
      <c r="F158" s="4"/>
      <c r="G158" s="68"/>
    </row>
    <row r="159" spans="1:7" x14ac:dyDescent="0.2">
      <c r="A159" s="20"/>
      <c r="B159" s="47"/>
      <c r="C159" s="47"/>
      <c r="D159" s="47"/>
      <c r="E159" s="47"/>
      <c r="F159" s="4"/>
      <c r="G159" s="68"/>
    </row>
  </sheetData>
  <phoneticPr fontId="2"/>
  <hyperlinks>
    <hyperlink ref="A2" r:id="rId1" tooltip="Required steps you must take before applying a patch if InfoSphere Information Server web servers change" display="http://www-01.ibm.com/support/docview.wss?uid=swg21695136" xr:uid="{00000000-0004-0000-0700-000000000000}"/>
    <hyperlink ref="A3" r:id="rId2" tooltip="UnsupportedClassVersionError Exception while installing Pack for InfoSphere Information Server" display="http://www-01.ibm.com/support/docview.wss?uid=swg21579258" xr:uid="{00000000-0004-0000-0700-000001000000}"/>
    <hyperlink ref="A4" r:id="rId3" tooltip="InfoSphere Information Server DataStage clients error with the message:_x000d__x000a_&quot;ConfirmUVSession: Internal Error - Host has not yet been attached&quot;" display="http://www-01.ibm.com/support/docview.wss?uid=swg21961764" xr:uid="{00000000-0004-0000-0700-000002000000}"/>
    <hyperlink ref="A5" r:id="rId4" tooltip="Unable to start/stop the DataStage server engine or log in to DataStage clients" display="http://www-01.ibm.com/support/docview.wss?uid=swg21971351" xr:uid="{00000000-0004-0000-0700-000003000000}"/>
    <hyperlink ref="A6" r:id="rId5" tooltip="DataStage Jobs can hang when running on AIX 6.1 TL5" display="http://www-01.ibm.com/support/docview.wss?uid=swg21610541" xr:uid="{00000000-0004-0000-0700-000004000000}"/>
    <hyperlink ref="A7" r:id="rId6" tooltip="How to run dsrpcd as a non-root user on Unix" display="http://www-01.ibm.com/support/docview.wss?uid=swg21614909" xr:uid="{00000000-0004-0000-0700-000005000000}"/>
    <hyperlink ref="A8" r:id="rId7" tooltip="How do I extend the expiration of the default SSL Certificate for the WebSphere Application Server?" display="http://www-01.ibm.com/support/docview.wss?uid=swg21974440" xr:uid="{00000000-0004-0000-0700-000006000000}"/>
    <hyperlink ref="A9" r:id="rId8" tooltip="Certificate warning when launching DataStage client tools right after Information Server client installation" display="http://www-01.ibm.com/support/docview.wss?uid=swg21696469" xr:uid="{00000000-0004-0000-0700-000007000000}"/>
    <hyperlink ref="A10" r:id="rId9" tooltip="Handling whitespace within decimal strings in transformation functions" display="http://www-01.ibm.com/support/docview.wss?uid=swg21610857" xr:uid="{00000000-0004-0000-0700-000008000000}"/>
    <hyperlink ref="A11" r:id="rId10" tooltip="Parallel Engine Transformer NUM() and IsValid() functions have different behavior on Windows and UNIX for certain numeric strings containing d or D." display="http://www-01.ibm.com/support/docview.wss?uid=swg21974451" xr:uid="{00000000-0004-0000-0700-000009000000}"/>
    <hyperlink ref="A12" r:id="rId11" tooltip="New DB2 Connector Properties" display="http://www-01.ibm.com/support/docview.wss?uid=swg21455186" xr:uid="{00000000-0004-0000-0700-00000A000000}"/>
    <hyperlink ref="A13" r:id="rId12" tooltip="DSEngine does not start automatically on RHEL7" display="http://www-01.ibm.com/support/docview.wss?uid=swg21974325" xr:uid="{00000000-0004-0000-0700-00000B000000}"/>
    <hyperlink ref="A14" r:id="rId13" tooltip="Reading a sequential file with a column that contains end of line characters using a DataStage Parallel job" display="http://www-01.ibm.com/support/docview.wss?uid=swg21507915" xr:uid="{00000000-0004-0000-0700-00000C000000}"/>
    <hyperlink ref="A15" r:id="rId14" tooltip="How can I capture DataStage job logs?" display="http://www-01.ibm.com/support/docview.wss?uid=swg21452498" xr:uid="{00000000-0004-0000-0700-00000D000000}"/>
    <hyperlink ref="A16" r:id="rId15" tooltip="Security Bulletin: Multiple vulnerabilities in IBM Java SDK affect IBM InfoSphere Information Server (CVE-2015-4803 CVE-2015-4872 CVE-2015-4893 CVE-2015-5006)" display="http://www-01.ibm.com/support/docview.wss?uid=swg21972578" xr:uid="{00000000-0004-0000-0700-00000E000000}"/>
    <hyperlink ref="A17" r:id="rId16" tooltip="Information Server 11.3 Fix Pack or Rollup patch installation hangs" display="http://www-01.ibm.com/support/docview.wss?uid=swg21980021" xr:uid="{00000000-0004-0000-0700-00000F000000}"/>
    <hyperlink ref="A18" r:id="rId17" tooltip="Range look ups with &quot;Multiple rows returned from link&quot; configured consume excessive amounts of memory." display="http://www-01.ibm.com/support/docview.wss?uid=swg21979785" xr:uid="{00000000-0004-0000-0700-000010000000}"/>
    <hyperlink ref="A19" r:id="rId18" tooltip="Securing communication between Information Server Client and WebSphere Application Server by enabling IBM HTTP Server (IHS) over WAS may cause some issues." display="http://www-01.ibm.com/support/docview.wss?uid=swg21902614" xr:uid="{00000000-0004-0000-0700-000011000000}"/>
    <hyperlink ref="A20" r:id="rId19" tooltip="Unable to reinstall the Information Server DataStage engine tier after removing a previous installation" display="http://www-01.ibm.com/support/docview.wss?uid=swg21960200" xr:uid="{00000000-0004-0000-0700-000012000000}"/>
    <hyperlink ref="A21" r:id="rId20" tooltip="IBM Information Server update installer fails to unlock template directory" display="http://www-01.ibm.com/support/docview.wss?uid=swg21506569" xr:uid="{00000000-0004-0000-0700-000013000000}"/>
    <hyperlink ref="A22" r:id="rId21" tooltip="DataStage jobs fail with error: &quot;Resource temporarily unavailable&quot;." display="http://www-01.ibm.com/support/docview.wss?uid=swg21645480" xr:uid="{00000000-0004-0000-0700-000014000000}"/>
    <hyperlink ref="A23" r:id="rId22" tooltip="Datastage Administrator Client fails when creating a new project due to permissions on the &quot;Wrapper Trace&quot; log fiel on a Windows server" display="http://www-01.ibm.com/support/docview.wss?uid=swg21691533" xr:uid="{00000000-0004-0000-0700-000015000000}"/>
    <hyperlink ref="A24" r:id="rId23" tooltip="DataStage job error: &quot;The connector was not able to obtain partitioning information for the table&quot;" display="http://www-01.ibm.com/support/docview.wss?uid=swg21977066" xr:uid="{00000000-0004-0000-0700-000016000000}"/>
    <hyperlink ref="A25" r:id="rId24" tooltip="How to stop and start Datastage JobMonApp on Windows Operating Systems" display="http://www-01.ibm.com/support/docview.wss?uid=swg21649840" xr:uid="{00000000-0004-0000-0700-000017000000}"/>
    <hyperlink ref="A26" r:id="rId25" tooltip="Certificate warning when launching DataStage client tools right after Information Server client installation" display="http://www-01.ibm.com/support/docview.wss?uid=swg21696469" xr:uid="{00000000-0004-0000-0700-000018000000}"/>
    <hyperlink ref="A27" r:id="rId26" tooltip="Information Server DataStage function NullToZero fails with fatal message &quot;Null handling function called on a not nullable field&quot;" display="http://www-01.ibm.com/support/docview.wss?uid=swg21974714" xr:uid="{00000000-0004-0000-0700-000019000000}"/>
    <hyperlink ref="A28" r:id="rId27" tooltip="Parallel DataStage job is unable to delete dataset" display="http://www-01.ibm.com/support/docview.wss?uid=swg21964318" xr:uid="{00000000-0004-0000-0700-00001A000000}"/>
    <hyperlink ref="A29" r:id="rId28" tooltip="Excessive memory consumption when using range look ups where Multiple rows are returned on the reference or stream link" display="http://www-01.ibm.com/support/docview.wss?uid=swg21979782" xr:uid="{00000000-0004-0000-0700-00001B000000}"/>
    <hyperlink ref="A30" r:id="rId29" tooltip="InfoSphere DataStage : disconnected dsapi_slave processes on the engine tier" display="http://www-01.ibm.com/support/docview.wss?uid=swg21596423" xr:uid="{00000000-0004-0000-0700-00001C000000}"/>
    <hyperlink ref="A31" r:id="rId30" tooltip="Information Server ASBNode Agent process running but not listening on port 31531" display="http://www-01.ibm.com/support/docview.wss?uid=swg21981450" xr:uid="{00000000-0004-0000-0700-00001D000000}"/>
    <hyperlink ref="A32" r:id="rId31" tooltip="Managing and Deleting Persistent Data Sets within IBM InfoSphere Datastage" display="http://www-01.ibm.com/support/docview.wss?uid=swg21416616" xr:uid="{00000000-0004-0000-0700-00001E000000}"/>
    <hyperlink ref="A33" r:id="rId32" tooltip="DataStage data set creation fails due to Block write failure" display="http://www-01.ibm.com/support/docview.wss?uid=swg21457724" xr:uid="{00000000-0004-0000-0700-00001F000000}"/>
    <hyperlink ref="A34" r:id="rId33" tooltip="The job lists are out of sync between the IBM InfoSphere DataStage Director and DataStage Designer" display="http://www-01.ibm.com/support/docview.wss?uid=swg21574905" xr:uid="{00000000-0004-0000-0700-000020000000}"/>
    <hyperlink ref="A35" r:id="rId34" tooltip="Default timestamp value change from DataStage V11.3.1 onwards" display="http://www-01.ibm.com/support/docview.wss?uid=swg21981073" xr:uid="{00000000-0004-0000-0700-000021000000}"/>
    <hyperlink ref="A36" r:id="rId35" tooltip="How to use InfoSphere DataStage jobs to load images into relational databases" display="http://www-01.ibm.com/support/docview.wss?uid=swg21507572" xr:uid="{00000000-0004-0000-0700-000022000000}"/>
    <hyperlink ref="A37" r:id="rId36" tooltip="Is the dsrpc entry required in the /etc/services file to start the DataStage engine?" display="http://www-01.ibm.com/support/docview.wss?uid=swg21980883" xr:uid="{00000000-0004-0000-0700-000023000000}"/>
    <hyperlink ref="A38" r:id="rId37" tooltip="Fails to open a DataStage job from Designer in Information Server with error &quot;Run-time error '457'. This key is already associated with an element of this collection.&quot;" display="http://www-01.ibm.com/support/docview.wss?uid=swg21622999" xr:uid="{00000000-0004-0000-0700-000024000000}"/>
    <hyperlink ref="A39" r:id="rId38" tooltip="Information Server istool command fails for a user with 'cannot find command set: import' error" display="http://www-01.ibm.com/support/docview.wss?uid=swg21628258" xr:uid="{00000000-0004-0000-0700-000025000000}"/>
    <hyperlink ref="A40" r:id="rId39" tooltip="The istool import with &quot;-all&quot; parameter fails to import reporting assets" display="http://www-01.ibm.com/support/docview.wss?uid=swg21903532" xr:uid="{00000000-0004-0000-0700-000026000000}"/>
    <hyperlink ref="A41" r:id="rId40" tooltip="Incorrect looping logic in DataStage Transformer causes Server to hang" display="http://www-01.ibm.com/support/docview.wss?uid=swg21584847" xr:uid="{00000000-0004-0000-0700-000027000000}"/>
    <hyperlink ref="A42" r:id="rId41" tooltip="InfoSphere Connection to the Workload Manager on port XXXXX failed" display="http://www-01.ibm.com/support/docview.wss?uid=swg21664068" xr:uid="{00000000-0004-0000-0700-000028000000}"/>
    <hyperlink ref="A43" r:id="rId42" tooltip="IBM InfoSphere Information Server SystemOut.log file is rapidly filled with PooledConnection errors" display="http://www-01.ibm.com/support/docview.wss?uid=swg21976956" xr:uid="{00000000-0004-0000-0700-000029000000}"/>
    <hyperlink ref="A44" r:id="rId43" tooltip="InfoSphere Information Server 11.5 Install Error ExecuteScriptAction failed (CDIIN5123, CDII5106I)" display="http://www-01.ibm.com/support/docview.wss?uid=swg21984302" xr:uid="{00000000-0004-0000-0700-00002A000000}"/>
    <hyperlink ref="A45" r:id="rId44" tooltip="スタックトレースを取得するときの APT_DUMP_STACK_PERIOD=0 の意味" display="http://www-01.ibm.com/support/docview.wss?uid=swg21983755" xr:uid="{00000000-0004-0000-0700-00002B000000}"/>
    <hyperlink ref="A46" r:id="rId45" tooltip="Information Server issues after fixing WebSphere Security Bulletin _x000d__x000a_(CVE-2012-6153, CVE-2014-3577)" display="http://www-01.ibm.com/support/docview.wss?uid=swg21983607" xr:uid="{00000000-0004-0000-0700-00002C000000}"/>
    <hyperlink ref="A47" r:id="rId46" tooltip="Security Bulletin: Multiple vulnerabilities in OpenSSL affect IBM InfoSphere Information Server" display="http://www-01.ibm.com/support/docview.wss?uid=swg21981545" xr:uid="{00000000-0004-0000-0700-00002D000000}"/>
    <hyperlink ref="A48" r:id="rId47" tooltip="Configuring InfoSphere Information Server after upgrading DataDirect ODBC drivers from versions earlier than 7.0 to version 7.0 or later" display="http://www-01.ibm.com/support/docview.wss?uid=swg21679867" xr:uid="{00000000-0004-0000-0700-00002E000000}"/>
    <hyperlink ref="A49" r:id="rId48" tooltip="Setting the DB2INSTANCE environment variable for the DataStage DB2 connector" display="http://www-01.ibm.com/support/docview.wss?uid=swg21983373" xr:uid="{00000000-0004-0000-0700-00002F000000}"/>
    <hyperlink ref="A50" r:id="rId49" tooltip="DataStage Parallel Jobs Fail with errors on ssh_exchange_identification, rsh, or Section Leaders" display="http://www-01.ibm.com/support/docview.wss?uid=swg21450729" xr:uid="{00000000-0004-0000-0700-000030000000}"/>
    <hyperlink ref="A51" r:id="rId50" tooltip="DataStage error main_program: The section leader on xxx died" display="http://www-01.ibm.com/support/docview.wss?uid=swg21458682" xr:uid="{00000000-0004-0000-0700-000031000000}"/>
    <hyperlink ref="A52" r:id="rId51" tooltip="Can I use the image of InfoSphere Information Server 11.5.0.1 to add a Product Module to an upgraded environment?" display="http://www-01.ibm.com/support/docview.wss?uid=swg21983076" xr:uid="{00000000-0004-0000-0700-000032000000}"/>
    <hyperlink ref="A53" r:id="rId52" tooltip="Is there any option to apply correct Bundle Spec license file after installing any version of Information Server software" display="http://www-01.ibm.com/support/docview.wss?uid=swg21982901" xr:uid="{00000000-0004-0000-0700-000033000000}"/>
    <hyperlink ref="A54" r:id="rId53" tooltip="Users unable to login to Information Server after system upgrade to RedHat Entreprise Linux 6.7" display="http://www-01.ibm.com/support/docview.wss?uid=swg21981535" xr:uid="{00000000-0004-0000-0700-000034000000}"/>
    <hyperlink ref="A55" r:id="rId54" tooltip="Index of known issues when running IBM InfoSphere Information Server, Version 11.5.0.1 on AIX, Linux, and Windows" display="http://www-01.ibm.com/support/docview.wss?uid=swg21967237" xr:uid="{00000000-0004-0000-0700-000035000000}"/>
    <hyperlink ref="A56" r:id="rId55" tooltip="DataStage dsjob command fails in windows command prompt with pop up window." display="http://www-01.ibm.com/support/docview.wss?uid=swg21984909" xr:uid="{00000000-0004-0000-0700-000036000000}"/>
    <hyperlink ref="A57" r:id="rId56" tooltip="istool のパッチ適用直後に古いキャッシュを削除" display="http://www-01.ibm.com/support/docview.wss?uid=swg21984826" xr:uid="{00000000-0004-0000-0700-000037000000}"/>
    <hyperlink ref="A58" r:id="rId57" tooltip="IBM InfoSphere Information Server DataStage Designer Client fails to connect with the error: An error occurred in the secure channel support [12157]" display="http://www-01.ibm.com/support/docview.wss?uid=swg21984671" xr:uid="{00000000-0004-0000-0700-000038000000}"/>
    <hyperlink ref="A59" r:id="rId58" tooltip="Semaphore leak with Information Server on AIX due to DataDirect ODBC Driver Manager" display="http://www-01.ibm.com/support/docview.wss?uid=swg21654008" xr:uid="{00000000-0004-0000-0700-000039000000}"/>
    <hyperlink ref="A60" r:id="rId59" tooltip="InfoSphere Information Server equality comparisons in Transformer stages" display="http://www-01.ibm.com/support/docview.wss?uid=swg21978655" xr:uid="{00000000-0004-0000-0700-00003A000000}"/>
    <hyperlink ref="A61" r:id="rId60" tooltip="Security Bulletin: Vulnerability in IBM InfoSphere Information Server installer could expose sensitive information (CVE-2015-7493)" display="http://www-01.ibm.com/support/docview.wss?uid=swg21982034" xr:uid="{00000000-0004-0000-0700-00003B000000}"/>
    <hyperlink ref="A62" r:id="rId61" tooltip="DataStage: 文字列のバイト数を取得する方法" display="http://www-01.ibm.com/support/docview.wss?uid=swg21985829" xr:uid="{00000000-0004-0000-0700-00003C000000}"/>
    <hyperlink ref="A63" r:id="rId62" tooltip="Enabling TLS 1.1 / TLS 1.2 support in Information Server - DataStage Clients" display="http://www-01.ibm.com/support/docview.wss?uid=swg21699845" xr:uid="{00000000-0004-0000-0700-00003D000000}"/>
    <hyperlink ref="A64" r:id="rId63" tooltip="Information Server database error during install" display="http://www-01.ibm.com/support/docview.wss?uid=swg21390568" xr:uid="{00000000-0004-0000-0700-00003E000000}"/>
    <hyperlink ref="A65" r:id="rId64" tooltip="DataStage gives unexpected Metadata Mismatch warnings for DB2 expressions in user defined sql." display="http://www-01.ibm.com/support/docview.wss?uid=swg21984998" xr:uid="{00000000-0004-0000-0700-00003F000000}"/>
    <hyperlink ref="A66" r:id="rId65" tooltip="What Information Server clients count toward the &quot;Concurrent User Connections&quot; license limit" display="http://www-01.ibm.com/support/docview.wss?uid=swg21624529" xr:uid="{00000000-0004-0000-0700-000040000000}"/>
    <hyperlink ref="A67" r:id="rId66" tooltip="Information Server install or prereq check reports installed libraries as missing." display="http://www-01.ibm.com/support/docview.wss?uid=swg21986463" xr:uid="{00000000-0004-0000-0700-000041000000}"/>
    <hyperlink ref="A68" r:id="rId67" tooltip="Information Server login problems after upgrading to WebSphere 8.5.5.9" display="http://www-01.ibm.com/support/docview.wss?uid=swg21982256" xr:uid="{00000000-0004-0000-0700-000042000000}"/>
    <hyperlink ref="A69" r:id="rId68" tooltip="New features and changes in InfoSphere Information Server, Version 11.5, fix packs and roll-up patches" display="http://www-01.ibm.com/support/docview.wss?uid=swg21977675" xr:uid="{00000000-0004-0000-0700-000043000000}"/>
    <hyperlink ref="A70" r:id="rId69" tooltip="CRIMA1174E ERROR There is already a package installed at &quot;C:\IBM\WebSphere\AppServer&quot; in the &quot;IBM WebSphere Application Server XXXXXXXXX&quot; package group." display="http://www-01.ibm.com/support/docview.wss?uid=swg21987432" xr:uid="{00000000-0004-0000-0700-000044000000}"/>
    <hyperlink ref="A71" r:id="rId70" tooltip="Jobs that use the WebSphere MQ stage truncate data" display="http://www-01.ibm.com/support/docview.wss?uid=swg21320474" xr:uid="{00000000-0004-0000-0700-000045000000}"/>
    <hyperlink ref="A72" r:id="rId71" tooltip="IBM InfoSphere Information Server DataStage Designer Client fails to connect with the error message related to UpdateSignerCerts command" display="http://www-01.ibm.com/support/docview.wss?uid=swg21655869" xr:uid="{00000000-0004-0000-0700-000046000000}"/>
    <hyperlink ref="A73" r:id="rId72" tooltip="Information Server installer failed the precheck on the Microsoft Windows Script Engine" display="http://www-01.ibm.com/support/docview.wss?uid=swg21450423" xr:uid="{00000000-0004-0000-0700-000047000000}"/>
    <hyperlink ref="A74" r:id="rId73" tooltip="VBScript run in InfoSphere DataStage cannot access Microsoft Excel file" display="http://www-01.ibm.com/support/docview.wss?uid=swg21986908" xr:uid="{00000000-0004-0000-0700-000048000000}"/>
    <hyperlink ref="A75" r:id="rId74" tooltip="Information Server Suite installer fails pre requisite check Ensuring DataStage Administrator owns its home directory" display="http://www-01.ibm.com/support/docview.wss?uid=swg21986658" xr:uid="{00000000-0004-0000-0700-000049000000}"/>
    <hyperlink ref="A76" r:id="rId75" tooltip="Reinstall to cluster fail with &quot;Template IBM_Information_Server_template already exists&quot;" display="http://www-01.ibm.com/support/docview.wss?uid=swg21985867" xr:uid="{00000000-0004-0000-0700-00004A000000}"/>
    <hyperlink ref="A77" r:id="rId76" tooltip="Loggging was removed from the Web Console after 9.1. How can I log the equivalent events that were in 9.1?" display="http://www-01.ibm.com/support/docview.wss?uid=swg21989185" xr:uid="{00000000-0004-0000-0700-00004B000000}"/>
    <hyperlink ref="A78" r:id="rId77" tooltip="IBM InfoSphere Information Server patch installation error: Ensure WebSphere Application Server Process is Run by Root ..." display="http://www-01.ibm.com/support/docview.wss?uid=swg21515572" xr:uid="{00000000-0004-0000-0700-00004C000000}"/>
    <hyperlink ref="A79" r:id="rId78" tooltip="Supporting Oracle compatibility mode in DB2 Enterprise Edition and DB2 Connector stage." display="http://www-01.ibm.com/support/docview.wss?uid=swg21640293" xr:uid="{00000000-0004-0000-0700-00004D000000}"/>
    <hyperlink ref="A80" r:id="rId79" tooltip="Unable to view jobs in InfoSphere DataStage Designer or Director Client. &quot;DS.REINDEX ALL&quot; fails with error &quot;File ..." display="http://www-01.ibm.com/support/docview.wss?uid=swg21659984" xr:uid="{00000000-0004-0000-0700-00004E000000}"/>
    <hyperlink ref="A81" r:id="rId80" tooltip="IBM InfoSphere DataStage: Microsoft Visual Studio 2010 and Visual Studio 2012 C/C++ compilers (cl.exe) do not compile ..." display="http://www-01.ibm.com/support/docview.wss?uid=swg21671969" xr:uid="{00000000-0004-0000-0700-00004F000000}"/>
    <hyperlink ref="A82" r:id="rId81" tooltip="Installing Information Server fix packs when IMPERSONATION is disabled" display="http://www-01.ibm.com/support/docview.wss?uid=swg21987365" xr:uid="{00000000-0004-0000-0700-000050000000}"/>
    <hyperlink ref="A83" r:id="rId82" tooltip="Failed to connect to DataStage server error on login to IBM InfoSphere DataStage" display="http://www-01.ibm.com/support/docview.wss?uid=swg21402853" xr:uid="{00000000-0004-0000-0700-000051000000}"/>
    <hyperlink ref="A84" r:id="rId83" tooltip="hit exeption 'the suite model could not be build' when installing one patch" display="http://www-01.ibm.com/support/docview.wss?uid=swg21988744" xr:uid="{00000000-0004-0000-0700-000052000000}"/>
    <hyperlink ref="A85" r:id="rId84" tooltip="DataStage client logins fail with error: 39125: the directory you are connecting to either is not a uv account or does ..." display="http://www-01.ibm.com/support/docview.wss?uid=swg21409519" xr:uid="{00000000-0004-0000-0700-000053000000}"/>
    <hyperlink ref="A86" r:id="rId85" tooltip="DataStage Telnet Service" display="http://www-01.ibm.com/support/docview.wss?uid=swg21988485" xr:uid="{00000000-0004-0000-0700-000054000000}"/>
    <hyperlink ref="A87" r:id="rId86" tooltip="NLS issues in DataStage with displayable characters in range 0x80 to 0x9F" display="http://www-01.ibm.com/support/docview.wss?uid=swg21984257" xr:uid="{00000000-0004-0000-0700-000055000000}"/>
    <hyperlink ref="A88" r:id="rId87" tooltip="Applying interim fixes to the Websphere Liberty Profile installed with Information Server" display="http://www-01.ibm.com/support/docview.wss?uid=swg21988372" xr:uid="{00000000-0004-0000-0700-000056000000}"/>
    <hyperlink ref="A89" r:id="rId88" tooltip="Information Server ASBNode Agent process running but not listening on port 31531" display="http://www-01.ibm.com/support/docview.wss?uid=swg21981450" xr:uid="{00000000-0004-0000-0700-000057000000}"/>
    <hyperlink ref="A90" r:id="rId89" tooltip="How do I move DataStage hash files from one project or one machine to another?" display="http://www-01.ibm.com/support/docview.wss?uid=swg21442729" xr:uid="{00000000-0004-0000-0700-000058000000}"/>
    <hyperlink ref="A91" r:id="rId90" tooltip="Large numbers of &quot;user&quot; event javacores being generated while DataStage jobs are running." display="http://www-01.ibm.com/support/docview.wss?uid=swg21991210" xr:uid="{00000000-0004-0000-0700-000059000000}"/>
    <hyperlink ref="A92" r:id="rId91" tooltip="How to collect the ODBC configuration for InfoSphere Information Server" display="http://www-01.ibm.com/support/docview.wss?uid=swg21664175" xr:uid="{00000000-0004-0000-0700-00005A000000}"/>
    <hyperlink ref="A93" r:id="rId92" tooltip="Unable to Login to InfoSphere Information Server Web Console--Error CDIHT0403E" display="http://www-01.ibm.com/support/docview.wss?uid=swg21990894" xr:uid="{00000000-0004-0000-0700-00005B000000}"/>
    <hyperlink ref="A94" r:id="rId93" tooltip="DataStage dsjob commands hang on Redhat 6.7" display="http://www-01.ibm.com/support/docview.wss?uid=swg21990199" xr:uid="{00000000-0004-0000-0700-00005C000000}"/>
    <hyperlink ref="A95" r:id="rId94" tooltip="How to Stop/Start All Services in IBM InfoSphere Information Server on Windows" display="http://www-01.ibm.com/support/docview.wss?uid=swg21448833" xr:uid="{00000000-0004-0000-0700-00005D000000}"/>
    <hyperlink ref="A96" r:id="rId95" tooltip="Datastage job run or view data reports error &quot;Short read encountered on import&quot;." display="http://www-01.ibm.com/support/docview.wss?uid=swg21657040" xr:uid="{00000000-0004-0000-0700-00005E000000}"/>
    <hyperlink ref="A97" r:id="rId96" tooltip="Reserved pool &quot;lookup&quot; is not used when a directory is assigned to the pool in apt configuration file." display="http://www-01.ibm.com/support/docview.wss?uid=swg21989866" xr:uid="{00000000-0004-0000-0700-00005F000000}"/>
    <hyperlink ref="A98" r:id="rId97" tooltip="The value of a stage variable can erroneosly result in a null after concatenating many fields." display="http://www-01.ibm.com/support/docview.wss?uid=swg21986536" xr:uid="{00000000-0004-0000-0700-000060000000}"/>
    <hyperlink ref="A99" r:id="rId98" tooltip="Security Bulletin: IBM InfoSphere Information Server is vulnerable to information disclosure (CVE-2016-5994)" display="http://www-01.ibm.com/support/docview.wss?uid=swg21992171" xr:uid="{00000000-0004-0000-0700-000061000000}"/>
    <hyperlink ref="A100" r:id="rId99" tooltip="InfoSphere DataStage: Use of Java Transformer or Java Client stage causes jobs to fail on startup" display="http://www-01.ibm.com/support/docview.wss?uid=swg21568546" xr:uid="{00000000-0004-0000-0700-000062000000}"/>
    <hyperlink ref="A101" r:id="rId100" tooltip="Redhat 7上でInformationServerの一部のサービスが自動起動しないのはなせですか。" display="http://www-01.ibm.com/support/docview.wss?uid=swg21982143" xr:uid="{00000000-0004-0000-0700-000063000000}"/>
    <hyperlink ref="A102" r:id="rId101" tooltip="DataStage job aborts with error: Unable to start ORCHESTRATE job" display="http://www-01.ibm.com/support/docview.wss?uid=swg21449628" xr:uid="{00000000-0004-0000-0700-000064000000}"/>
    <hyperlink ref="A103" r:id="rId102" tooltip="Error &quot;CDIN2193E: Unable to build the installation registry. INSTALLROOT/Version.xml or INSTALLROOT/_uninstall might be ..." display="http://www-01.ibm.com/support/docview.wss?uid=swg21991938" xr:uid="{00000000-0004-0000-0700-000065000000}"/>
    <hyperlink ref="A104" r:id="rId103" tooltip="InfoSphere DataStage parallel jobs: Understanding the content of the APT_DUMP_SCORE report" display="http://www-01.ibm.com/support/docview.wss?uid=swg21595704" xr:uid="{00000000-0004-0000-0700-000066000000}"/>
    <hyperlink ref="A105" r:id="rId104" tooltip="Ghost jobs appear in InfoSphere Information Server" display="http://www-01.ibm.com/support/docview.wss?uid=swg21606799" xr:uid="{00000000-0004-0000-0700-000067000000}"/>
    <hyperlink ref="A106" r:id="rId105" tooltip="InformationServerのサービスプロセスを非rootユーザーで起動する方法" display="http://www-01.ibm.com/support/docview.wss?uid=swg21992025" xr:uid="{00000000-0004-0000-0700-000068000000}"/>
    <hyperlink ref="A107" r:id="rId106" tooltip="IBM InfoSphere Informantion Server Windows Install Error: 8.3 name creation on NTFS" display="http://www-01.ibm.com/support/docview.wss?uid=swg21992554" xr:uid="{00000000-0004-0000-0700-000069000000}"/>
    <hyperlink ref="A108" r:id="rId107" tooltip="Security Bulletin: Vulnerability in OpenSSL affects IBM InfoSphere Information Server (CVE-2016-2107)" display="http://www-01.ibm.com/support/docview.wss?uid=swg21989964" xr:uid="{00000000-0004-0000-0700-00006A000000}"/>
    <hyperlink ref="A109" r:id="rId108" tooltip="Istool command fails with &quot;An error occurred while automatically activating bundle com.ibm.istools.cli.commands (12). ..." display="http://www-01.ibm.com/support/docview.wss?uid=swg21687901" xr:uid="{00000000-0004-0000-0700-00006B000000}"/>
    <hyperlink ref="A110" r:id="rId109" tooltip="dsjob でジョブのリセット、実行を行ったとき&quot;Status Code = -14 DSJE_TIMEOUT&quot;のエラーが発生するときがある" display="http://www-01.ibm.com/support/docview.wss?uid=swg21992944" xr:uid="{00000000-0004-0000-0700-00006C000000}"/>
    <hyperlink ref="A111" r:id="rId110" tooltip="How to stop using HTTPS communication and move back to using HTTP" display="http://www-01.ibm.com/support/docview.wss?uid=swg21982485" xr:uid="{00000000-0004-0000-0700-00006D000000}"/>
    <hyperlink ref="A112" r:id="rId111" tooltip="DS_NO_INSTANCE_PURGING によるログ管理の変更点" display="http://www-01.ibm.com/support/docview.wss?uid=swg21980910" xr:uid="{00000000-0004-0000-0700-00006E000000}"/>
    <hyperlink ref="A113" r:id="rId112" tooltip="Security Bulletin: Multiple vulnerabilities in IBM Java SDK and in Diffie-Hellman ciphers affects IBM InfoSphere ..." display="http://www-01.ibm.com/support/docview.wss?uid=swg21961125" xr:uid="{00000000-0004-0000-0700-00006F000000}"/>
    <hyperlink ref="A114" r:id="rId113" tooltip="Transformer AsInteger() returns different values between 8.7 and 11.5" display="http://www-01.ibm.com/support/docview.wss?uid=swg21994815" xr:uid="{00000000-0004-0000-0700-000070000000}"/>
    <hyperlink ref="A115" r:id="rId114" tooltip="In DataStage v11.3, the engine does not hash partition onto multiple nodes." display="http://www-01.ibm.com/support/docview.wss?uid=swg21981663" xr:uid="{00000000-0004-0000-0700-000071000000}"/>
    <hyperlink ref="A116" r:id="rId115" tooltip="InfoSphere Information Server is unable to perform deployment of DataStage jobs" display="http://www-01.ibm.com/support/docview.wss?uid=swg21994777" xr:uid="{00000000-0004-0000-0700-000072000000}"/>
    <hyperlink ref="A117" r:id="rId116" tooltip="Compilation of DataStage Seqence job fails" display="http://www-01.ibm.com/support/docview.wss?uid=swg21994433" xr:uid="{00000000-0004-0000-0700-000073000000}"/>
    <hyperlink ref="A118" r:id="rId117" tooltip="How to find cause of IIS-DSEE-TBLD-00008 message?" display="http://www-01.ibm.com/support/docview.wss?uid=swg21669934" xr:uid="{00000000-0004-0000-0700-000074000000}"/>
    <hyperlink ref="A119" r:id="rId118" tooltip="DataStage client logins fail with error: 39125: the directory you are connecting to either is not a uv account or does ..." display="http://www-01.ibm.com/support/docview.wss?uid=swg21409519" xr:uid="{00000000-0004-0000-0700-000075000000}"/>
    <hyperlink ref="A120" r:id="rId119" tooltip="Reset of DataStage job causes error: [EACCES] Permission denied." display="http://www-01.ibm.com/support/docview.wss?uid=swg21993945" xr:uid="{00000000-0004-0000-0700-000076000000}"/>
    <hyperlink ref="A121" r:id="rId120" tooltip="Information Server install fails with DB2 error SQLCODE=-613, SQLSTATE=54008, SQLERRMC=PKEY" display="http://www-01.ibm.com/support/docview.wss?uid=swg21981562" xr:uid="{00000000-0004-0000-0700-000077000000}"/>
    <hyperlink ref="A122" r:id="rId121" tooltip="With APAR JR52769, Unstructured Data stage reads Microsoft Excel date cell value in decimal number format." display="http://www-01.ibm.com/support/docview.wss?uid=swg21964090" xr:uid="{00000000-0004-0000-0700-000078000000}"/>
    <hyperlink ref="A123" r:id="rId122" tooltip="Can TSA (Tivoli System Automation) bundled with IBM DB2 v9.7 in Information Server v8.5 be used to administer High ..." display="http://www-01.ibm.com/support/docview.wss?uid=swg21505401" xr:uid="{00000000-0004-0000-0700-000079000000}"/>
    <hyperlink ref="A124" r:id="rId123" tooltip="Commands to delete files in &amp;PH&amp; directories in IBM InfoSphere DataStage" display="http://www-01.ibm.com/support/docview.wss?uid=swg21457983" xr:uid="{00000000-0004-0000-0700-00007A000000}"/>
    <hyperlink ref="A125" r:id="rId124" tooltip="In IBM InfoSphere Information Server, how do I select the OpenSSL version to be used by the Progress DataDirect ODBC ..." display="http://www-01.ibm.com/support/docview.wss?uid=swg21980217" xr:uid="{00000000-0004-0000-0700-00007B000000}"/>
    <hyperlink ref="A126" r:id="rId125" tooltip="Download the ISALite for InfoSphere Information Server tool" display="http://www-01.ibm.com/support/docview.wss?uid=swg24022700" xr:uid="{00000000-0004-0000-0700-00007C000000}"/>
    <hyperlink ref="A127" r:id="rId126" tooltip="Create Datastage project error: Unable to confirm the JVM can be loaded into the DataStage Server process because ..." display="http://www-01.ibm.com/support/docview.wss?uid=swg21995804" xr:uid="{00000000-0004-0000-0700-00007D000000}"/>
    <hyperlink ref="A128" r:id="rId127" tooltip="InfoSphere Information Server Manager and the istool command may encounter errors after applying JR55455" display="http://www-01.ibm.com/support/docview.wss?uid=swg21995586" xr:uid="{00000000-0004-0000-0700-00007E000000}"/>
    <hyperlink ref="A129" r:id="rId128" tooltip="Custom attribute value csv import and bulk-edit of assets to add/replace custom attribute values using IGC displays ..." display="http://www-01.ibm.com/support/docview.wss?uid=swg21994493" xr:uid="{00000000-0004-0000-0700-00007F000000}"/>
    <hyperlink ref="A130" r:id="rId129" tooltip="DataStage engine startup error that library libstdc++ is too short." display="http://www-01.ibm.com/support/docview.wss?uid=swg21994841" xr:uid="{00000000-0004-0000-0700-000080000000}"/>
    <hyperlink ref="A131" r:id="rId130" tooltip="Unable to view jobs in InfoSphere DataStage Designer or Director Client. &quot;DS.REINDEX ALL&quot; fails with error &quot;File ..." display="http://www-01.ibm.com/support/docview.wss?uid=swg21659984" xr:uid="{00000000-0004-0000-0700-000081000000}"/>
    <hyperlink ref="A132" r:id="rId131" tooltip="When compiling DataStage Parallel job, compile fails with: suffix or operands invalid for 'push'" display="http://www-01.ibm.com/support/docview.wss?uid=swg21399403" xr:uid="{00000000-0004-0000-0700-000082000000}"/>
    <hyperlink ref="A133" r:id="rId132" tooltip="Known issues in File Connector in Information Server 11.5.0.1 DI RUP1" display="http://www-01.ibm.com/support/docview.wss?uid=swg21996033" xr:uid="{00000000-0004-0000-0700-000083000000}"/>
    <hyperlink ref="A134" r:id="rId133" tooltip="Cannot create a DataStage project" display="http://www-01.ibm.com/support/docview.wss?uid=swg21665623" xr:uid="{00000000-0004-0000-0700-000084000000}"/>
  </hyperlinks>
  <pageMargins left="0.78700000000000003" right="0.78700000000000003" top="0.98399999999999999" bottom="0.98399999999999999" header="0.51200000000000001" footer="0.51200000000000001"/>
  <pageSetup paperSize="9" orientation="portrait" r:id="rId134"/>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59"/>
  <sheetViews>
    <sheetView workbookViewId="0">
      <selection activeCell="E4" sqref="E4"/>
    </sheetView>
  </sheetViews>
  <sheetFormatPr defaultRowHeight="13" x14ac:dyDescent="0.2"/>
  <cols>
    <col min="1" max="1" width="39.26953125" style="2" customWidth="1"/>
    <col min="2" max="2" width="12.36328125" style="2" customWidth="1"/>
    <col min="3" max="3" width="8.6328125" style="2" customWidth="1"/>
    <col min="4" max="4" width="8.453125" style="2" customWidth="1"/>
    <col min="5" max="5" width="8.7265625" style="14" customWidth="1"/>
    <col min="6" max="6" width="8.90625" style="2" customWidth="1"/>
    <col min="7" max="7" width="50.90625" style="71" customWidth="1"/>
  </cols>
  <sheetData>
    <row r="1" spans="1:7" ht="22" x14ac:dyDescent="0.2">
      <c r="A1" s="11" t="s">
        <v>227</v>
      </c>
      <c r="B1" s="11" t="s">
        <v>398</v>
      </c>
      <c r="C1" s="11" t="s">
        <v>285</v>
      </c>
      <c r="D1" s="11" t="s">
        <v>399</v>
      </c>
      <c r="E1" s="13" t="s">
        <v>281</v>
      </c>
      <c r="F1" s="11" t="s">
        <v>515</v>
      </c>
      <c r="G1" s="84" t="s">
        <v>344</v>
      </c>
    </row>
    <row r="2" spans="1:7" ht="44" x14ac:dyDescent="0.2">
      <c r="A2" s="96" t="s">
        <v>2137</v>
      </c>
      <c r="B2" s="14" t="s">
        <v>10</v>
      </c>
      <c r="C2" s="14" t="s">
        <v>349</v>
      </c>
      <c r="D2" s="14" t="s">
        <v>353</v>
      </c>
      <c r="E2" s="14" t="s">
        <v>1786</v>
      </c>
      <c r="F2" s="97">
        <v>42760</v>
      </c>
      <c r="G2" s="94" t="s">
        <v>2138</v>
      </c>
    </row>
    <row r="3" spans="1:7" ht="96" x14ac:dyDescent="0.2">
      <c r="A3" s="96" t="s">
        <v>2139</v>
      </c>
      <c r="B3" s="14" t="s">
        <v>6</v>
      </c>
      <c r="C3" s="14" t="s">
        <v>2140</v>
      </c>
      <c r="D3" s="14" t="s">
        <v>278</v>
      </c>
      <c r="E3" s="14" t="s">
        <v>2141</v>
      </c>
      <c r="F3" s="97">
        <v>42760</v>
      </c>
      <c r="G3" s="94" t="s">
        <v>2142</v>
      </c>
    </row>
    <row r="4" spans="1:7" ht="84" x14ac:dyDescent="0.2">
      <c r="A4" s="96" t="s">
        <v>2143</v>
      </c>
      <c r="B4" s="14" t="s">
        <v>6</v>
      </c>
      <c r="C4" s="14" t="s">
        <v>2144</v>
      </c>
      <c r="D4" s="14" t="s">
        <v>141</v>
      </c>
      <c r="E4" s="14">
        <v>9.1</v>
      </c>
      <c r="F4" s="97">
        <v>42758</v>
      </c>
      <c r="G4" s="98" t="s">
        <v>2145</v>
      </c>
    </row>
    <row r="5" spans="1:7" ht="48" x14ac:dyDescent="0.2">
      <c r="A5" s="96" t="s">
        <v>232</v>
      </c>
      <c r="B5" s="14" t="s">
        <v>10</v>
      </c>
      <c r="C5" s="14" t="s">
        <v>1792</v>
      </c>
      <c r="D5" s="14" t="s">
        <v>1879</v>
      </c>
      <c r="E5" s="14" t="s">
        <v>30</v>
      </c>
      <c r="F5" s="97">
        <v>42754</v>
      </c>
      <c r="G5" s="94" t="s">
        <v>2146</v>
      </c>
    </row>
    <row r="6" spans="1:7" ht="72" x14ac:dyDescent="0.2">
      <c r="A6" s="96" t="s">
        <v>2147</v>
      </c>
      <c r="B6" s="14" t="s">
        <v>6</v>
      </c>
      <c r="C6" s="14" t="s">
        <v>2148</v>
      </c>
      <c r="D6" s="14" t="s">
        <v>2149</v>
      </c>
      <c r="E6" s="14" t="s">
        <v>2150</v>
      </c>
      <c r="F6" s="97">
        <v>42753</v>
      </c>
      <c r="G6" s="94" t="s">
        <v>2151</v>
      </c>
    </row>
    <row r="7" spans="1:7" ht="96" x14ac:dyDescent="0.2">
      <c r="A7" s="96" t="s">
        <v>2152</v>
      </c>
      <c r="B7" s="14" t="s">
        <v>2153</v>
      </c>
      <c r="C7" s="14" t="s">
        <v>2154</v>
      </c>
      <c r="D7" s="14" t="s">
        <v>2155</v>
      </c>
      <c r="E7" s="14" t="s">
        <v>2156</v>
      </c>
      <c r="F7" s="97">
        <v>42751</v>
      </c>
      <c r="G7" s="94" t="s">
        <v>2157</v>
      </c>
    </row>
    <row r="8" spans="1:7" ht="60" x14ac:dyDescent="0.2">
      <c r="A8" s="96" t="s">
        <v>2158</v>
      </c>
      <c r="B8" s="14" t="s">
        <v>2159</v>
      </c>
      <c r="C8" s="14" t="s">
        <v>2160</v>
      </c>
      <c r="D8" s="14" t="s">
        <v>2161</v>
      </c>
      <c r="E8" s="14" t="s">
        <v>2162</v>
      </c>
      <c r="F8" s="97">
        <v>42748</v>
      </c>
      <c r="G8" s="94" t="s">
        <v>2163</v>
      </c>
    </row>
    <row r="9" spans="1:7" ht="108" x14ac:dyDescent="0.2">
      <c r="A9" s="96" t="s">
        <v>2164</v>
      </c>
      <c r="B9" s="14" t="s">
        <v>2159</v>
      </c>
      <c r="C9" s="14" t="s">
        <v>2165</v>
      </c>
      <c r="D9" s="14" t="s">
        <v>2166</v>
      </c>
      <c r="E9" s="14" t="s">
        <v>2167</v>
      </c>
      <c r="F9" s="97">
        <v>42747</v>
      </c>
      <c r="G9" s="94" t="s">
        <v>2168</v>
      </c>
    </row>
    <row r="10" spans="1:7" ht="96" x14ac:dyDescent="0.2">
      <c r="A10" s="96" t="s">
        <v>1542</v>
      </c>
      <c r="B10" s="14" t="s">
        <v>10</v>
      </c>
      <c r="C10" s="14" t="s">
        <v>1543</v>
      </c>
      <c r="D10" s="14" t="s">
        <v>1879</v>
      </c>
      <c r="E10" s="14" t="s">
        <v>1691</v>
      </c>
      <c r="F10" s="90">
        <v>42788</v>
      </c>
      <c r="G10" s="94" t="s">
        <v>2169</v>
      </c>
    </row>
    <row r="11" spans="1:7" ht="72" x14ac:dyDescent="0.2">
      <c r="A11" s="96" t="s">
        <v>2170</v>
      </c>
      <c r="B11" s="14" t="s">
        <v>6</v>
      </c>
      <c r="C11" s="14" t="s">
        <v>2171</v>
      </c>
      <c r="D11" s="14" t="s">
        <v>353</v>
      </c>
      <c r="E11" s="14" t="s">
        <v>2172</v>
      </c>
      <c r="F11" s="90">
        <v>42793</v>
      </c>
      <c r="G11" s="94" t="s">
        <v>2173</v>
      </c>
    </row>
    <row r="12" spans="1:7" ht="60" x14ac:dyDescent="0.2">
      <c r="A12" s="96" t="s">
        <v>2174</v>
      </c>
      <c r="B12" s="14" t="s">
        <v>6</v>
      </c>
      <c r="C12" s="14" t="s">
        <v>295</v>
      </c>
      <c r="D12" s="14" t="s">
        <v>353</v>
      </c>
      <c r="E12" s="14" t="s">
        <v>1633</v>
      </c>
      <c r="F12" s="90">
        <v>42779</v>
      </c>
      <c r="G12" s="94" t="s">
        <v>2175</v>
      </c>
    </row>
    <row r="13" spans="1:7" ht="96" x14ac:dyDescent="0.2">
      <c r="A13" s="96" t="s">
        <v>2176</v>
      </c>
      <c r="B13" s="14" t="s">
        <v>6</v>
      </c>
      <c r="C13" s="14" t="s">
        <v>2171</v>
      </c>
      <c r="D13" s="14" t="s">
        <v>2044</v>
      </c>
      <c r="E13" s="14" t="s">
        <v>2177</v>
      </c>
      <c r="F13" s="90">
        <v>42793</v>
      </c>
      <c r="G13" s="94" t="s">
        <v>2178</v>
      </c>
    </row>
    <row r="14" spans="1:7" ht="48" x14ac:dyDescent="0.2">
      <c r="A14" s="96" t="s">
        <v>2179</v>
      </c>
      <c r="B14" s="14" t="s">
        <v>6</v>
      </c>
      <c r="C14" s="14" t="s">
        <v>2171</v>
      </c>
      <c r="D14" s="14" t="s">
        <v>141</v>
      </c>
      <c r="E14" s="14" t="s">
        <v>1892</v>
      </c>
      <c r="F14" s="90">
        <v>42793</v>
      </c>
      <c r="G14" s="94" t="s">
        <v>2180</v>
      </c>
    </row>
    <row r="15" spans="1:7" ht="110" x14ac:dyDescent="0.2">
      <c r="A15" s="96" t="s">
        <v>2181</v>
      </c>
      <c r="B15" s="14" t="s">
        <v>6</v>
      </c>
      <c r="C15" s="14" t="s">
        <v>2182</v>
      </c>
      <c r="D15" s="14" t="s">
        <v>1071</v>
      </c>
      <c r="E15" s="14" t="s">
        <v>2183</v>
      </c>
      <c r="F15" s="90">
        <v>42768</v>
      </c>
      <c r="G15" s="94" t="s">
        <v>2184</v>
      </c>
    </row>
    <row r="16" spans="1:7" ht="156" x14ac:dyDescent="0.2">
      <c r="A16" s="96" t="s">
        <v>2185</v>
      </c>
      <c r="B16" s="14" t="s">
        <v>10</v>
      </c>
      <c r="C16" s="14" t="s">
        <v>295</v>
      </c>
      <c r="D16" s="14" t="s">
        <v>353</v>
      </c>
      <c r="E16" s="14" t="s">
        <v>2172</v>
      </c>
      <c r="F16" s="90">
        <v>42775</v>
      </c>
      <c r="G16" s="94" t="s">
        <v>2186</v>
      </c>
    </row>
    <row r="17" spans="1:9" ht="252" x14ac:dyDescent="0.2">
      <c r="A17" s="96" t="s">
        <v>2187</v>
      </c>
      <c r="B17" s="14" t="s">
        <v>10</v>
      </c>
      <c r="C17" s="14" t="s">
        <v>2188</v>
      </c>
      <c r="D17" s="14" t="s">
        <v>353</v>
      </c>
      <c r="E17" s="14" t="s">
        <v>1633</v>
      </c>
      <c r="F17" s="90">
        <v>42774</v>
      </c>
      <c r="G17" s="94" t="s">
        <v>2189</v>
      </c>
    </row>
    <row r="18" spans="1:9" ht="216" x14ac:dyDescent="0.2">
      <c r="A18" s="96" t="s">
        <v>2190</v>
      </c>
      <c r="B18" s="14" t="s">
        <v>10</v>
      </c>
      <c r="C18" s="14" t="s">
        <v>289</v>
      </c>
      <c r="D18" s="14" t="s">
        <v>353</v>
      </c>
      <c r="E18" s="14" t="s">
        <v>1633</v>
      </c>
      <c r="F18" s="90">
        <v>42781</v>
      </c>
      <c r="G18" s="94" t="s">
        <v>2191</v>
      </c>
    </row>
    <row r="19" spans="1:9" ht="120" x14ac:dyDescent="0.2">
      <c r="A19" s="96" t="s">
        <v>2192</v>
      </c>
      <c r="B19" s="14" t="s">
        <v>10</v>
      </c>
      <c r="C19" s="14" t="s">
        <v>2052</v>
      </c>
      <c r="D19" s="14" t="s">
        <v>248</v>
      </c>
      <c r="E19" s="14">
        <v>11.5</v>
      </c>
      <c r="F19" s="90">
        <v>42790</v>
      </c>
      <c r="G19" s="94" t="s">
        <v>2193</v>
      </c>
    </row>
    <row r="20" spans="1:9" ht="96" x14ac:dyDescent="0.2">
      <c r="A20" s="96" t="s">
        <v>2194</v>
      </c>
      <c r="B20" s="14" t="s">
        <v>10</v>
      </c>
      <c r="C20" s="14" t="s">
        <v>295</v>
      </c>
      <c r="D20" s="14" t="s">
        <v>353</v>
      </c>
      <c r="E20" s="14" t="s">
        <v>1691</v>
      </c>
      <c r="F20" s="90">
        <v>42789</v>
      </c>
      <c r="G20" s="94" t="s">
        <v>2195</v>
      </c>
    </row>
    <row r="21" spans="1:9" ht="48" x14ac:dyDescent="0.2">
      <c r="A21" s="96" t="s">
        <v>2196</v>
      </c>
      <c r="B21" s="14" t="s">
        <v>10</v>
      </c>
      <c r="C21" s="14" t="s">
        <v>2197</v>
      </c>
      <c r="D21" s="14" t="s">
        <v>141</v>
      </c>
      <c r="E21" s="14" t="s">
        <v>1510</v>
      </c>
      <c r="F21" s="90">
        <v>42773</v>
      </c>
      <c r="G21" s="94" t="s">
        <v>2198</v>
      </c>
    </row>
    <row r="22" spans="1:9" ht="120" x14ac:dyDescent="0.2">
      <c r="A22" s="96" t="s">
        <v>2199</v>
      </c>
      <c r="B22" s="14" t="s">
        <v>6</v>
      </c>
      <c r="C22" s="14" t="s">
        <v>50</v>
      </c>
      <c r="D22" s="14" t="s">
        <v>353</v>
      </c>
      <c r="E22" s="14" t="s">
        <v>1673</v>
      </c>
      <c r="F22" s="90">
        <v>42814</v>
      </c>
      <c r="G22" s="94" t="s">
        <v>2200</v>
      </c>
    </row>
    <row r="23" spans="1:9" ht="84" x14ac:dyDescent="0.2">
      <c r="A23" s="96" t="s">
        <v>2201</v>
      </c>
      <c r="B23" s="14" t="s">
        <v>6</v>
      </c>
      <c r="C23" s="14" t="s">
        <v>2202</v>
      </c>
      <c r="D23" s="14" t="s">
        <v>353</v>
      </c>
      <c r="E23" s="14" t="s">
        <v>2203</v>
      </c>
      <c r="F23" s="90">
        <v>42801</v>
      </c>
      <c r="G23" s="94" t="s">
        <v>2204</v>
      </c>
    </row>
    <row r="24" spans="1:9" ht="228" x14ac:dyDescent="0.2">
      <c r="A24" s="96" t="s">
        <v>2205</v>
      </c>
      <c r="B24" s="14" t="s">
        <v>6</v>
      </c>
      <c r="C24" s="14" t="s">
        <v>2206</v>
      </c>
      <c r="D24" s="14" t="s">
        <v>353</v>
      </c>
      <c r="E24" s="14" t="s">
        <v>1400</v>
      </c>
      <c r="F24" s="90">
        <v>42807</v>
      </c>
      <c r="G24" s="94" t="s">
        <v>2207</v>
      </c>
    </row>
    <row r="25" spans="1:9" ht="48" x14ac:dyDescent="0.2">
      <c r="A25" s="96" t="s">
        <v>2208</v>
      </c>
      <c r="B25" s="14" t="s">
        <v>6</v>
      </c>
      <c r="C25" s="14" t="s">
        <v>2209</v>
      </c>
      <c r="D25" s="14" t="s">
        <v>141</v>
      </c>
      <c r="E25" s="14" t="s">
        <v>2141</v>
      </c>
      <c r="F25" s="90">
        <v>42800</v>
      </c>
      <c r="G25" s="94" t="s">
        <v>2210</v>
      </c>
    </row>
    <row r="26" spans="1:9" ht="110" x14ac:dyDescent="0.2">
      <c r="A26" s="96" t="s">
        <v>2211</v>
      </c>
      <c r="B26" s="14" t="s">
        <v>6</v>
      </c>
      <c r="C26" s="14" t="s">
        <v>2212</v>
      </c>
      <c r="D26" s="14" t="s">
        <v>353</v>
      </c>
      <c r="E26" s="14" t="s">
        <v>2183</v>
      </c>
      <c r="F26" s="90">
        <v>42822</v>
      </c>
      <c r="G26" s="94" t="s">
        <v>2213</v>
      </c>
    </row>
    <row r="27" spans="1:9" s="70" customFormat="1" ht="72" x14ac:dyDescent="0.2">
      <c r="A27" s="96" t="s">
        <v>2214</v>
      </c>
      <c r="B27" s="14" t="s">
        <v>10</v>
      </c>
      <c r="C27" s="14" t="s">
        <v>2215</v>
      </c>
      <c r="D27" s="14" t="s">
        <v>278</v>
      </c>
      <c r="E27" s="14">
        <v>11.3</v>
      </c>
      <c r="F27" s="90">
        <v>42823</v>
      </c>
      <c r="G27" s="94" t="s">
        <v>2216</v>
      </c>
    </row>
    <row r="28" spans="1:9" s="70" customFormat="1" ht="48" x14ac:dyDescent="0.2">
      <c r="A28" s="96" t="s">
        <v>2217</v>
      </c>
      <c r="B28" s="14" t="s">
        <v>10</v>
      </c>
      <c r="C28" s="14" t="s">
        <v>318</v>
      </c>
      <c r="D28" s="14" t="s">
        <v>141</v>
      </c>
      <c r="E28" s="14" t="s">
        <v>1783</v>
      </c>
      <c r="F28" s="90">
        <v>42825</v>
      </c>
      <c r="G28" s="94" t="s">
        <v>2218</v>
      </c>
      <c r="I28" s="71"/>
    </row>
    <row r="29" spans="1:9" s="70" customFormat="1" ht="132" x14ac:dyDescent="0.2">
      <c r="A29" s="96" t="s">
        <v>2219</v>
      </c>
      <c r="B29" s="14" t="s">
        <v>10</v>
      </c>
      <c r="C29" s="14" t="s">
        <v>2220</v>
      </c>
      <c r="D29" s="14" t="s">
        <v>1071</v>
      </c>
      <c r="E29" s="14">
        <v>11.5</v>
      </c>
      <c r="F29" s="90">
        <v>42824</v>
      </c>
      <c r="G29" s="94" t="s">
        <v>2221</v>
      </c>
    </row>
    <row r="30" spans="1:9" s="70" customFormat="1" ht="48" x14ac:dyDescent="0.2">
      <c r="A30" s="96" t="s">
        <v>2222</v>
      </c>
      <c r="B30" s="14" t="s">
        <v>10</v>
      </c>
      <c r="C30" s="14" t="s">
        <v>2223</v>
      </c>
      <c r="D30" s="14" t="s">
        <v>141</v>
      </c>
      <c r="E30" s="14" t="s">
        <v>2224</v>
      </c>
      <c r="F30" s="90">
        <v>42825</v>
      </c>
      <c r="G30" s="94" t="s">
        <v>2225</v>
      </c>
      <c r="I30" s="71"/>
    </row>
    <row r="31" spans="1:9" s="70" customFormat="1" ht="55" x14ac:dyDescent="0.2">
      <c r="A31" s="96" t="s">
        <v>2226</v>
      </c>
      <c r="B31" s="14" t="s">
        <v>10</v>
      </c>
      <c r="C31" s="14" t="s">
        <v>2227</v>
      </c>
      <c r="D31" s="14" t="s">
        <v>1071</v>
      </c>
      <c r="E31" s="14" t="s">
        <v>2228</v>
      </c>
      <c r="F31" s="90">
        <v>42822</v>
      </c>
      <c r="G31" s="73" t="s">
        <v>2229</v>
      </c>
    </row>
    <row r="32" spans="1:9" s="70" customFormat="1" ht="36" x14ac:dyDescent="0.2">
      <c r="A32" s="96" t="s">
        <v>2230</v>
      </c>
      <c r="B32" s="14" t="s">
        <v>6</v>
      </c>
      <c r="C32" s="14" t="s">
        <v>2231</v>
      </c>
      <c r="D32" s="14" t="s">
        <v>1238</v>
      </c>
      <c r="E32" s="14" t="s">
        <v>1633</v>
      </c>
      <c r="F32" s="90">
        <v>42846</v>
      </c>
      <c r="G32" s="94" t="s">
        <v>2232</v>
      </c>
    </row>
    <row r="33" spans="1:7" s="70" customFormat="1" ht="60" x14ac:dyDescent="0.2">
      <c r="A33" s="96" t="s">
        <v>2233</v>
      </c>
      <c r="B33" s="14" t="s">
        <v>6</v>
      </c>
      <c r="C33" s="14" t="s">
        <v>2234</v>
      </c>
      <c r="D33" s="14" t="s">
        <v>1071</v>
      </c>
      <c r="E33" s="14" t="s">
        <v>2235</v>
      </c>
      <c r="F33" s="90">
        <v>42837</v>
      </c>
      <c r="G33" s="94" t="s">
        <v>2236</v>
      </c>
    </row>
    <row r="34" spans="1:7" s="70" customFormat="1" ht="144" x14ac:dyDescent="0.2">
      <c r="A34" s="96" t="s">
        <v>2237</v>
      </c>
      <c r="B34" s="14" t="s">
        <v>6</v>
      </c>
      <c r="C34" s="14" t="s">
        <v>2238</v>
      </c>
      <c r="D34" s="14" t="s">
        <v>353</v>
      </c>
      <c r="E34" s="14" t="s">
        <v>1510</v>
      </c>
      <c r="F34" s="90">
        <v>42851</v>
      </c>
      <c r="G34" s="94" t="s">
        <v>2239</v>
      </c>
    </row>
    <row r="35" spans="1:7" s="70" customFormat="1" ht="60" x14ac:dyDescent="0.2">
      <c r="A35" s="96" t="s">
        <v>2240</v>
      </c>
      <c r="B35" s="14" t="s">
        <v>6</v>
      </c>
      <c r="C35" s="14" t="s">
        <v>2241</v>
      </c>
      <c r="D35" s="14" t="s">
        <v>1071</v>
      </c>
      <c r="E35" s="14">
        <v>11.5</v>
      </c>
      <c r="F35" s="90">
        <v>42849</v>
      </c>
      <c r="G35" s="94" t="s">
        <v>2242</v>
      </c>
    </row>
    <row r="36" spans="1:7" s="70" customFormat="1" ht="48" x14ac:dyDescent="0.2">
      <c r="A36" s="96" t="s">
        <v>2243</v>
      </c>
      <c r="B36" s="14" t="s">
        <v>6</v>
      </c>
      <c r="C36" s="14" t="s">
        <v>2244</v>
      </c>
      <c r="D36" s="14" t="s">
        <v>1238</v>
      </c>
      <c r="E36" s="14" t="s">
        <v>1978</v>
      </c>
      <c r="F36" s="90">
        <v>42842</v>
      </c>
      <c r="G36" s="94" t="s">
        <v>2245</v>
      </c>
    </row>
    <row r="37" spans="1:7" ht="108" x14ac:dyDescent="0.2">
      <c r="A37" s="96" t="s">
        <v>2246</v>
      </c>
      <c r="B37" s="14" t="s">
        <v>6</v>
      </c>
      <c r="C37" s="14" t="s">
        <v>2202</v>
      </c>
      <c r="D37" s="14" t="s">
        <v>1064</v>
      </c>
      <c r="E37" s="14" t="s">
        <v>1961</v>
      </c>
      <c r="F37" s="90">
        <v>42844</v>
      </c>
      <c r="G37" s="94" t="s">
        <v>2247</v>
      </c>
    </row>
    <row r="38" spans="1:7" ht="84" x14ac:dyDescent="0.2">
      <c r="A38" s="96" t="s">
        <v>2248</v>
      </c>
      <c r="B38" s="14" t="s">
        <v>6</v>
      </c>
      <c r="C38" s="14" t="s">
        <v>2249</v>
      </c>
      <c r="D38" s="14" t="s">
        <v>7</v>
      </c>
      <c r="E38" s="14" t="s">
        <v>1506</v>
      </c>
      <c r="F38" s="90">
        <v>42837</v>
      </c>
      <c r="G38" s="94" t="s">
        <v>2250</v>
      </c>
    </row>
    <row r="39" spans="1:7" ht="132" x14ac:dyDescent="0.2">
      <c r="A39" s="96" t="s">
        <v>2251</v>
      </c>
      <c r="B39" s="14" t="s">
        <v>6</v>
      </c>
      <c r="C39" s="14" t="s">
        <v>142</v>
      </c>
      <c r="D39" s="14" t="s">
        <v>7</v>
      </c>
      <c r="E39" s="14" t="s">
        <v>1506</v>
      </c>
      <c r="F39" s="90">
        <v>42851</v>
      </c>
      <c r="G39" s="73" t="s">
        <v>2252</v>
      </c>
    </row>
    <row r="40" spans="1:7" ht="72" x14ac:dyDescent="0.2">
      <c r="A40" s="99" t="s">
        <v>2253</v>
      </c>
      <c r="B40" s="14" t="s">
        <v>10</v>
      </c>
      <c r="C40" s="14" t="s">
        <v>2063</v>
      </c>
      <c r="D40" s="14" t="s">
        <v>1993</v>
      </c>
      <c r="E40" s="14" t="s">
        <v>1691</v>
      </c>
      <c r="F40" s="90">
        <v>42844</v>
      </c>
      <c r="G40" s="73" t="s">
        <v>2254</v>
      </c>
    </row>
    <row r="41" spans="1:7" ht="96" x14ac:dyDescent="0.2">
      <c r="A41" s="99" t="s">
        <v>2255</v>
      </c>
      <c r="B41" s="14" t="s">
        <v>10</v>
      </c>
      <c r="C41" s="14" t="s">
        <v>74</v>
      </c>
      <c r="D41" s="14" t="s">
        <v>11</v>
      </c>
      <c r="E41" s="14" t="s">
        <v>1510</v>
      </c>
      <c r="F41" s="90">
        <v>42837</v>
      </c>
      <c r="G41" s="73" t="s">
        <v>2256</v>
      </c>
    </row>
    <row r="42" spans="1:7" ht="48" x14ac:dyDescent="0.2">
      <c r="A42" s="99" t="s">
        <v>2257</v>
      </c>
      <c r="B42" s="14" t="s">
        <v>10</v>
      </c>
      <c r="C42" s="14" t="s">
        <v>1703</v>
      </c>
      <c r="D42" s="14" t="s">
        <v>353</v>
      </c>
      <c r="E42" s="14" t="s">
        <v>1633</v>
      </c>
      <c r="F42" s="90">
        <v>42852</v>
      </c>
      <c r="G42" s="73" t="s">
        <v>2258</v>
      </c>
    </row>
    <row r="43" spans="1:7" ht="120" x14ac:dyDescent="0.2">
      <c r="A43" s="99" t="s">
        <v>2259</v>
      </c>
      <c r="B43" s="14" t="s">
        <v>10</v>
      </c>
      <c r="C43" s="14" t="s">
        <v>262</v>
      </c>
      <c r="D43" s="14" t="s">
        <v>353</v>
      </c>
      <c r="E43" s="14" t="s">
        <v>1510</v>
      </c>
      <c r="F43" s="90">
        <v>42837</v>
      </c>
      <c r="G43" s="73" t="s">
        <v>2260</v>
      </c>
    </row>
    <row r="44" spans="1:7" ht="36" x14ac:dyDescent="0.2">
      <c r="A44" s="35" t="s">
        <v>2261</v>
      </c>
      <c r="B44" s="14" t="s">
        <v>10</v>
      </c>
      <c r="C44" s="14" t="s">
        <v>414</v>
      </c>
      <c r="D44" s="14" t="s">
        <v>1109</v>
      </c>
      <c r="E44" s="14" t="s">
        <v>1691</v>
      </c>
      <c r="F44" s="90">
        <v>42838</v>
      </c>
      <c r="G44" s="73" t="s">
        <v>2262</v>
      </c>
    </row>
    <row r="45" spans="1:7" ht="77" x14ac:dyDescent="0.2">
      <c r="A45" s="96" t="s">
        <v>2263</v>
      </c>
      <c r="B45" s="14" t="s">
        <v>10</v>
      </c>
      <c r="C45" s="14" t="s">
        <v>349</v>
      </c>
      <c r="D45" s="14" t="s">
        <v>1071</v>
      </c>
      <c r="E45" s="14" t="s">
        <v>2264</v>
      </c>
      <c r="F45" s="90">
        <v>42884</v>
      </c>
      <c r="G45" s="94" t="s">
        <v>2265</v>
      </c>
    </row>
    <row r="46" spans="1:7" ht="110" x14ac:dyDescent="0.2">
      <c r="A46" s="96" t="s">
        <v>2266</v>
      </c>
      <c r="B46" s="14" t="s">
        <v>6</v>
      </c>
      <c r="C46" s="14" t="s">
        <v>2267</v>
      </c>
      <c r="D46" s="14" t="s">
        <v>1064</v>
      </c>
      <c r="E46" s="14" t="s">
        <v>2183</v>
      </c>
      <c r="F46" s="90">
        <v>42880</v>
      </c>
      <c r="G46" s="100" t="s">
        <v>2268</v>
      </c>
    </row>
    <row r="47" spans="1:7" ht="84" x14ac:dyDescent="0.2">
      <c r="A47" s="96" t="s">
        <v>2269</v>
      </c>
      <c r="B47" s="14" t="s">
        <v>6</v>
      </c>
      <c r="C47" s="14" t="s">
        <v>2270</v>
      </c>
      <c r="D47" s="14" t="s">
        <v>1064</v>
      </c>
      <c r="E47" s="14" t="s">
        <v>2033</v>
      </c>
      <c r="F47" s="90">
        <v>42879</v>
      </c>
      <c r="G47" s="94" t="s">
        <v>2271</v>
      </c>
    </row>
    <row r="48" spans="1:7" ht="180" x14ac:dyDescent="0.2">
      <c r="A48" s="96" t="s">
        <v>2272</v>
      </c>
      <c r="B48" s="14" t="s">
        <v>10</v>
      </c>
      <c r="C48" s="14" t="s">
        <v>2220</v>
      </c>
      <c r="D48" s="14" t="s">
        <v>1071</v>
      </c>
      <c r="E48" s="14" t="s">
        <v>2264</v>
      </c>
      <c r="F48" s="90">
        <v>42879</v>
      </c>
      <c r="G48" s="94" t="s">
        <v>2273</v>
      </c>
    </row>
    <row r="49" spans="1:7" ht="48" x14ac:dyDescent="0.2">
      <c r="A49" s="96" t="s">
        <v>2274</v>
      </c>
      <c r="B49" s="14" t="s">
        <v>10</v>
      </c>
      <c r="C49" s="14" t="s">
        <v>2275</v>
      </c>
      <c r="D49" s="14" t="s">
        <v>353</v>
      </c>
      <c r="E49" s="14" t="s">
        <v>1892</v>
      </c>
      <c r="F49" s="90">
        <v>42879</v>
      </c>
      <c r="G49" s="94" t="s">
        <v>2276</v>
      </c>
    </row>
    <row r="50" spans="1:7" ht="120" x14ac:dyDescent="0.2">
      <c r="A50" s="101" t="s">
        <v>2277</v>
      </c>
      <c r="B50" s="14" t="s">
        <v>6</v>
      </c>
      <c r="C50" s="14" t="s">
        <v>2278</v>
      </c>
      <c r="D50" s="14" t="s">
        <v>1071</v>
      </c>
      <c r="E50" s="14" t="s">
        <v>2279</v>
      </c>
      <c r="F50" s="90">
        <v>42877</v>
      </c>
      <c r="G50" s="94" t="s">
        <v>2280</v>
      </c>
    </row>
    <row r="51" spans="1:7" ht="156" x14ac:dyDescent="0.2">
      <c r="A51" s="96" t="s">
        <v>2281</v>
      </c>
      <c r="B51" s="14" t="s">
        <v>6</v>
      </c>
      <c r="C51" s="14" t="s">
        <v>24</v>
      </c>
      <c r="D51" s="14" t="s">
        <v>248</v>
      </c>
      <c r="E51" s="14" t="s">
        <v>1304</v>
      </c>
      <c r="F51" s="90">
        <v>42873</v>
      </c>
      <c r="G51" s="94" t="s">
        <v>2282</v>
      </c>
    </row>
    <row r="52" spans="1:7" ht="39" x14ac:dyDescent="0.2">
      <c r="A52" s="96" t="s">
        <v>2283</v>
      </c>
      <c r="B52" s="14" t="s">
        <v>6</v>
      </c>
      <c r="C52" s="14" t="s">
        <v>2057</v>
      </c>
      <c r="D52" s="14" t="s">
        <v>2284</v>
      </c>
      <c r="E52" s="14" t="s">
        <v>2285</v>
      </c>
      <c r="F52" s="90">
        <v>42867</v>
      </c>
      <c r="G52" s="73" t="s">
        <v>2286</v>
      </c>
    </row>
    <row r="53" spans="1:7" ht="55" x14ac:dyDescent="0.2">
      <c r="A53" s="96" t="s">
        <v>2287</v>
      </c>
      <c r="B53" s="14" t="s">
        <v>2288</v>
      </c>
      <c r="C53" s="14" t="s">
        <v>2289</v>
      </c>
      <c r="D53" s="14" t="s">
        <v>2290</v>
      </c>
      <c r="E53" s="14" t="s">
        <v>2291</v>
      </c>
      <c r="F53" s="90">
        <v>42866</v>
      </c>
      <c r="G53" s="73" t="s">
        <v>2292</v>
      </c>
    </row>
    <row r="54" spans="1:7" ht="168" x14ac:dyDescent="0.2">
      <c r="A54" s="96" t="s">
        <v>2293</v>
      </c>
      <c r="B54" s="14" t="s">
        <v>2294</v>
      </c>
      <c r="C54" s="14" t="s">
        <v>2295</v>
      </c>
      <c r="D54" s="14" t="s">
        <v>2290</v>
      </c>
      <c r="E54" s="14" t="s">
        <v>2296</v>
      </c>
      <c r="F54" s="90">
        <v>42866</v>
      </c>
      <c r="G54" s="73" t="s">
        <v>2297</v>
      </c>
    </row>
    <row r="55" spans="1:7" ht="60" x14ac:dyDescent="0.2">
      <c r="A55" s="96" t="s">
        <v>2298</v>
      </c>
      <c r="B55" s="14" t="s">
        <v>2294</v>
      </c>
      <c r="C55" s="14" t="s">
        <v>2299</v>
      </c>
      <c r="D55" s="14" t="s">
        <v>2290</v>
      </c>
      <c r="E55" s="14" t="s">
        <v>2296</v>
      </c>
      <c r="F55" s="90">
        <v>42865</v>
      </c>
      <c r="G55" s="73" t="s">
        <v>2300</v>
      </c>
    </row>
    <row r="56" spans="1:7" ht="120" x14ac:dyDescent="0.2">
      <c r="A56" s="96" t="s">
        <v>2301</v>
      </c>
      <c r="B56" s="14" t="s">
        <v>2288</v>
      </c>
      <c r="C56" s="14" t="s">
        <v>2302</v>
      </c>
      <c r="D56" s="14" t="s">
        <v>2284</v>
      </c>
      <c r="E56" s="14" t="s">
        <v>2303</v>
      </c>
      <c r="F56" s="90">
        <v>42864</v>
      </c>
      <c r="G56" s="73" t="s">
        <v>2304</v>
      </c>
    </row>
    <row r="57" spans="1:7" ht="48" x14ac:dyDescent="0.2">
      <c r="A57" s="96" t="s">
        <v>2305</v>
      </c>
      <c r="B57" s="14" t="s">
        <v>2288</v>
      </c>
      <c r="C57" s="14" t="s">
        <v>2306</v>
      </c>
      <c r="D57" s="14" t="s">
        <v>2290</v>
      </c>
      <c r="E57" s="14" t="s">
        <v>2303</v>
      </c>
      <c r="F57" s="90">
        <v>42856</v>
      </c>
      <c r="G57" s="73" t="s">
        <v>2307</v>
      </c>
    </row>
    <row r="58" spans="1:7" ht="108" x14ac:dyDescent="0.2">
      <c r="A58" s="102" t="s">
        <v>857</v>
      </c>
      <c r="B58" s="103" t="s">
        <v>10</v>
      </c>
      <c r="C58" s="103" t="s">
        <v>262</v>
      </c>
      <c r="D58" s="103" t="s">
        <v>353</v>
      </c>
      <c r="E58" s="103" t="s">
        <v>2308</v>
      </c>
      <c r="F58" s="90">
        <v>42888</v>
      </c>
      <c r="G58" s="100" t="s">
        <v>2309</v>
      </c>
    </row>
    <row r="59" spans="1:7" ht="120" x14ac:dyDescent="0.2">
      <c r="A59" s="96" t="s">
        <v>2310</v>
      </c>
      <c r="B59" s="103" t="s">
        <v>10</v>
      </c>
      <c r="C59" s="14" t="s">
        <v>2311</v>
      </c>
      <c r="D59" s="14" t="s">
        <v>1238</v>
      </c>
      <c r="E59" s="14" t="s">
        <v>2312</v>
      </c>
      <c r="F59" s="90">
        <v>42893</v>
      </c>
      <c r="G59" s="94" t="s">
        <v>2313</v>
      </c>
    </row>
    <row r="60" spans="1:7" ht="66" x14ac:dyDescent="0.2">
      <c r="A60" s="96" t="s">
        <v>2314</v>
      </c>
      <c r="B60" s="14" t="s">
        <v>2315</v>
      </c>
      <c r="C60" s="14" t="s">
        <v>2316</v>
      </c>
      <c r="D60" s="14" t="s">
        <v>2317</v>
      </c>
      <c r="E60" s="14" t="s">
        <v>2318</v>
      </c>
      <c r="F60" s="90">
        <v>42891</v>
      </c>
      <c r="G60" s="94" t="s">
        <v>2319</v>
      </c>
    </row>
    <row r="61" spans="1:7" ht="78" x14ac:dyDescent="0.2">
      <c r="A61" s="96" t="s">
        <v>2320</v>
      </c>
      <c r="B61" s="14" t="s">
        <v>2315</v>
      </c>
      <c r="C61" s="14" t="s">
        <v>1856</v>
      </c>
      <c r="D61" s="14" t="s">
        <v>2321</v>
      </c>
      <c r="E61" s="14">
        <v>9.1</v>
      </c>
      <c r="F61" s="90">
        <v>42899</v>
      </c>
      <c r="G61" s="94" t="s">
        <v>2322</v>
      </c>
    </row>
    <row r="62" spans="1:7" ht="48" x14ac:dyDescent="0.2">
      <c r="A62" s="96" t="s">
        <v>2323</v>
      </c>
      <c r="B62" s="14" t="s">
        <v>2315</v>
      </c>
      <c r="C62" s="14" t="s">
        <v>2324</v>
      </c>
      <c r="D62" s="14" t="s">
        <v>2325</v>
      </c>
      <c r="E62" s="14" t="s">
        <v>2326</v>
      </c>
      <c r="F62" s="90">
        <v>42898</v>
      </c>
      <c r="G62" s="94" t="s">
        <v>2327</v>
      </c>
    </row>
    <row r="63" spans="1:7" ht="36" x14ac:dyDescent="0.2">
      <c r="A63" s="96" t="s">
        <v>2328</v>
      </c>
      <c r="B63" s="103" t="s">
        <v>2329</v>
      </c>
      <c r="C63" s="14" t="s">
        <v>2330</v>
      </c>
      <c r="D63" s="14" t="s">
        <v>2331</v>
      </c>
      <c r="E63" s="14" t="s">
        <v>2332</v>
      </c>
      <c r="F63" s="90">
        <v>42901</v>
      </c>
      <c r="G63" s="94" t="s">
        <v>2333</v>
      </c>
    </row>
    <row r="64" spans="1:7" ht="72" x14ac:dyDescent="0.2">
      <c r="A64" s="96" t="s">
        <v>2334</v>
      </c>
      <c r="B64" s="103" t="s">
        <v>2329</v>
      </c>
      <c r="C64" s="14" t="s">
        <v>2335</v>
      </c>
      <c r="D64" s="14" t="s">
        <v>2336</v>
      </c>
      <c r="E64" s="14" t="s">
        <v>2337</v>
      </c>
      <c r="F64" s="90">
        <v>42901</v>
      </c>
      <c r="G64" s="94" t="s">
        <v>2338</v>
      </c>
    </row>
    <row r="65" spans="1:7" ht="48" x14ac:dyDescent="0.2">
      <c r="A65" s="96" t="s">
        <v>2339</v>
      </c>
      <c r="B65" s="14" t="s">
        <v>2340</v>
      </c>
      <c r="C65" s="14" t="s">
        <v>2341</v>
      </c>
      <c r="D65" s="14" t="s">
        <v>2342</v>
      </c>
      <c r="E65" s="14" t="s">
        <v>2343</v>
      </c>
      <c r="F65" s="90">
        <v>42906</v>
      </c>
      <c r="G65" s="94" t="s">
        <v>2344</v>
      </c>
    </row>
    <row r="66" spans="1:7" ht="77" x14ac:dyDescent="0.2">
      <c r="A66" s="96" t="s">
        <v>2345</v>
      </c>
      <c r="B66" s="14" t="s">
        <v>2340</v>
      </c>
      <c r="C66" s="14" t="s">
        <v>2346</v>
      </c>
      <c r="D66" s="14" t="s">
        <v>2347</v>
      </c>
      <c r="E66" s="14" t="s">
        <v>2348</v>
      </c>
      <c r="F66" s="90">
        <v>42906</v>
      </c>
      <c r="G66" s="94" t="s">
        <v>2349</v>
      </c>
    </row>
    <row r="67" spans="1:7" ht="72" x14ac:dyDescent="0.2">
      <c r="A67" s="96" t="s">
        <v>2350</v>
      </c>
      <c r="B67" s="14" t="s">
        <v>2351</v>
      </c>
      <c r="C67" s="14" t="s">
        <v>2352</v>
      </c>
      <c r="D67" s="14" t="s">
        <v>2336</v>
      </c>
      <c r="E67" s="14" t="s">
        <v>2353</v>
      </c>
      <c r="F67" s="90">
        <v>42906</v>
      </c>
      <c r="G67" s="94" t="s">
        <v>2354</v>
      </c>
    </row>
    <row r="68" spans="1:7" ht="36" x14ac:dyDescent="0.2">
      <c r="A68" s="96" t="s">
        <v>2355</v>
      </c>
      <c r="B68" s="103" t="s">
        <v>2329</v>
      </c>
      <c r="C68" s="14" t="s">
        <v>2356</v>
      </c>
      <c r="D68" s="14" t="s">
        <v>2357</v>
      </c>
      <c r="E68" s="14" t="s">
        <v>2358</v>
      </c>
      <c r="F68" s="90">
        <v>42906</v>
      </c>
      <c r="G68" s="94" t="s">
        <v>2359</v>
      </c>
    </row>
    <row r="69" spans="1:7" ht="36" x14ac:dyDescent="0.2">
      <c r="A69" s="96" t="s">
        <v>2360</v>
      </c>
      <c r="B69" s="14" t="s">
        <v>2340</v>
      </c>
      <c r="C69" s="14" t="s">
        <v>2361</v>
      </c>
      <c r="D69" s="14" t="s">
        <v>2362</v>
      </c>
      <c r="E69" s="14" t="s">
        <v>2353</v>
      </c>
      <c r="F69" s="90">
        <v>42913</v>
      </c>
      <c r="G69" s="94" t="s">
        <v>2363</v>
      </c>
    </row>
    <row r="70" spans="1:7" ht="48" x14ac:dyDescent="0.2">
      <c r="A70" s="96" t="s">
        <v>2364</v>
      </c>
      <c r="B70" s="14" t="s">
        <v>2340</v>
      </c>
      <c r="C70" s="14" t="s">
        <v>2341</v>
      </c>
      <c r="D70" s="14" t="s">
        <v>2357</v>
      </c>
      <c r="E70" s="14" t="s">
        <v>2365</v>
      </c>
      <c r="F70" s="90">
        <v>42912</v>
      </c>
      <c r="G70" s="94" t="s">
        <v>2366</v>
      </c>
    </row>
    <row r="71" spans="1:7" ht="84" x14ac:dyDescent="0.2">
      <c r="A71" s="99" t="s">
        <v>2367</v>
      </c>
      <c r="B71" s="103" t="s">
        <v>10</v>
      </c>
      <c r="C71" s="103" t="s">
        <v>1758</v>
      </c>
      <c r="D71" s="14" t="s">
        <v>2368</v>
      </c>
      <c r="E71" s="14" t="s">
        <v>2279</v>
      </c>
      <c r="F71" s="90">
        <v>42919</v>
      </c>
      <c r="G71" s="94" t="s">
        <v>2369</v>
      </c>
    </row>
    <row r="72" spans="1:7" ht="143" x14ac:dyDescent="0.2">
      <c r="A72" s="99" t="s">
        <v>1516</v>
      </c>
      <c r="B72" s="14" t="s">
        <v>6</v>
      </c>
      <c r="C72" s="14" t="s">
        <v>50</v>
      </c>
      <c r="D72" s="14" t="s">
        <v>353</v>
      </c>
      <c r="E72" s="14" t="s">
        <v>2370</v>
      </c>
      <c r="F72" s="90">
        <v>42926</v>
      </c>
      <c r="G72" s="94" t="s">
        <v>2371</v>
      </c>
    </row>
    <row r="73" spans="1:7" ht="39" x14ac:dyDescent="0.2">
      <c r="A73" s="99" t="s">
        <v>2372</v>
      </c>
      <c r="B73" s="14" t="s">
        <v>6</v>
      </c>
      <c r="C73" s="14" t="s">
        <v>2234</v>
      </c>
      <c r="D73" s="14" t="s">
        <v>2373</v>
      </c>
      <c r="E73" s="14" t="s">
        <v>2374</v>
      </c>
      <c r="F73" s="90">
        <v>42926</v>
      </c>
      <c r="G73" s="94" t="s">
        <v>2375</v>
      </c>
    </row>
    <row r="74" spans="1:7" ht="72" x14ac:dyDescent="0.2">
      <c r="A74" s="99" t="s">
        <v>2376</v>
      </c>
      <c r="B74" s="14" t="s">
        <v>6</v>
      </c>
      <c r="C74" s="14" t="s">
        <v>2377</v>
      </c>
      <c r="D74" s="14" t="s">
        <v>1256</v>
      </c>
      <c r="E74" s="14" t="s">
        <v>2378</v>
      </c>
      <c r="F74" s="90">
        <v>42927</v>
      </c>
      <c r="G74" s="94" t="s">
        <v>2379</v>
      </c>
    </row>
    <row r="75" spans="1:7" ht="66" x14ac:dyDescent="0.2">
      <c r="A75" s="99" t="s">
        <v>2380</v>
      </c>
      <c r="B75" s="14" t="s">
        <v>6</v>
      </c>
      <c r="C75" s="14" t="s">
        <v>2234</v>
      </c>
      <c r="D75" s="14" t="s">
        <v>353</v>
      </c>
      <c r="E75" s="14" t="s">
        <v>1974</v>
      </c>
      <c r="F75" s="90">
        <v>42927</v>
      </c>
      <c r="G75" s="94" t="s">
        <v>2381</v>
      </c>
    </row>
    <row r="76" spans="1:7" ht="108" x14ac:dyDescent="0.2">
      <c r="A76" s="99" t="s">
        <v>2382</v>
      </c>
      <c r="B76" s="103" t="s">
        <v>10</v>
      </c>
      <c r="C76" s="14" t="s">
        <v>2383</v>
      </c>
      <c r="D76" s="14" t="s">
        <v>1238</v>
      </c>
      <c r="E76" s="14" t="s">
        <v>1510</v>
      </c>
      <c r="F76" s="90">
        <v>42927</v>
      </c>
      <c r="G76" s="94" t="s">
        <v>2384</v>
      </c>
    </row>
    <row r="77" spans="1:7" ht="96" x14ac:dyDescent="0.2">
      <c r="A77" s="99" t="s">
        <v>2385</v>
      </c>
      <c r="B77" s="103" t="s">
        <v>10</v>
      </c>
      <c r="C77" s="14" t="s">
        <v>295</v>
      </c>
      <c r="D77" s="14" t="s">
        <v>353</v>
      </c>
      <c r="E77" s="14" t="s">
        <v>1691</v>
      </c>
      <c r="F77" s="90">
        <v>42934</v>
      </c>
      <c r="G77" s="94" t="s">
        <v>2195</v>
      </c>
    </row>
    <row r="78" spans="1:7" ht="96" x14ac:dyDescent="0.2">
      <c r="A78" s="99" t="s">
        <v>2386</v>
      </c>
      <c r="B78" s="103" t="s">
        <v>10</v>
      </c>
      <c r="C78" s="14" t="s">
        <v>630</v>
      </c>
      <c r="D78" s="14" t="s">
        <v>1064</v>
      </c>
      <c r="E78" s="14" t="s">
        <v>1510</v>
      </c>
      <c r="F78" s="90">
        <v>42933</v>
      </c>
      <c r="G78" s="94" t="s">
        <v>2387</v>
      </c>
    </row>
    <row r="79" spans="1:7" ht="110" x14ac:dyDescent="0.2">
      <c r="A79" s="99" t="s">
        <v>2388</v>
      </c>
      <c r="B79" s="14" t="s">
        <v>6</v>
      </c>
      <c r="C79" s="14" t="s">
        <v>53</v>
      </c>
      <c r="D79" s="14" t="s">
        <v>7</v>
      </c>
      <c r="E79" s="14" t="s">
        <v>2389</v>
      </c>
      <c r="F79" s="90">
        <v>42944</v>
      </c>
      <c r="G79" s="94" t="s">
        <v>2390</v>
      </c>
    </row>
    <row r="80" spans="1:7" ht="60" x14ac:dyDescent="0.2">
      <c r="A80" s="99" t="s">
        <v>2391</v>
      </c>
      <c r="B80" s="14" t="s">
        <v>6</v>
      </c>
      <c r="C80" s="14" t="s">
        <v>24</v>
      </c>
      <c r="D80" s="14" t="s">
        <v>1071</v>
      </c>
      <c r="E80" s="14" t="s">
        <v>2392</v>
      </c>
      <c r="F80" s="90">
        <v>42943</v>
      </c>
      <c r="G80" s="94" t="s">
        <v>2393</v>
      </c>
    </row>
    <row r="81" spans="1:7" ht="108" x14ac:dyDescent="0.2">
      <c r="A81" s="96" t="s">
        <v>2394</v>
      </c>
      <c r="B81" s="103" t="s">
        <v>10</v>
      </c>
      <c r="C81" s="103" t="s">
        <v>2395</v>
      </c>
      <c r="D81" s="14" t="s">
        <v>1071</v>
      </c>
      <c r="E81" s="14" t="s">
        <v>2396</v>
      </c>
      <c r="F81" s="90">
        <v>42947</v>
      </c>
      <c r="G81" s="94" t="s">
        <v>2397</v>
      </c>
    </row>
    <row r="82" spans="1:7" ht="60" x14ac:dyDescent="0.2">
      <c r="A82" s="96" t="s">
        <v>2398</v>
      </c>
      <c r="B82" s="14" t="s">
        <v>873</v>
      </c>
      <c r="C82" s="14" t="s">
        <v>2399</v>
      </c>
      <c r="D82" s="14" t="s">
        <v>1071</v>
      </c>
      <c r="E82" s="14" t="s">
        <v>1673</v>
      </c>
      <c r="F82" s="90">
        <v>42948</v>
      </c>
      <c r="G82" s="94" t="s">
        <v>2400</v>
      </c>
    </row>
    <row r="83" spans="1:7" ht="120" x14ac:dyDescent="0.2">
      <c r="A83" s="96" t="s">
        <v>2401</v>
      </c>
      <c r="B83" s="14" t="s">
        <v>6</v>
      </c>
      <c r="C83" s="14" t="s">
        <v>2402</v>
      </c>
      <c r="D83" s="14" t="s">
        <v>353</v>
      </c>
      <c r="E83" s="14" t="s">
        <v>2403</v>
      </c>
      <c r="F83" s="90">
        <v>42962</v>
      </c>
      <c r="G83" s="94" t="s">
        <v>2404</v>
      </c>
    </row>
    <row r="84" spans="1:7" ht="156" x14ac:dyDescent="0.2">
      <c r="A84" s="96" t="s">
        <v>17</v>
      </c>
      <c r="B84" s="103" t="s">
        <v>10</v>
      </c>
      <c r="C84" s="14" t="s">
        <v>2405</v>
      </c>
      <c r="D84" s="14" t="s">
        <v>141</v>
      </c>
      <c r="E84" s="14" t="s">
        <v>1022</v>
      </c>
      <c r="F84" s="90">
        <v>42962</v>
      </c>
      <c r="G84" s="94" t="s">
        <v>2406</v>
      </c>
    </row>
    <row r="85" spans="1:7" ht="66" x14ac:dyDescent="0.2">
      <c r="A85" s="96" t="s">
        <v>2407</v>
      </c>
      <c r="B85" s="14" t="s">
        <v>6</v>
      </c>
      <c r="C85" s="14" t="s">
        <v>2408</v>
      </c>
      <c r="D85" s="14" t="s">
        <v>1064</v>
      </c>
      <c r="E85" s="14" t="s">
        <v>2409</v>
      </c>
      <c r="F85" s="90">
        <v>42968</v>
      </c>
      <c r="G85" s="94" t="s">
        <v>2410</v>
      </c>
    </row>
    <row r="86" spans="1:7" ht="108" x14ac:dyDescent="0.2">
      <c r="A86" s="102" t="s">
        <v>2411</v>
      </c>
      <c r="B86" s="14" t="s">
        <v>6</v>
      </c>
      <c r="C86" s="103" t="s">
        <v>24</v>
      </c>
      <c r="D86" s="14" t="s">
        <v>1071</v>
      </c>
      <c r="E86" s="103" t="s">
        <v>2296</v>
      </c>
      <c r="F86" s="90">
        <v>42963</v>
      </c>
      <c r="G86" s="100" t="s">
        <v>2412</v>
      </c>
    </row>
    <row r="87" spans="1:7" ht="84" x14ac:dyDescent="0.2">
      <c r="A87" s="96" t="s">
        <v>2413</v>
      </c>
      <c r="B87" s="103" t="s">
        <v>10</v>
      </c>
      <c r="C87" s="14" t="s">
        <v>1856</v>
      </c>
      <c r="D87" s="14" t="s">
        <v>1071</v>
      </c>
      <c r="E87" s="14" t="s">
        <v>1510</v>
      </c>
      <c r="F87" s="90">
        <v>42976</v>
      </c>
      <c r="G87" s="94" t="s">
        <v>2414</v>
      </c>
    </row>
    <row r="88" spans="1:7" ht="36" x14ac:dyDescent="0.2">
      <c r="A88" s="96" t="s">
        <v>2415</v>
      </c>
      <c r="B88" s="103" t="s">
        <v>10</v>
      </c>
      <c r="C88" s="14" t="s">
        <v>2416</v>
      </c>
      <c r="D88" s="14" t="s">
        <v>1071</v>
      </c>
      <c r="E88" s="14" t="s">
        <v>1510</v>
      </c>
      <c r="F88" s="90">
        <v>42976</v>
      </c>
      <c r="G88" s="94" t="s">
        <v>2417</v>
      </c>
    </row>
    <row r="89" spans="1:7" ht="48" x14ac:dyDescent="0.2">
      <c r="A89" s="104" t="s">
        <v>2418</v>
      </c>
      <c r="B89" s="103" t="s">
        <v>10</v>
      </c>
      <c r="C89" s="14" t="s">
        <v>2111</v>
      </c>
      <c r="D89" s="14" t="s">
        <v>1109</v>
      </c>
      <c r="E89" s="14" t="s">
        <v>2285</v>
      </c>
      <c r="F89" s="90">
        <v>42972</v>
      </c>
      <c r="G89" s="94" t="s">
        <v>2419</v>
      </c>
    </row>
    <row r="90" spans="1:7" ht="154" x14ac:dyDescent="0.2">
      <c r="A90" s="96" t="s">
        <v>2420</v>
      </c>
      <c r="B90" s="14" t="s">
        <v>6</v>
      </c>
      <c r="C90" s="14" t="s">
        <v>2421</v>
      </c>
      <c r="D90" s="14" t="s">
        <v>353</v>
      </c>
      <c r="E90" s="14" t="s">
        <v>2422</v>
      </c>
      <c r="F90" s="90">
        <v>42972</v>
      </c>
      <c r="G90" s="94" t="s">
        <v>2423</v>
      </c>
    </row>
    <row r="91" spans="1:7" ht="108" x14ac:dyDescent="0.2">
      <c r="A91" s="96" t="s">
        <v>2424</v>
      </c>
      <c r="B91" s="103" t="s">
        <v>10</v>
      </c>
      <c r="C91" s="14" t="s">
        <v>1009</v>
      </c>
      <c r="D91" s="14" t="s">
        <v>1071</v>
      </c>
      <c r="E91" s="14" t="s">
        <v>1510</v>
      </c>
      <c r="F91" s="90">
        <v>42970</v>
      </c>
      <c r="G91" s="94" t="s">
        <v>2425</v>
      </c>
    </row>
    <row r="92" spans="1:7" ht="120" x14ac:dyDescent="0.2">
      <c r="A92" s="96" t="s">
        <v>2426</v>
      </c>
      <c r="B92" s="103" t="s">
        <v>10</v>
      </c>
      <c r="C92" s="14" t="s">
        <v>2427</v>
      </c>
      <c r="D92" s="14" t="s">
        <v>1071</v>
      </c>
      <c r="E92" s="14" t="s">
        <v>1510</v>
      </c>
      <c r="F92" s="90">
        <v>42963</v>
      </c>
      <c r="G92" s="94" t="s">
        <v>2428</v>
      </c>
    </row>
    <row r="93" spans="1:7" ht="132" x14ac:dyDescent="0.2">
      <c r="A93" s="99" t="s">
        <v>2429</v>
      </c>
      <c r="B93" s="14" t="s">
        <v>6</v>
      </c>
      <c r="C93" s="14" t="s">
        <v>50</v>
      </c>
      <c r="D93" s="14" t="s">
        <v>1064</v>
      </c>
      <c r="E93" s="14" t="s">
        <v>1673</v>
      </c>
      <c r="F93" s="90">
        <v>42993</v>
      </c>
      <c r="G93" s="94" t="s">
        <v>2430</v>
      </c>
    </row>
    <row r="94" spans="1:7" ht="96" x14ac:dyDescent="0.2">
      <c r="A94" s="99" t="s">
        <v>2431</v>
      </c>
      <c r="B94" s="14" t="s">
        <v>6</v>
      </c>
      <c r="C94" s="14" t="s">
        <v>2432</v>
      </c>
      <c r="D94" s="14" t="s">
        <v>1071</v>
      </c>
      <c r="E94" s="14">
        <v>11.5</v>
      </c>
      <c r="F94" s="90">
        <v>42984</v>
      </c>
      <c r="G94" s="94" t="s">
        <v>2433</v>
      </c>
    </row>
    <row r="95" spans="1:7" ht="264" x14ac:dyDescent="0.2">
      <c r="A95" s="99" t="s">
        <v>1178</v>
      </c>
      <c r="B95" s="14" t="s">
        <v>6</v>
      </c>
      <c r="C95" s="14" t="s">
        <v>616</v>
      </c>
      <c r="D95" s="14" t="s">
        <v>248</v>
      </c>
      <c r="E95" s="14" t="s">
        <v>263</v>
      </c>
      <c r="F95" s="90">
        <v>42985</v>
      </c>
      <c r="G95" s="94" t="s">
        <v>2434</v>
      </c>
    </row>
    <row r="96" spans="1:7" ht="132" x14ac:dyDescent="0.2">
      <c r="A96" s="99" t="s">
        <v>2435</v>
      </c>
      <c r="B96" s="103" t="s">
        <v>10</v>
      </c>
      <c r="C96" s="14" t="s">
        <v>2436</v>
      </c>
      <c r="D96" s="14" t="s">
        <v>353</v>
      </c>
      <c r="E96" s="14" t="s">
        <v>2437</v>
      </c>
      <c r="F96" s="90">
        <v>42995</v>
      </c>
      <c r="G96" s="94" t="s">
        <v>2438</v>
      </c>
    </row>
    <row r="97" spans="1:7" ht="48" x14ac:dyDescent="0.2">
      <c r="A97" s="99" t="s">
        <v>2439</v>
      </c>
      <c r="B97" s="14" t="s">
        <v>2440</v>
      </c>
      <c r="C97" s="14" t="s">
        <v>2441</v>
      </c>
      <c r="D97" s="14" t="s">
        <v>2442</v>
      </c>
      <c r="E97" s="14" t="s">
        <v>2443</v>
      </c>
      <c r="F97" s="90">
        <v>42989</v>
      </c>
      <c r="G97" s="94" t="s">
        <v>2444</v>
      </c>
    </row>
    <row r="98" spans="1:7" ht="216" x14ac:dyDescent="0.2">
      <c r="A98" s="99" t="s">
        <v>2445</v>
      </c>
      <c r="B98" s="14" t="s">
        <v>2440</v>
      </c>
      <c r="C98" s="14" t="s">
        <v>2446</v>
      </c>
      <c r="D98" s="14" t="s">
        <v>2447</v>
      </c>
      <c r="E98" s="14" t="s">
        <v>2448</v>
      </c>
      <c r="F98" s="90">
        <v>42991</v>
      </c>
      <c r="G98" s="94" t="s">
        <v>2449</v>
      </c>
    </row>
    <row r="99" spans="1:7" ht="52" x14ac:dyDescent="0.2">
      <c r="A99" s="99" t="s">
        <v>2450</v>
      </c>
      <c r="B99" s="14" t="s">
        <v>2440</v>
      </c>
      <c r="C99" s="14" t="s">
        <v>2451</v>
      </c>
      <c r="D99" s="14" t="s">
        <v>2447</v>
      </c>
      <c r="E99" s="14" t="s">
        <v>2448</v>
      </c>
      <c r="F99" s="90">
        <v>42998</v>
      </c>
      <c r="G99" s="94" t="s">
        <v>2452</v>
      </c>
    </row>
    <row r="100" spans="1:7" ht="168" x14ac:dyDescent="0.2">
      <c r="A100" s="99" t="s">
        <v>2453</v>
      </c>
      <c r="B100" s="103" t="s">
        <v>2454</v>
      </c>
      <c r="C100" s="14" t="s">
        <v>2455</v>
      </c>
      <c r="D100" s="14" t="s">
        <v>2456</v>
      </c>
      <c r="E100" s="14" t="s">
        <v>2457</v>
      </c>
      <c r="F100" s="90">
        <v>42984</v>
      </c>
      <c r="G100" s="94" t="s">
        <v>2458</v>
      </c>
    </row>
    <row r="101" spans="1:7" ht="96" x14ac:dyDescent="0.2">
      <c r="A101" s="99" t="s">
        <v>2459</v>
      </c>
      <c r="B101" s="103" t="s">
        <v>2454</v>
      </c>
      <c r="C101" s="14" t="s">
        <v>2460</v>
      </c>
      <c r="D101" s="14" t="s">
        <v>2456</v>
      </c>
      <c r="E101" s="14" t="s">
        <v>2461</v>
      </c>
      <c r="F101" s="90">
        <v>42996</v>
      </c>
      <c r="G101" s="94" t="s">
        <v>2462</v>
      </c>
    </row>
    <row r="102" spans="1:7" ht="240" x14ac:dyDescent="0.2">
      <c r="A102" s="99" t="s">
        <v>2463</v>
      </c>
      <c r="B102" s="103" t="s">
        <v>2464</v>
      </c>
      <c r="C102" s="14" t="s">
        <v>2465</v>
      </c>
      <c r="D102" s="14" t="s">
        <v>2456</v>
      </c>
      <c r="E102" s="14">
        <v>11.5</v>
      </c>
      <c r="F102" s="90">
        <v>42984</v>
      </c>
      <c r="G102" s="94" t="s">
        <v>2466</v>
      </c>
    </row>
    <row r="103" spans="1:7" ht="77" x14ac:dyDescent="0.2">
      <c r="A103" s="96" t="s">
        <v>1168</v>
      </c>
      <c r="B103" s="14" t="s">
        <v>6</v>
      </c>
      <c r="C103" s="14" t="s">
        <v>2467</v>
      </c>
      <c r="D103" s="14" t="s">
        <v>353</v>
      </c>
      <c r="E103" s="14" t="s">
        <v>2468</v>
      </c>
      <c r="F103" s="90">
        <v>43011</v>
      </c>
      <c r="G103" s="94" t="s">
        <v>2469</v>
      </c>
    </row>
    <row r="104" spans="1:7" ht="120" x14ac:dyDescent="0.2">
      <c r="A104" s="96" t="s">
        <v>2470</v>
      </c>
      <c r="B104" s="14" t="s">
        <v>6</v>
      </c>
      <c r="C104" s="14" t="s">
        <v>2471</v>
      </c>
      <c r="D104" s="14" t="s">
        <v>248</v>
      </c>
      <c r="E104" s="14" t="s">
        <v>2285</v>
      </c>
      <c r="F104" s="90">
        <v>43039</v>
      </c>
      <c r="G104" s="94" t="s">
        <v>2472</v>
      </c>
    </row>
    <row r="105" spans="1:7" ht="228" x14ac:dyDescent="0.2">
      <c r="A105" s="96" t="s">
        <v>2473</v>
      </c>
      <c r="B105" s="14" t="s">
        <v>6</v>
      </c>
      <c r="C105" s="14" t="s">
        <v>2395</v>
      </c>
      <c r="D105" s="14" t="s">
        <v>141</v>
      </c>
      <c r="E105" s="14" t="s">
        <v>2403</v>
      </c>
      <c r="F105" s="90">
        <v>43012</v>
      </c>
      <c r="G105" s="94" t="s">
        <v>2474</v>
      </c>
    </row>
    <row r="106" spans="1:7" ht="132" x14ac:dyDescent="0.2">
      <c r="A106" s="96" t="s">
        <v>2475</v>
      </c>
      <c r="B106" s="14" t="s">
        <v>6</v>
      </c>
      <c r="C106" s="14" t="s">
        <v>2476</v>
      </c>
      <c r="D106" s="14" t="s">
        <v>1071</v>
      </c>
      <c r="E106" s="14" t="s">
        <v>2477</v>
      </c>
      <c r="F106" s="90">
        <v>43026</v>
      </c>
      <c r="G106" s="94" t="s">
        <v>2478</v>
      </c>
    </row>
    <row r="107" spans="1:7" ht="108" x14ac:dyDescent="0.2">
      <c r="A107" s="96" t="s">
        <v>2479</v>
      </c>
      <c r="B107" s="14" t="s">
        <v>6</v>
      </c>
      <c r="C107" s="14" t="s">
        <v>2480</v>
      </c>
      <c r="D107" s="14" t="s">
        <v>2347</v>
      </c>
      <c r="E107" s="14" t="s">
        <v>1510</v>
      </c>
      <c r="F107" s="90">
        <v>43035</v>
      </c>
      <c r="G107" s="94" t="s">
        <v>2481</v>
      </c>
    </row>
    <row r="108" spans="1:7" ht="192" x14ac:dyDescent="0.2">
      <c r="A108" s="96" t="s">
        <v>2482</v>
      </c>
      <c r="B108" s="14" t="s">
        <v>6</v>
      </c>
      <c r="C108" s="14" t="s">
        <v>50</v>
      </c>
      <c r="D108" s="14" t="s">
        <v>1064</v>
      </c>
      <c r="E108" s="14" t="s">
        <v>2285</v>
      </c>
      <c r="F108" s="90">
        <v>43012</v>
      </c>
      <c r="G108" s="94" t="s">
        <v>2483</v>
      </c>
    </row>
    <row r="109" spans="1:7" ht="216" x14ac:dyDescent="0.2">
      <c r="A109" s="96" t="s">
        <v>2484</v>
      </c>
      <c r="B109" s="103" t="s">
        <v>10</v>
      </c>
      <c r="C109" s="14" t="s">
        <v>2485</v>
      </c>
      <c r="D109" s="14" t="s">
        <v>1064</v>
      </c>
      <c r="E109" s="14" t="s">
        <v>1510</v>
      </c>
      <c r="F109" s="90">
        <v>43019</v>
      </c>
      <c r="G109" s="94" t="s">
        <v>2486</v>
      </c>
    </row>
    <row r="110" spans="1:7" ht="156" x14ac:dyDescent="0.2">
      <c r="A110" s="96" t="s">
        <v>2487</v>
      </c>
      <c r="B110" s="103" t="s">
        <v>10</v>
      </c>
      <c r="C110" s="14" t="s">
        <v>618</v>
      </c>
      <c r="D110" s="14" t="s">
        <v>1238</v>
      </c>
      <c r="E110" s="14" t="s">
        <v>1691</v>
      </c>
      <c r="F110" s="90">
        <v>43011</v>
      </c>
      <c r="G110" s="94" t="s">
        <v>2488</v>
      </c>
    </row>
    <row r="111" spans="1:7" ht="288" x14ac:dyDescent="0.2">
      <c r="A111" s="96" t="s">
        <v>2489</v>
      </c>
      <c r="B111" s="103" t="s">
        <v>10</v>
      </c>
      <c r="C111" s="14" t="s">
        <v>53</v>
      </c>
      <c r="D111" s="14" t="s">
        <v>353</v>
      </c>
      <c r="E111" s="14" t="s">
        <v>2490</v>
      </c>
      <c r="F111" s="90">
        <v>43038</v>
      </c>
      <c r="G111" s="94" t="s">
        <v>2491</v>
      </c>
    </row>
    <row r="112" spans="1:7" ht="180" x14ac:dyDescent="0.2">
      <c r="A112" s="96" t="s">
        <v>2492</v>
      </c>
      <c r="B112" s="103" t="s">
        <v>10</v>
      </c>
      <c r="C112" s="14" t="s">
        <v>2485</v>
      </c>
      <c r="D112" s="14" t="s">
        <v>1064</v>
      </c>
      <c r="E112" s="14" t="s">
        <v>1510</v>
      </c>
      <c r="F112" s="90">
        <v>43035</v>
      </c>
      <c r="G112" s="94" t="s">
        <v>2493</v>
      </c>
    </row>
    <row r="113" spans="1:7" ht="72" x14ac:dyDescent="0.2">
      <c r="A113" s="96" t="s">
        <v>2494</v>
      </c>
      <c r="B113" s="103" t="s">
        <v>10</v>
      </c>
      <c r="C113" s="14" t="s">
        <v>2495</v>
      </c>
      <c r="D113" s="14" t="s">
        <v>353</v>
      </c>
      <c r="E113" s="14" t="s">
        <v>593</v>
      </c>
      <c r="F113" s="90">
        <v>43011</v>
      </c>
      <c r="G113" s="94" t="s">
        <v>2496</v>
      </c>
    </row>
    <row r="114" spans="1:7" ht="44" x14ac:dyDescent="0.2">
      <c r="A114" s="35" t="s">
        <v>2497</v>
      </c>
      <c r="B114" s="14" t="s">
        <v>6</v>
      </c>
      <c r="C114" s="14" t="s">
        <v>413</v>
      </c>
      <c r="D114" s="14" t="s">
        <v>353</v>
      </c>
      <c r="E114" s="14" t="s">
        <v>1510</v>
      </c>
      <c r="F114" s="90">
        <v>43010</v>
      </c>
      <c r="G114" s="94" t="s">
        <v>2498</v>
      </c>
    </row>
    <row r="115" spans="1:7" ht="144" x14ac:dyDescent="0.2">
      <c r="A115" s="35" t="s">
        <v>2499</v>
      </c>
      <c r="B115" s="14" t="s">
        <v>6</v>
      </c>
      <c r="C115" s="14" t="s">
        <v>2500</v>
      </c>
      <c r="D115" s="14" t="s">
        <v>353</v>
      </c>
      <c r="E115" s="14" t="s">
        <v>1510</v>
      </c>
      <c r="F115" s="90">
        <v>43033</v>
      </c>
      <c r="G115" s="94" t="s">
        <v>2501</v>
      </c>
    </row>
    <row r="116" spans="1:7" ht="108" x14ac:dyDescent="0.2">
      <c r="A116" s="96" t="s">
        <v>2502</v>
      </c>
      <c r="B116" s="103" t="s">
        <v>10</v>
      </c>
      <c r="C116" s="14" t="s">
        <v>2503</v>
      </c>
      <c r="D116" s="14" t="s">
        <v>2504</v>
      </c>
      <c r="E116" s="14" t="s">
        <v>2505</v>
      </c>
      <c r="F116" s="90">
        <v>43041</v>
      </c>
      <c r="G116" s="94" t="s">
        <v>2506</v>
      </c>
    </row>
    <row r="117" spans="1:7" ht="180" x14ac:dyDescent="0.2">
      <c r="A117" s="96" t="s">
        <v>2507</v>
      </c>
      <c r="B117" s="103" t="s">
        <v>10</v>
      </c>
      <c r="C117" s="14" t="s">
        <v>2508</v>
      </c>
      <c r="D117" s="14" t="s">
        <v>278</v>
      </c>
      <c r="E117" s="14" t="s">
        <v>2509</v>
      </c>
      <c r="F117" s="90">
        <v>43051</v>
      </c>
      <c r="G117" s="94" t="s">
        <v>2510</v>
      </c>
    </row>
    <row r="118" spans="1:7" ht="44" x14ac:dyDescent="0.2">
      <c r="A118" s="96" t="s">
        <v>2511</v>
      </c>
      <c r="B118" s="103" t="s">
        <v>2512</v>
      </c>
      <c r="C118" s="14" t="s">
        <v>2513</v>
      </c>
      <c r="D118" s="14" t="s">
        <v>2514</v>
      </c>
      <c r="E118" s="14" t="s">
        <v>2515</v>
      </c>
      <c r="F118" s="90">
        <v>43046</v>
      </c>
      <c r="G118" s="94" t="s">
        <v>2516</v>
      </c>
    </row>
    <row r="119" spans="1:7" ht="72" x14ac:dyDescent="0.2">
      <c r="A119" s="96" t="s">
        <v>2517</v>
      </c>
      <c r="B119" s="103" t="s">
        <v>10</v>
      </c>
      <c r="C119" s="14" t="s">
        <v>2518</v>
      </c>
      <c r="D119" s="14" t="s">
        <v>2514</v>
      </c>
      <c r="E119" s="14" t="s">
        <v>2515</v>
      </c>
      <c r="F119" s="90">
        <v>43046</v>
      </c>
      <c r="G119" s="94" t="s">
        <v>2519</v>
      </c>
    </row>
    <row r="120" spans="1:7" ht="55" x14ac:dyDescent="0.2">
      <c r="A120" s="96" t="s">
        <v>2520</v>
      </c>
      <c r="B120" s="103" t="s">
        <v>2512</v>
      </c>
      <c r="C120" s="14" t="s">
        <v>1856</v>
      </c>
      <c r="D120" s="14" t="s">
        <v>2514</v>
      </c>
      <c r="E120" s="14" t="s">
        <v>2521</v>
      </c>
      <c r="F120" s="90">
        <v>43062</v>
      </c>
      <c r="G120" s="94" t="s">
        <v>2522</v>
      </c>
    </row>
    <row r="121" spans="1:7" ht="44" x14ac:dyDescent="0.2">
      <c r="A121" s="96" t="s">
        <v>2523</v>
      </c>
      <c r="B121" s="103" t="s">
        <v>2512</v>
      </c>
      <c r="C121" s="14" t="s">
        <v>2524</v>
      </c>
      <c r="D121" s="14" t="s">
        <v>2514</v>
      </c>
      <c r="E121" s="14" t="s">
        <v>2515</v>
      </c>
      <c r="F121" s="90">
        <v>43060</v>
      </c>
      <c r="G121" s="94" t="s">
        <v>2525</v>
      </c>
    </row>
    <row r="122" spans="1:7" ht="36" x14ac:dyDescent="0.2">
      <c r="A122" s="99" t="s">
        <v>2526</v>
      </c>
      <c r="B122" s="103" t="s">
        <v>2512</v>
      </c>
      <c r="C122" s="14" t="s">
        <v>2527</v>
      </c>
      <c r="D122" s="14" t="s">
        <v>1071</v>
      </c>
      <c r="E122" s="14" t="s">
        <v>1510</v>
      </c>
      <c r="F122" s="90">
        <v>43060</v>
      </c>
      <c r="G122" s="94" t="s">
        <v>2528</v>
      </c>
    </row>
    <row r="123" spans="1:7" ht="39" x14ac:dyDescent="0.2">
      <c r="A123" s="99" t="s">
        <v>2529</v>
      </c>
      <c r="B123" s="14" t="s">
        <v>6</v>
      </c>
      <c r="C123" s="14" t="s">
        <v>2530</v>
      </c>
      <c r="D123" s="14" t="s">
        <v>248</v>
      </c>
      <c r="E123" s="14" t="s">
        <v>2531</v>
      </c>
      <c r="F123" s="90">
        <v>43039</v>
      </c>
      <c r="G123" s="94" t="s">
        <v>2532</v>
      </c>
    </row>
    <row r="124" spans="1:7" ht="36" x14ac:dyDescent="0.2">
      <c r="A124" s="99" t="s">
        <v>2533</v>
      </c>
      <c r="B124" s="105" t="s">
        <v>2534</v>
      </c>
      <c r="C124" s="105" t="s">
        <v>2535</v>
      </c>
      <c r="D124" s="105" t="s">
        <v>1256</v>
      </c>
      <c r="E124" s="105">
        <v>11.5</v>
      </c>
      <c r="F124" s="97">
        <v>43072</v>
      </c>
      <c r="G124" s="94" t="s">
        <v>2536</v>
      </c>
    </row>
    <row r="125" spans="1:7" ht="39" x14ac:dyDescent="0.2">
      <c r="A125" s="99" t="s">
        <v>2537</v>
      </c>
      <c r="B125" s="105" t="s">
        <v>2538</v>
      </c>
      <c r="C125" s="105" t="s">
        <v>2539</v>
      </c>
      <c r="D125" s="105" t="s">
        <v>2540</v>
      </c>
      <c r="E125" s="105">
        <v>11.5</v>
      </c>
      <c r="F125" s="97">
        <v>43072</v>
      </c>
      <c r="G125" s="94" t="s">
        <v>2541</v>
      </c>
    </row>
    <row r="126" spans="1:7" ht="108" x14ac:dyDescent="0.2">
      <c r="A126" s="99" t="s">
        <v>2542</v>
      </c>
      <c r="B126" s="105" t="s">
        <v>2538</v>
      </c>
      <c r="C126" s="105" t="s">
        <v>50</v>
      </c>
      <c r="D126" s="105" t="s">
        <v>2543</v>
      </c>
      <c r="E126" s="105" t="s">
        <v>2544</v>
      </c>
      <c r="F126" s="97">
        <v>43087</v>
      </c>
      <c r="G126" s="94" t="s">
        <v>2545</v>
      </c>
    </row>
    <row r="127" spans="1:7" ht="144" x14ac:dyDescent="0.2">
      <c r="A127" s="99" t="s">
        <v>2546</v>
      </c>
      <c r="B127" s="105" t="s">
        <v>2538</v>
      </c>
      <c r="C127" s="105" t="s">
        <v>2547</v>
      </c>
      <c r="D127" s="105" t="s">
        <v>1064</v>
      </c>
      <c r="E127" s="105" t="s">
        <v>2548</v>
      </c>
      <c r="F127" s="97">
        <v>43087</v>
      </c>
      <c r="G127" s="94" t="s">
        <v>2549</v>
      </c>
    </row>
    <row r="128" spans="1:7" ht="26" x14ac:dyDescent="0.2">
      <c r="A128" s="99" t="s">
        <v>2550</v>
      </c>
      <c r="B128" s="105" t="s">
        <v>2551</v>
      </c>
      <c r="C128" s="105" t="s">
        <v>2552</v>
      </c>
      <c r="D128" s="105" t="s">
        <v>1256</v>
      </c>
      <c r="E128" s="105">
        <v>11.7</v>
      </c>
      <c r="F128" s="97">
        <v>43090</v>
      </c>
      <c r="G128" s="94" t="s">
        <v>2553</v>
      </c>
    </row>
    <row r="129" spans="1:7" ht="60" x14ac:dyDescent="0.2">
      <c r="A129" s="99" t="s">
        <v>2554</v>
      </c>
      <c r="B129" s="105" t="s">
        <v>2538</v>
      </c>
      <c r="C129" s="105" t="s">
        <v>2539</v>
      </c>
      <c r="D129" s="105" t="s">
        <v>2555</v>
      </c>
      <c r="E129" s="105" t="s">
        <v>2556</v>
      </c>
      <c r="F129" s="97">
        <v>43091</v>
      </c>
      <c r="G129" s="94" t="s">
        <v>2557</v>
      </c>
    </row>
    <row r="130" spans="1:7" ht="108" x14ac:dyDescent="0.2">
      <c r="A130" s="99" t="s">
        <v>2558</v>
      </c>
      <c r="B130" s="105" t="s">
        <v>2538</v>
      </c>
      <c r="C130" s="105" t="s">
        <v>2559</v>
      </c>
      <c r="D130" s="105" t="s">
        <v>2540</v>
      </c>
      <c r="E130" s="105">
        <v>11.7</v>
      </c>
      <c r="F130" s="97">
        <v>43091</v>
      </c>
      <c r="G130" s="94" t="s">
        <v>2560</v>
      </c>
    </row>
    <row r="131" spans="1:7" ht="48" x14ac:dyDescent="0.2">
      <c r="A131" s="99" t="s">
        <v>2561</v>
      </c>
      <c r="B131" s="105" t="s">
        <v>6</v>
      </c>
      <c r="C131" s="105" t="s">
        <v>2562</v>
      </c>
      <c r="D131" s="105" t="s">
        <v>7</v>
      </c>
      <c r="E131" s="105" t="s">
        <v>2563</v>
      </c>
      <c r="F131" s="97">
        <v>43091</v>
      </c>
      <c r="G131" s="94" t="s">
        <v>2564</v>
      </c>
    </row>
    <row r="132" spans="1:7" ht="60" x14ac:dyDescent="0.2">
      <c r="A132" s="99" t="s">
        <v>2565</v>
      </c>
      <c r="B132" s="105" t="s">
        <v>6</v>
      </c>
      <c r="C132" s="105" t="s">
        <v>2566</v>
      </c>
      <c r="D132" s="105" t="s">
        <v>1256</v>
      </c>
      <c r="E132" s="105">
        <v>11.7</v>
      </c>
      <c r="F132" s="97">
        <v>43091</v>
      </c>
      <c r="G132" s="94" t="s">
        <v>2567</v>
      </c>
    </row>
    <row r="133" spans="1:7" ht="72" x14ac:dyDescent="0.2">
      <c r="A133" s="99" t="s">
        <v>2568</v>
      </c>
      <c r="B133" s="105" t="s">
        <v>2538</v>
      </c>
      <c r="C133" s="105" t="s">
        <v>2559</v>
      </c>
      <c r="D133" s="105" t="s">
        <v>2540</v>
      </c>
      <c r="E133" s="105" t="s">
        <v>2569</v>
      </c>
      <c r="F133" s="97">
        <v>43090</v>
      </c>
      <c r="G133" s="94" t="s">
        <v>2570</v>
      </c>
    </row>
    <row r="134" spans="1:7" ht="48" x14ac:dyDescent="0.2">
      <c r="A134" s="99" t="s">
        <v>2571</v>
      </c>
      <c r="B134" s="105" t="s">
        <v>2538</v>
      </c>
      <c r="C134" s="105" t="s">
        <v>2572</v>
      </c>
      <c r="D134" s="105" t="s">
        <v>2540</v>
      </c>
      <c r="E134" s="105">
        <v>11.7</v>
      </c>
      <c r="F134" s="97">
        <v>43090</v>
      </c>
      <c r="G134" s="94" t="s">
        <v>2573</v>
      </c>
    </row>
    <row r="135" spans="1:7" ht="65" x14ac:dyDescent="0.2">
      <c r="A135" s="99" t="s">
        <v>2574</v>
      </c>
      <c r="B135" s="105" t="s">
        <v>2538</v>
      </c>
      <c r="C135" s="105" t="s">
        <v>2575</v>
      </c>
      <c r="D135" s="105" t="s">
        <v>2540</v>
      </c>
      <c r="E135" s="105">
        <v>11.7</v>
      </c>
      <c r="F135" s="97">
        <v>43090</v>
      </c>
      <c r="G135" s="94" t="s">
        <v>2576</v>
      </c>
    </row>
    <row r="136" spans="1:7" ht="144" x14ac:dyDescent="0.2">
      <c r="A136" s="99" t="s">
        <v>2577</v>
      </c>
      <c r="B136" s="105" t="s">
        <v>2538</v>
      </c>
      <c r="C136" s="105" t="s">
        <v>2578</v>
      </c>
      <c r="D136" s="105" t="s">
        <v>2579</v>
      </c>
      <c r="E136" s="105" t="s">
        <v>2580</v>
      </c>
      <c r="F136" s="97">
        <v>43097</v>
      </c>
      <c r="G136" s="94" t="s">
        <v>2581</v>
      </c>
    </row>
    <row r="137" spans="1:7" ht="60" x14ac:dyDescent="0.2">
      <c r="A137" s="99" t="s">
        <v>2582</v>
      </c>
      <c r="B137" s="105" t="s">
        <v>2538</v>
      </c>
      <c r="C137" s="105" t="s">
        <v>2583</v>
      </c>
      <c r="D137" s="105" t="s">
        <v>2579</v>
      </c>
      <c r="E137" s="105" t="s">
        <v>2584</v>
      </c>
      <c r="F137" s="97">
        <v>43091</v>
      </c>
      <c r="G137" s="94" t="s">
        <v>2585</v>
      </c>
    </row>
    <row r="138" spans="1:7" ht="72" x14ac:dyDescent="0.2">
      <c r="A138" s="35" t="s">
        <v>2586</v>
      </c>
      <c r="B138" s="105" t="s">
        <v>2538</v>
      </c>
      <c r="C138" s="105" t="s">
        <v>2587</v>
      </c>
      <c r="D138" s="105" t="s">
        <v>2540</v>
      </c>
      <c r="E138" s="105" t="s">
        <v>2588</v>
      </c>
      <c r="F138" s="97">
        <v>43082</v>
      </c>
      <c r="G138" s="94" t="s">
        <v>2589</v>
      </c>
    </row>
    <row r="139" spans="1:7" x14ac:dyDescent="0.2">
      <c r="A139" s="78"/>
      <c r="B139" s="47"/>
      <c r="C139" s="47"/>
      <c r="D139" s="47"/>
      <c r="E139" s="47"/>
      <c r="F139" s="81"/>
      <c r="G139" s="75"/>
    </row>
    <row r="140" spans="1:7" x14ac:dyDescent="0.2">
      <c r="A140" s="78"/>
      <c r="B140" s="47"/>
      <c r="C140" s="47"/>
      <c r="D140" s="47"/>
      <c r="E140" s="47"/>
      <c r="F140" s="81"/>
      <c r="G140" s="75"/>
    </row>
    <row r="141" spans="1:7" x14ac:dyDescent="0.2">
      <c r="A141" s="79"/>
      <c r="B141" s="80"/>
      <c r="C141" s="80"/>
      <c r="D141" s="80"/>
      <c r="E141" s="80"/>
      <c r="F141" s="82"/>
      <c r="G141" s="86"/>
    </row>
    <row r="142" spans="1:7" x14ac:dyDescent="0.2">
      <c r="A142" s="78"/>
      <c r="B142" s="47"/>
      <c r="C142" s="47"/>
      <c r="D142" s="47"/>
      <c r="E142" s="47"/>
      <c r="F142" s="81"/>
      <c r="G142" s="75"/>
    </row>
    <row r="143" spans="1:7" x14ac:dyDescent="0.2">
      <c r="A143" s="78"/>
      <c r="B143" s="47"/>
      <c r="C143" s="47"/>
      <c r="D143" s="47"/>
      <c r="E143" s="47"/>
      <c r="F143" s="81"/>
      <c r="G143" s="75"/>
    </row>
    <row r="144" spans="1:7" x14ac:dyDescent="0.2">
      <c r="A144" s="78"/>
      <c r="B144" s="47"/>
      <c r="C144" s="47"/>
      <c r="D144" s="47"/>
      <c r="E144" s="47"/>
      <c r="F144" s="81"/>
      <c r="G144" s="75"/>
    </row>
    <row r="145" spans="1:7" x14ac:dyDescent="0.2">
      <c r="A145" s="20"/>
      <c r="B145" s="71"/>
      <c r="C145" s="47"/>
      <c r="E145" s="47"/>
      <c r="F145" s="4"/>
      <c r="G145" s="68"/>
    </row>
    <row r="146" spans="1:7" x14ac:dyDescent="0.2">
      <c r="A146" s="20"/>
      <c r="B146" s="47"/>
      <c r="C146" s="47"/>
      <c r="D146" s="47"/>
      <c r="E146" s="47"/>
      <c r="F146" s="4"/>
      <c r="G146" s="68"/>
    </row>
    <row r="147" spans="1:7" x14ac:dyDescent="0.2">
      <c r="A147" s="20"/>
      <c r="B147" s="47"/>
      <c r="C147" s="47"/>
      <c r="D147" s="47"/>
      <c r="E147" s="47"/>
      <c r="F147" s="4"/>
      <c r="G147" s="68"/>
    </row>
    <row r="148" spans="1:7" x14ac:dyDescent="0.2">
      <c r="A148" s="20"/>
      <c r="B148" s="47"/>
      <c r="C148" s="47"/>
      <c r="D148" s="47"/>
      <c r="E148" s="47"/>
      <c r="F148" s="4"/>
      <c r="G148" s="68"/>
    </row>
    <row r="149" spans="1:7" x14ac:dyDescent="0.2">
      <c r="A149" s="20"/>
      <c r="B149" s="47"/>
      <c r="C149" s="47"/>
      <c r="E149" s="47"/>
      <c r="F149" s="4"/>
      <c r="G149" s="68"/>
    </row>
    <row r="150" spans="1:7" x14ac:dyDescent="0.2">
      <c r="A150" s="20"/>
      <c r="B150" s="47"/>
      <c r="C150" s="47"/>
      <c r="E150" s="47"/>
      <c r="F150" s="4"/>
      <c r="G150" s="68"/>
    </row>
    <row r="151" spans="1:7" x14ac:dyDescent="0.2">
      <c r="A151" s="20"/>
      <c r="B151" s="47"/>
      <c r="C151" s="47"/>
      <c r="E151" s="47"/>
      <c r="F151" s="4"/>
      <c r="G151" s="68"/>
    </row>
    <row r="152" spans="1:7" x14ac:dyDescent="0.2">
      <c r="A152" s="20"/>
      <c r="B152" s="47"/>
      <c r="C152" s="47"/>
      <c r="D152" s="47"/>
      <c r="E152" s="47"/>
      <c r="F152" s="4"/>
      <c r="G152" s="68"/>
    </row>
    <row r="153" spans="1:7" x14ac:dyDescent="0.2">
      <c r="A153" s="20"/>
      <c r="B153" s="47"/>
      <c r="C153" s="47"/>
      <c r="D153" s="47"/>
      <c r="E153" s="47"/>
      <c r="F153" s="4"/>
      <c r="G153" s="68"/>
    </row>
    <row r="154" spans="1:7" x14ac:dyDescent="0.2">
      <c r="A154" s="20"/>
      <c r="B154" s="47"/>
      <c r="C154" s="47"/>
      <c r="D154" s="47"/>
      <c r="E154" s="47"/>
      <c r="F154" s="4"/>
      <c r="G154" s="68"/>
    </row>
    <row r="155" spans="1:7" x14ac:dyDescent="0.2">
      <c r="A155" s="20"/>
      <c r="B155" s="47"/>
      <c r="C155" s="47"/>
      <c r="D155" s="47"/>
      <c r="E155" s="47"/>
      <c r="F155" s="4"/>
      <c r="G155" s="68"/>
    </row>
    <row r="156" spans="1:7" x14ac:dyDescent="0.2">
      <c r="A156" s="20"/>
      <c r="B156" s="47"/>
      <c r="C156" s="47"/>
      <c r="D156" s="47"/>
      <c r="E156" s="47"/>
      <c r="F156" s="4"/>
      <c r="G156" s="68"/>
    </row>
    <row r="157" spans="1:7" x14ac:dyDescent="0.2">
      <c r="A157" s="20"/>
      <c r="B157" s="47"/>
      <c r="C157" s="47"/>
      <c r="D157" s="47"/>
      <c r="E157" s="47"/>
      <c r="F157" s="4"/>
      <c r="G157" s="68"/>
    </row>
    <row r="158" spans="1:7" x14ac:dyDescent="0.2">
      <c r="A158" s="20"/>
      <c r="B158" s="47"/>
      <c r="C158" s="47"/>
      <c r="D158" s="47"/>
      <c r="E158" s="47"/>
      <c r="F158" s="4"/>
      <c r="G158" s="68"/>
    </row>
    <row r="159" spans="1:7" x14ac:dyDescent="0.2">
      <c r="A159" s="20"/>
      <c r="B159" s="47"/>
      <c r="C159" s="47"/>
      <c r="D159" s="47"/>
      <c r="E159" s="47"/>
      <c r="F159" s="4"/>
      <c r="G159" s="68"/>
    </row>
  </sheetData>
  <phoneticPr fontId="2"/>
  <hyperlinks>
    <hyperlink ref="A2" r:id="rId1" tooltip="Exclude column name using Filter option in Sequential File stage output in Parallel DataStage job." display="http://www-01.ibm.com/support/docview.wss?uid=swg21984738" xr:uid="{00000000-0004-0000-0800-000000000000}"/>
    <hyperlink ref="A3" r:id="rId2" tooltip="Information Server 11.5 FixPack 1 fails with &quot;syntax error near unexpected token `&quot;--module=https&quot;'&quot;" display="http://www-01.ibm.com/support/docview.wss?uid=swg21997812" xr:uid="{00000000-0004-0000-0800-000001000000}"/>
    <hyperlink ref="A4" r:id="rId3" tooltip="Applying Patch JR53856 on 9.1 gives error on Optimization" display="http://www-01.ibm.com/support/docview.wss?uid=swg21995836" xr:uid="{00000000-0004-0000-0800-000002000000}"/>
    <hyperlink ref="A5" r:id="rId4" tooltip="Multi-byte characters are not appearing correctly in Datastage when a job is using DB2 connector" display="http://www-01.ibm.com/support/docview.wss?uid=swg21635053" xr:uid="{00000000-0004-0000-0800-000003000000}"/>
    <hyperlink ref="A6" r:id="rId5" tooltip="Setting the SPNEGO filter in InfoSphere Information Server versions 11.3 and 11.5" display="http://www-01.ibm.com/support/docview.wss?uid=swg21985913" xr:uid="{00000000-0004-0000-0800-000004000000}"/>
    <hyperlink ref="A7" r:id="rId6" tooltip="Customize InfoSphere Information Governance Catalog image display." display="http://www-01.ibm.com/support/docview.wss?uid=swg21997311" xr:uid="{00000000-0004-0000-0800-000005000000}"/>
    <hyperlink ref="A8" r:id="rId7" tooltip="When starting Websphere where does it read the proper user credentials" display="http://www-01.ibm.com/support/docview.wss?uid=swg21997217" xr:uid="{00000000-0004-0000-0800-000006000000}"/>
    <hyperlink ref="A9" r:id="rId8" tooltip="Automatically tune values in the uvconfig file of the server engine by using a script" display="http://www-01.ibm.com/support/docview.wss?uid=swg21470339" xr:uid="{00000000-0004-0000-0800-000007000000}"/>
    <hyperlink ref="A10" r:id="rId9" xr:uid="{00000000-0004-0000-0800-000008000000}"/>
    <hyperlink ref="A11" r:id="rId10" xr:uid="{00000000-0004-0000-0800-000009000000}"/>
    <hyperlink ref="A12" r:id="rId11" xr:uid="{00000000-0004-0000-0800-00000A000000}"/>
    <hyperlink ref="A13" r:id="rId12" xr:uid="{00000000-0004-0000-0800-00000B000000}"/>
    <hyperlink ref="A14" r:id="rId13" xr:uid="{00000000-0004-0000-0800-00000C000000}"/>
    <hyperlink ref="A15" r:id="rId14" xr:uid="{00000000-0004-0000-0800-00000D000000}"/>
    <hyperlink ref="A16" r:id="rId15" xr:uid="{00000000-0004-0000-0800-00000E000000}"/>
    <hyperlink ref="A17" r:id="rId16" xr:uid="{00000000-0004-0000-0800-00000F000000}"/>
    <hyperlink ref="A18" r:id="rId17" xr:uid="{00000000-0004-0000-0800-000010000000}"/>
    <hyperlink ref="A19" r:id="rId18" xr:uid="{00000000-0004-0000-0800-000011000000}"/>
    <hyperlink ref="A20" r:id="rId19" xr:uid="{00000000-0004-0000-0800-000012000000}"/>
    <hyperlink ref="A21" r:id="rId20" display="http://www-01.ibm.com/support/docview.wss?uid=swg21998429" xr:uid="{00000000-0004-0000-0800-000013000000}"/>
    <hyperlink ref="A22" r:id="rId21" xr:uid="{00000000-0004-0000-0800-000014000000}"/>
    <hyperlink ref="A23" r:id="rId22" xr:uid="{00000000-0004-0000-0800-000015000000}"/>
    <hyperlink ref="A24" r:id="rId23" xr:uid="{00000000-0004-0000-0800-000016000000}"/>
    <hyperlink ref="A25" r:id="rId24" xr:uid="{00000000-0004-0000-0800-000017000000}"/>
    <hyperlink ref="A26" r:id="rId25" xr:uid="{00000000-0004-0000-0800-000018000000}"/>
    <hyperlink ref="A27" r:id="rId26" xr:uid="{00000000-0004-0000-0800-000019000000}"/>
    <hyperlink ref="A28" r:id="rId27" xr:uid="{00000000-0004-0000-0800-00001A000000}"/>
    <hyperlink ref="A29" r:id="rId28" xr:uid="{00000000-0004-0000-0800-00001B000000}"/>
    <hyperlink ref="A30" r:id="rId29" xr:uid="{00000000-0004-0000-0800-00001C000000}"/>
    <hyperlink ref="A31" r:id="rId30" xr:uid="{00000000-0004-0000-0800-00001D000000}"/>
    <hyperlink ref="A32" r:id="rId31" xr:uid="{00000000-0004-0000-0800-00001E000000}"/>
    <hyperlink ref="A33" r:id="rId32" xr:uid="{00000000-0004-0000-0800-00001F000000}"/>
    <hyperlink ref="A34" r:id="rId33" xr:uid="{00000000-0004-0000-0800-000020000000}"/>
    <hyperlink ref="A35" r:id="rId34" xr:uid="{00000000-0004-0000-0800-000021000000}"/>
    <hyperlink ref="A36" r:id="rId35" xr:uid="{00000000-0004-0000-0800-000022000000}"/>
    <hyperlink ref="A37" r:id="rId36" xr:uid="{00000000-0004-0000-0800-000023000000}"/>
    <hyperlink ref="A38" r:id="rId37" xr:uid="{00000000-0004-0000-0800-000024000000}"/>
    <hyperlink ref="A39" r:id="rId38" xr:uid="{00000000-0004-0000-0800-000025000000}"/>
    <hyperlink ref="A40" r:id="rId39" xr:uid="{00000000-0004-0000-0800-000026000000}"/>
    <hyperlink ref="A41" r:id="rId40" xr:uid="{00000000-0004-0000-0800-000027000000}"/>
    <hyperlink ref="A42" r:id="rId41" xr:uid="{00000000-0004-0000-0800-000028000000}"/>
    <hyperlink ref="A43" r:id="rId42" xr:uid="{00000000-0004-0000-0800-000029000000}"/>
    <hyperlink ref="A44" r:id="rId43" xr:uid="{00000000-0004-0000-0800-00002A000000}"/>
    <hyperlink ref="A45" r:id="rId44" display="http://www-01.ibm.com/support/docview.wss?uid=swg22003895" xr:uid="{00000000-0004-0000-0800-00002B000000}"/>
    <hyperlink ref="A46" r:id="rId45" display="http://www-01.ibm.com/support/docview.wss?uid=swg22000938" xr:uid="{00000000-0004-0000-0800-00002C000000}"/>
    <hyperlink ref="A47" r:id="rId46" display="http://www-01.ibm.com/support/docview.wss?uid=swg21994322" xr:uid="{00000000-0004-0000-0800-00002D000000}"/>
    <hyperlink ref="A48" r:id="rId47" display="http://www-01.ibm.com/support/docview.wss?uid=swg22003241" xr:uid="{00000000-0004-0000-0800-00002E000000}"/>
    <hyperlink ref="A49" r:id="rId48" display="http://www-01.ibm.com/support/docview.wss?uid=swg22003899" xr:uid="{00000000-0004-0000-0800-00002F000000}"/>
    <hyperlink ref="A50" r:id="rId49" display="http://www-01.ibm.com/support/docview.wss?uid=swg22003568" xr:uid="{00000000-0004-0000-0800-000030000000}"/>
    <hyperlink ref="A51" r:id="rId50" display="http://www-01.ibm.com/support/docview.wss?uid=swg21693844" xr:uid="{00000000-0004-0000-0800-000031000000}"/>
    <hyperlink ref="A52" r:id="rId51" display="http://www-01.ibm.com/support/docview.wss?uid=swg27046760" xr:uid="{00000000-0004-0000-0800-000032000000}"/>
    <hyperlink ref="A53" r:id="rId52" display="http://www-01.ibm.com/support/docview.wss?uid=swg22003298" xr:uid="{00000000-0004-0000-0800-000033000000}"/>
    <hyperlink ref="A54" r:id="rId53" display="http://www-01.ibm.com/support/docview.wss?uid=swg22003176" xr:uid="{00000000-0004-0000-0800-000034000000}"/>
    <hyperlink ref="A55" r:id="rId54" display="http://www-01.ibm.com/support/docview.wss?uid=swg22003261" xr:uid="{00000000-0004-0000-0800-000035000000}"/>
    <hyperlink ref="A56" r:id="rId55" display="http://www-01.ibm.com/support/docview.wss?uid=swg21999531" xr:uid="{00000000-0004-0000-0800-000036000000}"/>
    <hyperlink ref="A57" r:id="rId56" display="http://www-01.ibm.com/support/docview.wss?uid=swg22002836" xr:uid="{00000000-0004-0000-0800-000037000000}"/>
    <hyperlink ref="A58" r:id="rId57" xr:uid="{00000000-0004-0000-0800-000038000000}"/>
    <hyperlink ref="A59" r:id="rId58" xr:uid="{00000000-0004-0000-0800-000039000000}"/>
    <hyperlink ref="A60" r:id="rId59" display="http://www-01.ibm.com/support/docview.wss?uid=swg22000575" xr:uid="{00000000-0004-0000-0800-00003A000000}"/>
    <hyperlink ref="A61" r:id="rId60" xr:uid="{00000000-0004-0000-0800-00003B000000}"/>
    <hyperlink ref="A62" r:id="rId61" display="http://www-01.ibm.com/support/docview.wss?uid=swg21997361" xr:uid="{00000000-0004-0000-0800-00003C000000}"/>
    <hyperlink ref="A63" r:id="rId62" display="http://www-01.ibm.com/support/docview.wss?uid=swg22002145" xr:uid="{00000000-0004-0000-0800-00003D000000}"/>
    <hyperlink ref="A64" r:id="rId63" xr:uid="{00000000-0004-0000-0800-00003E000000}"/>
    <hyperlink ref="A65" r:id="rId64" display="http://www-01.ibm.com/support/docview.wss?uid=swg22005016" xr:uid="{00000000-0004-0000-0800-00003F000000}"/>
    <hyperlink ref="A66" r:id="rId65" display="http://www-01.ibm.com/support/docview.wss?uid=swg22004810" xr:uid="{00000000-0004-0000-0800-000040000000}"/>
    <hyperlink ref="A67" r:id="rId66" display="http://www-01.ibm.com/support/docview.wss?uid=swg21997974" xr:uid="{00000000-0004-0000-0800-000041000000}"/>
    <hyperlink ref="A68" r:id="rId67" display="http://www-01.ibm.com/support/docview.wss?uid=swg22004558" xr:uid="{00000000-0004-0000-0800-000042000000}"/>
    <hyperlink ref="A69" r:id="rId68" display="http://www-01.ibm.com/support/docview.wss?uid=swg22001891" xr:uid="{00000000-0004-0000-0800-000043000000}"/>
    <hyperlink ref="A70" r:id="rId69" display="http://www-01.ibm.com/support/docview.wss?uid=swg22004111" xr:uid="{00000000-0004-0000-0800-000044000000}"/>
    <hyperlink ref="A71" r:id="rId70" display="http://www-01.ibm.com/support/docview.wss?uid=swg22003827" xr:uid="{00000000-0004-0000-0800-000045000000}"/>
    <hyperlink ref="A72" r:id="rId71" display="http://www-01.ibm.com/support/docview.wss?uid=swg21639344" xr:uid="{00000000-0004-0000-0800-000046000000}"/>
    <hyperlink ref="A73" r:id="rId72" display="http://www-01.ibm.com/support/docview.wss?uid=swg22005581" xr:uid="{00000000-0004-0000-0800-000047000000}"/>
    <hyperlink ref="A74" r:id="rId73" display="http://www-01.ibm.com/support/docview.wss?uid=swg22005844" xr:uid="{00000000-0004-0000-0800-000048000000}"/>
    <hyperlink ref="A75" r:id="rId74" display="http://www-01.ibm.com/support/docview.wss?uid=swg21987822" xr:uid="{00000000-0004-0000-0800-000049000000}"/>
    <hyperlink ref="A76" r:id="rId75" display="http://www-01.ibm.com/support/docview.wss?uid=swg22005890" xr:uid="{00000000-0004-0000-0800-00004A000000}"/>
    <hyperlink ref="A77" r:id="rId76" display="http://www-01.ibm.com/support/docview.wss?uid=swg21504927" xr:uid="{00000000-0004-0000-0800-00004B000000}"/>
    <hyperlink ref="A78" r:id="rId77" display="http://www-01.ibm.com/support/docview.wss?uid=swg22006079" xr:uid="{00000000-0004-0000-0800-00004C000000}"/>
    <hyperlink ref="A79" r:id="rId78" display="http://www-01.ibm.com/support/docview.wss?uid=swg22002492" xr:uid="{00000000-0004-0000-0800-00004D000000}"/>
    <hyperlink ref="A80" r:id="rId79" display="http://www-01.ibm.com/support/docview.wss?uid=swg22006559" xr:uid="{00000000-0004-0000-0800-00004E000000}"/>
    <hyperlink ref="A81" r:id="rId80" display="http://www-01.ibm.com/support/docview.wss?uid=swg22006736" xr:uid="{00000000-0004-0000-0800-00004F000000}"/>
    <hyperlink ref="A82" r:id="rId81" display="http://www-01.ibm.com/support/docview.wss?uid=swg22003390" xr:uid="{00000000-0004-0000-0800-000050000000}"/>
    <hyperlink ref="A83" r:id="rId82" display="http://www-01.ibm.com/support/docview.wss?uid=swg22007221" xr:uid="{00000000-0004-0000-0800-000051000000}"/>
    <hyperlink ref="A84" r:id="rId83" display="http://www-01.ibm.com/support/docview.wss?uid=swg21671448" xr:uid="{00000000-0004-0000-0800-000052000000}"/>
    <hyperlink ref="A85" r:id="rId84" display="http://www-01.ibm.com/support/docview.wss?uid=swg21685151" xr:uid="{00000000-0004-0000-0800-000053000000}"/>
    <hyperlink ref="A86" r:id="rId85" display="http://www-01.ibm.com/support/docview.wss?uid=swg22007324" xr:uid="{00000000-0004-0000-0800-000054000000}"/>
    <hyperlink ref="A87" r:id="rId86" display="http://www-01.ibm.com/support/docview.wss?uid=swg22007819" xr:uid="{00000000-0004-0000-0800-000055000000}"/>
    <hyperlink ref="A88" r:id="rId87" display="http://www-01.ibm.com/support/docview.wss?uid=swg22007810" xr:uid="{00000000-0004-0000-0800-000056000000}"/>
    <hyperlink ref="A89" r:id="rId88" xr:uid="{00000000-0004-0000-0800-000057000000}"/>
    <hyperlink ref="A90" r:id="rId89" display="http://www-01.ibm.com/support/docview.wss?uid=swg21383312" xr:uid="{00000000-0004-0000-0800-000058000000}"/>
    <hyperlink ref="A91" r:id="rId90" display="http://www-01.ibm.com/support/docview.wss?uid=swg22007598" xr:uid="{00000000-0004-0000-0800-000059000000}"/>
    <hyperlink ref="A92" r:id="rId91" display="http://www-01.ibm.com/support/docview.wss?uid=swg22007326" xr:uid="{00000000-0004-0000-0800-00005A000000}"/>
    <hyperlink ref="A93" r:id="rId92" display="https://www.ibm.com/support/docview.wss?uid=swg22003156" xr:uid="{00000000-0004-0000-0800-00005B000000}"/>
    <hyperlink ref="A94" r:id="rId93" display="http://www-01.ibm.com/support/docview.wss?uid=swg22005466" xr:uid="{00000000-0004-0000-0800-00005C000000}"/>
    <hyperlink ref="A95" r:id="rId94" display="https://www.ibm.com/support/docview.wss?uid=swg21496350" xr:uid="{00000000-0004-0000-0800-00005D000000}"/>
    <hyperlink ref="A96" r:id="rId95" display="http://www-01.ibm.com/support/docview.wss?uid=swg21393359" xr:uid="{00000000-0004-0000-0800-00005E000000}"/>
    <hyperlink ref="A97" r:id="rId96" display="http://www-01.ibm.com/support/docview.wss?uid=swg21320474" xr:uid="{00000000-0004-0000-0800-00005F000000}"/>
    <hyperlink ref="A98" r:id="rId97" display="http://www-01.ibm.com/support/docview.wss?uid=swg22008139" xr:uid="{00000000-0004-0000-0800-000060000000}"/>
    <hyperlink ref="A99" r:id="rId98" display="http://www-01.ibm.com/support/docview.wss?uid=swg22008618" xr:uid="{00000000-0004-0000-0800-000061000000}"/>
    <hyperlink ref="A100" r:id="rId99" display="http://www-01.ibm.com/support/docview.wss?uid=swg22005178" xr:uid="{00000000-0004-0000-0800-000062000000}"/>
    <hyperlink ref="A101" r:id="rId100" display="http://www-01.ibm.com/support/docview.wss?uid=swg21616991" xr:uid="{00000000-0004-0000-0800-000063000000}"/>
    <hyperlink ref="A102" r:id="rId101" xr:uid="{00000000-0004-0000-0800-000064000000}"/>
    <hyperlink ref="A103" r:id="rId102" display="https://www.ibm.com/support/docview.wss?uid=swg21621492" xr:uid="{00000000-0004-0000-0800-000065000000}"/>
    <hyperlink ref="A104" r:id="rId103" display="http://www-01.ibm.com/support/docview.wss?uid=swg22010140" xr:uid="{00000000-0004-0000-0800-000066000000}"/>
    <hyperlink ref="A105" r:id="rId104" display="http://www-01.ibm.com/support/docview.wss?uid=swg22009243" xr:uid="{00000000-0004-0000-0800-000067000000}"/>
    <hyperlink ref="A106" r:id="rId105" display="https://www.ibm.com/support/docview.wss?uid=swg22009763" xr:uid="{00000000-0004-0000-0800-000068000000}"/>
    <hyperlink ref="A107" r:id="rId106" display="https://www.ibm.com/support/docview.wss?uid=swg22010039" xr:uid="{00000000-0004-0000-0800-000069000000}"/>
    <hyperlink ref="A108" r:id="rId107" display="http://www-01.ibm.com/support/docview.wss?uid=swg22006418" xr:uid="{00000000-0004-0000-0800-00006A000000}"/>
    <hyperlink ref="A109" r:id="rId108" display="http://www-01.ibm.com/support/docview.wss?uid=swg22008850" xr:uid="{00000000-0004-0000-0800-00006B000000}"/>
    <hyperlink ref="A110" r:id="rId109" display="http://www-01.ibm.com/support/docview.wss?uid=swg21645480" xr:uid="{00000000-0004-0000-0800-00006C000000}"/>
    <hyperlink ref="A111" r:id="rId110" display="http://www-01.ibm.com/support/docview.wss?uid=swg22006643" xr:uid="{00000000-0004-0000-0800-00006D000000}"/>
    <hyperlink ref="A112" r:id="rId111" display="https://www.ibm.com/support/docview.wss?uid=swg22010057" xr:uid="{00000000-0004-0000-0800-00006E000000}"/>
    <hyperlink ref="A113" r:id="rId112" display="http://www-01.ibm.com/support/docview.wss?uid=swg22009233" xr:uid="{00000000-0004-0000-0800-00006F000000}"/>
    <hyperlink ref="A114" r:id="rId113" xr:uid="{00000000-0004-0000-0800-000070000000}"/>
    <hyperlink ref="A115" r:id="rId114" xr:uid="{00000000-0004-0000-0800-000071000000}"/>
    <hyperlink ref="A116" r:id="rId115" display="http://www-01.ibm.com/support/docview.wss?uid=swg22006042" xr:uid="{00000000-0004-0000-0800-000072000000}"/>
    <hyperlink ref="A117" r:id="rId116" display="http://www-01.ibm.com/support/docview.wss?uid=swg21571515" xr:uid="{00000000-0004-0000-0800-000073000000}"/>
    <hyperlink ref="A118" r:id="rId117" display="http://www-01.ibm.com/support/docview.wss?uid=swg22010220" xr:uid="{00000000-0004-0000-0800-000074000000}"/>
    <hyperlink ref="A119" r:id="rId118" display="http://www-01.ibm.com/support/docview.wss?uid=swg22009869" xr:uid="{00000000-0004-0000-0800-000075000000}"/>
    <hyperlink ref="A120" r:id="rId119" display="http://www-01.ibm.com/support/docview.wss?uid=swg21648569" xr:uid="{00000000-0004-0000-0800-000076000000}"/>
    <hyperlink ref="A121" r:id="rId120" xr:uid="{00000000-0004-0000-0800-000077000000}"/>
    <hyperlink ref="A122" r:id="rId121" xr:uid="{00000000-0004-0000-0800-000078000000}"/>
    <hyperlink ref="A123" r:id="rId122" xr:uid="{00000000-0004-0000-0800-000079000000}"/>
    <hyperlink ref="A124" r:id="rId123" display="http://www-01.ibm.com/support/docview.wss?uid=swg22011254" xr:uid="{00000000-0004-0000-0800-00007A000000}"/>
    <hyperlink ref="A125" r:id="rId124" display="http://www-01.ibm.com/support/docview.wss?uid=swg22010330" xr:uid="{00000000-0004-0000-0800-00007B000000}"/>
    <hyperlink ref="A126" r:id="rId125" display="http://www-01.ibm.com/support/docview.wss?uid=swg21687104" xr:uid="{00000000-0004-0000-0800-00007C000000}"/>
    <hyperlink ref="A127" r:id="rId126" xr:uid="{00000000-0004-0000-0800-00007D000000}"/>
    <hyperlink ref="A128" r:id="rId127" display="http://www-01.ibm.com/support/docview.wss?uid=swg22011607" xr:uid="{00000000-0004-0000-0800-00007E000000}"/>
    <hyperlink ref="A129" r:id="rId128" display="http://www-01.ibm.com/support/docview.wss?uid=swg22005803" xr:uid="{00000000-0004-0000-0800-00007F000000}"/>
    <hyperlink ref="A130" r:id="rId129" display="http://www-01.ibm.com/support/docview.wss?uid=swg22011776" xr:uid="{00000000-0004-0000-0800-000080000000}"/>
    <hyperlink ref="A131" r:id="rId130" display="http://www-01.ibm.com/support/docview.wss?uid=swg22009537" xr:uid="{00000000-0004-0000-0800-000081000000}"/>
    <hyperlink ref="A132" r:id="rId131" display="http://www-01.ibm.com/support/docview.wss?uid=swg22011542" xr:uid="{00000000-0004-0000-0800-000082000000}"/>
    <hyperlink ref="A133" r:id="rId132" display="http://www-01.ibm.com/support/docview.wss?uid=swg22011777" xr:uid="{00000000-0004-0000-0800-000083000000}"/>
    <hyperlink ref="A134" r:id="rId133" display="http://www-01.ibm.com/support/docview.wss?uid=swg22011875" xr:uid="{00000000-0004-0000-0800-000084000000}"/>
    <hyperlink ref="A135" r:id="rId134" xr:uid="{00000000-0004-0000-0800-000085000000}"/>
    <hyperlink ref="A136" r:id="rId135" xr:uid="{00000000-0004-0000-0800-000086000000}"/>
    <hyperlink ref="A137" r:id="rId136" display="http://www-01.ibm.com/support/docview.wss?uid=swg22011987" xr:uid="{00000000-0004-0000-0800-000087000000}"/>
    <hyperlink ref="A138" r:id="rId137" display="http://www-01.ibm.com/support/docview.wss?uid=swg22007024" xr:uid="{00000000-0004-0000-0800-000088000000}"/>
  </hyperlinks>
  <pageMargins left="0.78700000000000003" right="0.78700000000000003" top="0.98399999999999999" bottom="0.98399999999999999" header="0.51200000000000001" footer="0.51200000000000001"/>
  <pageSetup paperSize="9" orientation="portrait" r:id="rId138"/>
  <headerFooter alignWithMargins="0"/>
  <legacyDrawing r:id="rId1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73"/>
  <sheetViews>
    <sheetView workbookViewId="0"/>
  </sheetViews>
  <sheetFormatPr defaultRowHeight="13" x14ac:dyDescent="0.2"/>
  <cols>
    <col min="1" max="1" width="39.26953125" style="2" customWidth="1"/>
    <col min="2" max="2" width="12.36328125" style="2" customWidth="1"/>
    <col min="3" max="3" width="8.6328125" style="2" customWidth="1"/>
    <col min="4" max="4" width="8.453125" style="2" customWidth="1"/>
    <col min="5" max="5" width="8.7265625" style="14" customWidth="1"/>
    <col min="6" max="6" width="8.90625" style="2" customWidth="1"/>
    <col min="7" max="7" width="50.90625" style="71" customWidth="1"/>
  </cols>
  <sheetData>
    <row r="1" spans="1:7" ht="22" x14ac:dyDescent="0.2">
      <c r="A1" s="11" t="s">
        <v>227</v>
      </c>
      <c r="B1" s="11" t="s">
        <v>398</v>
      </c>
      <c r="C1" s="11" t="s">
        <v>285</v>
      </c>
      <c r="D1" s="11" t="s">
        <v>399</v>
      </c>
      <c r="E1" s="13" t="s">
        <v>281</v>
      </c>
      <c r="F1" s="11" t="s">
        <v>515</v>
      </c>
      <c r="G1" s="84" t="s">
        <v>344</v>
      </c>
    </row>
    <row r="2" spans="1:7" ht="84" x14ac:dyDescent="0.2">
      <c r="A2" s="20" t="s">
        <v>2590</v>
      </c>
      <c r="B2" s="14" t="s">
        <v>2591</v>
      </c>
      <c r="C2" s="14" t="s">
        <v>2592</v>
      </c>
      <c r="D2" s="14" t="s">
        <v>2593</v>
      </c>
      <c r="E2" s="14" t="s">
        <v>2594</v>
      </c>
      <c r="F2" s="97">
        <v>43105</v>
      </c>
      <c r="G2" s="94" t="s">
        <v>2595</v>
      </c>
    </row>
    <row r="3" spans="1:7" ht="33" x14ac:dyDescent="0.2">
      <c r="A3" s="20" t="s">
        <v>2596</v>
      </c>
      <c r="B3" s="14" t="s">
        <v>2591</v>
      </c>
      <c r="C3" s="14" t="s">
        <v>2597</v>
      </c>
      <c r="D3" s="14" t="s">
        <v>2598</v>
      </c>
      <c r="E3" s="14" t="s">
        <v>2599</v>
      </c>
      <c r="F3" s="97">
        <v>43110</v>
      </c>
      <c r="G3" s="94" t="s">
        <v>2600</v>
      </c>
    </row>
    <row r="4" spans="1:7" ht="52" x14ac:dyDescent="0.2">
      <c r="A4" s="20" t="s">
        <v>2601</v>
      </c>
      <c r="B4" s="14" t="s">
        <v>2602</v>
      </c>
      <c r="C4" s="14" t="s">
        <v>2603</v>
      </c>
      <c r="D4" s="14" t="s">
        <v>2604</v>
      </c>
      <c r="E4" s="14" t="s">
        <v>2605</v>
      </c>
      <c r="F4" s="97">
        <v>43108</v>
      </c>
      <c r="G4" s="94" t="s">
        <v>2606</v>
      </c>
    </row>
    <row r="5" spans="1:7" ht="44" x14ac:dyDescent="0.2">
      <c r="A5" s="20" t="s">
        <v>2607</v>
      </c>
      <c r="B5" s="14" t="s">
        <v>2591</v>
      </c>
      <c r="C5" s="14" t="s">
        <v>2603</v>
      </c>
      <c r="D5" s="14" t="s">
        <v>2608</v>
      </c>
      <c r="E5" s="14" t="s">
        <v>2609</v>
      </c>
      <c r="F5" s="97">
        <v>43118</v>
      </c>
      <c r="G5" s="94" t="s">
        <v>2610</v>
      </c>
    </row>
    <row r="6" spans="1:7" ht="44" x14ac:dyDescent="0.2">
      <c r="A6" s="20" t="s">
        <v>2611</v>
      </c>
      <c r="B6" s="14" t="s">
        <v>2591</v>
      </c>
      <c r="C6" s="14" t="s">
        <v>2612</v>
      </c>
      <c r="D6" s="14" t="s">
        <v>2608</v>
      </c>
      <c r="E6" s="14" t="s">
        <v>2609</v>
      </c>
      <c r="F6" s="97">
        <v>43118</v>
      </c>
      <c r="G6" s="94" t="s">
        <v>2613</v>
      </c>
    </row>
    <row r="7" spans="1:7" ht="120" x14ac:dyDescent="0.2">
      <c r="A7" s="20" t="s">
        <v>2614</v>
      </c>
      <c r="B7" s="14" t="s">
        <v>2615</v>
      </c>
      <c r="C7" s="14" t="s">
        <v>2616</v>
      </c>
      <c r="D7" s="14" t="s">
        <v>2617</v>
      </c>
      <c r="E7" s="14" t="s">
        <v>2618</v>
      </c>
      <c r="F7" s="97">
        <v>43124</v>
      </c>
      <c r="G7" s="94" t="s">
        <v>2619</v>
      </c>
    </row>
    <row r="8" spans="1:7" ht="96" x14ac:dyDescent="0.2">
      <c r="A8" s="20" t="s">
        <v>2620</v>
      </c>
      <c r="B8" s="14" t="s">
        <v>2615</v>
      </c>
      <c r="C8" s="14" t="s">
        <v>2621</v>
      </c>
      <c r="D8" s="14" t="s">
        <v>2622</v>
      </c>
      <c r="E8" s="14" t="s">
        <v>2599</v>
      </c>
      <c r="F8" s="97">
        <v>43123</v>
      </c>
      <c r="G8" s="94" t="s">
        <v>2623</v>
      </c>
    </row>
    <row r="9" spans="1:7" ht="84" x14ac:dyDescent="0.2">
      <c r="A9" s="20" t="s">
        <v>2624</v>
      </c>
      <c r="B9" s="14" t="s">
        <v>2615</v>
      </c>
      <c r="C9" s="14" t="s">
        <v>2625</v>
      </c>
      <c r="D9" s="14" t="s">
        <v>2626</v>
      </c>
      <c r="E9" s="14" t="s">
        <v>2627</v>
      </c>
      <c r="F9" s="97">
        <v>43123</v>
      </c>
      <c r="G9" s="94" t="s">
        <v>2628</v>
      </c>
    </row>
    <row r="10" spans="1:7" ht="44" x14ac:dyDescent="0.2">
      <c r="A10" s="20" t="s">
        <v>242</v>
      </c>
      <c r="B10" s="14" t="s">
        <v>2615</v>
      </c>
      <c r="C10" s="14" t="s">
        <v>2629</v>
      </c>
      <c r="D10" s="14" t="s">
        <v>2608</v>
      </c>
      <c r="E10" s="14" t="s">
        <v>2630</v>
      </c>
      <c r="F10" s="97">
        <v>43129</v>
      </c>
      <c r="G10" s="94" t="s">
        <v>2631</v>
      </c>
    </row>
    <row r="11" spans="1:7" ht="132" x14ac:dyDescent="0.2">
      <c r="A11" s="20" t="s">
        <v>2632</v>
      </c>
      <c r="B11" s="14" t="s">
        <v>2591</v>
      </c>
      <c r="C11" s="14" t="s">
        <v>620</v>
      </c>
      <c r="D11" s="14" t="s">
        <v>1256</v>
      </c>
      <c r="E11" s="14" t="s">
        <v>2633</v>
      </c>
      <c r="F11" s="97">
        <v>43125</v>
      </c>
      <c r="G11" s="94" t="s">
        <v>2634</v>
      </c>
    </row>
    <row r="12" spans="1:7" ht="88" x14ac:dyDescent="0.2">
      <c r="A12" s="35" t="s">
        <v>2635</v>
      </c>
      <c r="B12" s="14" t="s">
        <v>2591</v>
      </c>
      <c r="C12" s="14" t="s">
        <v>2636</v>
      </c>
      <c r="D12" s="14" t="s">
        <v>2637</v>
      </c>
      <c r="E12" s="14" t="s">
        <v>2638</v>
      </c>
      <c r="F12" s="97">
        <v>43129</v>
      </c>
      <c r="G12" s="94" t="s">
        <v>2639</v>
      </c>
    </row>
    <row r="13" spans="1:7" ht="72" x14ac:dyDescent="0.2">
      <c r="A13" s="20" t="s">
        <v>2640</v>
      </c>
      <c r="B13" s="14" t="s">
        <v>2641</v>
      </c>
      <c r="C13" s="14" t="s">
        <v>2642</v>
      </c>
      <c r="D13" s="14" t="s">
        <v>7</v>
      </c>
      <c r="E13" s="14" t="s">
        <v>2643</v>
      </c>
      <c r="F13" s="97">
        <v>43138</v>
      </c>
      <c r="G13" s="94" t="s">
        <v>2644</v>
      </c>
    </row>
    <row r="14" spans="1:7" ht="144" x14ac:dyDescent="0.2">
      <c r="A14" s="20" t="s">
        <v>2645</v>
      </c>
      <c r="B14" s="105" t="s">
        <v>2646</v>
      </c>
      <c r="C14" s="14" t="s">
        <v>2647</v>
      </c>
      <c r="D14" s="14" t="s">
        <v>2648</v>
      </c>
      <c r="E14" s="14" t="s">
        <v>2649</v>
      </c>
      <c r="F14" s="97">
        <v>43151</v>
      </c>
      <c r="G14" s="94" t="s">
        <v>2650</v>
      </c>
    </row>
    <row r="15" spans="1:7" ht="120" x14ac:dyDescent="0.2">
      <c r="A15" s="20" t="s">
        <v>2651</v>
      </c>
      <c r="B15" s="105" t="s">
        <v>2646</v>
      </c>
      <c r="C15" s="105" t="s">
        <v>2652</v>
      </c>
      <c r="D15" s="14" t="s">
        <v>2648</v>
      </c>
      <c r="E15" s="14" t="s">
        <v>2653</v>
      </c>
      <c r="F15" s="97">
        <v>43153</v>
      </c>
      <c r="G15" s="94" t="s">
        <v>2654</v>
      </c>
    </row>
    <row r="16" spans="1:7" ht="48" x14ac:dyDescent="0.2">
      <c r="A16" s="20" t="s">
        <v>2655</v>
      </c>
      <c r="B16" s="105" t="s">
        <v>2656</v>
      </c>
      <c r="C16" s="105" t="s">
        <v>2657</v>
      </c>
      <c r="D16" s="105" t="s">
        <v>2658</v>
      </c>
      <c r="E16" s="14">
        <v>9.1</v>
      </c>
      <c r="F16" s="97">
        <v>43158</v>
      </c>
      <c r="G16" s="94" t="s">
        <v>2659</v>
      </c>
    </row>
    <row r="17" spans="1:7" ht="228" x14ac:dyDescent="0.2">
      <c r="A17" s="20" t="s">
        <v>2660</v>
      </c>
      <c r="B17" s="105" t="s">
        <v>2646</v>
      </c>
      <c r="C17" s="105" t="s">
        <v>2661</v>
      </c>
      <c r="D17" s="105" t="s">
        <v>2662</v>
      </c>
      <c r="E17" s="14" t="s">
        <v>2663</v>
      </c>
      <c r="F17" s="97">
        <v>43158</v>
      </c>
      <c r="G17" s="94" t="s">
        <v>2664</v>
      </c>
    </row>
    <row r="18" spans="1:7" ht="108" x14ac:dyDescent="0.2">
      <c r="A18" s="20" t="s">
        <v>256</v>
      </c>
      <c r="B18" s="14" t="s">
        <v>2665</v>
      </c>
      <c r="C18" s="14" t="s">
        <v>343</v>
      </c>
      <c r="D18" s="14" t="s">
        <v>2666</v>
      </c>
      <c r="E18" s="14" t="s">
        <v>2667</v>
      </c>
      <c r="F18" s="97">
        <v>43144</v>
      </c>
      <c r="G18" s="94" t="s">
        <v>2668</v>
      </c>
    </row>
    <row r="19" spans="1:7" ht="84" x14ac:dyDescent="0.2">
      <c r="A19" s="35" t="s">
        <v>2669</v>
      </c>
      <c r="B19" s="105" t="s">
        <v>2646</v>
      </c>
      <c r="C19" s="14" t="s">
        <v>2670</v>
      </c>
      <c r="D19" s="14" t="s">
        <v>2671</v>
      </c>
      <c r="E19" s="14" t="s">
        <v>2672</v>
      </c>
      <c r="F19" s="97">
        <v>43154</v>
      </c>
      <c r="G19" s="94" t="s">
        <v>2673</v>
      </c>
    </row>
    <row r="20" spans="1:7" ht="324" x14ac:dyDescent="0.2">
      <c r="A20" s="35" t="s">
        <v>2674</v>
      </c>
      <c r="B20" s="105" t="s">
        <v>2646</v>
      </c>
      <c r="C20" s="14" t="s">
        <v>2675</v>
      </c>
      <c r="D20" s="14" t="s">
        <v>2671</v>
      </c>
      <c r="E20" s="14" t="s">
        <v>2672</v>
      </c>
      <c r="F20" s="97">
        <v>43152</v>
      </c>
      <c r="G20" s="94" t="s">
        <v>2676</v>
      </c>
    </row>
    <row r="21" spans="1:7" ht="33" x14ac:dyDescent="0.2">
      <c r="A21" s="35" t="s">
        <v>2677</v>
      </c>
      <c r="B21" s="105" t="s">
        <v>2646</v>
      </c>
      <c r="C21" s="14" t="s">
        <v>2670</v>
      </c>
      <c r="D21" s="14" t="s">
        <v>2678</v>
      </c>
      <c r="E21" s="14">
        <v>11.7</v>
      </c>
      <c r="F21" s="97">
        <v>43136</v>
      </c>
      <c r="G21" s="94" t="s">
        <v>2679</v>
      </c>
    </row>
    <row r="22" spans="1:7" ht="72" x14ac:dyDescent="0.2">
      <c r="A22" s="35" t="s">
        <v>2680</v>
      </c>
      <c r="B22" s="14" t="s">
        <v>2665</v>
      </c>
      <c r="C22" s="14" t="s">
        <v>2681</v>
      </c>
      <c r="D22" s="14" t="s">
        <v>2671</v>
      </c>
      <c r="E22" s="14">
        <v>9.1</v>
      </c>
      <c r="F22" s="97">
        <v>43133</v>
      </c>
      <c r="G22" s="94" t="s">
        <v>2682</v>
      </c>
    </row>
    <row r="23" spans="1:7" ht="36" x14ac:dyDescent="0.2">
      <c r="A23" s="35" t="s">
        <v>2683</v>
      </c>
      <c r="B23" s="105" t="s">
        <v>2684</v>
      </c>
      <c r="C23" s="14" t="s">
        <v>2685</v>
      </c>
      <c r="D23" s="14" t="s">
        <v>2686</v>
      </c>
      <c r="E23" s="14" t="s">
        <v>2687</v>
      </c>
      <c r="F23" s="97">
        <v>43157</v>
      </c>
      <c r="G23" s="94" t="s">
        <v>2688</v>
      </c>
    </row>
    <row r="24" spans="1:7" ht="36" x14ac:dyDescent="0.2">
      <c r="A24" s="35" t="s">
        <v>2689</v>
      </c>
      <c r="B24" s="105" t="s">
        <v>2646</v>
      </c>
      <c r="C24" s="14" t="s">
        <v>2465</v>
      </c>
      <c r="D24" s="14" t="s">
        <v>2678</v>
      </c>
      <c r="E24" s="14">
        <v>11.5</v>
      </c>
      <c r="F24" s="97">
        <v>43154</v>
      </c>
      <c r="G24" s="94" t="s">
        <v>2690</v>
      </c>
    </row>
    <row r="25" spans="1:7" ht="60" x14ac:dyDescent="0.2">
      <c r="A25" s="20" t="s">
        <v>2691</v>
      </c>
      <c r="B25" s="14" t="s">
        <v>2692</v>
      </c>
      <c r="C25" s="14" t="s">
        <v>2693</v>
      </c>
      <c r="D25" s="14" t="s">
        <v>2694</v>
      </c>
      <c r="E25" s="14" t="s">
        <v>2584</v>
      </c>
      <c r="F25" s="97">
        <v>43167</v>
      </c>
      <c r="G25" s="94" t="s">
        <v>2695</v>
      </c>
    </row>
    <row r="26" spans="1:7" ht="168" x14ac:dyDescent="0.2">
      <c r="A26" s="20" t="s">
        <v>2696</v>
      </c>
      <c r="B26" s="14" t="s">
        <v>6</v>
      </c>
      <c r="C26" s="14" t="s">
        <v>2697</v>
      </c>
      <c r="D26" s="14" t="s">
        <v>2698</v>
      </c>
      <c r="E26" s="14">
        <v>11.7</v>
      </c>
      <c r="F26" s="97">
        <v>43165</v>
      </c>
      <c r="G26" s="94" t="s">
        <v>2699</v>
      </c>
    </row>
    <row r="27" spans="1:7" ht="192" x14ac:dyDescent="0.2">
      <c r="A27" s="20" t="s">
        <v>2700</v>
      </c>
      <c r="B27" s="14" t="s">
        <v>10</v>
      </c>
      <c r="C27" s="14" t="s">
        <v>2701</v>
      </c>
      <c r="D27" s="14" t="s">
        <v>337</v>
      </c>
      <c r="E27" s="14" t="s">
        <v>2702</v>
      </c>
      <c r="F27" s="97">
        <v>43160</v>
      </c>
      <c r="G27" s="94" t="s">
        <v>2703</v>
      </c>
    </row>
    <row r="28" spans="1:7" ht="156" x14ac:dyDescent="0.2">
      <c r="A28" s="20" t="s">
        <v>2704</v>
      </c>
      <c r="B28" s="14" t="s">
        <v>2705</v>
      </c>
      <c r="C28" s="14" t="s">
        <v>2706</v>
      </c>
      <c r="D28" s="14" t="s">
        <v>2707</v>
      </c>
      <c r="E28" s="14" t="s">
        <v>2708</v>
      </c>
      <c r="F28" s="97">
        <v>43186</v>
      </c>
      <c r="G28" s="94" t="s">
        <v>2709</v>
      </c>
    </row>
    <row r="29" spans="1:7" ht="72" x14ac:dyDescent="0.2">
      <c r="A29" s="20" t="s">
        <v>2710</v>
      </c>
      <c r="B29" s="14" t="s">
        <v>2711</v>
      </c>
      <c r="C29" s="14" t="s">
        <v>2712</v>
      </c>
      <c r="D29" s="14" t="s">
        <v>2713</v>
      </c>
      <c r="E29" s="14" t="s">
        <v>2714</v>
      </c>
      <c r="F29" s="97">
        <v>43181</v>
      </c>
      <c r="G29" s="94" t="s">
        <v>2715</v>
      </c>
    </row>
    <row r="30" spans="1:7" ht="108" x14ac:dyDescent="0.2">
      <c r="A30" s="20" t="s">
        <v>2716</v>
      </c>
      <c r="B30" s="14" t="s">
        <v>2711</v>
      </c>
      <c r="C30" s="14" t="s">
        <v>2717</v>
      </c>
      <c r="D30" s="14" t="s">
        <v>2718</v>
      </c>
      <c r="E30" s="14" t="s">
        <v>2719</v>
      </c>
      <c r="F30" s="97">
        <v>43175</v>
      </c>
      <c r="G30" s="94" t="s">
        <v>2720</v>
      </c>
    </row>
    <row r="31" spans="1:7" ht="33" x14ac:dyDescent="0.2">
      <c r="A31" s="20" t="s">
        <v>2721</v>
      </c>
      <c r="B31" s="14" t="s">
        <v>2711</v>
      </c>
      <c r="C31" s="14" t="s">
        <v>2722</v>
      </c>
      <c r="D31" s="14" t="s">
        <v>2723</v>
      </c>
      <c r="E31" s="14" t="s">
        <v>2724</v>
      </c>
      <c r="F31" s="97">
        <v>43181</v>
      </c>
      <c r="G31" s="94" t="s">
        <v>2725</v>
      </c>
    </row>
    <row r="32" spans="1:7" ht="44" x14ac:dyDescent="0.2">
      <c r="A32" s="35" t="s">
        <v>2726</v>
      </c>
      <c r="B32" s="14" t="s">
        <v>2727</v>
      </c>
      <c r="C32" s="14" t="s">
        <v>2728</v>
      </c>
      <c r="D32" s="14" t="s">
        <v>2729</v>
      </c>
      <c r="E32" s="14" t="s">
        <v>2730</v>
      </c>
      <c r="F32" s="97">
        <v>43187</v>
      </c>
      <c r="G32" s="94" t="s">
        <v>2731</v>
      </c>
    </row>
    <row r="33" spans="1:7" ht="110" x14ac:dyDescent="0.2">
      <c r="A33" s="35" t="s">
        <v>2732</v>
      </c>
      <c r="B33" s="14" t="s">
        <v>2705</v>
      </c>
      <c r="C33" s="14" t="s">
        <v>2733</v>
      </c>
      <c r="D33" s="14" t="s">
        <v>2734</v>
      </c>
      <c r="E33" s="14" t="s">
        <v>2735</v>
      </c>
      <c r="F33" s="97">
        <v>43186</v>
      </c>
      <c r="G33" s="94" t="s">
        <v>2736</v>
      </c>
    </row>
    <row r="34" spans="1:7" ht="60" x14ac:dyDescent="0.2">
      <c r="A34" s="35" t="s">
        <v>2737</v>
      </c>
      <c r="B34" s="14" t="s">
        <v>2738</v>
      </c>
      <c r="C34" s="14" t="s">
        <v>2739</v>
      </c>
      <c r="D34" s="14" t="s">
        <v>2740</v>
      </c>
      <c r="E34" s="14" t="s">
        <v>2741</v>
      </c>
      <c r="F34" s="97">
        <v>43168</v>
      </c>
      <c r="G34" s="94" t="s">
        <v>2742</v>
      </c>
    </row>
    <row r="35" spans="1:7" ht="156" x14ac:dyDescent="0.2">
      <c r="A35" s="35" t="s">
        <v>2743</v>
      </c>
      <c r="B35" s="14" t="s">
        <v>6</v>
      </c>
      <c r="C35" s="14" t="s">
        <v>2744</v>
      </c>
      <c r="D35" s="14" t="s">
        <v>1256</v>
      </c>
      <c r="E35" s="14" t="s">
        <v>2735</v>
      </c>
      <c r="F35" s="97">
        <v>43193</v>
      </c>
      <c r="G35" s="94" t="s">
        <v>2745</v>
      </c>
    </row>
    <row r="36" spans="1:7" ht="36" x14ac:dyDescent="0.2">
      <c r="A36" s="20" t="s">
        <v>2746</v>
      </c>
      <c r="B36" s="14" t="s">
        <v>10</v>
      </c>
      <c r="C36" s="14" t="s">
        <v>2485</v>
      </c>
      <c r="D36" s="14" t="s">
        <v>1256</v>
      </c>
      <c r="E36" s="14" t="s">
        <v>2714</v>
      </c>
      <c r="F36" s="97">
        <v>43196</v>
      </c>
      <c r="G36" s="94" t="s">
        <v>2747</v>
      </c>
    </row>
    <row r="37" spans="1:7" ht="96" x14ac:dyDescent="0.2">
      <c r="A37" s="20" t="s">
        <v>2748</v>
      </c>
      <c r="B37" s="14" t="s">
        <v>6</v>
      </c>
      <c r="C37" s="14" t="s">
        <v>413</v>
      </c>
      <c r="D37" s="14" t="s">
        <v>353</v>
      </c>
      <c r="E37" s="14" t="s">
        <v>2556</v>
      </c>
      <c r="F37" s="97">
        <v>43210</v>
      </c>
      <c r="G37" s="94" t="s">
        <v>2749</v>
      </c>
    </row>
    <row r="38" spans="1:7" ht="60" x14ac:dyDescent="0.2">
      <c r="A38" s="20" t="s">
        <v>2750</v>
      </c>
      <c r="B38" s="14" t="s">
        <v>6</v>
      </c>
      <c r="C38" s="14" t="s">
        <v>413</v>
      </c>
      <c r="D38" s="14" t="s">
        <v>353</v>
      </c>
      <c r="E38" s="14" t="s">
        <v>2605</v>
      </c>
      <c r="F38" s="97">
        <v>43213</v>
      </c>
      <c r="G38" s="94" t="s">
        <v>2751</v>
      </c>
    </row>
    <row r="39" spans="1:7" ht="26" x14ac:dyDescent="0.2">
      <c r="A39" s="20" t="s">
        <v>2752</v>
      </c>
      <c r="B39" s="124" t="s">
        <v>389</v>
      </c>
      <c r="C39" s="124" t="s">
        <v>171</v>
      </c>
      <c r="D39" s="124" t="s">
        <v>388</v>
      </c>
      <c r="E39" s="124" t="s">
        <v>2605</v>
      </c>
      <c r="F39" s="126">
        <v>43213</v>
      </c>
      <c r="G39" s="122" t="s">
        <v>2753</v>
      </c>
    </row>
    <row r="40" spans="1:7" ht="26" x14ac:dyDescent="0.2">
      <c r="A40" s="20" t="s">
        <v>2752</v>
      </c>
      <c r="B40" s="124"/>
      <c r="C40" s="124"/>
      <c r="D40" s="125"/>
      <c r="E40" s="125"/>
      <c r="F40" s="127"/>
      <c r="G40" s="123"/>
    </row>
    <row r="41" spans="1:7" ht="60" x14ac:dyDescent="0.2">
      <c r="A41" s="20" t="s">
        <v>2754</v>
      </c>
      <c r="B41" s="14" t="s">
        <v>6</v>
      </c>
      <c r="C41" s="14" t="s">
        <v>413</v>
      </c>
      <c r="D41" s="14" t="s">
        <v>353</v>
      </c>
      <c r="E41" s="14" t="s">
        <v>2605</v>
      </c>
      <c r="F41" s="97">
        <v>43213</v>
      </c>
      <c r="G41" s="94" t="s">
        <v>2755</v>
      </c>
    </row>
    <row r="42" spans="1:7" ht="36" x14ac:dyDescent="0.2">
      <c r="A42" s="20" t="s">
        <v>2756</v>
      </c>
      <c r="B42" s="14" t="s">
        <v>10</v>
      </c>
      <c r="C42" s="14" t="s">
        <v>2757</v>
      </c>
      <c r="D42" s="14" t="s">
        <v>21</v>
      </c>
      <c r="E42" s="14">
        <v>11.7</v>
      </c>
      <c r="F42" s="76">
        <v>43194</v>
      </c>
      <c r="G42" s="94" t="s">
        <v>2758</v>
      </c>
    </row>
    <row r="43" spans="1:7" ht="39" x14ac:dyDescent="0.2">
      <c r="A43" s="20" t="s">
        <v>2759</v>
      </c>
      <c r="B43" s="14" t="s">
        <v>10</v>
      </c>
      <c r="C43" s="14" t="s">
        <v>2697</v>
      </c>
      <c r="D43" s="14" t="s">
        <v>1256</v>
      </c>
      <c r="E43" s="14">
        <v>11.7</v>
      </c>
      <c r="F43" s="76">
        <v>43215</v>
      </c>
      <c r="G43" s="94" t="s">
        <v>2760</v>
      </c>
    </row>
    <row r="44" spans="1:7" ht="72" x14ac:dyDescent="0.2">
      <c r="A44" s="20" t="s">
        <v>2364</v>
      </c>
      <c r="B44" s="14" t="s">
        <v>6</v>
      </c>
      <c r="C44" s="14" t="s">
        <v>2234</v>
      </c>
      <c r="D44" s="14" t="s">
        <v>1071</v>
      </c>
      <c r="E44" s="14" t="s">
        <v>2365</v>
      </c>
      <c r="F44" s="76">
        <v>43220</v>
      </c>
      <c r="G44" s="94" t="s">
        <v>2761</v>
      </c>
    </row>
    <row r="45" spans="1:7" ht="252" x14ac:dyDescent="0.2">
      <c r="A45" s="20" t="s">
        <v>752</v>
      </c>
      <c r="B45" s="14" t="s">
        <v>10</v>
      </c>
      <c r="C45" s="14" t="s">
        <v>2762</v>
      </c>
      <c r="D45" s="14" t="s">
        <v>141</v>
      </c>
      <c r="E45" s="14" t="s">
        <v>2763</v>
      </c>
      <c r="F45" s="76">
        <v>43195</v>
      </c>
      <c r="G45" s="94" t="s">
        <v>2764</v>
      </c>
    </row>
    <row r="46" spans="1:7" ht="60" x14ac:dyDescent="0.2">
      <c r="A46" s="35" t="s">
        <v>2765</v>
      </c>
      <c r="B46" s="14" t="s">
        <v>10</v>
      </c>
      <c r="C46" s="14" t="s">
        <v>24</v>
      </c>
      <c r="D46" s="14" t="s">
        <v>1256</v>
      </c>
      <c r="E46" s="14" t="s">
        <v>2605</v>
      </c>
      <c r="F46" s="76">
        <v>43214</v>
      </c>
      <c r="G46" s="94" t="s">
        <v>2766</v>
      </c>
    </row>
    <row r="47" spans="1:7" ht="36" x14ac:dyDescent="0.2">
      <c r="A47" s="35" t="s">
        <v>2767</v>
      </c>
      <c r="B47" s="14" t="s">
        <v>10</v>
      </c>
      <c r="C47" s="14" t="s">
        <v>2768</v>
      </c>
      <c r="D47" s="14" t="s">
        <v>1628</v>
      </c>
      <c r="E47" s="14" t="s">
        <v>2605</v>
      </c>
      <c r="F47" s="76">
        <v>43215</v>
      </c>
      <c r="G47" s="94" t="s">
        <v>2769</v>
      </c>
    </row>
    <row r="48" spans="1:7" ht="108" x14ac:dyDescent="0.2">
      <c r="A48" s="20" t="s">
        <v>2770</v>
      </c>
      <c r="B48" s="14" t="s">
        <v>6</v>
      </c>
      <c r="C48" s="14" t="s">
        <v>2771</v>
      </c>
      <c r="D48" s="14" t="s">
        <v>141</v>
      </c>
      <c r="E48" s="14" t="s">
        <v>2772</v>
      </c>
      <c r="F48" s="76">
        <v>43208</v>
      </c>
      <c r="G48" s="94" t="s">
        <v>2773</v>
      </c>
    </row>
    <row r="49" spans="1:7" ht="96" x14ac:dyDescent="0.2">
      <c r="A49" s="20" t="s">
        <v>2068</v>
      </c>
      <c r="B49" s="14" t="s">
        <v>6</v>
      </c>
      <c r="C49" s="14" t="s">
        <v>2774</v>
      </c>
      <c r="D49" s="14" t="s">
        <v>21</v>
      </c>
      <c r="E49" s="14" t="s">
        <v>2544</v>
      </c>
      <c r="F49" s="97">
        <v>43249</v>
      </c>
      <c r="G49" s="94" t="s">
        <v>2775</v>
      </c>
    </row>
    <row r="50" spans="1:7" ht="39" x14ac:dyDescent="0.2">
      <c r="A50" s="20" t="s">
        <v>2776</v>
      </c>
      <c r="B50" s="14" t="s">
        <v>6</v>
      </c>
      <c r="C50" s="14" t="s">
        <v>2777</v>
      </c>
      <c r="D50" s="14" t="s">
        <v>248</v>
      </c>
      <c r="E50" s="14">
        <v>11.7</v>
      </c>
      <c r="F50" s="97">
        <v>43247</v>
      </c>
      <c r="G50" s="94" t="s">
        <v>2778</v>
      </c>
    </row>
    <row r="51" spans="1:7" ht="156" x14ac:dyDescent="0.2">
      <c r="A51" s="20" t="s">
        <v>2779</v>
      </c>
      <c r="B51" s="14" t="s">
        <v>6</v>
      </c>
      <c r="C51" s="14" t="s">
        <v>2241</v>
      </c>
      <c r="D51" s="14" t="s">
        <v>1256</v>
      </c>
      <c r="E51" s="14" t="s">
        <v>2780</v>
      </c>
      <c r="F51" s="97">
        <v>43242</v>
      </c>
      <c r="G51" s="94" t="s">
        <v>2781</v>
      </c>
    </row>
    <row r="52" spans="1:7" ht="33" x14ac:dyDescent="0.2">
      <c r="A52" s="20" t="s">
        <v>2360</v>
      </c>
      <c r="B52" s="14" t="s">
        <v>6</v>
      </c>
      <c r="C52" s="14" t="s">
        <v>2782</v>
      </c>
      <c r="D52" s="14" t="s">
        <v>1277</v>
      </c>
      <c r="E52" s="14" t="s">
        <v>1861</v>
      </c>
      <c r="F52" s="97">
        <v>43238</v>
      </c>
      <c r="G52" s="94" t="s">
        <v>2783</v>
      </c>
    </row>
    <row r="53" spans="1:7" ht="88" x14ac:dyDescent="0.2">
      <c r="A53" s="20" t="s">
        <v>2784</v>
      </c>
      <c r="B53" s="14" t="s">
        <v>10</v>
      </c>
      <c r="C53" s="14" t="s">
        <v>2782</v>
      </c>
      <c r="D53" s="14" t="s">
        <v>21</v>
      </c>
      <c r="E53" s="14" t="s">
        <v>1934</v>
      </c>
      <c r="F53" s="97">
        <v>43237</v>
      </c>
      <c r="G53" s="94" t="s">
        <v>2785</v>
      </c>
    </row>
    <row r="54" spans="1:7" ht="60" x14ac:dyDescent="0.2">
      <c r="A54" s="20" t="s">
        <v>2786</v>
      </c>
      <c r="B54" s="14" t="s">
        <v>6</v>
      </c>
      <c r="C54" s="14" t="s">
        <v>2777</v>
      </c>
      <c r="D54" s="14" t="s">
        <v>1071</v>
      </c>
      <c r="E54" s="14" t="s">
        <v>2714</v>
      </c>
      <c r="F54" s="97">
        <v>43236</v>
      </c>
      <c r="G54" s="94" t="s">
        <v>2787</v>
      </c>
    </row>
    <row r="55" spans="1:7" ht="60" x14ac:dyDescent="0.2">
      <c r="A55" s="20" t="s">
        <v>2788</v>
      </c>
      <c r="B55" s="14" t="s">
        <v>6</v>
      </c>
      <c r="C55" s="14" t="s">
        <v>24</v>
      </c>
      <c r="D55" s="14" t="s">
        <v>21</v>
      </c>
      <c r="E55" s="14" t="s">
        <v>2605</v>
      </c>
      <c r="F55" s="97">
        <v>43231</v>
      </c>
      <c r="G55" s="94" t="s">
        <v>2789</v>
      </c>
    </row>
    <row r="56" spans="1:7" ht="180" x14ac:dyDescent="0.2">
      <c r="A56" s="20" t="s">
        <v>2660</v>
      </c>
      <c r="B56" s="14" t="s">
        <v>6</v>
      </c>
      <c r="C56" s="14" t="s">
        <v>413</v>
      </c>
      <c r="D56" s="14" t="s">
        <v>2790</v>
      </c>
      <c r="E56" s="14" t="s">
        <v>2605</v>
      </c>
      <c r="F56" s="97">
        <v>43228</v>
      </c>
      <c r="G56" s="94" t="s">
        <v>2791</v>
      </c>
    </row>
    <row r="57" spans="1:7" ht="48" x14ac:dyDescent="0.2">
      <c r="A57" s="35" t="s">
        <v>2792</v>
      </c>
      <c r="B57" s="14" t="s">
        <v>6</v>
      </c>
      <c r="C57" s="14" t="s">
        <v>2057</v>
      </c>
      <c r="D57" s="14" t="s">
        <v>21</v>
      </c>
      <c r="E57" s="14">
        <v>11.5</v>
      </c>
      <c r="F57" s="97">
        <v>43242</v>
      </c>
      <c r="G57" s="94" t="s">
        <v>2793</v>
      </c>
    </row>
    <row r="58" spans="1:7" ht="180" x14ac:dyDescent="0.2">
      <c r="A58" s="35" t="s">
        <v>2794</v>
      </c>
      <c r="B58" s="14" t="s">
        <v>6</v>
      </c>
      <c r="C58" s="14" t="s">
        <v>2395</v>
      </c>
      <c r="D58" s="14" t="s">
        <v>1256</v>
      </c>
      <c r="E58" s="14" t="s">
        <v>2795</v>
      </c>
      <c r="F58" s="97">
        <v>43227</v>
      </c>
      <c r="G58" s="94" t="s">
        <v>2796</v>
      </c>
    </row>
    <row r="59" spans="1:7" ht="24" x14ac:dyDescent="0.2">
      <c r="A59" s="35" t="s">
        <v>2797</v>
      </c>
      <c r="B59" s="14" t="s">
        <v>10</v>
      </c>
      <c r="C59" s="14" t="s">
        <v>2798</v>
      </c>
      <c r="D59" s="14" t="s">
        <v>1256</v>
      </c>
      <c r="E59" s="14" t="s">
        <v>2605</v>
      </c>
      <c r="F59" s="97">
        <v>43243</v>
      </c>
      <c r="G59" s="94" t="s">
        <v>2799</v>
      </c>
    </row>
    <row r="60" spans="1:7" ht="22" x14ac:dyDescent="0.2">
      <c r="A60" s="35" t="s">
        <v>2800</v>
      </c>
      <c r="B60" s="14" t="s">
        <v>10</v>
      </c>
      <c r="C60" s="14" t="s">
        <v>2057</v>
      </c>
      <c r="D60" s="14" t="s">
        <v>1256</v>
      </c>
      <c r="E60" s="14" t="s">
        <v>1506</v>
      </c>
      <c r="F60" s="97">
        <v>43231</v>
      </c>
      <c r="G60" s="94" t="s">
        <v>2801</v>
      </c>
    </row>
    <row r="61" spans="1:7" ht="36" x14ac:dyDescent="0.2">
      <c r="A61" s="35" t="s">
        <v>2802</v>
      </c>
      <c r="B61" s="14" t="s">
        <v>10</v>
      </c>
      <c r="C61" s="14" t="s">
        <v>2803</v>
      </c>
      <c r="D61" s="14" t="s">
        <v>1256</v>
      </c>
      <c r="E61" s="14" t="s">
        <v>1506</v>
      </c>
      <c r="F61" s="97">
        <v>43231</v>
      </c>
      <c r="G61" s="94" t="s">
        <v>2804</v>
      </c>
    </row>
    <row r="62" spans="1:7" ht="72" x14ac:dyDescent="0.2">
      <c r="A62" s="20" t="s">
        <v>2805</v>
      </c>
      <c r="B62" s="14" t="s">
        <v>6</v>
      </c>
      <c r="C62" s="14" t="s">
        <v>2249</v>
      </c>
      <c r="D62" s="14" t="s">
        <v>1071</v>
      </c>
      <c r="E62" s="14" t="s">
        <v>2806</v>
      </c>
      <c r="F62" s="108">
        <v>43255</v>
      </c>
      <c r="G62" s="94" t="s">
        <v>2807</v>
      </c>
    </row>
    <row r="63" spans="1:7" ht="60" x14ac:dyDescent="0.2">
      <c r="A63" s="20" t="s">
        <v>2808</v>
      </c>
      <c r="B63" s="14" t="s">
        <v>6</v>
      </c>
      <c r="C63" s="14" t="s">
        <v>2809</v>
      </c>
      <c r="D63" s="14" t="s">
        <v>1071</v>
      </c>
      <c r="E63" s="14" t="s">
        <v>2810</v>
      </c>
      <c r="F63" s="108">
        <v>43272</v>
      </c>
      <c r="G63" s="94" t="s">
        <v>2811</v>
      </c>
    </row>
    <row r="64" spans="1:7" ht="33" x14ac:dyDescent="0.2">
      <c r="A64" s="20" t="s">
        <v>2812</v>
      </c>
      <c r="B64" s="14" t="s">
        <v>873</v>
      </c>
      <c r="C64" s="14" t="s">
        <v>2566</v>
      </c>
      <c r="D64" s="14" t="s">
        <v>1071</v>
      </c>
      <c r="E64" s="14" t="s">
        <v>2813</v>
      </c>
      <c r="F64" s="108">
        <v>43272</v>
      </c>
      <c r="G64" s="94" t="s">
        <v>2814</v>
      </c>
    </row>
    <row r="65" spans="1:7" ht="44" x14ac:dyDescent="0.2">
      <c r="A65" s="20" t="s">
        <v>2815</v>
      </c>
      <c r="B65" s="14" t="s">
        <v>10</v>
      </c>
      <c r="C65" s="14" t="s">
        <v>2816</v>
      </c>
      <c r="D65" s="14" t="s">
        <v>7</v>
      </c>
      <c r="E65" s="14" t="s">
        <v>2817</v>
      </c>
      <c r="F65" s="108">
        <v>43265</v>
      </c>
      <c r="G65" s="94" t="s">
        <v>48</v>
      </c>
    </row>
    <row r="66" spans="1:7" ht="48" x14ac:dyDescent="0.2">
      <c r="A66" s="20" t="s">
        <v>2818</v>
      </c>
      <c r="B66" s="14" t="s">
        <v>6</v>
      </c>
      <c r="C66" s="14" t="s">
        <v>2809</v>
      </c>
      <c r="D66" s="14" t="s">
        <v>2819</v>
      </c>
      <c r="E66" s="14">
        <v>11.7</v>
      </c>
      <c r="F66" s="108">
        <v>43258</v>
      </c>
      <c r="G66" s="94" t="s">
        <v>2820</v>
      </c>
    </row>
    <row r="67" spans="1:7" ht="120" x14ac:dyDescent="0.2">
      <c r="A67" s="20" t="s">
        <v>2821</v>
      </c>
      <c r="B67" s="14" t="s">
        <v>6</v>
      </c>
      <c r="C67" s="14" t="s">
        <v>2822</v>
      </c>
      <c r="D67" s="14" t="s">
        <v>1071</v>
      </c>
      <c r="E67" s="14">
        <v>11.7</v>
      </c>
      <c r="F67" s="108">
        <v>43257</v>
      </c>
      <c r="G67" s="94" t="s">
        <v>2823</v>
      </c>
    </row>
    <row r="68" spans="1:7" ht="96" x14ac:dyDescent="0.2">
      <c r="A68" s="20" t="s">
        <v>2824</v>
      </c>
      <c r="B68" s="14" t="s">
        <v>6</v>
      </c>
      <c r="C68" s="14" t="s">
        <v>2825</v>
      </c>
      <c r="D68" s="14" t="s">
        <v>1071</v>
      </c>
      <c r="E68" s="14" t="s">
        <v>2569</v>
      </c>
      <c r="F68" s="108">
        <v>43256</v>
      </c>
      <c r="G68" s="94" t="s">
        <v>2826</v>
      </c>
    </row>
    <row r="69" spans="1:7" ht="36" x14ac:dyDescent="0.2">
      <c r="A69" s="20" t="s">
        <v>2827</v>
      </c>
      <c r="B69" s="14" t="s">
        <v>6</v>
      </c>
      <c r="C69" s="14" t="s">
        <v>2828</v>
      </c>
      <c r="D69" s="14" t="s">
        <v>248</v>
      </c>
      <c r="E69" s="14" t="s">
        <v>2806</v>
      </c>
      <c r="F69" s="108">
        <v>43256</v>
      </c>
      <c r="G69" s="94" t="s">
        <v>2829</v>
      </c>
    </row>
    <row r="70" spans="1:7" ht="60" x14ac:dyDescent="0.2">
      <c r="A70" s="20" t="s">
        <v>2830</v>
      </c>
      <c r="B70" s="14" t="s">
        <v>6</v>
      </c>
      <c r="C70" s="14" t="s">
        <v>2831</v>
      </c>
      <c r="D70" s="14" t="s">
        <v>141</v>
      </c>
      <c r="E70" s="14" t="s">
        <v>2714</v>
      </c>
      <c r="F70" s="108">
        <v>43272</v>
      </c>
      <c r="G70" s="94" t="s">
        <v>2832</v>
      </c>
    </row>
    <row r="71" spans="1:7" ht="48" x14ac:dyDescent="0.2">
      <c r="A71" s="20" t="s">
        <v>2833</v>
      </c>
      <c r="B71" s="14" t="s">
        <v>6</v>
      </c>
      <c r="C71" s="14" t="s">
        <v>413</v>
      </c>
      <c r="D71" s="14" t="s">
        <v>353</v>
      </c>
      <c r="E71" s="14" t="s">
        <v>2556</v>
      </c>
      <c r="F71" s="108">
        <v>43270</v>
      </c>
      <c r="G71" s="94" t="s">
        <v>2834</v>
      </c>
    </row>
    <row r="72" spans="1:7" ht="96" x14ac:dyDescent="0.2">
      <c r="A72" s="20" t="s">
        <v>2835</v>
      </c>
      <c r="B72" s="14" t="s">
        <v>6</v>
      </c>
      <c r="C72" s="14" t="s">
        <v>413</v>
      </c>
      <c r="D72" s="14" t="s">
        <v>353</v>
      </c>
      <c r="E72" s="14" t="s">
        <v>2556</v>
      </c>
      <c r="F72" s="108">
        <v>43265</v>
      </c>
      <c r="G72" s="94" t="s">
        <v>2836</v>
      </c>
    </row>
    <row r="73" spans="1:7" ht="60" x14ac:dyDescent="0.2">
      <c r="A73" s="35" t="s">
        <v>2837</v>
      </c>
      <c r="B73" s="14" t="s">
        <v>10</v>
      </c>
      <c r="C73" s="14" t="s">
        <v>2838</v>
      </c>
      <c r="D73" s="14" t="s">
        <v>1993</v>
      </c>
      <c r="E73" s="14">
        <v>11.5</v>
      </c>
      <c r="F73" s="108">
        <v>43266</v>
      </c>
      <c r="G73" s="94" t="s">
        <v>2839</v>
      </c>
    </row>
    <row r="74" spans="1:7" ht="36" x14ac:dyDescent="0.2">
      <c r="A74" s="35" t="s">
        <v>2840</v>
      </c>
      <c r="B74" s="14" t="s">
        <v>6</v>
      </c>
      <c r="C74" s="14" t="s">
        <v>2841</v>
      </c>
      <c r="D74" s="14" t="s">
        <v>21</v>
      </c>
      <c r="E74" s="14" t="s">
        <v>2842</v>
      </c>
      <c r="F74" s="108">
        <v>43260</v>
      </c>
      <c r="G74" s="94" t="s">
        <v>2843</v>
      </c>
    </row>
    <row r="75" spans="1:7" ht="48" x14ac:dyDescent="0.2">
      <c r="A75" s="20" t="s">
        <v>2776</v>
      </c>
      <c r="B75" s="14" t="s">
        <v>6</v>
      </c>
      <c r="C75" s="14" t="s">
        <v>2777</v>
      </c>
      <c r="D75" s="14" t="s">
        <v>248</v>
      </c>
      <c r="E75" s="14">
        <v>11.7</v>
      </c>
      <c r="F75" s="97">
        <v>43311</v>
      </c>
      <c r="G75" s="94" t="s">
        <v>2844</v>
      </c>
    </row>
    <row r="76" spans="1:7" ht="132" x14ac:dyDescent="0.2">
      <c r="A76" s="20" t="s">
        <v>2845</v>
      </c>
      <c r="B76" s="14" t="s">
        <v>6</v>
      </c>
      <c r="C76" s="14" t="s">
        <v>2592</v>
      </c>
      <c r="D76" s="14" t="s">
        <v>1256</v>
      </c>
      <c r="E76" s="14" t="s">
        <v>2594</v>
      </c>
      <c r="F76" s="97">
        <v>43306</v>
      </c>
      <c r="G76" s="94" t="s">
        <v>2846</v>
      </c>
    </row>
    <row r="77" spans="1:7" ht="156" x14ac:dyDescent="0.2">
      <c r="A77" s="20" t="s">
        <v>2660</v>
      </c>
      <c r="B77" s="14" t="s">
        <v>6</v>
      </c>
      <c r="C77" s="14" t="s">
        <v>413</v>
      </c>
      <c r="D77" s="14" t="s">
        <v>2790</v>
      </c>
      <c r="E77" s="14" t="s">
        <v>2605</v>
      </c>
      <c r="F77" s="97">
        <v>43308</v>
      </c>
      <c r="G77" s="94" t="s">
        <v>2847</v>
      </c>
    </row>
    <row r="78" spans="1:7" ht="48" x14ac:dyDescent="0.2">
      <c r="A78" s="20" t="s">
        <v>2848</v>
      </c>
      <c r="B78" s="14" t="s">
        <v>6</v>
      </c>
      <c r="C78" s="14" t="s">
        <v>413</v>
      </c>
      <c r="D78" s="14" t="s">
        <v>1256</v>
      </c>
      <c r="E78" s="14">
        <v>11.7</v>
      </c>
      <c r="F78" s="97">
        <v>43294</v>
      </c>
      <c r="G78" s="94" t="s">
        <v>2849</v>
      </c>
    </row>
    <row r="79" spans="1:7" ht="48" x14ac:dyDescent="0.2">
      <c r="A79" s="20" t="s">
        <v>2850</v>
      </c>
      <c r="B79" s="14" t="s">
        <v>6</v>
      </c>
      <c r="C79" s="14" t="s">
        <v>413</v>
      </c>
      <c r="D79" s="14" t="s">
        <v>353</v>
      </c>
      <c r="E79" s="14" t="s">
        <v>2605</v>
      </c>
      <c r="F79" s="97">
        <v>43292</v>
      </c>
      <c r="G79" s="94" t="s">
        <v>2851</v>
      </c>
    </row>
    <row r="80" spans="1:7" ht="72" x14ac:dyDescent="0.2">
      <c r="A80" s="20" t="s">
        <v>2852</v>
      </c>
      <c r="B80" s="14" t="s">
        <v>6</v>
      </c>
      <c r="C80" s="14" t="s">
        <v>413</v>
      </c>
      <c r="D80" s="14" t="s">
        <v>1064</v>
      </c>
      <c r="E80" s="14" t="s">
        <v>2853</v>
      </c>
      <c r="F80" s="97">
        <v>43292</v>
      </c>
      <c r="G80" s="94" t="s">
        <v>2854</v>
      </c>
    </row>
    <row r="81" spans="1:7" ht="84" x14ac:dyDescent="0.2">
      <c r="A81" s="20" t="s">
        <v>2855</v>
      </c>
      <c r="B81" s="14" t="s">
        <v>6</v>
      </c>
      <c r="C81" s="14" t="s">
        <v>413</v>
      </c>
      <c r="D81" s="14" t="s">
        <v>1064</v>
      </c>
      <c r="E81" s="14" t="s">
        <v>2853</v>
      </c>
      <c r="F81" s="97">
        <v>43292</v>
      </c>
      <c r="G81" s="94" t="s">
        <v>2856</v>
      </c>
    </row>
    <row r="82" spans="1:7" ht="60" x14ac:dyDescent="0.2">
      <c r="A82" s="35" t="s">
        <v>2857</v>
      </c>
      <c r="B82" s="14" t="s">
        <v>10</v>
      </c>
      <c r="C82" s="14" t="s">
        <v>414</v>
      </c>
      <c r="D82" s="14" t="s">
        <v>278</v>
      </c>
      <c r="E82" s="14">
        <v>11.7</v>
      </c>
      <c r="F82" s="97">
        <v>43310</v>
      </c>
      <c r="G82" s="94" t="s">
        <v>2858</v>
      </c>
    </row>
    <row r="83" spans="1:7" ht="26" x14ac:dyDescent="0.2">
      <c r="A83" s="35" t="s">
        <v>2859</v>
      </c>
      <c r="B83" s="14" t="s">
        <v>10</v>
      </c>
      <c r="C83" s="14" t="s">
        <v>2860</v>
      </c>
      <c r="D83" s="14" t="s">
        <v>2861</v>
      </c>
      <c r="E83" s="14" t="s">
        <v>2556</v>
      </c>
      <c r="F83" s="97">
        <v>43300</v>
      </c>
      <c r="G83" s="94" t="s">
        <v>2862</v>
      </c>
    </row>
    <row r="84" spans="1:7" ht="48" x14ac:dyDescent="0.2">
      <c r="A84" s="20" t="s">
        <v>2863</v>
      </c>
      <c r="B84" s="14" t="s">
        <v>6</v>
      </c>
      <c r="C84" s="14" t="s">
        <v>2592</v>
      </c>
      <c r="D84" s="14" t="s">
        <v>1256</v>
      </c>
      <c r="E84" s="14" t="s">
        <v>2285</v>
      </c>
      <c r="F84" s="97">
        <v>43321</v>
      </c>
      <c r="G84" s="94" t="s">
        <v>2864</v>
      </c>
    </row>
    <row r="85" spans="1:7" ht="48" x14ac:dyDescent="0.2">
      <c r="A85" s="20" t="s">
        <v>2865</v>
      </c>
      <c r="B85" s="14" t="s">
        <v>6</v>
      </c>
      <c r="C85" s="14" t="s">
        <v>413</v>
      </c>
      <c r="D85" s="14" t="s">
        <v>7</v>
      </c>
      <c r="E85" s="14" t="s">
        <v>2763</v>
      </c>
      <c r="F85" s="97">
        <v>43340</v>
      </c>
      <c r="G85" s="94" t="s">
        <v>2866</v>
      </c>
    </row>
    <row r="86" spans="1:7" ht="36" x14ac:dyDescent="0.2">
      <c r="A86" s="20" t="s">
        <v>2867</v>
      </c>
      <c r="B86" s="14" t="s">
        <v>6</v>
      </c>
      <c r="C86" s="14" t="s">
        <v>2860</v>
      </c>
      <c r="D86" s="14" t="s">
        <v>2868</v>
      </c>
      <c r="E86" s="14" t="s">
        <v>2869</v>
      </c>
      <c r="F86" s="97">
        <v>43332</v>
      </c>
      <c r="G86" s="94" t="s">
        <v>2870</v>
      </c>
    </row>
    <row r="87" spans="1:7" ht="39" x14ac:dyDescent="0.2">
      <c r="A87" s="20" t="s">
        <v>2871</v>
      </c>
      <c r="B87" s="14" t="s">
        <v>6</v>
      </c>
      <c r="C87" s="14" t="s">
        <v>2872</v>
      </c>
      <c r="D87" s="14" t="s">
        <v>1256</v>
      </c>
      <c r="E87" s="14" t="s">
        <v>2569</v>
      </c>
      <c r="F87" s="97">
        <v>43332</v>
      </c>
      <c r="G87" s="94" t="s">
        <v>2873</v>
      </c>
    </row>
    <row r="88" spans="1:7" ht="33" x14ac:dyDescent="0.2">
      <c r="A88" s="20" t="s">
        <v>2874</v>
      </c>
      <c r="B88" s="14" t="s">
        <v>6</v>
      </c>
      <c r="C88" s="14" t="s">
        <v>2234</v>
      </c>
      <c r="D88" s="14" t="s">
        <v>1256</v>
      </c>
      <c r="E88" s="14" t="s">
        <v>2569</v>
      </c>
      <c r="F88" s="97">
        <v>43331</v>
      </c>
      <c r="G88" s="94" t="s">
        <v>2875</v>
      </c>
    </row>
    <row r="89" spans="1:7" ht="60" x14ac:dyDescent="0.2">
      <c r="A89" s="20" t="s">
        <v>2876</v>
      </c>
      <c r="B89" s="14" t="s">
        <v>873</v>
      </c>
      <c r="C89" s="14" t="s">
        <v>2566</v>
      </c>
      <c r="D89" s="14" t="s">
        <v>7</v>
      </c>
      <c r="E89" s="14" t="s">
        <v>2877</v>
      </c>
      <c r="F89" s="97">
        <v>43326</v>
      </c>
      <c r="G89" s="94" t="s">
        <v>2878</v>
      </c>
    </row>
    <row r="90" spans="1:7" ht="26" x14ac:dyDescent="0.2">
      <c r="A90" s="35" t="s">
        <v>2879</v>
      </c>
      <c r="B90" s="14" t="s">
        <v>10</v>
      </c>
      <c r="C90" s="14" t="s">
        <v>262</v>
      </c>
      <c r="D90" s="14" t="s">
        <v>1256</v>
      </c>
      <c r="E90" s="14" t="s">
        <v>2605</v>
      </c>
      <c r="F90" s="97">
        <v>43343</v>
      </c>
      <c r="G90" s="94" t="s">
        <v>2880</v>
      </c>
    </row>
    <row r="91" spans="1:7" ht="60" x14ac:dyDescent="0.2">
      <c r="A91" s="35" t="s">
        <v>2881</v>
      </c>
      <c r="B91" s="14" t="s">
        <v>10</v>
      </c>
      <c r="C91" s="14" t="s">
        <v>2882</v>
      </c>
      <c r="D91" s="14" t="s">
        <v>141</v>
      </c>
      <c r="E91" s="14" t="s">
        <v>2869</v>
      </c>
      <c r="F91" s="97">
        <v>43341</v>
      </c>
      <c r="G91" s="94" t="s">
        <v>2883</v>
      </c>
    </row>
    <row r="92" spans="1:7" ht="48" x14ac:dyDescent="0.2">
      <c r="A92" s="35" t="s">
        <v>2884</v>
      </c>
      <c r="B92" s="14" t="s">
        <v>6</v>
      </c>
      <c r="C92" s="14" t="s">
        <v>2693</v>
      </c>
      <c r="D92" s="14" t="s">
        <v>248</v>
      </c>
      <c r="E92" s="14" t="s">
        <v>2885</v>
      </c>
      <c r="F92" s="97">
        <v>43338</v>
      </c>
      <c r="G92" s="94" t="s">
        <v>2886</v>
      </c>
    </row>
    <row r="93" spans="1:7" ht="48" x14ac:dyDescent="0.2">
      <c r="A93" s="35" t="s">
        <v>2887</v>
      </c>
      <c r="B93" s="14" t="s">
        <v>10</v>
      </c>
      <c r="C93" s="14" t="s">
        <v>1703</v>
      </c>
      <c r="D93" s="14" t="s">
        <v>1256</v>
      </c>
      <c r="E93" s="14" t="s">
        <v>2605</v>
      </c>
      <c r="F93" s="97">
        <v>43327</v>
      </c>
      <c r="G93" s="94" t="s">
        <v>2888</v>
      </c>
    </row>
    <row r="94" spans="1:7" ht="48" x14ac:dyDescent="0.2">
      <c r="A94" s="35" t="s">
        <v>2889</v>
      </c>
      <c r="B94" s="14" t="s">
        <v>10</v>
      </c>
      <c r="C94" s="14" t="s">
        <v>2890</v>
      </c>
      <c r="D94" s="14" t="s">
        <v>141</v>
      </c>
      <c r="E94" s="14">
        <v>11.7</v>
      </c>
      <c r="F94" s="97">
        <v>43319</v>
      </c>
      <c r="G94" s="94" t="s">
        <v>2891</v>
      </c>
    </row>
    <row r="95" spans="1:7" ht="39" x14ac:dyDescent="0.2">
      <c r="A95" s="20" t="s">
        <v>2892</v>
      </c>
      <c r="B95" s="106" t="s">
        <v>6</v>
      </c>
      <c r="C95" s="106" t="s">
        <v>2777</v>
      </c>
      <c r="D95" s="106" t="s">
        <v>248</v>
      </c>
      <c r="E95" s="106" t="s">
        <v>2893</v>
      </c>
      <c r="F95" s="97">
        <v>43361</v>
      </c>
      <c r="G95" s="107" t="s">
        <v>2894</v>
      </c>
    </row>
    <row r="96" spans="1:7" ht="72" x14ac:dyDescent="0.2">
      <c r="A96" s="20" t="s">
        <v>2895</v>
      </c>
      <c r="B96" s="106" t="s">
        <v>10</v>
      </c>
      <c r="C96" s="106" t="s">
        <v>2896</v>
      </c>
      <c r="D96" s="106" t="s">
        <v>1628</v>
      </c>
      <c r="E96" s="106" t="s">
        <v>1861</v>
      </c>
      <c r="F96" s="97">
        <v>43360</v>
      </c>
      <c r="G96" s="107" t="s">
        <v>2897</v>
      </c>
    </row>
    <row r="97" spans="1:7" ht="36" x14ac:dyDescent="0.2">
      <c r="A97" s="20" t="s">
        <v>2898</v>
      </c>
      <c r="B97" s="106" t="s">
        <v>6</v>
      </c>
      <c r="C97" s="106" t="s">
        <v>2899</v>
      </c>
      <c r="D97" s="106" t="s">
        <v>2900</v>
      </c>
      <c r="E97" s="106" t="s">
        <v>2901</v>
      </c>
      <c r="F97" s="97">
        <v>43357</v>
      </c>
      <c r="G97" s="107" t="s">
        <v>2902</v>
      </c>
    </row>
    <row r="98" spans="1:7" ht="108" x14ac:dyDescent="0.2">
      <c r="A98" s="20" t="s">
        <v>2903</v>
      </c>
      <c r="B98" s="106" t="s">
        <v>10</v>
      </c>
      <c r="C98" s="106" t="s">
        <v>2904</v>
      </c>
      <c r="D98" s="106" t="s">
        <v>1256</v>
      </c>
      <c r="E98" s="106" t="s">
        <v>2763</v>
      </c>
      <c r="F98" s="97">
        <v>43349</v>
      </c>
      <c r="G98" s="107" t="s">
        <v>2905</v>
      </c>
    </row>
    <row r="99" spans="1:7" ht="33" x14ac:dyDescent="0.2">
      <c r="A99" s="20" t="s">
        <v>2906</v>
      </c>
      <c r="B99" s="106" t="s">
        <v>6</v>
      </c>
      <c r="C99" s="106" t="s">
        <v>2907</v>
      </c>
      <c r="D99" s="106" t="s">
        <v>1071</v>
      </c>
      <c r="E99" s="106" t="s">
        <v>2908</v>
      </c>
      <c r="F99" s="97">
        <v>43349</v>
      </c>
      <c r="G99" s="107" t="s">
        <v>2909</v>
      </c>
    </row>
    <row r="100" spans="1:7" ht="120" x14ac:dyDescent="0.2">
      <c r="A100" s="35" t="s">
        <v>2910</v>
      </c>
      <c r="B100" s="106" t="s">
        <v>6</v>
      </c>
      <c r="C100" s="106" t="s">
        <v>2911</v>
      </c>
      <c r="D100" s="106" t="s">
        <v>1071</v>
      </c>
      <c r="E100" s="106" t="s">
        <v>2912</v>
      </c>
      <c r="F100" s="97">
        <v>43367</v>
      </c>
      <c r="G100" s="107" t="s">
        <v>2913</v>
      </c>
    </row>
    <row r="101" spans="1:7" ht="84" x14ac:dyDescent="0.2">
      <c r="A101" s="35" t="s">
        <v>2914</v>
      </c>
      <c r="B101" s="106" t="s">
        <v>6</v>
      </c>
      <c r="C101" s="106" t="s">
        <v>2566</v>
      </c>
      <c r="D101" s="106" t="s">
        <v>141</v>
      </c>
      <c r="E101" s="106" t="s">
        <v>2908</v>
      </c>
      <c r="F101" s="97">
        <v>43360</v>
      </c>
      <c r="G101" s="107" t="s">
        <v>2915</v>
      </c>
    </row>
    <row r="102" spans="1:7" ht="228" x14ac:dyDescent="0.2">
      <c r="A102" s="35" t="s">
        <v>2916</v>
      </c>
      <c r="B102" s="106" t="s">
        <v>6</v>
      </c>
      <c r="C102" s="106" t="s">
        <v>24</v>
      </c>
      <c r="D102" s="106" t="s">
        <v>141</v>
      </c>
      <c r="E102" s="106">
        <v>11.7</v>
      </c>
      <c r="F102" s="97">
        <v>43360</v>
      </c>
      <c r="G102" s="107" t="s">
        <v>2917</v>
      </c>
    </row>
    <row r="103" spans="1:7" ht="26" x14ac:dyDescent="0.2">
      <c r="A103" s="35" t="s">
        <v>2918</v>
      </c>
      <c r="B103" s="106" t="s">
        <v>10</v>
      </c>
      <c r="C103" s="106" t="s">
        <v>2670</v>
      </c>
      <c r="D103" s="106" t="s">
        <v>1993</v>
      </c>
      <c r="E103" s="106" t="s">
        <v>1510</v>
      </c>
      <c r="F103" s="97">
        <v>43357</v>
      </c>
      <c r="G103" s="107" t="s">
        <v>2919</v>
      </c>
    </row>
    <row r="104" spans="1:7" ht="84" x14ac:dyDescent="0.2">
      <c r="A104" s="35" t="s">
        <v>2920</v>
      </c>
      <c r="B104" s="106" t="s">
        <v>6</v>
      </c>
      <c r="C104" s="106" t="s">
        <v>2921</v>
      </c>
      <c r="D104" s="106" t="s">
        <v>1256</v>
      </c>
      <c r="E104" s="106" t="s">
        <v>2853</v>
      </c>
      <c r="F104" s="97">
        <v>43354</v>
      </c>
      <c r="G104" s="107" t="s">
        <v>2922</v>
      </c>
    </row>
    <row r="105" spans="1:7" ht="33" x14ac:dyDescent="0.2">
      <c r="A105" s="20" t="s">
        <v>2923</v>
      </c>
      <c r="B105" s="109" t="s">
        <v>6</v>
      </c>
      <c r="C105" s="109" t="s">
        <v>2592</v>
      </c>
      <c r="D105" s="109" t="s">
        <v>1071</v>
      </c>
      <c r="E105" s="109" t="s">
        <v>2924</v>
      </c>
      <c r="F105" s="97">
        <v>43403</v>
      </c>
      <c r="G105" s="110" t="s">
        <v>2925</v>
      </c>
    </row>
    <row r="106" spans="1:7" ht="39" x14ac:dyDescent="0.2">
      <c r="A106" s="20" t="s">
        <v>2926</v>
      </c>
      <c r="B106" s="109" t="s">
        <v>6</v>
      </c>
      <c r="C106" s="109" t="s">
        <v>2592</v>
      </c>
      <c r="D106" s="109" t="s">
        <v>1071</v>
      </c>
      <c r="E106" s="109" t="s">
        <v>2924</v>
      </c>
      <c r="F106" s="97">
        <v>43389</v>
      </c>
      <c r="G106" s="110" t="s">
        <v>2927</v>
      </c>
    </row>
    <row r="107" spans="1:7" ht="60" x14ac:dyDescent="0.2">
      <c r="A107" s="20" t="s">
        <v>2928</v>
      </c>
      <c r="B107" s="109" t="s">
        <v>6</v>
      </c>
      <c r="C107" s="109" t="s">
        <v>413</v>
      </c>
      <c r="D107" s="109" t="s">
        <v>353</v>
      </c>
      <c r="E107" s="109" t="s">
        <v>2605</v>
      </c>
      <c r="F107" s="97">
        <v>43397</v>
      </c>
      <c r="G107" s="110" t="s">
        <v>2929</v>
      </c>
    </row>
    <row r="108" spans="1:7" ht="48" x14ac:dyDescent="0.2">
      <c r="A108" s="20" t="s">
        <v>2848</v>
      </c>
      <c r="B108" s="109" t="s">
        <v>6</v>
      </c>
      <c r="C108" s="109" t="s">
        <v>413</v>
      </c>
      <c r="D108" s="109" t="s">
        <v>1256</v>
      </c>
      <c r="E108" s="109">
        <v>11.7</v>
      </c>
      <c r="F108" s="97">
        <v>43392</v>
      </c>
      <c r="G108" s="110" t="s">
        <v>2930</v>
      </c>
    </row>
    <row r="109" spans="1:7" ht="60" x14ac:dyDescent="0.2">
      <c r="A109" s="20" t="s">
        <v>2931</v>
      </c>
      <c r="B109" s="109" t="s">
        <v>6</v>
      </c>
      <c r="C109" s="109" t="s">
        <v>413</v>
      </c>
      <c r="D109" s="109" t="s">
        <v>1256</v>
      </c>
      <c r="E109" s="109">
        <v>11.7</v>
      </c>
      <c r="F109" s="97">
        <v>43389</v>
      </c>
      <c r="G109" s="110" t="s">
        <v>2932</v>
      </c>
    </row>
    <row r="110" spans="1:7" ht="72" x14ac:dyDescent="0.2">
      <c r="A110" s="20" t="s">
        <v>2933</v>
      </c>
      <c r="B110" s="109" t="s">
        <v>6</v>
      </c>
      <c r="C110" s="109" t="s">
        <v>413</v>
      </c>
      <c r="D110" s="109" t="s">
        <v>1256</v>
      </c>
      <c r="E110" s="109">
        <v>11.7</v>
      </c>
      <c r="F110" s="97">
        <v>43389</v>
      </c>
      <c r="G110" s="110" t="s">
        <v>2934</v>
      </c>
    </row>
    <row r="111" spans="1:7" ht="84" x14ac:dyDescent="0.2">
      <c r="A111" s="20" t="s">
        <v>2935</v>
      </c>
      <c r="B111" s="109" t="s">
        <v>6</v>
      </c>
      <c r="C111" s="109" t="s">
        <v>413</v>
      </c>
      <c r="D111" s="109" t="s">
        <v>1277</v>
      </c>
      <c r="E111" s="109" t="s">
        <v>2605</v>
      </c>
      <c r="F111" s="97">
        <v>43389</v>
      </c>
      <c r="G111" s="110" t="s">
        <v>2936</v>
      </c>
    </row>
    <row r="112" spans="1:7" ht="44" x14ac:dyDescent="0.2">
      <c r="A112" s="20" t="s">
        <v>2554</v>
      </c>
      <c r="B112" s="109" t="s">
        <v>6</v>
      </c>
      <c r="C112" s="109" t="s">
        <v>413</v>
      </c>
      <c r="D112" s="109" t="s">
        <v>353</v>
      </c>
      <c r="E112" s="109" t="s">
        <v>2605</v>
      </c>
      <c r="F112" s="97">
        <v>43381</v>
      </c>
      <c r="G112" s="110" t="s">
        <v>2937</v>
      </c>
    </row>
    <row r="113" spans="1:7" ht="36" x14ac:dyDescent="0.2">
      <c r="A113" s="20" t="s">
        <v>2938</v>
      </c>
      <c r="B113" s="109" t="s">
        <v>6</v>
      </c>
      <c r="C113" s="109" t="s">
        <v>2939</v>
      </c>
      <c r="D113" s="109" t="s">
        <v>141</v>
      </c>
      <c r="E113" s="109">
        <v>11.7</v>
      </c>
      <c r="F113" s="97">
        <v>43399</v>
      </c>
      <c r="G113" s="110" t="s">
        <v>2940</v>
      </c>
    </row>
    <row r="114" spans="1:7" ht="48" x14ac:dyDescent="0.2">
      <c r="A114" s="20" t="s">
        <v>2941</v>
      </c>
      <c r="B114" s="109" t="s">
        <v>6</v>
      </c>
      <c r="C114" s="109" t="s">
        <v>2942</v>
      </c>
      <c r="D114" s="109" t="s">
        <v>1623</v>
      </c>
      <c r="E114" s="109" t="s">
        <v>2943</v>
      </c>
      <c r="F114" s="97">
        <v>43397</v>
      </c>
      <c r="G114" s="110" t="s">
        <v>2944</v>
      </c>
    </row>
    <row r="115" spans="1:7" ht="44" x14ac:dyDescent="0.2">
      <c r="A115" s="20" t="s">
        <v>2945</v>
      </c>
      <c r="B115" s="109" t="s">
        <v>6</v>
      </c>
      <c r="C115" s="109" t="s">
        <v>2451</v>
      </c>
      <c r="D115" s="109" t="s">
        <v>1256</v>
      </c>
      <c r="E115" s="109" t="s">
        <v>2946</v>
      </c>
      <c r="F115" s="97">
        <v>43388</v>
      </c>
      <c r="G115" s="110" t="s">
        <v>2947</v>
      </c>
    </row>
    <row r="116" spans="1:7" ht="48" x14ac:dyDescent="0.2">
      <c r="A116" s="35" t="s">
        <v>2948</v>
      </c>
      <c r="B116" s="109" t="s">
        <v>6</v>
      </c>
      <c r="C116" s="109" t="s">
        <v>2518</v>
      </c>
      <c r="D116" s="109" t="s">
        <v>141</v>
      </c>
      <c r="E116" s="109">
        <v>11.7</v>
      </c>
      <c r="F116" s="97">
        <v>43403</v>
      </c>
      <c r="G116" s="110" t="s">
        <v>2949</v>
      </c>
    </row>
    <row r="117" spans="1:7" ht="33" x14ac:dyDescent="0.2">
      <c r="A117" s="35" t="s">
        <v>2950</v>
      </c>
      <c r="B117" s="109" t="s">
        <v>6</v>
      </c>
      <c r="C117" s="109" t="s">
        <v>2330</v>
      </c>
      <c r="D117" s="109" t="s">
        <v>1256</v>
      </c>
      <c r="E117" s="109" t="s">
        <v>2569</v>
      </c>
      <c r="F117" s="97">
        <v>43387</v>
      </c>
      <c r="G117" s="110" t="s">
        <v>2951</v>
      </c>
    </row>
    <row r="118" spans="1:7" ht="60" x14ac:dyDescent="0.2">
      <c r="A118" s="20" t="s">
        <v>2952</v>
      </c>
      <c r="B118" s="109" t="s">
        <v>6</v>
      </c>
      <c r="C118" s="109" t="s">
        <v>413</v>
      </c>
      <c r="D118" s="109" t="s">
        <v>1256</v>
      </c>
      <c r="E118" s="109" t="s">
        <v>2569</v>
      </c>
      <c r="F118" s="97">
        <v>43433</v>
      </c>
      <c r="G118" s="110" t="s">
        <v>2953</v>
      </c>
    </row>
    <row r="119" spans="1:7" ht="144" x14ac:dyDescent="0.2">
      <c r="A119" s="20" t="s">
        <v>2660</v>
      </c>
      <c r="B119" s="109" t="s">
        <v>6</v>
      </c>
      <c r="C119" s="109" t="s">
        <v>413</v>
      </c>
      <c r="D119" s="109" t="s">
        <v>1256</v>
      </c>
      <c r="E119" s="109" t="s">
        <v>2605</v>
      </c>
      <c r="F119" s="97">
        <v>43409</v>
      </c>
      <c r="G119" s="110" t="s">
        <v>2954</v>
      </c>
    </row>
    <row r="120" spans="1:7" ht="144" x14ac:dyDescent="0.2">
      <c r="A120" s="20" t="s">
        <v>2955</v>
      </c>
      <c r="B120" s="109" t="s">
        <v>6</v>
      </c>
      <c r="C120" s="109" t="s">
        <v>514</v>
      </c>
      <c r="D120" s="109" t="s">
        <v>1256</v>
      </c>
      <c r="E120" s="109" t="s">
        <v>2924</v>
      </c>
      <c r="F120" s="97">
        <v>43408</v>
      </c>
      <c r="G120" s="110" t="s">
        <v>2956</v>
      </c>
    </row>
    <row r="121" spans="1:7" ht="33" x14ac:dyDescent="0.2">
      <c r="A121" s="20" t="s">
        <v>2957</v>
      </c>
      <c r="B121" s="109" t="s">
        <v>6</v>
      </c>
      <c r="C121" s="109" t="s">
        <v>24</v>
      </c>
      <c r="D121" s="109" t="s">
        <v>248</v>
      </c>
      <c r="E121" s="109" t="s">
        <v>2958</v>
      </c>
      <c r="F121" s="97">
        <v>43411</v>
      </c>
      <c r="G121" s="110" t="s">
        <v>2959</v>
      </c>
    </row>
    <row r="122" spans="1:7" ht="60" x14ac:dyDescent="0.2">
      <c r="A122" s="20" t="s">
        <v>2960</v>
      </c>
      <c r="B122" s="109" t="s">
        <v>10</v>
      </c>
      <c r="C122" s="109" t="s">
        <v>2961</v>
      </c>
      <c r="D122" s="109" t="s">
        <v>1071</v>
      </c>
      <c r="E122" s="109" t="s">
        <v>2958</v>
      </c>
      <c r="F122" s="97">
        <v>43419</v>
      </c>
      <c r="G122" s="110" t="s">
        <v>2962</v>
      </c>
    </row>
    <row r="123" spans="1:7" ht="240" x14ac:dyDescent="0.2">
      <c r="A123" s="20" t="s">
        <v>2963</v>
      </c>
      <c r="B123" s="109" t="s">
        <v>6</v>
      </c>
      <c r="C123" s="109" t="s">
        <v>24</v>
      </c>
      <c r="D123" s="109" t="s">
        <v>1993</v>
      </c>
      <c r="E123" s="109">
        <v>11.7</v>
      </c>
      <c r="F123" s="97">
        <v>43424</v>
      </c>
      <c r="G123" s="110" t="s">
        <v>2964</v>
      </c>
    </row>
    <row r="124" spans="1:7" ht="36" x14ac:dyDescent="0.2">
      <c r="A124" s="20" t="s">
        <v>2965</v>
      </c>
      <c r="B124" s="109" t="s">
        <v>6</v>
      </c>
      <c r="C124" s="109" t="s">
        <v>2267</v>
      </c>
      <c r="D124" s="109" t="s">
        <v>1071</v>
      </c>
      <c r="E124" s="109" t="s">
        <v>2966</v>
      </c>
      <c r="F124" s="97">
        <v>43424</v>
      </c>
      <c r="G124" s="110" t="s">
        <v>2967</v>
      </c>
    </row>
    <row r="125" spans="1:7" ht="36" x14ac:dyDescent="0.2">
      <c r="A125" s="20" t="s">
        <v>2968</v>
      </c>
      <c r="B125" s="109" t="s">
        <v>6</v>
      </c>
      <c r="C125" s="109" t="s">
        <v>2566</v>
      </c>
      <c r="D125" s="109" t="s">
        <v>1071</v>
      </c>
      <c r="E125" s="109" t="s">
        <v>2969</v>
      </c>
      <c r="F125" s="97">
        <v>43433</v>
      </c>
      <c r="G125" s="110" t="s">
        <v>2970</v>
      </c>
    </row>
    <row r="126" spans="1:7" ht="36" x14ac:dyDescent="0.2">
      <c r="A126" s="35" t="s">
        <v>2971</v>
      </c>
      <c r="B126" s="109" t="s">
        <v>10</v>
      </c>
      <c r="C126" s="109" t="s">
        <v>295</v>
      </c>
      <c r="D126" s="109" t="s">
        <v>1071</v>
      </c>
      <c r="E126" s="109" t="s">
        <v>2972</v>
      </c>
      <c r="F126" s="97">
        <v>43433</v>
      </c>
      <c r="G126" s="110" t="s">
        <v>2973</v>
      </c>
    </row>
    <row r="127" spans="1:7" ht="108" x14ac:dyDescent="0.2">
      <c r="A127" s="20" t="s">
        <v>2974</v>
      </c>
      <c r="B127" s="112" t="s">
        <v>6</v>
      </c>
      <c r="C127" s="112" t="s">
        <v>318</v>
      </c>
      <c r="D127" s="112" t="s">
        <v>1071</v>
      </c>
      <c r="E127" s="112">
        <v>11.7</v>
      </c>
      <c r="F127" s="90">
        <v>43454</v>
      </c>
      <c r="G127" s="111" t="s">
        <v>2975</v>
      </c>
    </row>
    <row r="128" spans="1:7" ht="36" x14ac:dyDescent="0.2">
      <c r="A128" s="20" t="s">
        <v>2976</v>
      </c>
      <c r="B128" s="112" t="s">
        <v>6</v>
      </c>
      <c r="C128" s="112" t="s">
        <v>414</v>
      </c>
      <c r="D128" s="112" t="s">
        <v>2900</v>
      </c>
      <c r="E128" s="112" t="s">
        <v>2900</v>
      </c>
      <c r="F128" s="90">
        <v>43461</v>
      </c>
      <c r="G128" s="111" t="s">
        <v>2977</v>
      </c>
    </row>
    <row r="129" spans="1:7" ht="48" x14ac:dyDescent="0.2">
      <c r="A129" s="20" t="s">
        <v>2978</v>
      </c>
      <c r="B129" s="112" t="s">
        <v>6</v>
      </c>
      <c r="C129" s="112" t="s">
        <v>2979</v>
      </c>
      <c r="D129" s="112" t="s">
        <v>1427</v>
      </c>
      <c r="E129" s="112" t="s">
        <v>2900</v>
      </c>
      <c r="F129" s="90">
        <v>43447</v>
      </c>
      <c r="G129" s="111" t="s">
        <v>2980</v>
      </c>
    </row>
    <row r="130" spans="1:7" ht="96" x14ac:dyDescent="0.2">
      <c r="A130" s="20" t="s">
        <v>2981</v>
      </c>
      <c r="B130" s="112" t="s">
        <v>6</v>
      </c>
      <c r="C130" s="112" t="s">
        <v>2777</v>
      </c>
      <c r="D130" s="112" t="s">
        <v>1256</v>
      </c>
      <c r="E130" s="112" t="s">
        <v>2958</v>
      </c>
      <c r="F130" s="90">
        <v>43435</v>
      </c>
      <c r="G130" s="111" t="s">
        <v>2982</v>
      </c>
    </row>
    <row r="131" spans="1:7" ht="143" x14ac:dyDescent="0.2">
      <c r="A131" s="115" t="s">
        <v>2983</v>
      </c>
      <c r="B131" s="112" t="s">
        <v>10</v>
      </c>
      <c r="C131" s="112" t="s">
        <v>53</v>
      </c>
      <c r="D131" s="112" t="s">
        <v>353</v>
      </c>
      <c r="E131" s="112" t="s">
        <v>2984</v>
      </c>
      <c r="F131" s="90">
        <v>43463</v>
      </c>
      <c r="G131" s="111" t="s">
        <v>2985</v>
      </c>
    </row>
    <row r="132" spans="1:7" ht="48" x14ac:dyDescent="0.2">
      <c r="A132" s="20" t="s">
        <v>2986</v>
      </c>
      <c r="B132" s="112" t="s">
        <v>6</v>
      </c>
      <c r="C132" s="112" t="s">
        <v>2987</v>
      </c>
      <c r="D132" s="112" t="s">
        <v>1256</v>
      </c>
      <c r="E132" s="112">
        <v>11.7</v>
      </c>
      <c r="F132" s="90">
        <v>43444</v>
      </c>
      <c r="G132" s="111" t="s">
        <v>2988</v>
      </c>
    </row>
    <row r="133" spans="1:7" ht="48" x14ac:dyDescent="0.2">
      <c r="A133" s="115" t="s">
        <v>2989</v>
      </c>
      <c r="B133" s="112"/>
      <c r="C133" s="112"/>
      <c r="D133" s="112"/>
      <c r="E133" s="112"/>
      <c r="F133" s="116"/>
      <c r="G133" s="111" t="s">
        <v>2990</v>
      </c>
    </row>
    <row r="134" spans="1:7" ht="48" x14ac:dyDescent="0.2">
      <c r="A134" s="115" t="s">
        <v>2991</v>
      </c>
      <c r="B134" s="112"/>
      <c r="C134" s="112"/>
      <c r="D134" s="112"/>
      <c r="E134" s="112"/>
      <c r="F134" s="116"/>
      <c r="G134" s="111" t="s">
        <v>2990</v>
      </c>
    </row>
    <row r="135" spans="1:7" ht="48" x14ac:dyDescent="0.2">
      <c r="A135" s="115" t="s">
        <v>2992</v>
      </c>
      <c r="B135" s="112"/>
      <c r="C135" s="112"/>
      <c r="D135" s="112"/>
      <c r="E135" s="112"/>
      <c r="F135" s="116"/>
      <c r="G135" s="111" t="s">
        <v>2990</v>
      </c>
    </row>
    <row r="136" spans="1:7" ht="48" x14ac:dyDescent="0.2">
      <c r="A136" s="115" t="s">
        <v>2993</v>
      </c>
      <c r="B136" s="112"/>
      <c r="C136" s="112"/>
      <c r="D136" s="112"/>
      <c r="E136" s="112"/>
      <c r="F136" s="116"/>
      <c r="G136" s="111" t="s">
        <v>2990</v>
      </c>
    </row>
    <row r="137" spans="1:7" ht="48" x14ac:dyDescent="0.2">
      <c r="A137" s="115" t="s">
        <v>2994</v>
      </c>
      <c r="B137" s="112"/>
      <c r="C137" s="112"/>
      <c r="D137" s="112"/>
      <c r="E137" s="112"/>
      <c r="F137" s="116"/>
      <c r="G137" s="111" t="s">
        <v>2990</v>
      </c>
    </row>
    <row r="138" spans="1:7" ht="48" x14ac:dyDescent="0.2">
      <c r="A138" s="115" t="s">
        <v>2995</v>
      </c>
      <c r="B138" s="112"/>
      <c r="C138" s="112"/>
      <c r="D138" s="112"/>
      <c r="E138" s="112"/>
      <c r="F138" s="116"/>
      <c r="G138" s="111" t="s">
        <v>2990</v>
      </c>
    </row>
    <row r="139" spans="1:7" ht="48" x14ac:dyDescent="0.2">
      <c r="A139" s="117" t="s">
        <v>2996</v>
      </c>
      <c r="B139" s="112"/>
      <c r="C139" s="112"/>
      <c r="D139" s="112"/>
      <c r="E139" s="112"/>
      <c r="F139" s="116"/>
      <c r="G139" s="111" t="s">
        <v>2990</v>
      </c>
    </row>
    <row r="140" spans="1:7" ht="52" x14ac:dyDescent="0.2">
      <c r="A140" s="115" t="s">
        <v>2997</v>
      </c>
      <c r="B140" s="112"/>
      <c r="C140" s="112"/>
      <c r="D140" s="112"/>
      <c r="E140" s="112"/>
      <c r="F140" s="116"/>
      <c r="G140" s="111" t="s">
        <v>2990</v>
      </c>
    </row>
    <row r="141" spans="1:7" ht="48" x14ac:dyDescent="0.2">
      <c r="A141" s="115" t="s">
        <v>2998</v>
      </c>
      <c r="B141" s="112"/>
      <c r="C141" s="112"/>
      <c r="D141" s="112"/>
      <c r="E141" s="112"/>
      <c r="F141" s="116"/>
      <c r="G141" s="111" t="s">
        <v>2990</v>
      </c>
    </row>
    <row r="142" spans="1:7" ht="52" x14ac:dyDescent="0.2">
      <c r="A142" s="115" t="s">
        <v>2999</v>
      </c>
      <c r="B142" s="112"/>
      <c r="C142" s="112"/>
      <c r="D142" s="112"/>
      <c r="E142" s="112"/>
      <c r="F142" s="116"/>
      <c r="G142" s="111" t="s">
        <v>2990</v>
      </c>
    </row>
    <row r="143" spans="1:7" ht="52" x14ac:dyDescent="0.2">
      <c r="A143" s="115" t="s">
        <v>3000</v>
      </c>
      <c r="B143" s="112"/>
      <c r="C143" s="112"/>
      <c r="D143" s="112"/>
      <c r="E143" s="112"/>
      <c r="F143" s="116"/>
      <c r="G143" s="111" t="s">
        <v>2990</v>
      </c>
    </row>
    <row r="144" spans="1:7" ht="48" x14ac:dyDescent="0.2">
      <c r="A144" s="115" t="s">
        <v>3001</v>
      </c>
      <c r="B144" s="112"/>
      <c r="C144" s="112"/>
      <c r="D144" s="112"/>
      <c r="E144" s="112"/>
      <c r="F144" s="116"/>
      <c r="G144" s="111" t="s">
        <v>2990</v>
      </c>
    </row>
    <row r="145" spans="1:7" ht="48" x14ac:dyDescent="0.2">
      <c r="A145" s="115" t="s">
        <v>3002</v>
      </c>
      <c r="B145" s="112"/>
      <c r="C145" s="112"/>
      <c r="D145" s="112"/>
      <c r="E145" s="112"/>
      <c r="F145" s="116"/>
      <c r="G145" s="111" t="s">
        <v>2990</v>
      </c>
    </row>
    <row r="146" spans="1:7" ht="48" x14ac:dyDescent="0.2">
      <c r="A146" s="115" t="s">
        <v>3003</v>
      </c>
      <c r="B146" s="112"/>
      <c r="C146" s="112"/>
      <c r="D146" s="112"/>
      <c r="E146" s="112"/>
      <c r="F146" s="116"/>
      <c r="G146" s="111" t="s">
        <v>2990</v>
      </c>
    </row>
    <row r="147" spans="1:7" ht="96" x14ac:dyDescent="0.2">
      <c r="A147" s="20" t="s">
        <v>3004</v>
      </c>
      <c r="B147" s="112" t="s">
        <v>6</v>
      </c>
      <c r="C147" s="112" t="s">
        <v>2566</v>
      </c>
      <c r="D147" s="112" t="s">
        <v>1256</v>
      </c>
      <c r="E147" s="112" t="s">
        <v>2924</v>
      </c>
      <c r="F147" s="90">
        <v>43462</v>
      </c>
      <c r="G147" s="111" t="s">
        <v>3005</v>
      </c>
    </row>
    <row r="148" spans="1:7" ht="48" x14ac:dyDescent="0.2">
      <c r="A148" s="115" t="s">
        <v>3006</v>
      </c>
      <c r="B148" s="112"/>
      <c r="C148" s="112"/>
      <c r="D148" s="112"/>
      <c r="E148" s="112"/>
      <c r="F148" s="116"/>
      <c r="G148" s="111" t="s">
        <v>2990</v>
      </c>
    </row>
    <row r="149" spans="1:7" ht="120" x14ac:dyDescent="0.2">
      <c r="A149" s="20" t="s">
        <v>3007</v>
      </c>
      <c r="B149" s="112" t="s">
        <v>6</v>
      </c>
      <c r="C149" s="112" t="s">
        <v>620</v>
      </c>
      <c r="D149" s="112" t="s">
        <v>1109</v>
      </c>
      <c r="E149" s="112" t="s">
        <v>2584</v>
      </c>
      <c r="F149" s="90">
        <v>43460</v>
      </c>
      <c r="G149" s="111" t="s">
        <v>3008</v>
      </c>
    </row>
    <row r="150" spans="1:7" ht="72" x14ac:dyDescent="0.2">
      <c r="A150" s="20" t="s">
        <v>3009</v>
      </c>
      <c r="B150" s="112" t="s">
        <v>6</v>
      </c>
      <c r="C150" s="112" t="s">
        <v>402</v>
      </c>
      <c r="D150" s="112" t="s">
        <v>2900</v>
      </c>
      <c r="E150" s="112" t="s">
        <v>2900</v>
      </c>
      <c r="F150" s="90">
        <v>43445</v>
      </c>
      <c r="G150" s="111" t="s">
        <v>3010</v>
      </c>
    </row>
    <row r="151" spans="1:7" ht="48" x14ac:dyDescent="0.2">
      <c r="A151" s="115" t="s">
        <v>3011</v>
      </c>
      <c r="B151" s="112"/>
      <c r="C151" s="112"/>
      <c r="D151" s="112"/>
      <c r="E151" s="112"/>
      <c r="F151" s="116"/>
      <c r="G151" s="111" t="s">
        <v>2990</v>
      </c>
    </row>
    <row r="152" spans="1:7" ht="60" x14ac:dyDescent="0.2">
      <c r="A152" s="20" t="s">
        <v>3012</v>
      </c>
      <c r="B152" s="112" t="s">
        <v>6</v>
      </c>
      <c r="C152" s="112" t="s">
        <v>413</v>
      </c>
      <c r="D152" s="112" t="s">
        <v>1071</v>
      </c>
      <c r="E152" s="112" t="s">
        <v>2853</v>
      </c>
      <c r="F152" s="90">
        <v>43438</v>
      </c>
      <c r="G152" s="111" t="s">
        <v>3013</v>
      </c>
    </row>
    <row r="153" spans="1:7" ht="60" x14ac:dyDescent="0.2">
      <c r="A153" s="20" t="s">
        <v>1897</v>
      </c>
      <c r="B153" s="112" t="s">
        <v>6</v>
      </c>
      <c r="C153" s="112" t="s">
        <v>413</v>
      </c>
      <c r="D153" s="112" t="s">
        <v>353</v>
      </c>
      <c r="E153" s="112" t="s">
        <v>2605</v>
      </c>
      <c r="F153" s="90">
        <v>43439</v>
      </c>
      <c r="G153" s="111" t="s">
        <v>3014</v>
      </c>
    </row>
    <row r="154" spans="1:7" ht="108" x14ac:dyDescent="0.2">
      <c r="A154" s="20" t="s">
        <v>3015</v>
      </c>
      <c r="B154" s="112" t="s">
        <v>10</v>
      </c>
      <c r="C154" s="112" t="s">
        <v>334</v>
      </c>
      <c r="D154" s="112" t="s">
        <v>1256</v>
      </c>
      <c r="E154" s="112" t="s">
        <v>2584</v>
      </c>
      <c r="F154" s="90">
        <v>43474</v>
      </c>
      <c r="G154" s="111" t="s">
        <v>3016</v>
      </c>
    </row>
    <row r="155" spans="1:7" ht="96" x14ac:dyDescent="0.2">
      <c r="A155" s="20" t="s">
        <v>3017</v>
      </c>
      <c r="B155" s="112" t="s">
        <v>10</v>
      </c>
      <c r="C155" s="112" t="s">
        <v>3018</v>
      </c>
      <c r="D155" s="112" t="s">
        <v>1071</v>
      </c>
      <c r="E155" s="112" t="s">
        <v>2556</v>
      </c>
      <c r="F155" s="90">
        <v>43493</v>
      </c>
      <c r="G155" s="111" t="s">
        <v>3019</v>
      </c>
    </row>
    <row r="156" spans="1:7" ht="39" x14ac:dyDescent="0.2">
      <c r="A156" s="35" t="s">
        <v>3020</v>
      </c>
      <c r="B156" s="112" t="s">
        <v>6</v>
      </c>
      <c r="C156" s="112" t="s">
        <v>50</v>
      </c>
      <c r="D156" s="112" t="s">
        <v>1071</v>
      </c>
      <c r="E156" s="112">
        <v>11.7</v>
      </c>
      <c r="F156" s="90">
        <v>43472</v>
      </c>
      <c r="G156" s="111" t="s">
        <v>3021</v>
      </c>
    </row>
    <row r="157" spans="1:7" ht="84" x14ac:dyDescent="0.2">
      <c r="A157" s="20" t="s">
        <v>3022</v>
      </c>
      <c r="B157" s="112" t="s">
        <v>10</v>
      </c>
      <c r="C157" s="112" t="s">
        <v>1703</v>
      </c>
      <c r="D157" s="112" t="s">
        <v>353</v>
      </c>
      <c r="E157" s="112" t="s">
        <v>3023</v>
      </c>
      <c r="F157" s="90">
        <v>43483</v>
      </c>
      <c r="G157" s="111" t="s">
        <v>3024</v>
      </c>
    </row>
    <row r="158" spans="1:7" ht="60" x14ac:dyDescent="0.2">
      <c r="A158" s="20" t="s">
        <v>3025</v>
      </c>
      <c r="B158" s="112" t="s">
        <v>6</v>
      </c>
      <c r="C158" s="112" t="s">
        <v>413</v>
      </c>
      <c r="D158" s="112" t="s">
        <v>1071</v>
      </c>
      <c r="E158" s="112" t="s">
        <v>2584</v>
      </c>
      <c r="F158" s="90">
        <v>43496</v>
      </c>
      <c r="G158" s="111" t="s">
        <v>3026</v>
      </c>
    </row>
    <row r="159" spans="1:7" ht="132" x14ac:dyDescent="0.2">
      <c r="A159" s="20" t="s">
        <v>3027</v>
      </c>
      <c r="B159" s="112" t="s">
        <v>6</v>
      </c>
      <c r="C159" s="112" t="s">
        <v>413</v>
      </c>
      <c r="D159" s="112" t="s">
        <v>1071</v>
      </c>
      <c r="E159" s="112" t="s">
        <v>2853</v>
      </c>
      <c r="F159" s="90">
        <v>43476</v>
      </c>
      <c r="G159" s="111" t="s">
        <v>3028</v>
      </c>
    </row>
    <row r="160" spans="1:7" ht="84" x14ac:dyDescent="0.2">
      <c r="A160" s="20" t="s">
        <v>3029</v>
      </c>
      <c r="B160" s="112" t="s">
        <v>6</v>
      </c>
      <c r="C160" s="112" t="s">
        <v>3030</v>
      </c>
      <c r="D160" s="112" t="s">
        <v>278</v>
      </c>
      <c r="E160" s="112" t="s">
        <v>2772</v>
      </c>
      <c r="F160" s="90">
        <v>43475</v>
      </c>
      <c r="G160" s="111" t="s">
        <v>3031</v>
      </c>
    </row>
    <row r="161" spans="1:7" ht="180" x14ac:dyDescent="0.2">
      <c r="A161" s="20" t="s">
        <v>3032</v>
      </c>
      <c r="B161" s="112" t="s">
        <v>6</v>
      </c>
      <c r="C161" s="112" t="s">
        <v>3033</v>
      </c>
      <c r="D161" s="112" t="s">
        <v>1071</v>
      </c>
      <c r="E161" s="112" t="s">
        <v>3034</v>
      </c>
      <c r="F161" s="90">
        <v>43483</v>
      </c>
      <c r="G161" s="111" t="s">
        <v>3035</v>
      </c>
    </row>
    <row r="162" spans="1:7" ht="96" x14ac:dyDescent="0.2">
      <c r="A162" s="20" t="s">
        <v>3036</v>
      </c>
      <c r="B162" s="112" t="s">
        <v>6</v>
      </c>
      <c r="C162" s="112" t="s">
        <v>2249</v>
      </c>
      <c r="D162" s="112" t="s">
        <v>1251</v>
      </c>
      <c r="E162" s="112" t="s">
        <v>2958</v>
      </c>
      <c r="F162" s="90">
        <v>43483</v>
      </c>
      <c r="G162" s="111" t="s">
        <v>3037</v>
      </c>
    </row>
    <row r="163" spans="1:7" ht="156" x14ac:dyDescent="0.2">
      <c r="A163" s="20" t="s">
        <v>3038</v>
      </c>
      <c r="B163" s="114" t="s">
        <v>6</v>
      </c>
      <c r="C163" s="114" t="s">
        <v>2592</v>
      </c>
      <c r="D163" s="114" t="s">
        <v>1251</v>
      </c>
      <c r="E163" s="114" t="s">
        <v>3039</v>
      </c>
      <c r="F163" s="90">
        <v>43516</v>
      </c>
      <c r="G163" s="113" t="s">
        <v>3040</v>
      </c>
    </row>
    <row r="164" spans="1:7" ht="60" x14ac:dyDescent="0.2">
      <c r="A164" s="20" t="s">
        <v>3041</v>
      </c>
      <c r="B164" s="114" t="s">
        <v>6</v>
      </c>
      <c r="C164" s="114" t="s">
        <v>318</v>
      </c>
      <c r="D164" s="114" t="s">
        <v>2900</v>
      </c>
      <c r="E164" s="114" t="s">
        <v>2908</v>
      </c>
      <c r="F164" s="90">
        <v>43516</v>
      </c>
      <c r="G164" s="113" t="s">
        <v>3042</v>
      </c>
    </row>
    <row r="165" spans="1:7" ht="84" x14ac:dyDescent="0.2">
      <c r="A165" s="20" t="s">
        <v>3043</v>
      </c>
      <c r="B165" s="114" t="s">
        <v>6</v>
      </c>
      <c r="C165" s="114" t="s">
        <v>50</v>
      </c>
      <c r="D165" s="114" t="s">
        <v>2900</v>
      </c>
      <c r="E165" s="114" t="s">
        <v>2900</v>
      </c>
      <c r="F165" s="90">
        <v>43522</v>
      </c>
      <c r="G165" s="113" t="s">
        <v>3044</v>
      </c>
    </row>
    <row r="166" spans="1:7" ht="48" x14ac:dyDescent="0.2">
      <c r="A166" s="20" t="s">
        <v>3045</v>
      </c>
      <c r="B166" s="114" t="s">
        <v>10</v>
      </c>
      <c r="C166" s="114" t="s">
        <v>1703</v>
      </c>
      <c r="D166" s="114" t="s">
        <v>2900</v>
      </c>
      <c r="E166" s="114" t="s">
        <v>2556</v>
      </c>
      <c r="F166" s="90">
        <v>43506</v>
      </c>
      <c r="G166" s="113" t="s">
        <v>3046</v>
      </c>
    </row>
    <row r="167" spans="1:7" ht="60" x14ac:dyDescent="0.2">
      <c r="A167" s="35" t="s">
        <v>3047</v>
      </c>
      <c r="B167" s="114" t="s">
        <v>10</v>
      </c>
      <c r="C167" s="114" t="s">
        <v>3048</v>
      </c>
      <c r="D167" s="114" t="s">
        <v>141</v>
      </c>
      <c r="E167" s="114" t="s">
        <v>3049</v>
      </c>
      <c r="F167" s="90">
        <v>43509</v>
      </c>
      <c r="G167" s="113" t="s">
        <v>3050</v>
      </c>
    </row>
    <row r="168" spans="1:7" ht="108" x14ac:dyDescent="0.2">
      <c r="A168" s="20" t="s">
        <v>3051</v>
      </c>
      <c r="B168" s="114" t="s">
        <v>6</v>
      </c>
      <c r="C168" s="114" t="s">
        <v>3052</v>
      </c>
      <c r="D168" s="114" t="s">
        <v>3053</v>
      </c>
      <c r="E168" s="114" t="s">
        <v>3054</v>
      </c>
      <c r="F168" s="90">
        <v>43500</v>
      </c>
      <c r="G168" s="113" t="s">
        <v>3055</v>
      </c>
    </row>
    <row r="169" spans="1:7" ht="108" x14ac:dyDescent="0.2">
      <c r="A169" s="35" t="s">
        <v>2920</v>
      </c>
      <c r="B169" s="114" t="s">
        <v>6</v>
      </c>
      <c r="C169" s="114" t="s">
        <v>3056</v>
      </c>
      <c r="D169" s="114" t="s">
        <v>1071</v>
      </c>
      <c r="E169" s="114" t="s">
        <v>3057</v>
      </c>
      <c r="F169" s="90">
        <v>43509</v>
      </c>
      <c r="G169" s="113" t="s">
        <v>3058</v>
      </c>
    </row>
    <row r="170" spans="1:7" ht="33" x14ac:dyDescent="0.2">
      <c r="A170" s="35" t="s">
        <v>3059</v>
      </c>
      <c r="B170" s="114" t="s">
        <v>6</v>
      </c>
      <c r="C170" s="114" t="s">
        <v>513</v>
      </c>
      <c r="D170" s="114" t="s">
        <v>1109</v>
      </c>
      <c r="E170" s="114" t="s">
        <v>3060</v>
      </c>
      <c r="F170" s="90">
        <v>43511</v>
      </c>
      <c r="G170" s="113" t="s">
        <v>3061</v>
      </c>
    </row>
    <row r="171" spans="1:7" ht="52" x14ac:dyDescent="0.2">
      <c r="A171" s="20" t="s">
        <v>3062</v>
      </c>
      <c r="B171" s="114" t="s">
        <v>6</v>
      </c>
      <c r="C171" s="114" t="s">
        <v>3063</v>
      </c>
      <c r="D171" s="114" t="s">
        <v>2900</v>
      </c>
      <c r="E171" s="114">
        <v>11.5</v>
      </c>
      <c r="F171" s="90">
        <v>43497</v>
      </c>
      <c r="G171" s="113" t="s">
        <v>3064</v>
      </c>
    </row>
    <row r="172" spans="1:7" ht="60" x14ac:dyDescent="0.2">
      <c r="A172" s="20" t="s">
        <v>3065</v>
      </c>
      <c r="B172" s="114" t="s">
        <v>6</v>
      </c>
      <c r="C172" s="114" t="s">
        <v>413</v>
      </c>
      <c r="D172" s="114" t="s">
        <v>1256</v>
      </c>
      <c r="E172" s="114" t="s">
        <v>3057</v>
      </c>
      <c r="F172" s="90">
        <v>43497</v>
      </c>
      <c r="G172" s="113" t="s">
        <v>3066</v>
      </c>
    </row>
    <row r="173" spans="1:7" ht="60" x14ac:dyDescent="0.2">
      <c r="A173" s="35" t="s">
        <v>3067</v>
      </c>
      <c r="B173" s="114" t="s">
        <v>6</v>
      </c>
      <c r="C173" s="114" t="s">
        <v>3068</v>
      </c>
      <c r="D173" s="114" t="s">
        <v>1993</v>
      </c>
      <c r="E173" s="114" t="s">
        <v>1612</v>
      </c>
      <c r="F173" s="90">
        <v>43516</v>
      </c>
      <c r="G173" s="113" t="s">
        <v>3069</v>
      </c>
    </row>
  </sheetData>
  <mergeCells count="6">
    <mergeCell ref="G39:G40"/>
    <mergeCell ref="B39:B40"/>
    <mergeCell ref="C39:C40"/>
    <mergeCell ref="D39:D40"/>
    <mergeCell ref="E39:E40"/>
    <mergeCell ref="F39:F40"/>
  </mergeCells>
  <phoneticPr fontId="2"/>
  <hyperlinks>
    <hyperlink ref="A2" r:id="rId1" display="http://www-01.ibm.com/support/docview.wss?uid=swg22012302" xr:uid="{00000000-0004-0000-0900-000000000000}"/>
    <hyperlink ref="A3" r:id="rId2" display="http://www-01.ibm.com/support/docview.wss?uid=swg22011706" xr:uid="{00000000-0004-0000-0900-000001000000}"/>
    <hyperlink ref="A4" r:id="rId3" xr:uid="{00000000-0004-0000-0900-000002000000}"/>
    <hyperlink ref="A5" r:id="rId4" display="http://www-01.ibm.com/support/docview.wss?uid=swg22010019" xr:uid="{00000000-0004-0000-0900-000003000000}"/>
    <hyperlink ref="A6" r:id="rId5" display="http://www-01.ibm.com/support/docview.wss?uid=swg22004729" xr:uid="{00000000-0004-0000-0900-000004000000}"/>
    <hyperlink ref="A7" r:id="rId6" display="http://www-01.ibm.com/support/docview.wss?uid=swg22012815" xr:uid="{00000000-0004-0000-0900-000005000000}"/>
    <hyperlink ref="A8" r:id="rId7" display="http://www-01.ibm.com/support/docview.wss?uid=swg22012472" xr:uid="{00000000-0004-0000-0900-000006000000}"/>
    <hyperlink ref="A9" r:id="rId8" xr:uid="{00000000-0004-0000-0900-000007000000}"/>
    <hyperlink ref="A10" r:id="rId9" display="http://www-01.ibm.com/support/docview.wss?uid=swg21396106" xr:uid="{00000000-0004-0000-0900-000008000000}"/>
    <hyperlink ref="A11" r:id="rId10" xr:uid="{00000000-0004-0000-0900-000009000000}"/>
    <hyperlink ref="A12" r:id="rId11" display="http://www-01.ibm.com/support/docview.wss?uid=swg22013015" xr:uid="{00000000-0004-0000-0900-00000A000000}"/>
    <hyperlink ref="A13" r:id="rId12" xr:uid="{00000000-0004-0000-0900-00000B000000}"/>
    <hyperlink ref="A14" r:id="rId13" display="http://www-01.ibm.com/support/docview.wss?uid=swg22013841" xr:uid="{00000000-0004-0000-0900-00000C000000}"/>
    <hyperlink ref="A15" r:id="rId14" display="http://www-01.ibm.com/support/docview.wss?uid=swg21977649" xr:uid="{00000000-0004-0000-0900-00000D000000}"/>
    <hyperlink ref="A16" r:id="rId15" display="http://www-01.ibm.com/support/docview.wss?uid=swg22013436" xr:uid="{00000000-0004-0000-0900-00000E000000}"/>
    <hyperlink ref="A17" r:id="rId16" display="http://www-01.ibm.com/support/docview.wss?uid=swg22013543" xr:uid="{00000000-0004-0000-0900-00000F000000}"/>
    <hyperlink ref="A18" r:id="rId17" display="http://www-01.ibm.com/support/docview.wss?uid=swg21594973" xr:uid="{00000000-0004-0000-0900-000010000000}"/>
    <hyperlink ref="A19" r:id="rId18" display="http://www-01.ibm.com/support/docview.wss?uid=swg22007716" xr:uid="{00000000-0004-0000-0900-000011000000}"/>
    <hyperlink ref="A20" r:id="rId19" xr:uid="{00000000-0004-0000-0900-000012000000}"/>
    <hyperlink ref="A21" r:id="rId20" display="http://www-01.ibm.com/support/docview.wss?uid=swg22013292" xr:uid="{00000000-0004-0000-0900-000013000000}"/>
    <hyperlink ref="A22" r:id="rId21" display="http://www-01.ibm.com/support/docview.wss?uid=swg22011938" xr:uid="{00000000-0004-0000-0900-000014000000}"/>
    <hyperlink ref="A23" r:id="rId22" display="http://www-01.ibm.com/support/docview.wss?uid=swg22014032" xr:uid="{00000000-0004-0000-0900-000015000000}"/>
    <hyperlink ref="A24" r:id="rId23" display="http://www-01.ibm.com/support/docview.wss?uid=swg22013995" xr:uid="{00000000-0004-0000-0900-000016000000}"/>
    <hyperlink ref="A25" r:id="rId24" display="http://www-01.ibm.com/support/docview.wss?uid=swg22014418" xr:uid="{00000000-0004-0000-0900-000017000000}"/>
    <hyperlink ref="A26" r:id="rId25" display="http://www-01.ibm.com/support/docview.wss?uid=swg22014343" xr:uid="{00000000-0004-0000-0900-000018000000}"/>
    <hyperlink ref="A27" r:id="rId26" display="http://www-01.ibm.com/support/docview.wss?uid=swg22014025" xr:uid="{00000000-0004-0000-0900-000019000000}"/>
    <hyperlink ref="A28" r:id="rId27" display="http://www-01.ibm.com/support/docview.wss?uid=swg22015081" xr:uid="{00000000-0004-0000-0900-00001A000000}"/>
    <hyperlink ref="A29" r:id="rId28" display="http://www-01.ibm.com/support/docview.wss?uid=swg22014368" xr:uid="{00000000-0004-0000-0900-00001B000000}"/>
    <hyperlink ref="A30" r:id="rId29" xr:uid="{00000000-0004-0000-0900-00001C000000}"/>
    <hyperlink ref="A31" r:id="rId30" display="http://www-01.ibm.com/support/docview.wss?uid=swg21977675" xr:uid="{00000000-0004-0000-0900-00001D000000}"/>
    <hyperlink ref="A32" r:id="rId31" display="http://www-01.ibm.com/support/docview.wss?uid=swg22006677" xr:uid="{00000000-0004-0000-0900-00001E000000}"/>
    <hyperlink ref="A33" r:id="rId32" display="http://www-01.ibm.com/support/docview.wss?uid=swg22015024" xr:uid="{00000000-0004-0000-0900-00001F000000}"/>
    <hyperlink ref="A34" r:id="rId33" display="http://www-01.ibm.com/support/docview.wss?uid=swg22010889" xr:uid="{00000000-0004-0000-0900-000020000000}"/>
    <hyperlink ref="A35" r:id="rId34" display="http://www-01.ibm.com/support/docview.wss?uid=swg22015084" xr:uid="{FCDEF99F-CA4A-4B8A-8410-5F1A78324F16}"/>
    <hyperlink ref="A36" r:id="rId35" display="http://www-01.ibm.com/support/docview.wss?uid=swg22015356" xr:uid="{7F156B1D-F80E-4F6E-BF58-EA2CF6771628}"/>
    <hyperlink ref="A37" r:id="rId36" xr:uid="{D3FE633E-EBC4-4FAF-9C71-4934A720FCB4}"/>
    <hyperlink ref="A39" r:id="rId37" display="http://www-01.ibm.com/support/docview.wss?uid=swg22006069" xr:uid="{6D00E22D-E554-4FC5-ABAF-B357630C1ADF}"/>
    <hyperlink ref="A38" r:id="rId38" xr:uid="{125A50DD-5392-485D-ADE2-D81E04E33B0B}"/>
    <hyperlink ref="A40" r:id="rId39" display="http://www-01.ibm.com/support/docview.wss?uid=swg22006067" xr:uid="{C0749D92-77C3-498E-89A0-61FA0B65B57F}"/>
    <hyperlink ref="A41" r:id="rId40" display="http://www-01.ibm.com/support/docview.wss?uid=swg22006063" xr:uid="{B0BE3F9B-DC8F-442A-9C46-B98120993C1B}"/>
    <hyperlink ref="A42" r:id="rId41" display="http://www-01.ibm.com/support/docview.wss?uid=swg22014281" xr:uid="{C727915B-ECCB-4F4A-B638-CAAFC423CBA7}"/>
    <hyperlink ref="A43" r:id="rId42" display="http://www-01.ibm.com/support/docview.wss?uid=swg22015865" xr:uid="{1B4A8637-9534-48FA-A41F-B5463C3C291A}"/>
    <hyperlink ref="A44" r:id="rId43" display="http://www-01.ibm.com/support/docview.wss?uid=swg22004111" xr:uid="{E677886D-0E9D-4071-AF4F-515319DF024E}"/>
    <hyperlink ref="A45" r:id="rId44" display="http://www-01.ibm.com/support/docview.wss?uid=swg21680740" xr:uid="{7BD30F4C-EB3A-4379-A3EB-A4AB7EAC5A8C}"/>
    <hyperlink ref="A46" r:id="rId45" display="http://www-01.ibm.com/support/docview.wss?uid=swg22015264" xr:uid="{0E162CA9-701F-408E-B67E-49057FCD1555}"/>
    <hyperlink ref="A47" r:id="rId46" display="http://www-01.ibm.com/support/docview.wss?uid=swg22015872" xr:uid="{2D068C7D-1CFC-406D-8501-A16C0CCFD42C}"/>
    <hyperlink ref="A48" r:id="rId47" display="http://www-01.ibm.com/support/docview.wss?uid=swg21976426" xr:uid="{D01E5D1A-56DD-41DC-BA10-0086837B00A5}"/>
    <hyperlink ref="A49" r:id="rId48" display="http://www-01.ibm.com/support/docview.wss?uid=swg21992554" xr:uid="{6A3786E0-C2A3-4052-9837-93B2703BBCBA}"/>
    <hyperlink ref="A50" r:id="rId49" display="http://www-01.ibm.com/support/docview.wss?uid=swg22016315" xr:uid="{A216962E-FADF-47E7-AC70-33B14E8C7B2E}"/>
    <hyperlink ref="A51" r:id="rId50" display="http://www-01.ibm.com/support/docview.wss?uid=swg22016301" xr:uid="{F3D7EF02-43DB-442A-A6E2-DB787604F354}"/>
    <hyperlink ref="A52" r:id="rId51" display="http://www-01.ibm.com/support/docview.wss?uid=swg22001891" xr:uid="{B3BA7E9C-CAFD-4D9A-8F9E-1FEADEDC4DD6}"/>
    <hyperlink ref="A53" r:id="rId52" display="http://www-01.ibm.com/support/docview.wss?uid=swg21699845" xr:uid="{C325E4EC-EEC7-4CCD-B5D7-DE5825D4E14D}"/>
    <hyperlink ref="A54" r:id="rId53" display="http://www-01.ibm.com/support/docview.wss?uid=swg22011752" xr:uid="{E141E0D9-4F14-4CCE-B188-71E1584C2ADD}"/>
    <hyperlink ref="A55" r:id="rId54" display="http://www-01.ibm.com/support/docview.wss?uid=swg22016312" xr:uid="{C1DB29B7-C34E-4AAA-BB64-57D23FFC7D4C}"/>
    <hyperlink ref="A56" r:id="rId55" display="http://www-01.ibm.com/support/docview.wss?uid=swg22015254" xr:uid="{ACD38E47-812F-4A2B-B028-B597FE277878}"/>
    <hyperlink ref="A57" r:id="rId56" display="http://www-01.ibm.com/support/docview.wss?uid=swg22016582" xr:uid="{19735639-D146-402C-8AA7-F9F89E802B7E}"/>
    <hyperlink ref="A58" r:id="rId57" display="http://www-01.ibm.com/support/docview.wss?uid=swg22016152" xr:uid="{C6AD1EAB-B8A6-4ABC-B8F7-3081FE7D3A96}"/>
    <hyperlink ref="A59" r:id="rId58" display="http://www-01.ibm.com/support/docview.wss?uid=swg22016613" xr:uid="{16DFF8FE-ACCD-4A42-8BA2-11612BEF1DAF}"/>
    <hyperlink ref="A60" r:id="rId59" display="http://www-01.ibm.com/support/docview.wss?uid=swg22005666" xr:uid="{67BC0B1A-6440-4A05-B30B-0885C3416974}"/>
    <hyperlink ref="A61" r:id="rId60" display="http://www-01.ibm.com/support/docview.wss?uid=swg22008790" xr:uid="{1CDC1612-C5EE-4DEA-AC41-9AD6E804DC13}"/>
    <hyperlink ref="A62" r:id="rId61" display="http://www-01.ibm.com/support/docview.wss?uid=swg22016729" xr:uid="{651B996F-AA88-460D-874A-7B24C05180EE}"/>
    <hyperlink ref="A63" r:id="rId62" display="http://www-01.ibm.com/support/docview.wss?uid=swg22016500" xr:uid="{F546C631-9A51-40BC-B996-B2E3E4BB1D69}"/>
    <hyperlink ref="A64" r:id="rId63" display="http://www-01.ibm.com/support/docview.wss?uid=swg22011785" xr:uid="{F43ED742-2752-43FE-B436-32DC1FE1A0E2}"/>
    <hyperlink ref="A65" r:id="rId64" display="http://www-01.ibm.com/support/docview.wss?uid=swg21596357" xr:uid="{23860A09-93DE-496B-A6DC-BB6134BF44D8}"/>
    <hyperlink ref="A66" r:id="rId65" display="http://www-01.ibm.com/support/docview.wss?uid=swg22012163" xr:uid="{11A569A1-6040-46EC-9FDF-089AEA5DD3AA}"/>
    <hyperlink ref="A67" r:id="rId66" display="http://www-01.ibm.com/support/docview.wss?uid=swg22011859" xr:uid="{C4302F4A-A67B-47A8-A016-4AD51820F639}"/>
    <hyperlink ref="A68" r:id="rId67" xr:uid="{1BAE4842-F041-4678-BE10-A2ECE68BAB7E}"/>
    <hyperlink ref="A69" r:id="rId68" display="http://www-01.ibm.com/support/docview.wss?uid=swg22017016" xr:uid="{06ADF8E6-B483-4E55-954E-A0DC6AF43D53}"/>
    <hyperlink ref="A70" r:id="rId69" display="http://www-01.ibm.com/support/docview.wss?uid=swg22015957" xr:uid="{73456CC9-C438-4EAD-AE03-E0BD7D760C44}"/>
    <hyperlink ref="A71" r:id="rId70" display="http://www-01.ibm.com/support/docview.wss?uid=swg22005503" xr:uid="{8E96CC1F-FD9F-4207-8382-F3AB73908924}"/>
    <hyperlink ref="A72" r:id="rId71" display="http://www-01.ibm.com/support/docview.wss?uid=swg22015468" xr:uid="{CADB24A8-5210-470C-BD7A-4E5AD0AFB145}"/>
    <hyperlink ref="A73" r:id="rId72" display="http://www-01.ibm.com/support/docview.wss?uid=swg22017393" xr:uid="{7368E2EA-194D-46E1-9A40-8A2B73C30C4D}"/>
    <hyperlink ref="A74" r:id="rId73" display="http://www-01.ibm.com/support/docview.wss?uid=swg22016553" xr:uid="{DE22CB80-CAB4-4FE8-9881-D3570FEDD44A}"/>
    <hyperlink ref="A75" r:id="rId74" display="http://www-01.ibm.com/support/docview.wss?uid=swg22016315" xr:uid="{2F663083-5F1C-4169-885D-A428DDD19692}"/>
    <hyperlink ref="A76" r:id="rId75" display="http://www-01.ibm.com/support/docview.wss?uid=swg22012751" xr:uid="{3BFE670A-1C5E-4BCA-ABCF-33ED64855394}"/>
    <hyperlink ref="A77" r:id="rId76" display="http://www-01.ibm.com/support/docview.wss?uid=ibm10716941" xr:uid="{D270CA08-8C69-4717-AE26-84E9F86A477D}"/>
    <hyperlink ref="A78" r:id="rId77" display="http://www-01.ibm.com/support/docview.wss?uid=swg22017447" xr:uid="{0EABF44A-F023-4BDD-84E0-4D6DBF7B1A9A}"/>
    <hyperlink ref="A79" r:id="rId78" display="http://www-01.ibm.com/support/docview.wss?uid=swg22014911" xr:uid="{02C3A687-7B62-4C92-BC8F-E92259D41D5F}"/>
    <hyperlink ref="A80" r:id="rId79" display="http://www-01.ibm.com/support/docview.wss?uid=swg22016016" xr:uid="{A840534D-19C7-45AB-A65C-54525292A0BC}"/>
    <hyperlink ref="A81" r:id="rId80" xr:uid="{9771787E-5583-4F50-BEEE-5467B6A86227}"/>
    <hyperlink ref="A82" r:id="rId81" display="http://www-01.ibm.com/support/docview.wss?uid=ibm10719221" xr:uid="{53638417-7FF1-4EF3-89C7-872618A61093}"/>
    <hyperlink ref="A83" r:id="rId82" display="http://www-01.ibm.com/support/docview.wss?uid=ibm10718019" xr:uid="{2B8EFE4A-1BB5-4494-809F-814DBF7C117B}"/>
    <hyperlink ref="A84" r:id="rId83" display="http://www-01.ibm.com/support/docview.wss?uid=swg22012894" xr:uid="{C4043AFE-8CC7-494D-9146-FB94730695D3}"/>
    <hyperlink ref="A85" r:id="rId84" display="http://www-01.ibm.com/support/docview.wss?uid=swg22000711" xr:uid="{8415A934-A7D0-4489-B21E-33EAF6AB1673}"/>
    <hyperlink ref="A86" r:id="rId85" display="http://www-01.ibm.com/support/docview.wss?uid=ibm10728349" xr:uid="{B9E4F405-B845-4256-80D1-118FBF741928}"/>
    <hyperlink ref="A87" r:id="rId86" display="http://www-01.ibm.com/support/docview.wss?uid=swg21986299" xr:uid="{3613F895-3468-4C42-AF53-D7795D1BF067}"/>
    <hyperlink ref="A88" r:id="rId87" display="http://www-01.ibm.com/support/docview.wss?uid=ibm10728331" xr:uid="{ABE6DDE2-CEEC-4494-90AD-EE4AC4F15777}"/>
    <hyperlink ref="A89" r:id="rId88" display="http://www-01.ibm.com/support/docview.wss?uid=swg21968865" xr:uid="{0C6012BF-C33F-4267-9130-6E2FA0921AC6}"/>
    <hyperlink ref="A90" r:id="rId89" display="http://www-01.ibm.com/support/docview.wss?uid=ibm10730001" xr:uid="{AC067770-B0A2-4DED-86EB-2C3BCF647B5B}"/>
    <hyperlink ref="A91" r:id="rId90" display="http://www-01.ibm.com/support/docview.wss?uid=ibm10729633" xr:uid="{390520EB-39B5-43D6-988E-810279EEDFB6}"/>
    <hyperlink ref="A92" r:id="rId91" display="http://www-01.ibm.com/support/docview.wss?uid=ibm10729237" xr:uid="{555E7260-AC49-461C-9720-27BCBA1948FC}"/>
    <hyperlink ref="A93" r:id="rId92" display="http://www-01.ibm.com/support/docview.wss?uid=ibm10725985" xr:uid="{718FBB78-F3E7-409C-A92A-2A4481136551}"/>
    <hyperlink ref="A94" r:id="rId93" display="http://www-01.ibm.com/support/docview.wss?uid=ibm10720219" xr:uid="{B36980F2-8666-44D0-A90C-5F28A13B610F}"/>
    <hyperlink ref="A95" r:id="rId94" display="http://www-01.ibm.com/support/docview.wss?uid=swg22016315" xr:uid="{DF3C369F-B0EC-4E23-BC64-16DEBCB4671E}"/>
    <hyperlink ref="A96" r:id="rId95" display="http://www-01.ibm.com/support/docview.wss?uid=swg21986816" xr:uid="{A7B436D4-104B-41C9-9CDB-609BB34EC0F7}"/>
    <hyperlink ref="A97" r:id="rId96" display="http://www-01.ibm.com/support/docview.wss?uid=swg3q276943j08228r05" xr:uid="{E190E5DE-752E-45EE-AA93-E24DC2EDBEA7}"/>
    <hyperlink ref="A98" r:id="rId97" display="http://www-01.ibm.com/support/docview.wss?uid=ibm10729583" xr:uid="{1BA3E43A-1153-4DC3-B010-61AE57B6DA71}"/>
    <hyperlink ref="A99" r:id="rId98" display="http://www-01.ibm.com/support/docview.wss?uid=ibm10720131" xr:uid="{0926173D-3950-4E92-ADFA-81C14F462152}"/>
    <hyperlink ref="A100" r:id="rId99" xr:uid="{649DF6E2-2662-4C80-8721-EB0D908F8933}"/>
    <hyperlink ref="A101" r:id="rId100" display="http://www-01.ibm.com/support/docview.wss?uid=ibm10730365" xr:uid="{4599D57A-39A9-4A3C-B4A6-EDD35318844A}"/>
    <hyperlink ref="A102" r:id="rId101" xr:uid="{410DD9B4-7AE9-4BE5-B4BD-228FDCBD3598}"/>
    <hyperlink ref="A103" r:id="rId102" display="http://www-01.ibm.com/support/docview.wss?uid=swg22004809" xr:uid="{1B4BDC78-705F-4E6F-AB61-27A49F19E4F3}"/>
    <hyperlink ref="A104" r:id="rId103" display="http://www-01.ibm.com/support/docview.wss?uid=ibm10731111" xr:uid="{32C78935-CC05-4C88-B36A-AFAB4B8153B2}"/>
    <hyperlink ref="A105" r:id="rId104" display="http://www-01.ibm.com/support/docview.wss?uid=ibm10733315" xr:uid="{030F9DC3-CBC3-4DF6-B683-8AC22EC0C73A}"/>
    <hyperlink ref="A106" r:id="rId105" display="http://www-01.ibm.com/support/docview.wss?uid=ibm10732777" xr:uid="{1A32FAEE-D54E-4A05-B8E4-FB4611D4885D}"/>
    <hyperlink ref="A107" r:id="rId106" display="http://www-01.ibm.com/support/docview.wss?uid=ibm10737297" xr:uid="{85862EC8-0CAF-4B7D-81E3-51F080FAA68C}"/>
    <hyperlink ref="A108" r:id="rId107" display="http://www-01.ibm.com/support/docview.wss?uid=ibm10719185" xr:uid="{36832BBF-FD90-4D7C-962C-262F55A3ADC3}"/>
    <hyperlink ref="A109" r:id="rId108" display="http://www-01.ibm.com/support/docview.wss?uid=swg22017446" xr:uid="{686E9101-A37E-4801-AE7B-33212A9A4D85}"/>
    <hyperlink ref="A110" r:id="rId109" xr:uid="{0F98FDE5-8A54-4056-8A47-B4309CA74B38}"/>
    <hyperlink ref="A111" r:id="rId110" display="http://www-01.ibm.com/support/docview.wss?uid=ibm10732816" xr:uid="{FB754E0C-E62C-4321-B3B7-9B2870BADC55}"/>
    <hyperlink ref="A112" r:id="rId111" display="http://www-01.ibm.com/support/docview.wss?uid=ibm10718887" xr:uid="{C958CFF0-4252-4D77-AEC4-BB410F691F3F}"/>
    <hyperlink ref="A113" r:id="rId112" display="http://www-01.ibm.com/support/docview.wss?uid=ibm10737529" xr:uid="{6620FD0D-FE5D-4496-A5F2-4D9FA7A65663}"/>
    <hyperlink ref="A114" r:id="rId113" display="http://www-01.ibm.com/support/docview.wss?uid=ibm10737203" xr:uid="{5C3FF93F-D836-44E8-B4E5-1400940CFC57}"/>
    <hyperlink ref="A115" r:id="rId114" display="http://www-01.ibm.com/support/docview.wss?uid=swg27047054" xr:uid="{DC6AA61A-A8FB-4802-AFDE-EBC86D004FF1}"/>
    <hyperlink ref="A116" r:id="rId115" display="http://www-01.ibm.com/support/docview.wss?uid=ibm10737959" xr:uid="{CCC91592-CC3D-4FB6-A3DE-EBCF8D01D61E}"/>
    <hyperlink ref="A117" r:id="rId116" display="http://www-01.ibm.com/support/docview.wss?uid=ibm10733253" xr:uid="{8E6443BA-2ACC-4892-AA7D-C297BB8FA329}"/>
    <hyperlink ref="A118" r:id="rId117" display="http://www-01.ibm.com/support/docview.wss?uid=ibm10738911" xr:uid="{12B9DD17-CEC9-4D65-A661-0522261E1C6A}"/>
    <hyperlink ref="A119" r:id="rId118" display="http://www-01.ibm.com/support/docview.wss?uid=ibm10735909" xr:uid="{53B08FE0-A64E-498F-858F-23DEB1655C35}"/>
    <hyperlink ref="A120" r:id="rId119" xr:uid="{7248262E-52E9-4796-9F0E-022B3D68DFC1}"/>
    <hyperlink ref="A121" r:id="rId120" display="http://www-01.ibm.com/support/docview.wss?uid=ibm10734335" xr:uid="{D074693E-BF1D-40F2-99E3-84DA98B24175}"/>
    <hyperlink ref="A122" r:id="rId121" display="http://www-01.ibm.com/support/docview.wss?uid=ibm10740327" xr:uid="{3966E4BB-1BCC-465F-9CD2-6D7A9FC8B713}"/>
    <hyperlink ref="A123" r:id="rId122" display="http://www-01.ibm.com/support/docview.wss?uid=ibm10740117" xr:uid="{21517C27-3B7E-4674-B0E0-02135A9F54E7}"/>
    <hyperlink ref="A124" r:id="rId123" display="http://www-01.ibm.com/support/docview.wss?uid=ibm10737015" xr:uid="{32F240B4-405D-4124-AA50-E7AA0917DED2}"/>
    <hyperlink ref="A125" r:id="rId124" display="http://www-01.ibm.com/support/docview.wss?uid=ibm10741603" xr:uid="{721B6006-26FB-4971-95A4-EA31C21FE333}"/>
    <hyperlink ref="A126" r:id="rId125" display="http://www-01.ibm.com/support/docview.wss?uid=ibm10743237" xr:uid="{C5DB91FC-50C7-4BAC-B6E3-B9973D641565}"/>
    <hyperlink ref="A127" r:id="rId126" xr:uid="{EFE2B46C-0176-4471-A5C5-FAB7431B6D6D}"/>
    <hyperlink ref="A130" r:id="rId127" xr:uid="{623136D7-7250-47E2-AA34-F6A104EB14EC}"/>
    <hyperlink ref="A128" r:id="rId128" display="http://www-01.ibm.com/support/docview.wss?uid=ibm10792855" xr:uid="{B882148D-C24F-4AC1-A622-38F6D8DF3F92}"/>
    <hyperlink ref="A129" r:id="rId129" display="http://www-01.ibm.com/support/docview.wss?uid=ibm10788187" xr:uid="{E2B15226-0FF7-4FA4-B041-168A709334EB}"/>
    <hyperlink ref="A132" r:id="rId130" display="http://www-01.ibm.com/support/docview.wss?uid=ibm10742613" xr:uid="{C8407822-81F1-4295-AFEE-EDEB061B4347}"/>
    <hyperlink ref="A131" r:id="rId131" display="http://www-01.ibm.com/support/docview.wss?uid=swg21659783" xr:uid="{0F51C056-928D-4625-AE64-ABC4A5C04CDC}"/>
    <hyperlink ref="A141" r:id="rId132" display="http://www-01.ibm.com/support/docview.wss?uid=swg22006643" xr:uid="{7B6B2A17-C575-4D10-A497-3190E920F7D7}"/>
    <hyperlink ref="A134" r:id="rId133" display="http://www-01.ibm.com/support/docview.wss?uid=swg21655712" xr:uid="{E2118F95-07DA-4F23-9137-8B62F612A7C8}"/>
    <hyperlink ref="A137" r:id="rId134" display="http://www-01.ibm.com/support/docview.wss?uid=swg21675554" xr:uid="{18996D37-4D9B-4B40-8067-1FF4A87A8624}"/>
    <hyperlink ref="A142" r:id="rId135" xr:uid="{CBDE8D93-E786-4BF9-A260-7015B342CE24}"/>
    <hyperlink ref="A144" r:id="rId136" xr:uid="{80F097BA-49DF-4F7B-954C-91C3B535EA1F}"/>
    <hyperlink ref="A133" r:id="rId137" display="http://www-01.ibm.com/support/docview.wss?uid=swg21965673" xr:uid="{BC752282-7008-428C-9CA1-2B4D716E39D8}"/>
    <hyperlink ref="A135" r:id="rId138" display="http://www-01.ibm.com/support/docview.wss?uid=swg21970053" xr:uid="{C0EEF552-9992-494B-9008-B8082204806C}"/>
    <hyperlink ref="A146" r:id="rId139" display="http://www-01.ibm.com/support/docview.wss?uid=swg22002492" xr:uid="{9A57B948-72C5-4CB2-AD9D-AA17CA83B0F3}"/>
    <hyperlink ref="A138" r:id="rId140" display="http://www-01.ibm.com/support/docview.wss?uid=swg21981244" xr:uid="{5C77E5B7-A737-4674-A61C-07F6C26A0F73}"/>
    <hyperlink ref="A136" r:id="rId141" xr:uid="{297BFE63-D3DB-4AE4-BE36-654A57467951}"/>
    <hyperlink ref="A147" r:id="rId142" display="http://www-01.ibm.com/support/docview.wss?uid=ibm10793219" xr:uid="{944A6F4B-1790-4DA7-A76B-57EAD222E709}"/>
    <hyperlink ref="A143" r:id="rId143" xr:uid="{EEC3BB4F-8D20-46F0-87DB-9A642AC683F9}"/>
    <hyperlink ref="A145" r:id="rId144" display="http://www-01.ibm.com/support/docview.wss?uid=swg21516072" xr:uid="{4ECDE85B-AA20-44AB-9337-873246E56626}"/>
    <hyperlink ref="A139" r:id="rId145" display="http://www-01.ibm.com/support/docview.wss?uid=swg21571737" xr:uid="{0D8A4D26-871F-4F90-B977-B8F10E1611A8}"/>
    <hyperlink ref="A140" r:id="rId146" xr:uid="{FF5099D1-7910-4960-A500-863BEEFB0043}"/>
    <hyperlink ref="A148" r:id="rId147" display="http://www-01.ibm.com/support/docview.wss?uid=swg21651827" xr:uid="{A67F6F36-BEA7-4026-A8EE-F56A41DBFF32}"/>
    <hyperlink ref="A149" r:id="rId148" display="http://www-01.ibm.com/support/docview.wss?uid=ibm10791911" xr:uid="{BEF11BFF-6BA3-4CAA-8207-F76CCFAFB7AE}"/>
    <hyperlink ref="A151" r:id="rId149" display="http://www-01.ibm.com/support/docview.wss?uid=swg21672762" xr:uid="{1FA0A868-2285-4D8C-AD44-6C2273849130}"/>
    <hyperlink ref="A150" r:id="rId150" display="http://www-01.ibm.com/support/docview.wss?uid=ibm10787719" xr:uid="{E411EB59-0FAA-4C44-B218-05C8A250329E}"/>
    <hyperlink ref="A153" r:id="rId151" display="http://www-01.ibm.com/support/docview.wss?uid=ibm10737297" xr:uid="{31FCB1D7-A31E-4307-8F2F-2AE5FAA4C5D0}"/>
    <hyperlink ref="A152" r:id="rId152" display="http://www-01.ibm.com/support/docview.wss?uid=ibm10744013" xr:uid="{FFF65FC4-4A2E-42E3-9E35-C57914069CEF}"/>
    <hyperlink ref="A155" r:id="rId153" display="http://www-01.ibm.com/support/docview.wss?uid=ibm10869422" xr:uid="{BFB619E3-3C10-47A4-8A1F-E2EBEF7674EF}"/>
    <hyperlink ref="A154" r:id="rId154" display="http://www-01.ibm.com/support/docview.wss?uid=ibm10794545" xr:uid="{AEFB6767-1DB0-4E84-87A8-6DB175887DA7}"/>
    <hyperlink ref="A156" r:id="rId155" display="http://www-01.ibm.com/support/docview.wss?uid=ibm10794077" xr:uid="{197093DD-437D-45FB-A690-50D2FACC22CA}"/>
    <hyperlink ref="A157" r:id="rId156" display="http://www-01.ibm.com/support/docview.wss?uid=swg21509371" xr:uid="{55A0A91E-327D-4D53-BAD7-4B5C8C14E661}"/>
    <hyperlink ref="A159" r:id="rId157" display="http://www-01.ibm.com/support/docview.wss?uid=ibm10791921" xr:uid="{B404FF51-D6E5-4F5B-998D-9F7F878D2B2A}"/>
    <hyperlink ref="A160" r:id="rId158" xr:uid="{7883BD64-8DDC-4FF6-B920-7C724D77AA66}"/>
    <hyperlink ref="A158" r:id="rId159" display="http://www-01.ibm.com/support/docview.wss?uid=ibm10793871" xr:uid="{BE20C6D6-4CD7-4683-B11E-B454E79AA428}"/>
    <hyperlink ref="A161" r:id="rId160" display="http://www-01.ibm.com/support/docview.wss?uid=ibm10795870" xr:uid="{953CB331-F96C-46C6-AC66-A8C6959317D8}"/>
    <hyperlink ref="A162" r:id="rId161" display="http://www-01.ibm.com/support/docview.wss?uid=ibm10794883" xr:uid="{ECEFB066-BD58-4358-BF63-5AA7C1FB8907}"/>
    <hyperlink ref="A167" r:id="rId162" display="http://www-01.ibm.com/support/docview.wss?uid=ibm10871746" xr:uid="{219FE881-0489-43BA-A077-8A845F67B95A}"/>
    <hyperlink ref="A166" r:id="rId163" display="http://www-01.ibm.com/support/docview.wss?uid=ibm10869530" xr:uid="{6B531ED6-62D5-4A13-BA5A-677AF3FF9944}"/>
    <hyperlink ref="A165" r:id="rId164" display="http://www-01.ibm.com/support/docview.wss?uid=ibm10792639" xr:uid="{A3081C51-2344-4CD4-91F7-99B21A92C49C}"/>
    <hyperlink ref="A163" r:id="rId165" xr:uid="{373B055F-5FB7-47E0-B740-B47D5AE63745}"/>
    <hyperlink ref="A164" r:id="rId166" xr:uid="{89BF8B56-5693-4476-AEB0-138808FD52E3}"/>
    <hyperlink ref="A169" r:id="rId167" display="http://www-01.ibm.com/support/docview.wss?uid=ibm10731111" xr:uid="{1CEE9905-62D9-4DAA-9A48-B7FF14E97302}"/>
    <hyperlink ref="A168" r:id="rId168" display="http://www-01.ibm.com/support/docview.wss?uid=ibm10870250" xr:uid="{33E51E86-BAD5-45AC-8A0C-502D140422F5}"/>
    <hyperlink ref="A170" r:id="rId169" display="http://www-01.ibm.com/support/docview.wss?uid=ibm10872008" xr:uid="{438BE9C9-52D6-48E0-8B69-C9E796D276A7}"/>
    <hyperlink ref="A171" r:id="rId170" xr:uid="{99169AA3-826D-4EFA-9354-A573ADE940CA}"/>
    <hyperlink ref="A172" r:id="rId171" display="http://www-01.ibm.com/support/docview.wss?uid=ibm10744029" xr:uid="{1CA5AAC9-783E-4473-A871-D4DDBB8D193D}"/>
    <hyperlink ref="A173" r:id="rId172" display="http://www-01.ibm.com/support/docview.wss?uid=swg21991405" xr:uid="{83381DCE-38AA-48F4-9D91-1E4828081448}"/>
  </hyperlinks>
  <pageMargins left="0.78700000000000003" right="0.78700000000000003" top="0.98399999999999999" bottom="0.98399999999999999" header="0.51200000000000001" footer="0.51200000000000001"/>
  <pageSetup paperSize="9" orientation="portrait" r:id="rId17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2D2F8-B907-450A-A279-5DA7886DF5AD}">
  <dimension ref="A1:G61"/>
  <sheetViews>
    <sheetView tabSelected="1" workbookViewId="0"/>
  </sheetViews>
  <sheetFormatPr defaultRowHeight="13" x14ac:dyDescent="0.2"/>
  <cols>
    <col min="1" max="1" width="39.26953125" style="2" customWidth="1"/>
    <col min="2" max="2" width="12.36328125" style="2" customWidth="1"/>
    <col min="3" max="3" width="8.6328125" style="2" customWidth="1"/>
    <col min="4" max="4" width="8.453125" style="2" customWidth="1"/>
    <col min="5" max="5" width="8.7265625" style="119" customWidth="1"/>
    <col min="6" max="6" width="8.90625" style="2" customWidth="1"/>
    <col min="7" max="7" width="50.90625" style="71" customWidth="1"/>
  </cols>
  <sheetData>
    <row r="1" spans="1:7" ht="22" x14ac:dyDescent="0.2">
      <c r="A1" s="11" t="s">
        <v>227</v>
      </c>
      <c r="B1" s="11" t="s">
        <v>398</v>
      </c>
      <c r="C1" s="11" t="s">
        <v>285</v>
      </c>
      <c r="D1" s="11" t="s">
        <v>399</v>
      </c>
      <c r="E1" s="13" t="s">
        <v>281</v>
      </c>
      <c r="F1" s="11" t="s">
        <v>515</v>
      </c>
      <c r="G1" s="84" t="s">
        <v>344</v>
      </c>
    </row>
    <row r="2" spans="1:7" ht="108" x14ac:dyDescent="0.2">
      <c r="A2" s="20" t="s">
        <v>3015</v>
      </c>
      <c r="B2" s="119" t="s">
        <v>10</v>
      </c>
      <c r="C2" s="119" t="s">
        <v>334</v>
      </c>
      <c r="D2" s="119" t="s">
        <v>1256</v>
      </c>
      <c r="E2" s="119" t="s">
        <v>2584</v>
      </c>
      <c r="F2" s="90">
        <v>43474</v>
      </c>
      <c r="G2" s="118" t="s">
        <v>3016</v>
      </c>
    </row>
    <row r="3" spans="1:7" ht="96" x14ac:dyDescent="0.2">
      <c r="A3" s="20" t="s">
        <v>3017</v>
      </c>
      <c r="B3" s="119" t="s">
        <v>10</v>
      </c>
      <c r="C3" s="119" t="s">
        <v>3018</v>
      </c>
      <c r="D3" s="119" t="s">
        <v>1071</v>
      </c>
      <c r="E3" s="119" t="s">
        <v>2556</v>
      </c>
      <c r="F3" s="90">
        <v>43493</v>
      </c>
      <c r="G3" s="118" t="s">
        <v>3019</v>
      </c>
    </row>
    <row r="4" spans="1:7" ht="39" x14ac:dyDescent="0.2">
      <c r="A4" s="35" t="s">
        <v>3020</v>
      </c>
      <c r="B4" s="119" t="s">
        <v>6</v>
      </c>
      <c r="C4" s="119" t="s">
        <v>50</v>
      </c>
      <c r="D4" s="119" t="s">
        <v>1071</v>
      </c>
      <c r="E4" s="119">
        <v>11.7</v>
      </c>
      <c r="F4" s="90">
        <v>43472</v>
      </c>
      <c r="G4" s="118" t="s">
        <v>3021</v>
      </c>
    </row>
    <row r="5" spans="1:7" ht="84" x14ac:dyDescent="0.2">
      <c r="A5" s="20" t="s">
        <v>3022</v>
      </c>
      <c r="B5" s="119" t="s">
        <v>10</v>
      </c>
      <c r="C5" s="119" t="s">
        <v>1703</v>
      </c>
      <c r="D5" s="119" t="s">
        <v>353</v>
      </c>
      <c r="E5" s="119" t="s">
        <v>3023</v>
      </c>
      <c r="F5" s="90">
        <v>43483</v>
      </c>
      <c r="G5" s="118" t="s">
        <v>3024</v>
      </c>
    </row>
    <row r="6" spans="1:7" ht="60" x14ac:dyDescent="0.2">
      <c r="A6" s="20" t="s">
        <v>3025</v>
      </c>
      <c r="B6" s="119" t="s">
        <v>6</v>
      </c>
      <c r="C6" s="119" t="s">
        <v>413</v>
      </c>
      <c r="D6" s="119" t="s">
        <v>1071</v>
      </c>
      <c r="E6" s="119" t="s">
        <v>2584</v>
      </c>
      <c r="F6" s="90">
        <v>43496</v>
      </c>
      <c r="G6" s="118" t="s">
        <v>3026</v>
      </c>
    </row>
    <row r="7" spans="1:7" ht="132" x14ac:dyDescent="0.2">
      <c r="A7" s="20" t="s">
        <v>3027</v>
      </c>
      <c r="B7" s="119" t="s">
        <v>6</v>
      </c>
      <c r="C7" s="119" t="s">
        <v>413</v>
      </c>
      <c r="D7" s="119" t="s">
        <v>1071</v>
      </c>
      <c r="E7" s="119" t="s">
        <v>2853</v>
      </c>
      <c r="F7" s="90">
        <v>43476</v>
      </c>
      <c r="G7" s="118" t="s">
        <v>3028</v>
      </c>
    </row>
    <row r="8" spans="1:7" ht="84" x14ac:dyDescent="0.2">
      <c r="A8" s="20" t="s">
        <v>3029</v>
      </c>
      <c r="B8" s="119" t="s">
        <v>6</v>
      </c>
      <c r="C8" s="119" t="s">
        <v>3030</v>
      </c>
      <c r="D8" s="119" t="s">
        <v>278</v>
      </c>
      <c r="E8" s="119" t="s">
        <v>2772</v>
      </c>
      <c r="F8" s="90">
        <v>43475</v>
      </c>
      <c r="G8" s="118" t="s">
        <v>3031</v>
      </c>
    </row>
    <row r="9" spans="1:7" ht="180" x14ac:dyDescent="0.2">
      <c r="A9" s="20" t="s">
        <v>3032</v>
      </c>
      <c r="B9" s="119" t="s">
        <v>6</v>
      </c>
      <c r="C9" s="119" t="s">
        <v>3033</v>
      </c>
      <c r="D9" s="119" t="s">
        <v>1071</v>
      </c>
      <c r="E9" s="119" t="s">
        <v>3034</v>
      </c>
      <c r="F9" s="90">
        <v>43483</v>
      </c>
      <c r="G9" s="118" t="s">
        <v>3035</v>
      </c>
    </row>
    <row r="10" spans="1:7" ht="96" x14ac:dyDescent="0.2">
      <c r="A10" s="20" t="s">
        <v>3036</v>
      </c>
      <c r="B10" s="119" t="s">
        <v>6</v>
      </c>
      <c r="C10" s="119" t="s">
        <v>2249</v>
      </c>
      <c r="D10" s="119" t="s">
        <v>1251</v>
      </c>
      <c r="E10" s="119" t="s">
        <v>2958</v>
      </c>
      <c r="F10" s="90">
        <v>43483</v>
      </c>
      <c r="G10" s="118" t="s">
        <v>3037</v>
      </c>
    </row>
    <row r="11" spans="1:7" ht="156" x14ac:dyDescent="0.2">
      <c r="A11" s="20" t="s">
        <v>3038</v>
      </c>
      <c r="B11" s="119" t="s">
        <v>6</v>
      </c>
      <c r="C11" s="119" t="s">
        <v>2592</v>
      </c>
      <c r="D11" s="119" t="s">
        <v>1251</v>
      </c>
      <c r="E11" s="119" t="s">
        <v>3039</v>
      </c>
      <c r="F11" s="90">
        <v>43516</v>
      </c>
      <c r="G11" s="118" t="s">
        <v>3040</v>
      </c>
    </row>
    <row r="12" spans="1:7" ht="60" x14ac:dyDescent="0.2">
      <c r="A12" s="20" t="s">
        <v>3041</v>
      </c>
      <c r="B12" s="119" t="s">
        <v>6</v>
      </c>
      <c r="C12" s="119" t="s">
        <v>318</v>
      </c>
      <c r="D12" s="119" t="s">
        <v>2900</v>
      </c>
      <c r="E12" s="119" t="s">
        <v>2908</v>
      </c>
      <c r="F12" s="90">
        <v>43516</v>
      </c>
      <c r="G12" s="118" t="s">
        <v>3042</v>
      </c>
    </row>
    <row r="13" spans="1:7" ht="84" x14ac:dyDescent="0.2">
      <c r="A13" s="20" t="s">
        <v>3043</v>
      </c>
      <c r="B13" s="119" t="s">
        <v>6</v>
      </c>
      <c r="C13" s="119" t="s">
        <v>50</v>
      </c>
      <c r="D13" s="119" t="s">
        <v>2900</v>
      </c>
      <c r="E13" s="119" t="s">
        <v>2900</v>
      </c>
      <c r="F13" s="90">
        <v>43522</v>
      </c>
      <c r="G13" s="118" t="s">
        <v>3044</v>
      </c>
    </row>
    <row r="14" spans="1:7" ht="48" x14ac:dyDescent="0.2">
      <c r="A14" s="20" t="s">
        <v>3045</v>
      </c>
      <c r="B14" s="119" t="s">
        <v>10</v>
      </c>
      <c r="C14" s="119" t="s">
        <v>1703</v>
      </c>
      <c r="D14" s="119" t="s">
        <v>2900</v>
      </c>
      <c r="E14" s="119" t="s">
        <v>2556</v>
      </c>
      <c r="F14" s="90">
        <v>43506</v>
      </c>
      <c r="G14" s="118" t="s">
        <v>3046</v>
      </c>
    </row>
    <row r="15" spans="1:7" ht="60" x14ac:dyDescent="0.2">
      <c r="A15" s="35" t="s">
        <v>3047</v>
      </c>
      <c r="B15" s="119" t="s">
        <v>10</v>
      </c>
      <c r="C15" s="119" t="s">
        <v>3048</v>
      </c>
      <c r="D15" s="119" t="s">
        <v>141</v>
      </c>
      <c r="E15" s="119" t="s">
        <v>3049</v>
      </c>
      <c r="F15" s="90">
        <v>43509</v>
      </c>
      <c r="G15" s="118" t="s">
        <v>3050</v>
      </c>
    </row>
    <row r="16" spans="1:7" ht="108" x14ac:dyDescent="0.2">
      <c r="A16" s="20" t="s">
        <v>3051</v>
      </c>
      <c r="B16" s="119" t="s">
        <v>6</v>
      </c>
      <c r="C16" s="119" t="s">
        <v>3052</v>
      </c>
      <c r="D16" s="119" t="s">
        <v>3053</v>
      </c>
      <c r="E16" s="119" t="s">
        <v>3054</v>
      </c>
      <c r="F16" s="90">
        <v>43500</v>
      </c>
      <c r="G16" s="118" t="s">
        <v>3055</v>
      </c>
    </row>
    <row r="17" spans="1:7" ht="108" x14ac:dyDescent="0.2">
      <c r="A17" s="35" t="s">
        <v>2920</v>
      </c>
      <c r="B17" s="119" t="s">
        <v>6</v>
      </c>
      <c r="C17" s="119" t="s">
        <v>3056</v>
      </c>
      <c r="D17" s="119" t="s">
        <v>1071</v>
      </c>
      <c r="E17" s="119" t="s">
        <v>3057</v>
      </c>
      <c r="F17" s="90">
        <v>43509</v>
      </c>
      <c r="G17" s="118" t="s">
        <v>3058</v>
      </c>
    </row>
    <row r="18" spans="1:7" ht="33" x14ac:dyDescent="0.2">
      <c r="A18" s="35" t="s">
        <v>3059</v>
      </c>
      <c r="B18" s="119" t="s">
        <v>6</v>
      </c>
      <c r="C18" s="119" t="s">
        <v>513</v>
      </c>
      <c r="D18" s="119" t="s">
        <v>1109</v>
      </c>
      <c r="E18" s="119" t="s">
        <v>3060</v>
      </c>
      <c r="F18" s="90">
        <v>43511</v>
      </c>
      <c r="G18" s="118" t="s">
        <v>3061</v>
      </c>
    </row>
    <row r="19" spans="1:7" ht="52" x14ac:dyDescent="0.2">
      <c r="A19" s="20" t="s">
        <v>3062</v>
      </c>
      <c r="B19" s="119" t="s">
        <v>6</v>
      </c>
      <c r="C19" s="119" t="s">
        <v>3063</v>
      </c>
      <c r="D19" s="119" t="s">
        <v>2900</v>
      </c>
      <c r="E19" s="119">
        <v>11.5</v>
      </c>
      <c r="F19" s="90">
        <v>43497</v>
      </c>
      <c r="G19" s="118" t="s">
        <v>3064</v>
      </c>
    </row>
    <row r="20" spans="1:7" ht="60" x14ac:dyDescent="0.2">
      <c r="A20" s="20" t="s">
        <v>3065</v>
      </c>
      <c r="B20" s="119" t="s">
        <v>6</v>
      </c>
      <c r="C20" s="119" t="s">
        <v>413</v>
      </c>
      <c r="D20" s="119" t="s">
        <v>1256</v>
      </c>
      <c r="E20" s="119" t="s">
        <v>3057</v>
      </c>
      <c r="F20" s="90">
        <v>43497</v>
      </c>
      <c r="G20" s="118" t="s">
        <v>3066</v>
      </c>
    </row>
    <row r="21" spans="1:7" ht="60" x14ac:dyDescent="0.2">
      <c r="A21" s="35" t="s">
        <v>3067</v>
      </c>
      <c r="B21" s="119" t="s">
        <v>6</v>
      </c>
      <c r="C21" s="119" t="s">
        <v>3068</v>
      </c>
      <c r="D21" s="119" t="s">
        <v>1993</v>
      </c>
      <c r="E21" s="119" t="s">
        <v>1612</v>
      </c>
      <c r="F21" s="90">
        <v>43516</v>
      </c>
      <c r="G21" s="118" t="s">
        <v>3069</v>
      </c>
    </row>
    <row r="22" spans="1:7" ht="96" x14ac:dyDescent="0.2">
      <c r="A22" s="35" t="s">
        <v>3070</v>
      </c>
      <c r="B22" s="121" t="s">
        <v>6</v>
      </c>
      <c r="C22" s="121" t="s">
        <v>3071</v>
      </c>
      <c r="D22" s="121" t="s">
        <v>1071</v>
      </c>
      <c r="E22" s="121" t="s">
        <v>3072</v>
      </c>
      <c r="F22" s="90">
        <v>43552</v>
      </c>
      <c r="G22" s="120" t="s">
        <v>3073</v>
      </c>
    </row>
    <row r="23" spans="1:7" ht="26" x14ac:dyDescent="0.2">
      <c r="A23" s="35" t="s">
        <v>3074</v>
      </c>
      <c r="B23" s="121" t="s">
        <v>10</v>
      </c>
      <c r="C23" s="121" t="s">
        <v>2395</v>
      </c>
      <c r="D23" s="121" t="s">
        <v>1071</v>
      </c>
      <c r="E23" s="121" t="s">
        <v>1506</v>
      </c>
      <c r="F23" s="90">
        <v>43552</v>
      </c>
      <c r="G23" s="120" t="s">
        <v>3075</v>
      </c>
    </row>
    <row r="24" spans="1:7" ht="36" x14ac:dyDescent="0.2">
      <c r="A24" s="35" t="s">
        <v>3076</v>
      </c>
      <c r="B24" s="121" t="s">
        <v>6</v>
      </c>
      <c r="C24" s="121" t="s">
        <v>3077</v>
      </c>
      <c r="D24" s="121" t="s">
        <v>1071</v>
      </c>
      <c r="E24" s="121" t="s">
        <v>3078</v>
      </c>
      <c r="F24" s="90">
        <v>43552</v>
      </c>
      <c r="G24" s="120" t="s">
        <v>3079</v>
      </c>
    </row>
    <row r="25" spans="1:7" ht="39" x14ac:dyDescent="0.2">
      <c r="A25" s="35" t="s">
        <v>3080</v>
      </c>
      <c r="B25" s="121" t="s">
        <v>6</v>
      </c>
      <c r="C25" s="121" t="s">
        <v>3081</v>
      </c>
      <c r="D25" s="121" t="s">
        <v>141</v>
      </c>
      <c r="E25" s="121" t="s">
        <v>3082</v>
      </c>
      <c r="F25" s="90">
        <v>43552</v>
      </c>
      <c r="G25" s="120" t="s">
        <v>3083</v>
      </c>
    </row>
    <row r="26" spans="1:7" ht="108" x14ac:dyDescent="0.2">
      <c r="A26" s="35" t="s">
        <v>3084</v>
      </c>
      <c r="B26" s="121" t="s">
        <v>6</v>
      </c>
      <c r="C26" s="121" t="s">
        <v>2249</v>
      </c>
      <c r="D26" s="121" t="s">
        <v>1071</v>
      </c>
      <c r="E26" s="121" t="s">
        <v>3078</v>
      </c>
      <c r="F26" s="90">
        <v>43553</v>
      </c>
      <c r="G26" s="120" t="s">
        <v>3085</v>
      </c>
    </row>
    <row r="27" spans="1:7" ht="84" x14ac:dyDescent="0.2">
      <c r="A27" s="35" t="s">
        <v>3086</v>
      </c>
      <c r="B27" s="121" t="s">
        <v>6</v>
      </c>
      <c r="C27" s="121" t="s">
        <v>2249</v>
      </c>
      <c r="D27" s="121" t="s">
        <v>1071</v>
      </c>
      <c r="E27" s="121" t="s">
        <v>3078</v>
      </c>
      <c r="F27" s="90">
        <v>43553</v>
      </c>
      <c r="G27" s="120" t="s">
        <v>3087</v>
      </c>
    </row>
    <row r="28" spans="1:7" ht="60" x14ac:dyDescent="0.2">
      <c r="A28" s="35" t="s">
        <v>3088</v>
      </c>
      <c r="B28" s="121" t="s">
        <v>6</v>
      </c>
      <c r="C28" s="121" t="s">
        <v>2234</v>
      </c>
      <c r="D28" s="121" t="s">
        <v>1071</v>
      </c>
      <c r="E28" s="121" t="s">
        <v>3089</v>
      </c>
      <c r="F28" s="90">
        <v>43554</v>
      </c>
      <c r="G28" s="120" t="s">
        <v>3090</v>
      </c>
    </row>
    <row r="29" spans="1:7" ht="33" x14ac:dyDescent="0.2">
      <c r="A29" s="35" t="s">
        <v>3091</v>
      </c>
      <c r="B29" s="121" t="s">
        <v>6</v>
      </c>
      <c r="C29" s="121" t="s">
        <v>620</v>
      </c>
      <c r="D29" s="121" t="s">
        <v>1071</v>
      </c>
      <c r="E29" s="121" t="s">
        <v>3092</v>
      </c>
      <c r="F29" s="90">
        <v>43552</v>
      </c>
      <c r="G29" s="120" t="s">
        <v>3093</v>
      </c>
    </row>
    <row r="30" spans="1:7" ht="88" x14ac:dyDescent="0.2">
      <c r="A30" s="35" t="s">
        <v>3094</v>
      </c>
      <c r="B30" s="121" t="s">
        <v>873</v>
      </c>
      <c r="C30" s="121" t="s">
        <v>2566</v>
      </c>
      <c r="D30" s="121" t="s">
        <v>1071</v>
      </c>
      <c r="E30" s="121" t="s">
        <v>3095</v>
      </c>
      <c r="F30" s="90">
        <v>43553</v>
      </c>
      <c r="G30" s="120" t="s">
        <v>3096</v>
      </c>
    </row>
    <row r="31" spans="1:7" ht="84" x14ac:dyDescent="0.2">
      <c r="A31" s="20" t="s">
        <v>3097</v>
      </c>
      <c r="B31" s="121" t="s">
        <v>6</v>
      </c>
      <c r="C31" s="121" t="s">
        <v>2777</v>
      </c>
      <c r="D31" s="121" t="s">
        <v>2900</v>
      </c>
      <c r="E31" s="121">
        <v>11.7</v>
      </c>
      <c r="F31" s="90">
        <v>43579</v>
      </c>
      <c r="G31" s="120" t="s">
        <v>3098</v>
      </c>
    </row>
    <row r="32" spans="1:7" ht="96" x14ac:dyDescent="0.2">
      <c r="A32" s="35" t="s">
        <v>3099</v>
      </c>
      <c r="B32" s="121" t="s">
        <v>6</v>
      </c>
      <c r="C32" s="121" t="s">
        <v>3100</v>
      </c>
      <c r="D32" s="121" t="s">
        <v>1071</v>
      </c>
      <c r="E32" s="121">
        <v>11.5</v>
      </c>
      <c r="F32" s="90">
        <v>43579</v>
      </c>
      <c r="G32" s="120" t="s">
        <v>3101</v>
      </c>
    </row>
    <row r="33" spans="1:7" ht="48" x14ac:dyDescent="0.2">
      <c r="A33" s="35" t="s">
        <v>3102</v>
      </c>
      <c r="B33" s="121" t="s">
        <v>6</v>
      </c>
      <c r="C33" s="121" t="s">
        <v>295</v>
      </c>
      <c r="D33" s="121" t="s">
        <v>1071</v>
      </c>
      <c r="E33" s="121" t="s">
        <v>2853</v>
      </c>
      <c r="F33" s="90">
        <v>43580</v>
      </c>
      <c r="G33" s="120" t="s">
        <v>3103</v>
      </c>
    </row>
    <row r="34" spans="1:7" ht="108" x14ac:dyDescent="0.2">
      <c r="A34" s="20" t="s">
        <v>3104</v>
      </c>
      <c r="B34" s="121" t="s">
        <v>6</v>
      </c>
      <c r="C34" s="121" t="s">
        <v>413</v>
      </c>
      <c r="D34" s="121" t="s">
        <v>353</v>
      </c>
      <c r="E34" s="121" t="s">
        <v>1673</v>
      </c>
      <c r="F34" s="90">
        <v>43559</v>
      </c>
      <c r="G34" s="120" t="s">
        <v>3105</v>
      </c>
    </row>
    <row r="35" spans="1:7" ht="33" x14ac:dyDescent="0.2">
      <c r="A35" s="20" t="s">
        <v>3106</v>
      </c>
      <c r="B35" s="121" t="s">
        <v>6</v>
      </c>
      <c r="C35" s="121" t="s">
        <v>2777</v>
      </c>
      <c r="D35" s="121" t="s">
        <v>2900</v>
      </c>
      <c r="E35" s="121" t="s">
        <v>3107</v>
      </c>
      <c r="F35" s="90">
        <v>43558</v>
      </c>
      <c r="G35" s="120" t="s">
        <v>3108</v>
      </c>
    </row>
    <row r="36" spans="1:7" ht="60" x14ac:dyDescent="0.2">
      <c r="A36" s="20" t="s">
        <v>3109</v>
      </c>
      <c r="B36" s="121" t="s">
        <v>6</v>
      </c>
      <c r="C36" s="121" t="s">
        <v>2777</v>
      </c>
      <c r="D36" s="121" t="s">
        <v>1071</v>
      </c>
      <c r="E36" s="121" t="s">
        <v>3110</v>
      </c>
      <c r="F36" s="90">
        <v>43556</v>
      </c>
      <c r="G36" s="120" t="s">
        <v>3111</v>
      </c>
    </row>
    <row r="37" spans="1:7" ht="132" x14ac:dyDescent="0.2">
      <c r="A37" s="20" t="s">
        <v>3112</v>
      </c>
      <c r="B37" s="121" t="s">
        <v>6</v>
      </c>
      <c r="C37" s="121" t="s">
        <v>620</v>
      </c>
      <c r="D37" s="121" t="s">
        <v>248</v>
      </c>
      <c r="E37" s="121" t="s">
        <v>3113</v>
      </c>
      <c r="F37" s="90">
        <v>43556</v>
      </c>
      <c r="G37" s="120" t="s">
        <v>3114</v>
      </c>
    </row>
    <row r="38" spans="1:7" ht="96" x14ac:dyDescent="0.2">
      <c r="A38" s="20" t="s">
        <v>3115</v>
      </c>
      <c r="B38" s="121" t="s">
        <v>6</v>
      </c>
      <c r="C38" s="121" t="s">
        <v>295</v>
      </c>
      <c r="D38" s="121" t="s">
        <v>1071</v>
      </c>
      <c r="E38" s="121" t="s">
        <v>3116</v>
      </c>
      <c r="F38" s="90">
        <v>43558</v>
      </c>
      <c r="G38" s="120" t="s">
        <v>3117</v>
      </c>
    </row>
    <row r="39" spans="1:7" ht="60" x14ac:dyDescent="0.2">
      <c r="A39" s="115" t="s">
        <v>2537</v>
      </c>
      <c r="B39" s="121"/>
      <c r="C39" s="121"/>
      <c r="D39" s="121"/>
      <c r="E39" s="121"/>
      <c r="F39" s="128"/>
      <c r="G39" s="120" t="s">
        <v>3118</v>
      </c>
    </row>
    <row r="40" spans="1:7" ht="60" x14ac:dyDescent="0.2">
      <c r="A40" s="115" t="s">
        <v>2537</v>
      </c>
      <c r="B40" s="121"/>
      <c r="C40" s="121"/>
      <c r="D40" s="121"/>
      <c r="E40" s="121"/>
      <c r="F40" s="128"/>
      <c r="G40" s="120" t="s">
        <v>3118</v>
      </c>
    </row>
    <row r="41" spans="1:7" ht="60" x14ac:dyDescent="0.2">
      <c r="A41" s="115" t="s">
        <v>3012</v>
      </c>
      <c r="B41" s="121"/>
      <c r="C41" s="121"/>
      <c r="D41" s="121"/>
      <c r="E41" s="121"/>
      <c r="F41" s="128"/>
      <c r="G41" s="120" t="s">
        <v>3118</v>
      </c>
    </row>
    <row r="42" spans="1:7" ht="60" x14ac:dyDescent="0.2">
      <c r="A42" s="115" t="s">
        <v>3065</v>
      </c>
      <c r="B42" s="121"/>
      <c r="C42" s="121"/>
      <c r="D42" s="121"/>
      <c r="E42" s="121"/>
      <c r="F42" s="128"/>
      <c r="G42" s="120" t="s">
        <v>3118</v>
      </c>
    </row>
    <row r="43" spans="1:7" ht="60" x14ac:dyDescent="0.2">
      <c r="A43" s="115" t="s">
        <v>2952</v>
      </c>
      <c r="B43" s="121"/>
      <c r="C43" s="121"/>
      <c r="D43" s="121"/>
      <c r="E43" s="121"/>
      <c r="F43" s="128"/>
      <c r="G43" s="120" t="s">
        <v>3118</v>
      </c>
    </row>
    <row r="44" spans="1:7" ht="60" x14ac:dyDescent="0.2">
      <c r="A44" s="115" t="s">
        <v>3119</v>
      </c>
      <c r="B44" s="121"/>
      <c r="C44" s="121"/>
      <c r="D44" s="121"/>
      <c r="E44" s="121"/>
      <c r="F44" s="128"/>
      <c r="G44" s="120" t="s">
        <v>3118</v>
      </c>
    </row>
    <row r="45" spans="1:7" ht="60" x14ac:dyDescent="0.2">
      <c r="A45" s="115" t="s">
        <v>3120</v>
      </c>
      <c r="B45" s="121"/>
      <c r="C45" s="121"/>
      <c r="D45" s="121"/>
      <c r="E45" s="121"/>
      <c r="F45" s="128"/>
      <c r="G45" s="120" t="s">
        <v>3118</v>
      </c>
    </row>
    <row r="46" spans="1:7" ht="60" x14ac:dyDescent="0.2">
      <c r="A46" s="115" t="s">
        <v>3025</v>
      </c>
      <c r="B46" s="121"/>
      <c r="C46" s="121"/>
      <c r="D46" s="121"/>
      <c r="E46" s="121"/>
      <c r="F46" s="128"/>
      <c r="G46" s="120" t="s">
        <v>3118</v>
      </c>
    </row>
    <row r="47" spans="1:7" ht="60" x14ac:dyDescent="0.2">
      <c r="A47" s="20" t="s">
        <v>3121</v>
      </c>
      <c r="B47" s="121" t="s">
        <v>10</v>
      </c>
      <c r="C47" s="121" t="s">
        <v>47</v>
      </c>
      <c r="D47" s="121" t="s">
        <v>1071</v>
      </c>
      <c r="E47" s="121" t="s">
        <v>2556</v>
      </c>
      <c r="F47" s="90">
        <v>43566</v>
      </c>
      <c r="G47" s="120" t="s">
        <v>3122</v>
      </c>
    </row>
    <row r="48" spans="1:7" ht="60" x14ac:dyDescent="0.2">
      <c r="A48" s="20" t="s">
        <v>3123</v>
      </c>
      <c r="B48" s="121" t="s">
        <v>6</v>
      </c>
      <c r="C48" s="121" t="s">
        <v>3124</v>
      </c>
      <c r="D48" s="121" t="s">
        <v>1109</v>
      </c>
      <c r="E48" s="121" t="s">
        <v>3125</v>
      </c>
      <c r="F48" s="90">
        <v>43572</v>
      </c>
      <c r="G48" s="120" t="s">
        <v>3126</v>
      </c>
    </row>
    <row r="49" spans="1:7" ht="33" x14ac:dyDescent="0.2">
      <c r="A49" s="35" t="s">
        <v>3127</v>
      </c>
      <c r="B49" s="121" t="s">
        <v>6</v>
      </c>
      <c r="C49" s="121" t="s">
        <v>343</v>
      </c>
      <c r="D49" s="121" t="s">
        <v>1256</v>
      </c>
      <c r="E49" s="121" t="s">
        <v>2853</v>
      </c>
      <c r="F49" s="90">
        <v>43586</v>
      </c>
      <c r="G49" s="120" t="s">
        <v>3128</v>
      </c>
    </row>
    <row r="50" spans="1:7" ht="48" x14ac:dyDescent="0.2">
      <c r="A50" s="35" t="s">
        <v>3129</v>
      </c>
      <c r="B50" s="121" t="s">
        <v>6</v>
      </c>
      <c r="C50" s="121" t="s">
        <v>414</v>
      </c>
      <c r="D50" s="121" t="s">
        <v>1993</v>
      </c>
      <c r="E50" s="121" t="s">
        <v>2569</v>
      </c>
      <c r="F50" s="90">
        <v>43607</v>
      </c>
      <c r="G50" s="120" t="s">
        <v>3130</v>
      </c>
    </row>
    <row r="51" spans="1:7" ht="60" x14ac:dyDescent="0.2">
      <c r="A51" s="35" t="s">
        <v>3131</v>
      </c>
      <c r="B51" s="121" t="s">
        <v>6</v>
      </c>
      <c r="C51" s="121" t="s">
        <v>2408</v>
      </c>
      <c r="D51" s="121" t="s">
        <v>1256</v>
      </c>
      <c r="E51" s="121" t="s">
        <v>2296</v>
      </c>
      <c r="F51" s="90">
        <v>43608</v>
      </c>
      <c r="G51" s="120" t="s">
        <v>3132</v>
      </c>
    </row>
    <row r="52" spans="1:7" ht="110" x14ac:dyDescent="0.2">
      <c r="A52" s="35" t="s">
        <v>3133</v>
      </c>
      <c r="B52" s="121" t="s">
        <v>10</v>
      </c>
      <c r="C52" s="121" t="s">
        <v>3063</v>
      </c>
      <c r="D52" s="121" t="s">
        <v>353</v>
      </c>
      <c r="E52" s="121" t="s">
        <v>3134</v>
      </c>
      <c r="F52" s="90">
        <v>43593</v>
      </c>
      <c r="G52" s="120" t="s">
        <v>3135</v>
      </c>
    </row>
    <row r="53" spans="1:7" ht="44" x14ac:dyDescent="0.2">
      <c r="A53" s="35" t="s">
        <v>3136</v>
      </c>
      <c r="B53" s="121" t="s">
        <v>6</v>
      </c>
      <c r="C53" s="121" t="s">
        <v>3137</v>
      </c>
      <c r="D53" s="121" t="s">
        <v>353</v>
      </c>
      <c r="E53" s="121">
        <v>11.7</v>
      </c>
      <c r="F53" s="90">
        <v>43615</v>
      </c>
      <c r="G53" s="120" t="s">
        <v>3138</v>
      </c>
    </row>
    <row r="54" spans="1:7" ht="132" x14ac:dyDescent="0.2">
      <c r="A54" s="35" t="s">
        <v>2920</v>
      </c>
      <c r="B54" s="121" t="s">
        <v>6</v>
      </c>
      <c r="C54" s="121" t="s">
        <v>3139</v>
      </c>
      <c r="D54" s="121" t="s">
        <v>1071</v>
      </c>
      <c r="E54" s="121" t="s">
        <v>2569</v>
      </c>
      <c r="F54" s="90">
        <v>43606</v>
      </c>
      <c r="G54" s="120" t="s">
        <v>3140</v>
      </c>
    </row>
    <row r="55" spans="1:7" ht="72" x14ac:dyDescent="0.2">
      <c r="A55" s="35" t="s">
        <v>3141</v>
      </c>
      <c r="B55" s="121" t="s">
        <v>6</v>
      </c>
      <c r="C55" s="121" t="s">
        <v>3142</v>
      </c>
      <c r="D55" s="121" t="s">
        <v>1109</v>
      </c>
      <c r="E55" s="121">
        <v>11.7</v>
      </c>
      <c r="F55" s="90">
        <v>43602</v>
      </c>
      <c r="G55" s="120" t="s">
        <v>3143</v>
      </c>
    </row>
    <row r="56" spans="1:7" ht="52" x14ac:dyDescent="0.2">
      <c r="A56" s="35" t="s">
        <v>3144</v>
      </c>
      <c r="B56" s="121" t="s">
        <v>6</v>
      </c>
      <c r="C56" s="121" t="s">
        <v>2782</v>
      </c>
      <c r="D56" s="121" t="s">
        <v>248</v>
      </c>
      <c r="E56" s="121" t="s">
        <v>3145</v>
      </c>
      <c r="F56" s="90">
        <v>43602</v>
      </c>
      <c r="G56" s="120" t="s">
        <v>3146</v>
      </c>
    </row>
    <row r="57" spans="1:7" ht="48" x14ac:dyDescent="0.2">
      <c r="A57" s="129" t="s">
        <v>3147</v>
      </c>
      <c r="B57" s="121" t="s">
        <v>6</v>
      </c>
      <c r="C57" s="121" t="s">
        <v>413</v>
      </c>
      <c r="D57" s="121" t="s">
        <v>1256</v>
      </c>
      <c r="E57" s="121" t="s">
        <v>3148</v>
      </c>
      <c r="F57" s="90">
        <v>43591</v>
      </c>
      <c r="G57" s="120" t="s">
        <v>3149</v>
      </c>
    </row>
    <row r="58" spans="1:7" ht="39" x14ac:dyDescent="0.2">
      <c r="A58" s="129" t="s">
        <v>3150</v>
      </c>
      <c r="B58" s="121" t="s">
        <v>6</v>
      </c>
      <c r="C58" s="121" t="s">
        <v>413</v>
      </c>
      <c r="D58" s="121" t="s">
        <v>1256</v>
      </c>
      <c r="E58" s="121" t="s">
        <v>3151</v>
      </c>
      <c r="F58" s="90">
        <v>43615</v>
      </c>
      <c r="G58" s="120"/>
    </row>
    <row r="59" spans="1:7" ht="39" x14ac:dyDescent="0.2">
      <c r="A59" s="129" t="s">
        <v>2660</v>
      </c>
      <c r="B59" s="121" t="s">
        <v>6</v>
      </c>
      <c r="C59" s="121" t="s">
        <v>413</v>
      </c>
      <c r="D59" s="121" t="s">
        <v>1256</v>
      </c>
      <c r="E59" s="121" t="s">
        <v>2569</v>
      </c>
      <c r="F59" s="90">
        <v>43588</v>
      </c>
      <c r="G59" s="120"/>
    </row>
    <row r="60" spans="1:7" ht="44" x14ac:dyDescent="0.2">
      <c r="A60" s="129" t="s">
        <v>3152</v>
      </c>
      <c r="B60" s="121" t="s">
        <v>6</v>
      </c>
      <c r="C60" s="121" t="s">
        <v>413</v>
      </c>
      <c r="D60" s="121" t="s">
        <v>353</v>
      </c>
      <c r="E60" s="121" t="s">
        <v>2556</v>
      </c>
      <c r="F60" s="90">
        <v>43593</v>
      </c>
      <c r="G60" s="120"/>
    </row>
    <row r="61" spans="1:7" ht="120" x14ac:dyDescent="0.2">
      <c r="A61" s="35" t="s">
        <v>3153</v>
      </c>
      <c r="B61" s="121" t="s">
        <v>6</v>
      </c>
      <c r="C61" s="121" t="s">
        <v>3154</v>
      </c>
      <c r="D61" s="121" t="s">
        <v>1256</v>
      </c>
      <c r="E61" s="121" t="s">
        <v>2853</v>
      </c>
      <c r="F61" s="90">
        <v>43601</v>
      </c>
      <c r="G61" s="120" t="s">
        <v>3155</v>
      </c>
    </row>
  </sheetData>
  <phoneticPr fontId="2"/>
  <hyperlinks>
    <hyperlink ref="A3" r:id="rId1" display="http://www-01.ibm.com/support/docview.wss?uid=ibm10869422" xr:uid="{9BB81C16-00C1-4B22-AE34-9537D1452700}"/>
    <hyperlink ref="A2" r:id="rId2" display="http://www-01.ibm.com/support/docview.wss?uid=ibm10794545" xr:uid="{E1EE2FE6-4C35-4FFA-8977-37F0D1E9FA07}"/>
    <hyperlink ref="A4" r:id="rId3" display="http://www-01.ibm.com/support/docview.wss?uid=ibm10794077" xr:uid="{9D6764D7-A248-40F3-AED8-2572736E0F0A}"/>
    <hyperlink ref="A5" r:id="rId4" display="http://www-01.ibm.com/support/docview.wss?uid=swg21509371" xr:uid="{665326A9-7EFC-4729-98BF-3FC00FFC2C3D}"/>
    <hyperlink ref="A7" r:id="rId5" display="http://www-01.ibm.com/support/docview.wss?uid=ibm10791921" xr:uid="{BA453549-3BB7-484F-8CB4-160E573D9655}"/>
    <hyperlink ref="A8" r:id="rId6" xr:uid="{750CB5DD-BC0F-4C97-868E-175FE1BD1C81}"/>
    <hyperlink ref="A6" r:id="rId7" display="http://www-01.ibm.com/support/docview.wss?uid=ibm10793871" xr:uid="{EDF9937E-A4A8-45DF-87A9-71EFC5983A96}"/>
    <hyperlink ref="A9" r:id="rId8" display="http://www-01.ibm.com/support/docview.wss?uid=ibm10795870" xr:uid="{AE0ED21D-4F9E-4F8B-B12E-2CA9A1316FFE}"/>
    <hyperlink ref="A10" r:id="rId9" display="http://www-01.ibm.com/support/docview.wss?uid=ibm10794883" xr:uid="{C22A199F-3371-4B10-9E62-7A28B7770051}"/>
    <hyperlink ref="A15" r:id="rId10" display="http://www-01.ibm.com/support/docview.wss?uid=ibm10871746" xr:uid="{D90356ED-938A-4DB8-B353-41196F557E24}"/>
    <hyperlink ref="A14" r:id="rId11" display="http://www-01.ibm.com/support/docview.wss?uid=ibm10869530" xr:uid="{FAD7CAD1-3A87-4CCA-A2D3-4EB7A48D2841}"/>
    <hyperlink ref="A13" r:id="rId12" display="http://www-01.ibm.com/support/docview.wss?uid=ibm10792639" xr:uid="{5BD1DAF9-AA40-400D-B243-2643B25C64A4}"/>
    <hyperlink ref="A11" r:id="rId13" xr:uid="{3BF26F16-76FE-4153-999C-6C90574DCFD3}"/>
    <hyperlink ref="A12" r:id="rId14" xr:uid="{2D73CFDC-BF9D-48BD-B23A-5F5CDB52A910}"/>
    <hyperlink ref="A17" r:id="rId15" display="http://www-01.ibm.com/support/docview.wss?uid=ibm10731111" xr:uid="{BB22A30C-C664-4EA8-95FD-41E535891DFF}"/>
    <hyperlink ref="A16" r:id="rId16" display="http://www-01.ibm.com/support/docview.wss?uid=ibm10870250" xr:uid="{05716AC3-1340-44B7-9FEF-B7A5CFE281F8}"/>
    <hyperlink ref="A18" r:id="rId17" display="http://www-01.ibm.com/support/docview.wss?uid=ibm10872008" xr:uid="{2DFB164C-4256-4F45-9F4A-CC629BC022D5}"/>
    <hyperlink ref="A19" r:id="rId18" xr:uid="{5D4FA9A8-1411-40EA-A161-CF7055F28FF1}"/>
    <hyperlink ref="A20" r:id="rId19" display="http://www-01.ibm.com/support/docview.wss?uid=ibm10744029" xr:uid="{28F409C7-4989-4AA9-BCB8-7D7A2C600887}"/>
    <hyperlink ref="A21" r:id="rId20" display="http://www-01.ibm.com/support/docview.wss?uid=swg21991405" xr:uid="{48166378-BC11-42B3-B45F-7235F2EB53C9}"/>
    <hyperlink ref="A22" r:id="rId21" xr:uid="{FD65FF0C-16D5-4B41-875D-A1A990147FF2}"/>
    <hyperlink ref="A24" r:id="rId22" display="http://www-01.ibm.com/support/docview.wss?uid=ibm10875356" xr:uid="{C8E8CE94-C69A-461D-9E86-F839D9FBDA7A}"/>
    <hyperlink ref="A25" r:id="rId23" xr:uid="{FF8B2A9E-D20C-433C-88D3-800611E301FE}"/>
    <hyperlink ref="A23" r:id="rId24" display="http://www-01.ibm.com/support/docview.wss?uid=swg22005681" xr:uid="{15AD38EF-CB82-43B1-8AB5-922579669B50}"/>
    <hyperlink ref="A28" r:id="rId25" xr:uid="{5194C04C-DF4C-47A2-86AE-1062F555DDE4}"/>
    <hyperlink ref="A26" r:id="rId26" display="http://www-01.ibm.com/support/docview.wss?uid=ibm10875924" xr:uid="{274351D8-D19B-43B9-BC50-ECAC5780944A}"/>
    <hyperlink ref="A27" r:id="rId27" xr:uid="{52310BA1-5C6E-482E-89B7-CAD40096B8BC}"/>
    <hyperlink ref="A30" r:id="rId28" display="http://www-01.ibm.com/support/docview.wss?uid=swg22011785" xr:uid="{919034EC-574E-4D34-BE55-F6AD89116D5B}"/>
    <hyperlink ref="A29" r:id="rId29" display="http://www-01.ibm.com/support/docview.wss?uid=ibm10876524" xr:uid="{8BA316AD-C4CC-4620-B0FD-2F1F74177EEE}"/>
    <hyperlink ref="A31" r:id="rId30" display="https://www-01.ibm.com/support/docview.wss?uid=ibm10882376" xr:uid="{EF35E5B8-F310-4DE1-B1F6-918A4D3C4B18}"/>
    <hyperlink ref="A34" r:id="rId31" xr:uid="{B3C67EDD-89E9-441F-8AD9-948FE7F01727}"/>
    <hyperlink ref="A33" r:id="rId32" display="https://www-01.ibm.com/support/docview.wss?uid=ibm10880799" xr:uid="{CC378B6A-70EE-4DD1-9C00-FF7E974EB28F}"/>
    <hyperlink ref="A32" r:id="rId33" display="https://www-01.ibm.com/support/docview.wss?uid=ibm10882368" xr:uid="{8E02C302-5B6B-4E41-84A8-3540DC92F6FB}"/>
    <hyperlink ref="A36" r:id="rId34" xr:uid="{4D287A5C-84C5-46DE-B2C7-7563480C98CC}"/>
    <hyperlink ref="A35" r:id="rId35" display="https://www-01.ibm.com/support/docview.wss?uid=ibm10879569" xr:uid="{CADCF634-84AB-4867-8250-A6F774B3C3A0}"/>
    <hyperlink ref="A37" r:id="rId36" xr:uid="{9FCB3E1C-BF6A-4534-B3A6-02DBF46847F2}"/>
    <hyperlink ref="A38" r:id="rId37" display="https://www-01.ibm.com/support/docview.wss?uid=ibm10879697" xr:uid="{F77BEA2E-48EB-42DB-B2AA-702069F28609}"/>
    <hyperlink ref="A39" r:id="rId38" display="https://www-01.ibm.com/support/docview.wss?uid=swg22010330" xr:uid="{DB46153A-7AC6-4BC3-B8A9-4CA2310D93A5}"/>
    <hyperlink ref="A40" r:id="rId39" display="https://www-01.ibm.com/support/docview.wss?uid=ibm10878819" xr:uid="{1041B008-5DCE-4425-B554-D60F7E408B72}"/>
    <hyperlink ref="A42" r:id="rId40" xr:uid="{E9053A0A-EEB0-40A8-9DC0-C6095447F30D}"/>
    <hyperlink ref="A47" r:id="rId41" xr:uid="{22F8FC5E-05D7-46D4-AB50-9FC30A142BD8}"/>
    <hyperlink ref="A44" r:id="rId42" xr:uid="{D243B4F7-E148-4502-AF11-CEF28782E8BF}"/>
    <hyperlink ref="A41" r:id="rId43" xr:uid="{0545E6CD-7131-4EF7-BD5D-94ADA60154A5}"/>
    <hyperlink ref="A45" r:id="rId44" xr:uid="{79056742-DEA8-449C-B87A-117454C56675}"/>
    <hyperlink ref="A43" r:id="rId45" xr:uid="{90FBD194-3676-4C8F-96D2-AEFE27F96A86}"/>
    <hyperlink ref="A46" r:id="rId46" xr:uid="{B88DD6DB-E21F-4847-9FCA-CCCB358F9E7C}"/>
    <hyperlink ref="A48" r:id="rId47" xr:uid="{F528CD47-62FF-41C0-A6C0-510F9C551126}"/>
    <hyperlink ref="A49" r:id="rId48" display="https://www-01.ibm.com/support/docview.wss?uid=ibm10883150" xr:uid="{F5C002C9-7B58-449E-A860-22178D5AE652}"/>
    <hyperlink ref="A50" r:id="rId49" xr:uid="{020C6E05-D10D-45FA-AAB1-23EB52AB56E5}"/>
    <hyperlink ref="A52" r:id="rId50" xr:uid="{9F09EAFD-BC9A-46CD-A801-86B009B9ACFE}"/>
    <hyperlink ref="A53" r:id="rId51" display="https://www-01.ibm.com/support/docview.wss?uid=ibm10885971" xr:uid="{A25E7E32-424E-43A1-A57C-ABC8C3AEDF15}"/>
    <hyperlink ref="A51" r:id="rId52" display="https://www-01.ibm.com/support/docview.wss?uid=swg22007024" xr:uid="{1405EA46-62B0-4AFD-92A2-2808FC690E60}"/>
    <hyperlink ref="A54" r:id="rId53" display="https://www-01.ibm.com/support/docview.wss?uid=ibm10731111" xr:uid="{D8F039A7-F273-45C3-824C-85016058AC21}"/>
    <hyperlink ref="A55" r:id="rId54" display="https://www-01.ibm.com/support/docview.wss?uid=ibm10884778" xr:uid="{0795A98D-FA56-4413-BFFA-F0A736E5E0C6}"/>
    <hyperlink ref="A56" r:id="rId55" xr:uid="{9A54B3BB-E452-418B-B695-17D464E381B2}"/>
    <hyperlink ref="A57" r:id="rId56" xr:uid="{27E5B7EB-DD05-4E68-A28C-4E4C7E854051}"/>
    <hyperlink ref="A59" r:id="rId57" xr:uid="{6228ED4F-366C-4717-B49B-4BED844BF7CC}"/>
    <hyperlink ref="A61" r:id="rId58" display="https://www-01.ibm.com/support/docview.wss?uid=ibm10884540" xr:uid="{DB62F881-3B19-46C5-89FE-58778524AE46}"/>
    <hyperlink ref="A60" r:id="rId59" display="https://www-01.ibm.com/support/docview.wss?uid=ibm10737297" xr:uid="{6B3ACDAC-7773-4E4C-A161-D79B8CB4E731}"/>
    <hyperlink ref="A58" r:id="rId60" display="https://www-01.ibm.com/support/docview.wss?uid=ibm10881197" xr:uid="{15A33DA4-2F55-4C57-A5BA-969C0D7BE726}"/>
  </hyperlinks>
  <pageMargins left="0.78700000000000003" right="0.78700000000000003" top="0.98399999999999999" bottom="0.98399999999999999" header="0.51200000000000001" footer="0.51200000000000001"/>
  <pageSetup paperSize="9" orientation="portrait" r:id="rId6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2013年</vt:lpstr>
      <vt:lpstr>2014年</vt:lpstr>
      <vt:lpstr>2015年</vt:lpstr>
      <vt:lpstr>2016年</vt:lpstr>
      <vt:lpstr>2017年</vt:lpstr>
      <vt:lpstr>2018年</vt:lpstr>
      <vt:lpstr>2019年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AHA01303</dc:creator>
  <cp:lastModifiedBy>HIROKO Kagawa</cp:lastModifiedBy>
  <dcterms:created xsi:type="dcterms:W3CDTF">2011-10-26T05:14:08Z</dcterms:created>
  <dcterms:modified xsi:type="dcterms:W3CDTF">2019-07-30T04:33:44Z</dcterms:modified>
</cp:coreProperties>
</file>