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1курс\"/>
    </mc:Choice>
  </mc:AlternateContent>
  <xr:revisionPtr revIDLastSave="0" documentId="13_ncr:1_{FA4B7E84-8827-4CE7-BA6A-EF1EEA043069}" xr6:coauthVersionLast="47" xr6:coauthVersionMax="47" xr10:uidLastSave="{00000000-0000-0000-0000-000000000000}"/>
  <bookViews>
    <workbookView xWindow="-108" yWindow="-108" windowWidth="23256" windowHeight="12456" xr2:uid="{9726C83E-CDC5-4B93-B28D-822D7B8DA6AB}"/>
  </bookViews>
  <sheets>
    <sheet name="Діапазон комірок" sheetId="1" r:id="rId1"/>
    <sheet name="Сортування діапазону комірок" sheetId="2" r:id="rId2"/>
    <sheet name="Обчислення в таблиці" sheetId="3" r:id="rId3"/>
    <sheet name="Фільтр_голосні" sheetId="4" r:id="rId4"/>
    <sheet name="Фільтр_ціна" sheetId="5" r:id="rId5"/>
    <sheet name="Фільтр_виручка" sheetId="6" r:id="rId6"/>
    <sheet name="Фільтр_ноутбук вище 5000" sheetId="7" r:id="rId7"/>
    <sheet name="Сумарна виручка" sheetId="12" r:id="rId8"/>
    <sheet name="Сумарна виручка_число товарів" sheetId="13" r:id="rId9"/>
    <sheet name="Підсумок_види товарів" sheetId="14" r:id="rId10"/>
    <sheet name="Зведена таблиця" sheetId="15" r:id="rId11"/>
  </sheet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4" l="1"/>
  <c r="J14" i="14"/>
  <c r="I14" i="14"/>
  <c r="K13" i="14"/>
  <c r="J13" i="14"/>
  <c r="I13" i="14"/>
  <c r="K12" i="14"/>
  <c r="J12" i="14"/>
  <c r="I12" i="14"/>
  <c r="K11" i="14"/>
  <c r="J11" i="14"/>
  <c r="I11" i="14"/>
  <c r="L5" i="13"/>
  <c r="I8" i="13"/>
  <c r="I7" i="13"/>
  <c r="I6" i="13"/>
  <c r="I5" i="13"/>
  <c r="H2" i="12"/>
  <c r="I8" i="12"/>
  <c r="I7" i="12"/>
  <c r="I6" i="12"/>
  <c r="I5" i="12"/>
  <c r="C17" i="4"/>
  <c r="B17" i="4"/>
  <c r="F13" i="7"/>
  <c r="F12" i="7"/>
  <c r="F11" i="7"/>
  <c r="F10" i="7"/>
  <c r="F9" i="7"/>
  <c r="F8" i="7"/>
  <c r="F7" i="7"/>
  <c r="F6" i="7"/>
  <c r="F5" i="7"/>
  <c r="F4" i="7"/>
  <c r="F3" i="7"/>
  <c r="F2" i="7"/>
  <c r="F13" i="6"/>
  <c r="F12" i="6"/>
  <c r="F11" i="6"/>
  <c r="F10" i="6"/>
  <c r="F9" i="6"/>
  <c r="F8" i="6"/>
  <c r="F7" i="6"/>
  <c r="F6" i="6"/>
  <c r="F5" i="6"/>
  <c r="F4" i="6"/>
  <c r="F3" i="6"/>
  <c r="F2" i="6"/>
  <c r="F13" i="5"/>
  <c r="F12" i="5"/>
  <c r="F11" i="5"/>
  <c r="F10" i="5"/>
  <c r="F9" i="5"/>
  <c r="F8" i="5"/>
  <c r="F7" i="5"/>
  <c r="F6" i="5"/>
  <c r="F5" i="5"/>
  <c r="F4" i="5"/>
  <c r="F3" i="5"/>
  <c r="F2" i="5"/>
  <c r="F13" i="4"/>
  <c r="F12" i="4"/>
  <c r="F11" i="4"/>
  <c r="F10" i="4"/>
  <c r="F9" i="4"/>
  <c r="F8" i="4"/>
  <c r="F7" i="4"/>
  <c r="F6" i="4"/>
  <c r="F5" i="4"/>
  <c r="F4" i="4"/>
  <c r="F3" i="4"/>
  <c r="F2" i="4"/>
  <c r="F3" i="3"/>
  <c r="F2" i="3"/>
  <c r="F4" i="3"/>
  <c r="F5" i="3"/>
  <c r="F6" i="3"/>
  <c r="F7" i="3"/>
  <c r="F8" i="3"/>
  <c r="F9" i="3"/>
  <c r="F10" i="3"/>
  <c r="F11" i="3"/>
  <c r="F12" i="3"/>
  <c r="F13" i="3"/>
</calcChain>
</file>

<file path=xl/sharedStrings.xml><?xml version="1.0" encoding="utf-8"?>
<sst xmlns="http://schemas.openxmlformats.org/spreadsheetml/2006/main" count="370" uniqueCount="19">
  <si>
    <t>Менеджер-продавець</t>
  </si>
  <si>
    <t>Назва продукції</t>
  </si>
  <si>
    <t>Ціна продукції</t>
  </si>
  <si>
    <t>Дата продажу</t>
  </si>
  <si>
    <t>Сидорчук А.В.</t>
  </si>
  <si>
    <t>Кириленко Ю.Л.</t>
  </si>
  <si>
    <t>Березовий А.В.</t>
  </si>
  <si>
    <t>Ноутбук</t>
  </si>
  <si>
    <t>Планшет</t>
  </si>
  <si>
    <t>Флешка USB</t>
  </si>
  <si>
    <t>Сумка для ноутбука</t>
  </si>
  <si>
    <t>Суворова А.В.</t>
  </si>
  <si>
    <t>Кількість</t>
  </si>
  <si>
    <t>Виручка</t>
  </si>
  <si>
    <t>Загальна виручка</t>
  </si>
  <si>
    <t>Число товарів</t>
  </si>
  <si>
    <t>Сумма по полю Виручка</t>
  </si>
  <si>
    <t>Общий итог</t>
  </si>
  <si>
    <t>Названия строк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</si>
</sst>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164" fontId="1" fillId="0" borderId="1" xfId="0" applyNumberFormat="1" applyFont="1" applyBorder="1"/>
    <xf numFmtId="14" fontId="1" fillId="0" borderId="1" xfId="0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14" fontId="0" fillId="0" borderId="1" xfId="0" applyNumberFormat="1" applyBorder="1"/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4" fontId="0" fillId="0" borderId="3" xfId="0" applyNumberFormat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0" borderId="8" xfId="0" applyBorder="1" applyProtection="1">
      <protection locked="0"/>
    </xf>
    <xf numFmtId="164" fontId="0" fillId="0" borderId="8" xfId="0" applyNumberFormat="1" applyBorder="1" applyProtection="1">
      <protection locked="0"/>
    </xf>
    <xf numFmtId="14" fontId="0" fillId="0" borderId="9" xfId="0" applyNumberFormat="1" applyBorder="1" applyProtection="1">
      <protection locked="0"/>
    </xf>
    <xf numFmtId="164" fontId="0" fillId="0" borderId="3" xfId="0" applyNumberFormat="1" applyBorder="1"/>
    <xf numFmtId="164" fontId="0" fillId="0" borderId="9" xfId="0" applyNumberFormat="1" applyBorder="1"/>
    <xf numFmtId="0" fontId="0" fillId="3" borderId="1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55">
    <dxf>
      <numFmt numFmtId="164" formatCode="#,##0.00\ &quot;₴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9" formatCode="dd/mm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4" formatCode="#,##0.00\ &quot;₴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rgb="FFFFC0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numFmt numFmtId="164" formatCode="#,##0.00\ &quot;₴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9" formatCode="dd/mm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4" formatCode="#,##0.00\ &quot;₴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rgb="FFFFC0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numFmt numFmtId="164" formatCode="#,##0.00\ &quot;₴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9" formatCode="dd/mm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4" formatCode="#,##0.00\ &quot;₴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rgb="FFFFC0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numFmt numFmtId="164" formatCode="#,##0.00\ &quot;₴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9" formatCode="dd/mm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4" formatCode="#,##0.00\ &quot;₴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numFmt numFmtId="164" formatCode="#,##0.00\ &quot;₴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9" formatCode="dd/mm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4" formatCode="#,##0.00\ &quot;₴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rgb="FFFFC0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959755030621173E-2"/>
          <c:y val="4.6296296296296294E-2"/>
          <c:w val="0.9028635170603674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Фільтр_голосні!$B$16:$C$16</c:f>
              <c:strCache>
                <c:ptCount val="2"/>
                <c:pt idx="0">
                  <c:v>Планшет</c:v>
                </c:pt>
                <c:pt idx="1">
                  <c:v>Флешка USB</c:v>
                </c:pt>
              </c:strCache>
            </c:strRef>
          </c:cat>
          <c:val>
            <c:numRef>
              <c:f>Фільтр_голосні!$B$17:$C$17</c:f>
              <c:numCache>
                <c:formatCode>General</c:formatCode>
                <c:ptCount val="2"/>
                <c:pt idx="0">
                  <c:v>8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5-4BB0-B5F6-2761C352D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481024"/>
        <c:axId val="878483424"/>
      </c:barChart>
      <c:catAx>
        <c:axId val="8784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78483424"/>
        <c:crosses val="autoZero"/>
        <c:auto val="1"/>
        <c:lblAlgn val="ctr"/>
        <c:lblOffset val="100"/>
        <c:noMultiLvlLbl val="0"/>
      </c:catAx>
      <c:valAx>
        <c:axId val="878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784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07-454B-AE12-B910F72BCD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07-454B-AE12-B910F72BCD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07-454B-AE12-B910F72BCDDE}"/>
              </c:ext>
            </c:extLst>
          </c:dPt>
          <c:cat>
            <c:strRef>
              <c:f>Фільтр_ціна!$B$3:$B$6</c:f>
              <c:strCache>
                <c:ptCount val="3"/>
                <c:pt idx="0">
                  <c:v>Флешка USB</c:v>
                </c:pt>
                <c:pt idx="1">
                  <c:v>Ноутбук</c:v>
                </c:pt>
                <c:pt idx="2">
                  <c:v>Планшет</c:v>
                </c:pt>
              </c:strCache>
            </c:strRef>
          </c:cat>
          <c:val>
            <c:numRef>
              <c:f>Фільтр_ціна!$C$3:$C$6</c:f>
              <c:numCache>
                <c:formatCode>#\ ##0.00\ "₴"</c:formatCode>
                <c:ptCount val="3"/>
                <c:pt idx="0">
                  <c:v>600</c:v>
                </c:pt>
                <c:pt idx="1">
                  <c:v>4589</c:v>
                </c:pt>
                <c:pt idx="2">
                  <c:v>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0-48C3-BAD9-BD262557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5</xdr:row>
      <xdr:rowOff>7620</xdr:rowOff>
    </xdr:from>
    <xdr:to>
      <xdr:col>14</xdr:col>
      <xdr:colOff>571500</xdr:colOff>
      <xdr:row>16</xdr:row>
      <xdr:rowOff>121920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AE242DA-6707-CF49-38DD-7B25C6B7F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0</xdr:row>
      <xdr:rowOff>274320</xdr:rowOff>
    </xdr:from>
    <xdr:to>
      <xdr:col>14</xdr:col>
      <xdr:colOff>373380</xdr:colOff>
      <xdr:row>22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C6BD5C9-994D-2CE1-08D8-A34D730D0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арина" refreshedDate="45594.834289120372" createdVersion="8" refreshedVersion="8" minRefreshableVersion="3" recordCount="12" xr:uid="{3F411154-BB70-4BD0-9414-AB3FEAF04DFB}">
  <cacheSource type="worksheet">
    <worksheetSource ref="A1:F13" sheet="Зведена таблиця"/>
  </cacheSource>
  <cacheFields count="6">
    <cacheField name="Менеджер-продавець" numFmtId="0">
      <sharedItems count="4">
        <s v="Березовий А.В."/>
        <s v="Кириленко Ю.Л."/>
        <s v="Сидорчук А.В."/>
        <s v="Суворова А.В."/>
      </sharedItems>
    </cacheField>
    <cacheField name="Назва продукції" numFmtId="0">
      <sharedItems count="4">
        <s v="Ноутбук"/>
        <s v="Флешка USB"/>
        <s v="Сумка для ноутбука"/>
        <s v="Планшет"/>
      </sharedItems>
    </cacheField>
    <cacheField name="Ціна продукції" numFmtId="0">
      <sharedItems containsSemiMixedTypes="0" containsString="0" containsNumber="1" containsInteger="1" minValue="100" maxValue="37334"/>
    </cacheField>
    <cacheField name="Дата продажу" numFmtId="0">
      <sharedItems containsSemiMixedTypes="0" containsString="0" containsNumber="1" containsInteger="1" minValue="45186" maxValue="45560"/>
    </cacheField>
    <cacheField name="Кількість" numFmtId="0">
      <sharedItems containsSemiMixedTypes="0" containsString="0" containsNumber="1" containsInteger="1" minValue="1" maxValue="7"/>
    </cacheField>
    <cacheField name="Виручка" numFmtId="0">
      <sharedItems containsSemiMixedTypes="0" containsString="0" containsNumber="1" containsInteger="1" minValue="400" maxValue="73945" count="12">
        <n v="73945"/>
        <n v="1800"/>
        <n v="400"/>
        <n v="27534"/>
        <n v="32109"/>
        <n v="1472"/>
        <n v="15487"/>
        <n v="42356"/>
        <n v="1130"/>
        <n v="2810"/>
        <n v="37334"/>
        <n v="7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4789"/>
    <n v="45516"/>
    <n v="5"/>
    <x v="0"/>
  </r>
  <r>
    <x v="0"/>
    <x v="1"/>
    <n v="600"/>
    <n v="45549"/>
    <n v="3"/>
    <x v="1"/>
  </r>
  <r>
    <x v="0"/>
    <x v="2"/>
    <n v="100"/>
    <n v="45461"/>
    <n v="4"/>
    <x v="2"/>
  </r>
  <r>
    <x v="1"/>
    <x v="0"/>
    <n v="4589"/>
    <n v="45186"/>
    <n v="6"/>
    <x v="3"/>
  </r>
  <r>
    <x v="1"/>
    <x v="3"/>
    <n v="4587"/>
    <n v="45550"/>
    <n v="7"/>
    <x v="4"/>
  </r>
  <r>
    <x v="1"/>
    <x v="1"/>
    <n v="368"/>
    <n v="45560"/>
    <n v="4"/>
    <x v="5"/>
  </r>
  <r>
    <x v="2"/>
    <x v="3"/>
    <n v="15487"/>
    <n v="45389"/>
    <n v="1"/>
    <x v="6"/>
  </r>
  <r>
    <x v="2"/>
    <x v="0"/>
    <n v="10589"/>
    <n v="45413"/>
    <n v="4"/>
    <x v="7"/>
  </r>
  <r>
    <x v="2"/>
    <x v="1"/>
    <n v="565"/>
    <n v="45520"/>
    <n v="2"/>
    <x v="8"/>
  </r>
  <r>
    <x v="2"/>
    <x v="2"/>
    <n v="562"/>
    <n v="45503"/>
    <n v="5"/>
    <x v="9"/>
  </r>
  <r>
    <x v="3"/>
    <x v="0"/>
    <n v="37334"/>
    <n v="45394"/>
    <n v="1"/>
    <x v="10"/>
  </r>
  <r>
    <x v="3"/>
    <x v="2"/>
    <n v="234"/>
    <n v="45470"/>
    <n v="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91BD0-2F9E-4B2D-9F14-F2FC9554C4FC}" name="Сводная таблица15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J5:K22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dataField="1" showAll="0">
      <items count="13">
        <item x="2"/>
        <item x="11"/>
        <item x="8"/>
        <item x="5"/>
        <item x="1"/>
        <item x="9"/>
        <item x="6"/>
        <item x="3"/>
        <item x="4"/>
        <item x="10"/>
        <item x="7"/>
        <item x="0"/>
        <item t="default"/>
      </items>
    </pivotField>
  </pivotFields>
  <rowFields count="2">
    <field x="0"/>
    <field x="1"/>
  </rowFields>
  <rowItems count="17">
    <i>
      <x/>
    </i>
    <i r="1">
      <x/>
    </i>
    <i r="1">
      <x v="2"/>
    </i>
    <i r="1">
      <x v="3"/>
    </i>
    <i>
      <x v="1"/>
    </i>
    <i r="1">
      <x/>
    </i>
    <i r="1">
      <x v="1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2"/>
    </i>
    <i t="grand">
      <x/>
    </i>
  </rowItems>
  <colItems count="1">
    <i/>
  </colItems>
  <dataFields count="1">
    <dataField name="Сумма по полю Виручка" fld="5" baseField="0" baseItem="0"/>
  </dataFields>
  <chartFormats count="1">
    <chartFormat chart="0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C672BC-B6C5-4865-BBDD-40D72FC1EC49}" name="Таблица1" displayName="Таблица1" ref="A1:F13" totalsRowShown="0" headerRowDxfId="54" dataDxfId="52" headerRowBorderDxfId="53" tableBorderDxfId="51" totalsRowBorderDxfId="50">
  <autoFilter ref="A1:F13" xr:uid="{AFC672BC-B6C5-4865-BBDD-40D72FC1EC49}"/>
  <tableColumns count="6">
    <tableColumn id="1" xr3:uid="{702378B6-2BFB-4812-89FD-3B5CBBC827B2}" name="Менеджер-продавець" dataDxfId="49"/>
    <tableColumn id="2" xr3:uid="{45EEDAF9-B477-4568-8285-F7FC73D047EB}" name="Назва продукції" dataDxfId="48"/>
    <tableColumn id="3" xr3:uid="{8C11A29A-0F7A-4FDE-BBD9-759AB1495337}" name="Ціна продукції" dataDxfId="47"/>
    <tableColumn id="4" xr3:uid="{0823F7FA-FD3E-4A42-AD29-1C71ABD9E64F}" name="Дата продажу" dataDxfId="46"/>
    <tableColumn id="5" xr3:uid="{01573038-0CF6-4A92-8D7C-0850EA8D2631}" name="Кількість" dataDxfId="45"/>
    <tableColumn id="6" xr3:uid="{A70EAE18-EFEA-4343-9D8F-BEB9F5F036CD}" name="Виручка" dataDxfId="44">
      <calculatedColumnFormula>Таблица1[[#This Row],[Ціна продукції]]*Таблица1[[#This Row],[Кількість]]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CFE3E0-C288-41BD-ACC6-DE0D196899E6}" name="Таблица13" displayName="Таблица13" ref="A1:F13" totalsRowShown="0" headerRowDxfId="43" dataDxfId="41" headerRowBorderDxfId="42" tableBorderDxfId="40" totalsRowBorderDxfId="39">
  <autoFilter ref="A1:F13" xr:uid="{A2CFE3E0-C288-41BD-ACC6-DE0D196899E6}">
    <filterColumn colId="1">
      <customFilters>
        <customFilter val="*е*"/>
      </customFilters>
    </filterColumn>
  </autoFilter>
  <tableColumns count="6">
    <tableColumn id="1" xr3:uid="{60EED34E-F915-4092-86E9-B3EB18EE44D9}" name="Менеджер-продавець" dataDxfId="38"/>
    <tableColumn id="2" xr3:uid="{5724F345-5651-4B48-A0B4-374BAD49EA77}" name="Назва продукції" dataDxfId="37"/>
    <tableColumn id="3" xr3:uid="{96C6E1DE-7A20-4DBB-9519-790E4ECDC27C}" name="Ціна продукції" dataDxfId="36"/>
    <tableColumn id="4" xr3:uid="{E9D60121-05A7-4EDD-A390-24AF017B8086}" name="Дата продажу" dataDxfId="35"/>
    <tableColumn id="5" xr3:uid="{5337246D-1B12-4196-8A33-538F5D2D14D7}" name="Кількість" dataDxfId="34"/>
    <tableColumn id="6" xr3:uid="{91AA8399-9906-40EF-85CF-9AEFCE9F39FC}" name="Виручка" dataDxfId="33">
      <calculatedColumnFormula>Таблица13[[#This Row],[Ціна продукції]]*Таблица13[[#This Row],[Кількість]]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032BAD-38A9-4331-A2B4-71EB912DCB0D}" name="Таблица15" displayName="Таблица15" ref="A1:F13" totalsRowShown="0" headerRowDxfId="32" dataDxfId="30" headerRowBorderDxfId="31" tableBorderDxfId="29" totalsRowBorderDxfId="28">
  <autoFilter ref="A1:F13" xr:uid="{A1032BAD-38A9-4331-A2B4-71EB912DCB0D}">
    <filterColumn colId="2">
      <customFilters and="1">
        <customFilter operator="greaterThanOrEqual" val="600"/>
        <customFilter operator="lessThanOrEqual" val="5000"/>
      </customFilters>
    </filterColumn>
  </autoFilter>
  <tableColumns count="6">
    <tableColumn id="1" xr3:uid="{D046E180-F54A-4406-83AD-6123F41BB368}" name="Менеджер-продавець" dataDxfId="27"/>
    <tableColumn id="2" xr3:uid="{A07D10A6-70FE-42D6-A6E2-504620B4AECF}" name="Назва продукції" dataDxfId="26"/>
    <tableColumn id="3" xr3:uid="{10FD0D16-CAC7-4A35-A656-9CB786F13B64}" name="Ціна продукції" dataDxfId="25"/>
    <tableColumn id="4" xr3:uid="{C9D496B6-922C-46DA-9E1B-800A70F22BEA}" name="Дата продажу" dataDxfId="24"/>
    <tableColumn id="5" xr3:uid="{12BEA98A-84D4-498B-8DB8-827E4A739B6B}" name="Кількість" dataDxfId="23"/>
    <tableColumn id="6" xr3:uid="{D9EEC56B-281D-4890-BF6D-735412231302}" name="Виручка" dataDxfId="22">
      <calculatedColumnFormula>Таблица15[[#This Row],[Ціна продукції]]*Таблица15[[#This Row],[Кількість]]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624AAE-804A-4DAD-A5B8-645B6C21749D}" name="Таблица16" displayName="Таблица16" ref="A1:F13" totalsRowShown="0" headerRowDxfId="21" dataDxfId="19" headerRowBorderDxfId="20" tableBorderDxfId="18" totalsRowBorderDxfId="17">
  <autoFilter ref="A1:F13" xr:uid="{58624AAE-804A-4DAD-A5B8-645B6C21749D}">
    <filterColumn colId="5">
      <dynamicFilter type="aboveAverage" val="19756.583333333332"/>
    </filterColumn>
  </autoFilter>
  <tableColumns count="6">
    <tableColumn id="1" xr3:uid="{123C18A5-F75B-4EB5-977E-30F7EB1834D1}" name="Менеджер-продавець" dataDxfId="16"/>
    <tableColumn id="2" xr3:uid="{23A0BBD3-E612-4296-931C-1F98E354FA66}" name="Назва продукції" dataDxfId="15"/>
    <tableColumn id="3" xr3:uid="{AF9E439B-A30A-4B1B-8EBE-88427E32B591}" name="Ціна продукції" dataDxfId="14"/>
    <tableColumn id="4" xr3:uid="{EB2F57A6-2BEB-45E2-B586-E322B477A429}" name="Дата продажу" dataDxfId="13"/>
    <tableColumn id="5" xr3:uid="{30C3457A-F1DC-45C0-8FAB-C8A9807A97BC}" name="Кількість" dataDxfId="12"/>
    <tableColumn id="6" xr3:uid="{8C4F3731-5B98-4E42-A345-DD6FDDD430ED}" name="Виручка" dataDxfId="11">
      <calculatedColumnFormula>Таблица16[[#This Row],[Ціна продукції]]*Таблица16[[#This Row],[Кількість]]</calculatedColumnFormula>
    </tableColumn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B7C6AF-937D-4747-B4F6-B93F7FE07167}" name="Таблица17" displayName="Таблица17" ref="A1:F13" totalsRowShown="0" headerRowDxfId="10" dataDxfId="8" headerRowBorderDxfId="9" tableBorderDxfId="7" totalsRowBorderDxfId="6">
  <autoFilter ref="A1:F13" xr:uid="{AAB7C6AF-937D-4747-B4F6-B93F7FE07167}">
    <filterColumn colId="1">
      <filters>
        <filter val="Ноутбук"/>
      </filters>
    </filterColumn>
    <filterColumn colId="2">
      <customFilters>
        <customFilter operator="greaterThan" val="5000"/>
      </customFilters>
    </filterColumn>
  </autoFilter>
  <tableColumns count="6">
    <tableColumn id="1" xr3:uid="{B7F2E84C-E7DD-4ACE-A258-9ED0B0DABC0B}" name="Менеджер-продавець" dataDxfId="5"/>
    <tableColumn id="2" xr3:uid="{E97AEFAA-B30A-4BB3-87FE-0EB4E2F49EAD}" name="Назва продукції" dataDxfId="4"/>
    <tableColumn id="3" xr3:uid="{900D9BA6-BFAC-4475-8302-CD03691FAEE7}" name="Ціна продукції" dataDxfId="3"/>
    <tableColumn id="4" xr3:uid="{9FF8E9D6-9E2E-47E9-A2E7-71C75F2A7291}" name="Дата продажу" dataDxfId="2"/>
    <tableColumn id="5" xr3:uid="{204DF4C0-A4D7-4286-AF0E-A81D8CFAC964}" name="Кількість" dataDxfId="1"/>
    <tableColumn id="6" xr3:uid="{E7E8B78E-95C7-4FCA-99DD-43929B1ECF18}" name="Виручка" dataDxfId="0">
      <calculatedColumnFormula>Таблица17[[#This Row],[Ціна продукції]]*Таблица17[[#This Row],[Кількість]]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6B45A-A978-446E-B559-E80CD9B19E0C}">
  <dimension ref="A1:D13"/>
  <sheetViews>
    <sheetView tabSelected="1" workbookViewId="0">
      <selection activeCell="B11" sqref="B11:B12"/>
    </sheetView>
  </sheetViews>
  <sheetFormatPr defaultRowHeight="14.4" x14ac:dyDescent="0.3"/>
  <cols>
    <col min="1" max="1" width="20.33203125" bestFit="1" customWidth="1"/>
    <col min="2" max="2" width="18.21875" bestFit="1" customWidth="1"/>
    <col min="3" max="3" width="13.44140625" bestFit="1" customWidth="1"/>
    <col min="4" max="4" width="13.109375" bestFit="1" customWidth="1"/>
  </cols>
  <sheetData>
    <row r="1" spans="1:4" ht="37.200000000000003" customHeight="1" x14ac:dyDescent="0.3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3">
      <c r="A2" s="3" t="s">
        <v>4</v>
      </c>
      <c r="B2" s="4" t="s">
        <v>7</v>
      </c>
      <c r="C2" s="5">
        <v>10589</v>
      </c>
      <c r="D2" s="6">
        <v>45413</v>
      </c>
    </row>
    <row r="3" spans="1:4" x14ac:dyDescent="0.3">
      <c r="A3" s="3" t="s">
        <v>4</v>
      </c>
      <c r="B3" s="4" t="s">
        <v>8</v>
      </c>
      <c r="C3" s="5">
        <v>15487</v>
      </c>
      <c r="D3" s="6">
        <v>45389</v>
      </c>
    </row>
    <row r="4" spans="1:4" x14ac:dyDescent="0.3">
      <c r="A4" s="3" t="s">
        <v>5</v>
      </c>
      <c r="B4" s="4" t="s">
        <v>9</v>
      </c>
      <c r="C4" s="5">
        <v>368</v>
      </c>
      <c r="D4" s="6">
        <v>45560</v>
      </c>
    </row>
    <row r="5" spans="1:4" x14ac:dyDescent="0.3">
      <c r="A5" s="3" t="s">
        <v>4</v>
      </c>
      <c r="B5" s="4" t="s">
        <v>10</v>
      </c>
      <c r="C5" s="5">
        <v>562</v>
      </c>
      <c r="D5" s="6">
        <v>45503</v>
      </c>
    </row>
    <row r="6" spans="1:4" x14ac:dyDescent="0.3">
      <c r="A6" s="3" t="s">
        <v>6</v>
      </c>
      <c r="B6" s="4" t="s">
        <v>7</v>
      </c>
      <c r="C6" s="5">
        <v>14789</v>
      </c>
      <c r="D6" s="6">
        <v>45516</v>
      </c>
    </row>
    <row r="7" spans="1:4" x14ac:dyDescent="0.3">
      <c r="A7" s="3" t="s">
        <v>6</v>
      </c>
      <c r="B7" s="4" t="s">
        <v>9</v>
      </c>
      <c r="C7" s="5">
        <v>600</v>
      </c>
      <c r="D7" s="6">
        <v>45549</v>
      </c>
    </row>
    <row r="8" spans="1:4" x14ac:dyDescent="0.3">
      <c r="A8" s="3" t="s">
        <v>5</v>
      </c>
      <c r="B8" s="4" t="s">
        <v>8</v>
      </c>
      <c r="C8" s="5">
        <v>4587</v>
      </c>
      <c r="D8" s="6">
        <v>45550</v>
      </c>
    </row>
    <row r="9" spans="1:4" x14ac:dyDescent="0.3">
      <c r="A9" s="3" t="s">
        <v>4</v>
      </c>
      <c r="B9" s="4" t="s">
        <v>9</v>
      </c>
      <c r="C9" s="5">
        <v>565</v>
      </c>
      <c r="D9" s="6">
        <v>45520</v>
      </c>
    </row>
    <row r="10" spans="1:4" x14ac:dyDescent="0.3">
      <c r="A10" s="3" t="s">
        <v>5</v>
      </c>
      <c r="B10" s="4" t="s">
        <v>7</v>
      </c>
      <c r="C10" s="5">
        <v>4589</v>
      </c>
      <c r="D10" s="6">
        <v>45186</v>
      </c>
    </row>
    <row r="11" spans="1:4" x14ac:dyDescent="0.3">
      <c r="A11" s="3" t="s">
        <v>6</v>
      </c>
      <c r="B11" s="4" t="s">
        <v>10</v>
      </c>
      <c r="C11" s="5">
        <v>100</v>
      </c>
      <c r="D11" s="6">
        <v>45461</v>
      </c>
    </row>
    <row r="12" spans="1:4" x14ac:dyDescent="0.3">
      <c r="A12" s="1" t="s">
        <v>11</v>
      </c>
      <c r="B12" s="4" t="s">
        <v>7</v>
      </c>
      <c r="C12" s="8">
        <v>37334</v>
      </c>
      <c r="D12" s="9">
        <v>45394</v>
      </c>
    </row>
    <row r="13" spans="1:4" x14ac:dyDescent="0.3">
      <c r="A13" s="1" t="s">
        <v>11</v>
      </c>
      <c r="B13" s="4" t="s">
        <v>10</v>
      </c>
      <c r="C13" s="8">
        <v>234</v>
      </c>
      <c r="D13" s="9">
        <v>45470</v>
      </c>
    </row>
  </sheetData>
  <dataValidations count="1">
    <dataValidation type="list" allowBlank="1" showInputMessage="1" showErrorMessage="1" sqref="B2 B12:B13 B3:B11" xr:uid="{AF0838BE-C2F2-4E1C-AC31-5BB36C8DCFCC}">
      <formula1>"Планшет, Ноутбук, Сумка для ноутбука, Флешка USB"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15E4-B18B-4E5B-97BD-2FF603275176}">
  <dimension ref="A1:K14"/>
  <sheetViews>
    <sheetView workbookViewId="0">
      <selection activeCell="K10" sqref="K10:K14"/>
    </sheetView>
  </sheetViews>
  <sheetFormatPr defaultRowHeight="14.4" x14ac:dyDescent="0.3"/>
  <cols>
    <col min="1" max="1" width="20.33203125" bestFit="1" customWidth="1"/>
    <col min="2" max="2" width="18.21875" bestFit="1" customWidth="1"/>
    <col min="3" max="3" width="13.44140625" bestFit="1" customWidth="1"/>
    <col min="4" max="4" width="13.109375" bestFit="1" customWidth="1"/>
    <col min="8" max="8" width="18.21875" bestFit="1" customWidth="1"/>
    <col min="9" max="9" width="13.44140625" bestFit="1" customWidth="1"/>
    <col min="10" max="10" width="8.33203125" bestFit="1" customWidth="1"/>
    <col min="11" max="11" width="7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</row>
    <row r="2" spans="1:11" x14ac:dyDescent="0.3">
      <c r="A2" t="s">
        <v>6</v>
      </c>
      <c r="B2" t="s">
        <v>7</v>
      </c>
      <c r="C2">
        <v>14789</v>
      </c>
      <c r="D2">
        <v>45516</v>
      </c>
      <c r="E2">
        <v>5</v>
      </c>
      <c r="F2">
        <v>73945</v>
      </c>
    </row>
    <row r="3" spans="1:11" x14ac:dyDescent="0.3">
      <c r="A3" t="s">
        <v>6</v>
      </c>
      <c r="B3" t="s">
        <v>9</v>
      </c>
      <c r="C3">
        <v>600</v>
      </c>
      <c r="D3">
        <v>45549</v>
      </c>
      <c r="E3">
        <v>3</v>
      </c>
      <c r="F3">
        <v>1800</v>
      </c>
    </row>
    <row r="4" spans="1:11" x14ac:dyDescent="0.3">
      <c r="A4" t="s">
        <v>6</v>
      </c>
      <c r="B4" t="s">
        <v>10</v>
      </c>
      <c r="C4">
        <v>100</v>
      </c>
      <c r="D4">
        <v>45461</v>
      </c>
      <c r="E4">
        <v>4</v>
      </c>
      <c r="F4">
        <v>400</v>
      </c>
    </row>
    <row r="5" spans="1:11" x14ac:dyDescent="0.3">
      <c r="A5" t="s">
        <v>5</v>
      </c>
      <c r="B5" t="s">
        <v>7</v>
      </c>
      <c r="C5">
        <v>4589</v>
      </c>
      <c r="D5">
        <v>45186</v>
      </c>
      <c r="E5">
        <v>6</v>
      </c>
      <c r="F5">
        <v>27534</v>
      </c>
    </row>
    <row r="6" spans="1:11" x14ac:dyDescent="0.3">
      <c r="A6" t="s">
        <v>5</v>
      </c>
      <c r="B6" t="s">
        <v>8</v>
      </c>
      <c r="C6">
        <v>4587</v>
      </c>
      <c r="D6">
        <v>45550</v>
      </c>
      <c r="E6">
        <v>7</v>
      </c>
      <c r="F6">
        <v>32109</v>
      </c>
    </row>
    <row r="7" spans="1:11" x14ac:dyDescent="0.3">
      <c r="A7" t="s">
        <v>5</v>
      </c>
      <c r="B7" t="s">
        <v>9</v>
      </c>
      <c r="C7">
        <v>368</v>
      </c>
      <c r="D7">
        <v>45560</v>
      </c>
      <c r="E7">
        <v>4</v>
      </c>
      <c r="F7">
        <v>1472</v>
      </c>
    </row>
    <row r="8" spans="1:11" x14ac:dyDescent="0.3">
      <c r="A8" t="s">
        <v>4</v>
      </c>
      <c r="B8" t="s">
        <v>8</v>
      </c>
      <c r="C8">
        <v>15487</v>
      </c>
      <c r="D8">
        <v>45389</v>
      </c>
      <c r="E8">
        <v>1</v>
      </c>
      <c r="F8">
        <v>15487</v>
      </c>
    </row>
    <row r="9" spans="1:11" x14ac:dyDescent="0.3">
      <c r="A9" t="s">
        <v>4</v>
      </c>
      <c r="B9" t="s">
        <v>7</v>
      </c>
      <c r="C9">
        <v>10589</v>
      </c>
      <c r="D9">
        <v>45413</v>
      </c>
      <c r="E9">
        <v>4</v>
      </c>
      <c r="F9">
        <v>42356</v>
      </c>
    </row>
    <row r="10" spans="1:11" x14ac:dyDescent="0.3">
      <c r="A10" t="s">
        <v>4</v>
      </c>
      <c r="B10" t="s">
        <v>9</v>
      </c>
      <c r="C10">
        <v>565</v>
      </c>
      <c r="D10">
        <v>45520</v>
      </c>
      <c r="E10">
        <v>2</v>
      </c>
      <c r="F10">
        <v>1130</v>
      </c>
      <c r="I10" t="s">
        <v>2</v>
      </c>
      <c r="J10" t="s">
        <v>12</v>
      </c>
      <c r="K10" t="s">
        <v>13</v>
      </c>
    </row>
    <row r="11" spans="1:11" x14ac:dyDescent="0.3">
      <c r="A11" t="s">
        <v>4</v>
      </c>
      <c r="B11" t="s">
        <v>10</v>
      </c>
      <c r="C11">
        <v>562</v>
      </c>
      <c r="D11">
        <v>45503</v>
      </c>
      <c r="E11">
        <v>5</v>
      </c>
      <c r="F11">
        <v>2810</v>
      </c>
      <c r="H11" t="s">
        <v>7</v>
      </c>
      <c r="I11">
        <f>SUM(C2,C5,C9,C12)</f>
        <v>67301</v>
      </c>
      <c r="J11">
        <f>SUM(E2,E5,E9,E12)</f>
        <v>16</v>
      </c>
      <c r="K11">
        <f>SUM(F2,F5,F9,F12)</f>
        <v>181169</v>
      </c>
    </row>
    <row r="12" spans="1:11" x14ac:dyDescent="0.3">
      <c r="A12" t="s">
        <v>11</v>
      </c>
      <c r="B12" t="s">
        <v>7</v>
      </c>
      <c r="C12">
        <v>37334</v>
      </c>
      <c r="D12">
        <v>45394</v>
      </c>
      <c r="E12">
        <v>1</v>
      </c>
      <c r="F12">
        <v>37334</v>
      </c>
      <c r="H12" t="s">
        <v>9</v>
      </c>
      <c r="I12">
        <f>SUM(C3,C7,C10)</f>
        <v>1533</v>
      </c>
      <c r="J12">
        <f>SUM(E3,E7,E10)</f>
        <v>9</v>
      </c>
      <c r="K12">
        <f>SUM(F3,F7,F10)</f>
        <v>4402</v>
      </c>
    </row>
    <row r="13" spans="1:11" x14ac:dyDescent="0.3">
      <c r="A13" t="s">
        <v>11</v>
      </c>
      <c r="B13" t="s">
        <v>10</v>
      </c>
      <c r="C13">
        <v>234</v>
      </c>
      <c r="D13">
        <v>45470</v>
      </c>
      <c r="E13">
        <v>3</v>
      </c>
      <c r="F13">
        <v>702</v>
      </c>
      <c r="H13" t="s">
        <v>10</v>
      </c>
      <c r="I13">
        <f>SUM(C13,C11,C4)</f>
        <v>896</v>
      </c>
      <c r="J13">
        <f>SUM(E13,E11,E4)</f>
        <v>12</v>
      </c>
      <c r="K13">
        <f>SUM(F13,F11,F4)</f>
        <v>3912</v>
      </c>
    </row>
    <row r="14" spans="1:11" x14ac:dyDescent="0.3">
      <c r="H14" t="s">
        <v>8</v>
      </c>
      <c r="I14">
        <f>SUM(C8,C6)</f>
        <v>20074</v>
      </c>
      <c r="J14">
        <f>SUM(E8,E6)</f>
        <v>8</v>
      </c>
      <c r="K14">
        <f>SUM(F8,F6)</f>
        <v>47596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4C79B-71CF-4ED1-BCB4-77746F7AC16A}">
  <dimension ref="A1:K22"/>
  <sheetViews>
    <sheetView workbookViewId="0">
      <selection activeCell="L10" sqref="L10"/>
    </sheetView>
  </sheetViews>
  <sheetFormatPr defaultRowHeight="14.4" x14ac:dyDescent="0.3"/>
  <cols>
    <col min="1" max="1" width="20.33203125" bestFit="1" customWidth="1"/>
    <col min="2" max="2" width="18.21875" bestFit="1" customWidth="1"/>
    <col min="3" max="3" width="13.44140625" bestFit="1" customWidth="1"/>
    <col min="4" max="4" width="13.109375" bestFit="1" customWidth="1"/>
    <col min="5" max="5" width="8.33203125" bestFit="1" customWidth="1"/>
    <col min="6" max="6" width="7.88671875" bestFit="1" customWidth="1"/>
    <col min="7" max="7" width="18.21875" bestFit="1" customWidth="1"/>
    <col min="8" max="8" width="7.88671875" bestFit="1" customWidth="1"/>
    <col min="10" max="10" width="22.21875" bestFit="1" customWidth="1"/>
    <col min="11" max="11" width="23" bestFit="1" customWidth="1"/>
    <col min="12" max="13" width="23.33203125" bestFit="1" customWidth="1"/>
    <col min="14" max="25" width="28.5546875" bestFit="1" customWidth="1"/>
    <col min="26" max="26" width="27.44140625" bestFit="1" customWidth="1"/>
    <col min="27" max="27" width="33" bestFit="1" customWidth="1"/>
    <col min="28" max="28" width="32.6640625" bestFit="1" customWidth="1"/>
    <col min="29" max="30" width="27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H1" t="s">
        <v>13</v>
      </c>
    </row>
    <row r="2" spans="1:11" x14ac:dyDescent="0.3">
      <c r="A2" t="s">
        <v>6</v>
      </c>
      <c r="B2" t="s">
        <v>7</v>
      </c>
      <c r="C2">
        <v>14789</v>
      </c>
      <c r="D2">
        <v>45516</v>
      </c>
      <c r="E2">
        <v>5</v>
      </c>
      <c r="F2">
        <v>73945</v>
      </c>
      <c r="G2" t="s">
        <v>7</v>
      </c>
      <c r="H2">
        <v>181169</v>
      </c>
    </row>
    <row r="3" spans="1:11" x14ac:dyDescent="0.3">
      <c r="A3" t="s">
        <v>6</v>
      </c>
      <c r="B3" t="s">
        <v>9</v>
      </c>
      <c r="C3">
        <v>600</v>
      </c>
      <c r="D3">
        <v>45549</v>
      </c>
      <c r="E3">
        <v>3</v>
      </c>
      <c r="F3">
        <v>1800</v>
      </c>
      <c r="G3" t="s">
        <v>9</v>
      </c>
      <c r="H3">
        <v>4402</v>
      </c>
    </row>
    <row r="4" spans="1:11" x14ac:dyDescent="0.3">
      <c r="A4" t="s">
        <v>6</v>
      </c>
      <c r="B4" t="s">
        <v>10</v>
      </c>
      <c r="C4">
        <v>100</v>
      </c>
      <c r="D4">
        <v>45461</v>
      </c>
      <c r="E4">
        <v>4</v>
      </c>
      <c r="F4">
        <v>400</v>
      </c>
      <c r="G4" t="s">
        <v>10</v>
      </c>
      <c r="H4">
        <v>3912</v>
      </c>
    </row>
    <row r="5" spans="1:11" x14ac:dyDescent="0.3">
      <c r="A5" t="s">
        <v>5</v>
      </c>
      <c r="B5" t="s">
        <v>7</v>
      </c>
      <c r="C5">
        <v>4589</v>
      </c>
      <c r="D5">
        <v>45186</v>
      </c>
      <c r="E5">
        <v>6</v>
      </c>
      <c r="F5">
        <v>27534</v>
      </c>
      <c r="G5" t="s">
        <v>8</v>
      </c>
      <c r="H5">
        <v>47596</v>
      </c>
      <c r="J5" s="27" t="s">
        <v>18</v>
      </c>
      <c r="K5" t="s">
        <v>16</v>
      </c>
    </row>
    <row r="6" spans="1:11" x14ac:dyDescent="0.3">
      <c r="A6" t="s">
        <v>5</v>
      </c>
      <c r="B6" t="s">
        <v>8</v>
      </c>
      <c r="C6">
        <v>4587</v>
      </c>
      <c r="D6">
        <v>45550</v>
      </c>
      <c r="E6">
        <v>7</v>
      </c>
      <c r="F6">
        <v>32109</v>
      </c>
      <c r="J6" s="28" t="s">
        <v>6</v>
      </c>
      <c r="K6">
        <v>76145</v>
      </c>
    </row>
    <row r="7" spans="1:11" x14ac:dyDescent="0.3">
      <c r="A7" t="s">
        <v>5</v>
      </c>
      <c r="B7" t="s">
        <v>9</v>
      </c>
      <c r="C7">
        <v>368</v>
      </c>
      <c r="D7">
        <v>45560</v>
      </c>
      <c r="E7">
        <v>4</v>
      </c>
      <c r="F7">
        <v>1472</v>
      </c>
      <c r="G7" t="s">
        <v>14</v>
      </c>
      <c r="J7" s="29" t="s">
        <v>7</v>
      </c>
      <c r="K7">
        <v>73945</v>
      </c>
    </row>
    <row r="8" spans="1:11" x14ac:dyDescent="0.3">
      <c r="A8" t="s">
        <v>4</v>
      </c>
      <c r="B8" t="s">
        <v>8</v>
      </c>
      <c r="C8">
        <v>15487</v>
      </c>
      <c r="D8">
        <v>45389</v>
      </c>
      <c r="E8">
        <v>1</v>
      </c>
      <c r="F8">
        <v>15487</v>
      </c>
      <c r="G8">
        <v>237079</v>
      </c>
      <c r="J8" s="29" t="s">
        <v>10</v>
      </c>
      <c r="K8">
        <v>400</v>
      </c>
    </row>
    <row r="9" spans="1:11" x14ac:dyDescent="0.3">
      <c r="A9" t="s">
        <v>4</v>
      </c>
      <c r="B9" t="s">
        <v>7</v>
      </c>
      <c r="C9">
        <v>10589</v>
      </c>
      <c r="D9">
        <v>45413</v>
      </c>
      <c r="E9">
        <v>4</v>
      </c>
      <c r="F9">
        <v>42356</v>
      </c>
      <c r="J9" s="29" t="s">
        <v>9</v>
      </c>
      <c r="K9">
        <v>1800</v>
      </c>
    </row>
    <row r="10" spans="1:11" x14ac:dyDescent="0.3">
      <c r="A10" t="s">
        <v>4</v>
      </c>
      <c r="B10" t="s">
        <v>9</v>
      </c>
      <c r="C10">
        <v>565</v>
      </c>
      <c r="D10">
        <v>45520</v>
      </c>
      <c r="E10">
        <v>2</v>
      </c>
      <c r="F10">
        <v>1130</v>
      </c>
      <c r="J10" s="28" t="s">
        <v>5</v>
      </c>
      <c r="K10">
        <v>61115</v>
      </c>
    </row>
    <row r="11" spans="1:11" x14ac:dyDescent="0.3">
      <c r="A11" t="s">
        <v>4</v>
      </c>
      <c r="B11" t="s">
        <v>10</v>
      </c>
      <c r="C11">
        <v>562</v>
      </c>
      <c r="D11">
        <v>45503</v>
      </c>
      <c r="E11">
        <v>5</v>
      </c>
      <c r="F11">
        <v>2810</v>
      </c>
      <c r="J11" s="29" t="s">
        <v>7</v>
      </c>
      <c r="K11">
        <v>27534</v>
      </c>
    </row>
    <row r="12" spans="1:11" x14ac:dyDescent="0.3">
      <c r="A12" t="s">
        <v>11</v>
      </c>
      <c r="B12" t="s">
        <v>7</v>
      </c>
      <c r="C12">
        <v>37334</v>
      </c>
      <c r="D12">
        <v>45394</v>
      </c>
      <c r="E12">
        <v>1</v>
      </c>
      <c r="F12">
        <v>37334</v>
      </c>
      <c r="J12" s="29" t="s">
        <v>8</v>
      </c>
      <c r="K12">
        <v>32109</v>
      </c>
    </row>
    <row r="13" spans="1:11" x14ac:dyDescent="0.3">
      <c r="A13" t="s">
        <v>11</v>
      </c>
      <c r="B13" t="s">
        <v>10</v>
      </c>
      <c r="C13">
        <v>234</v>
      </c>
      <c r="D13">
        <v>45470</v>
      </c>
      <c r="E13">
        <v>3</v>
      </c>
      <c r="F13">
        <v>702</v>
      </c>
      <c r="J13" s="29" t="s">
        <v>9</v>
      </c>
      <c r="K13">
        <v>1472</v>
      </c>
    </row>
    <row r="14" spans="1:11" x14ac:dyDescent="0.3">
      <c r="J14" s="28" t="s">
        <v>4</v>
      </c>
      <c r="K14">
        <v>61783</v>
      </c>
    </row>
    <row r="15" spans="1:11" x14ac:dyDescent="0.3">
      <c r="J15" s="29" t="s">
        <v>7</v>
      </c>
      <c r="K15">
        <v>42356</v>
      </c>
    </row>
    <row r="16" spans="1:11" x14ac:dyDescent="0.3">
      <c r="J16" s="29" t="s">
        <v>8</v>
      </c>
      <c r="K16">
        <v>15487</v>
      </c>
    </row>
    <row r="17" spans="10:11" x14ac:dyDescent="0.3">
      <c r="J17" s="29" t="s">
        <v>10</v>
      </c>
      <c r="K17">
        <v>2810</v>
      </c>
    </row>
    <row r="18" spans="10:11" x14ac:dyDescent="0.3">
      <c r="J18" s="29" t="s">
        <v>9</v>
      </c>
      <c r="K18">
        <v>1130</v>
      </c>
    </row>
    <row r="19" spans="10:11" x14ac:dyDescent="0.3">
      <c r="J19" s="28" t="s">
        <v>11</v>
      </c>
      <c r="K19">
        <v>38036</v>
      </c>
    </row>
    <row r="20" spans="10:11" x14ac:dyDescent="0.3">
      <c r="J20" s="29" t="s">
        <v>7</v>
      </c>
      <c r="K20">
        <v>37334</v>
      </c>
    </row>
    <row r="21" spans="10:11" x14ac:dyDescent="0.3">
      <c r="J21" s="29" t="s">
        <v>10</v>
      </c>
      <c r="K21">
        <v>702</v>
      </c>
    </row>
    <row r="22" spans="10:11" x14ac:dyDescent="0.3">
      <c r="J22" s="28" t="s">
        <v>17</v>
      </c>
      <c r="K22">
        <v>237079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C9DB-0FAB-40D3-8497-FB7AC2D9A8F4}">
  <dimension ref="A1:D13"/>
  <sheetViews>
    <sheetView workbookViewId="0">
      <selection activeCell="D22" sqref="D22"/>
    </sheetView>
  </sheetViews>
  <sheetFormatPr defaultRowHeight="14.4" x14ac:dyDescent="0.3"/>
  <cols>
    <col min="1" max="1" width="20.33203125" bestFit="1" customWidth="1"/>
    <col min="2" max="2" width="18.21875" bestFit="1" customWidth="1"/>
    <col min="3" max="3" width="13.44140625" bestFit="1" customWidth="1"/>
    <col min="4" max="4" width="13.109375" bestFit="1" customWidth="1"/>
  </cols>
  <sheetData>
    <row r="1" spans="1:4" ht="33.6" customHeight="1" x14ac:dyDescent="0.3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3">
      <c r="A2" s="3" t="s">
        <v>6</v>
      </c>
      <c r="B2" s="2" t="s">
        <v>7</v>
      </c>
      <c r="C2" s="8">
        <v>10589</v>
      </c>
      <c r="D2" s="9">
        <v>45413</v>
      </c>
    </row>
    <row r="3" spans="1:4" x14ac:dyDescent="0.3">
      <c r="A3" s="3" t="s">
        <v>6</v>
      </c>
      <c r="B3" s="2" t="s">
        <v>8</v>
      </c>
      <c r="C3" s="8">
        <v>15487</v>
      </c>
      <c r="D3" s="9">
        <v>45389</v>
      </c>
    </row>
    <row r="4" spans="1:4" x14ac:dyDescent="0.3">
      <c r="A4" s="3" t="s">
        <v>6</v>
      </c>
      <c r="B4" s="2" t="s">
        <v>9</v>
      </c>
      <c r="C4" s="8">
        <v>368</v>
      </c>
      <c r="D4" s="9">
        <v>45560</v>
      </c>
    </row>
    <row r="5" spans="1:4" x14ac:dyDescent="0.3">
      <c r="A5" s="3" t="s">
        <v>5</v>
      </c>
      <c r="B5" s="2" t="s">
        <v>10</v>
      </c>
      <c r="C5" s="8">
        <v>562</v>
      </c>
      <c r="D5" s="9">
        <v>45503</v>
      </c>
    </row>
    <row r="6" spans="1:4" x14ac:dyDescent="0.3">
      <c r="A6" s="3" t="s">
        <v>5</v>
      </c>
      <c r="B6" s="2" t="s">
        <v>7</v>
      </c>
      <c r="C6" s="8">
        <v>14789</v>
      </c>
      <c r="D6" s="9">
        <v>45516</v>
      </c>
    </row>
    <row r="7" spans="1:4" x14ac:dyDescent="0.3">
      <c r="A7" s="3" t="s">
        <v>5</v>
      </c>
      <c r="B7" s="2" t="s">
        <v>9</v>
      </c>
      <c r="C7" s="8">
        <v>600</v>
      </c>
      <c r="D7" s="9">
        <v>45549</v>
      </c>
    </row>
    <row r="8" spans="1:4" x14ac:dyDescent="0.3">
      <c r="A8" s="3" t="s">
        <v>4</v>
      </c>
      <c r="B8" s="2" t="s">
        <v>8</v>
      </c>
      <c r="C8" s="8">
        <v>4587</v>
      </c>
      <c r="D8" s="9">
        <v>45550</v>
      </c>
    </row>
    <row r="9" spans="1:4" x14ac:dyDescent="0.3">
      <c r="A9" s="3" t="s">
        <v>4</v>
      </c>
      <c r="B9" s="2" t="s">
        <v>9</v>
      </c>
      <c r="C9" s="8">
        <v>565</v>
      </c>
      <c r="D9" s="9">
        <v>45520</v>
      </c>
    </row>
    <row r="10" spans="1:4" x14ac:dyDescent="0.3">
      <c r="A10" s="3" t="s">
        <v>4</v>
      </c>
      <c r="B10" s="2" t="s">
        <v>7</v>
      </c>
      <c r="C10" s="8">
        <v>4589</v>
      </c>
      <c r="D10" s="9">
        <v>45186</v>
      </c>
    </row>
    <row r="11" spans="1:4" x14ac:dyDescent="0.3">
      <c r="A11" s="3" t="s">
        <v>4</v>
      </c>
      <c r="B11" s="2" t="s">
        <v>10</v>
      </c>
      <c r="C11" s="8">
        <v>100</v>
      </c>
      <c r="D11" s="9">
        <v>45461</v>
      </c>
    </row>
    <row r="12" spans="1:4" x14ac:dyDescent="0.3">
      <c r="A12" s="1" t="s">
        <v>11</v>
      </c>
      <c r="B12" s="2" t="s">
        <v>7</v>
      </c>
      <c r="C12" s="8">
        <v>37334</v>
      </c>
      <c r="D12" s="9">
        <v>45394</v>
      </c>
    </row>
    <row r="13" spans="1:4" x14ac:dyDescent="0.3">
      <c r="A13" s="1" t="s">
        <v>11</v>
      </c>
      <c r="B13" s="2" t="s">
        <v>10</v>
      </c>
      <c r="C13" s="8">
        <v>234</v>
      </c>
      <c r="D13" s="9">
        <v>45470</v>
      </c>
    </row>
  </sheetData>
  <sortState xmlns:xlrd2="http://schemas.microsoft.com/office/spreadsheetml/2017/richdata2" ref="A2:A13">
    <sortCondition ref="A2:A13"/>
  </sortState>
  <dataValidations count="1">
    <dataValidation type="list" allowBlank="1" showInputMessage="1" showErrorMessage="1" sqref="B2:B13" xr:uid="{8799AE83-8362-4BF6-AB79-A8C65A23C1BF}">
      <formula1>"Планшет, Ноутбук, Сумка для ноутбука, Флешка USB"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BCDA3-F0DF-41F6-8706-409D7CB5600F}">
  <dimension ref="A1:F13"/>
  <sheetViews>
    <sheetView workbookViewId="0">
      <selection sqref="A1:F13"/>
    </sheetView>
  </sheetViews>
  <sheetFormatPr defaultRowHeight="14.4" x14ac:dyDescent="0.3"/>
  <cols>
    <col min="1" max="1" width="22" customWidth="1"/>
    <col min="2" max="2" width="18.21875" bestFit="1" customWidth="1"/>
    <col min="3" max="3" width="16" customWidth="1"/>
    <col min="4" max="4" width="14.88671875" customWidth="1"/>
    <col min="6" max="6" width="10.21875" bestFit="1" customWidth="1"/>
  </cols>
  <sheetData>
    <row r="1" spans="1:6" ht="28.2" customHeight="1" x14ac:dyDescent="0.3">
      <c r="A1" s="10" t="s">
        <v>0</v>
      </c>
      <c r="B1" s="11" t="s">
        <v>1</v>
      </c>
      <c r="C1" s="11" t="s">
        <v>2</v>
      </c>
      <c r="D1" s="12" t="s">
        <v>3</v>
      </c>
      <c r="E1" s="11" t="s">
        <v>12</v>
      </c>
      <c r="F1" s="12" t="s">
        <v>13</v>
      </c>
    </row>
    <row r="2" spans="1:6" x14ac:dyDescent="0.3">
      <c r="A2" s="13" t="s">
        <v>6</v>
      </c>
      <c r="B2" s="14" t="s">
        <v>7</v>
      </c>
      <c r="C2" s="15">
        <v>14789</v>
      </c>
      <c r="D2" s="16">
        <v>45516</v>
      </c>
      <c r="E2" s="14">
        <v>5</v>
      </c>
      <c r="F2" s="22">
        <f>Таблица1[[#This Row],[Ціна продукції]]*Таблица1[[#This Row],[Кількість]]</f>
        <v>73945</v>
      </c>
    </row>
    <row r="3" spans="1:6" x14ac:dyDescent="0.3">
      <c r="A3" s="13" t="s">
        <v>6</v>
      </c>
      <c r="B3" s="14" t="s">
        <v>9</v>
      </c>
      <c r="C3" s="15">
        <v>600</v>
      </c>
      <c r="D3" s="16">
        <v>45549</v>
      </c>
      <c r="E3" s="14">
        <v>3</v>
      </c>
      <c r="F3" s="22">
        <f>Таблица1[[#This Row],[Ціна продукції]]*Таблица1[[#This Row],[Кількість]]</f>
        <v>1800</v>
      </c>
    </row>
    <row r="4" spans="1:6" x14ac:dyDescent="0.3">
      <c r="A4" s="13" t="s">
        <v>6</v>
      </c>
      <c r="B4" s="14" t="s">
        <v>10</v>
      </c>
      <c r="C4" s="15">
        <v>100</v>
      </c>
      <c r="D4" s="16">
        <v>45461</v>
      </c>
      <c r="E4" s="14">
        <v>4</v>
      </c>
      <c r="F4" s="22">
        <f>Таблица1[[#This Row],[Ціна продукції]]*Таблица1[[#This Row],[Кількість]]</f>
        <v>400</v>
      </c>
    </row>
    <row r="5" spans="1:6" x14ac:dyDescent="0.3">
      <c r="A5" s="13" t="s">
        <v>5</v>
      </c>
      <c r="B5" s="14" t="s">
        <v>7</v>
      </c>
      <c r="C5" s="15">
        <v>4589</v>
      </c>
      <c r="D5" s="16">
        <v>45186</v>
      </c>
      <c r="E5" s="14">
        <v>6</v>
      </c>
      <c r="F5" s="22">
        <f>Таблица1[[#This Row],[Ціна продукції]]*Таблица1[[#This Row],[Кількість]]</f>
        <v>27534</v>
      </c>
    </row>
    <row r="6" spans="1:6" x14ac:dyDescent="0.3">
      <c r="A6" s="13" t="s">
        <v>5</v>
      </c>
      <c r="B6" s="14" t="s">
        <v>8</v>
      </c>
      <c r="C6" s="15">
        <v>4587</v>
      </c>
      <c r="D6" s="16">
        <v>45550</v>
      </c>
      <c r="E6" s="14">
        <v>7</v>
      </c>
      <c r="F6" s="22">
        <f>Таблица1[[#This Row],[Ціна продукції]]*Таблица1[[#This Row],[Кількість]]</f>
        <v>32109</v>
      </c>
    </row>
    <row r="7" spans="1:6" x14ac:dyDescent="0.3">
      <c r="A7" s="13" t="s">
        <v>5</v>
      </c>
      <c r="B7" s="14" t="s">
        <v>9</v>
      </c>
      <c r="C7" s="15">
        <v>368</v>
      </c>
      <c r="D7" s="16">
        <v>45560</v>
      </c>
      <c r="E7" s="14">
        <v>4</v>
      </c>
      <c r="F7" s="22">
        <f>Таблица1[[#This Row],[Ціна продукції]]*Таблица1[[#This Row],[Кількість]]</f>
        <v>1472</v>
      </c>
    </row>
    <row r="8" spans="1:6" x14ac:dyDescent="0.3">
      <c r="A8" s="13" t="s">
        <v>4</v>
      </c>
      <c r="B8" s="14" t="s">
        <v>8</v>
      </c>
      <c r="C8" s="15">
        <v>15487</v>
      </c>
      <c r="D8" s="16">
        <v>45389</v>
      </c>
      <c r="E8" s="14">
        <v>1</v>
      </c>
      <c r="F8" s="22">
        <f>Таблица1[[#This Row],[Ціна продукції]]*Таблица1[[#This Row],[Кількість]]</f>
        <v>15487</v>
      </c>
    </row>
    <row r="9" spans="1:6" x14ac:dyDescent="0.3">
      <c r="A9" s="13" t="s">
        <v>4</v>
      </c>
      <c r="B9" s="14" t="s">
        <v>7</v>
      </c>
      <c r="C9" s="15">
        <v>10589</v>
      </c>
      <c r="D9" s="16">
        <v>45413</v>
      </c>
      <c r="E9" s="14">
        <v>4</v>
      </c>
      <c r="F9" s="22">
        <f>Таблица1[[#This Row],[Ціна продукції]]*Таблица1[[#This Row],[Кількість]]</f>
        <v>42356</v>
      </c>
    </row>
    <row r="10" spans="1:6" x14ac:dyDescent="0.3">
      <c r="A10" s="13" t="s">
        <v>4</v>
      </c>
      <c r="B10" s="14" t="s">
        <v>9</v>
      </c>
      <c r="C10" s="15">
        <v>565</v>
      </c>
      <c r="D10" s="16">
        <v>45520</v>
      </c>
      <c r="E10" s="14">
        <v>2</v>
      </c>
      <c r="F10" s="22">
        <f>Таблица1[[#This Row],[Ціна продукції]]*Таблица1[[#This Row],[Кількість]]</f>
        <v>1130</v>
      </c>
    </row>
    <row r="11" spans="1:6" x14ac:dyDescent="0.3">
      <c r="A11" s="13" t="s">
        <v>4</v>
      </c>
      <c r="B11" s="14" t="s">
        <v>10</v>
      </c>
      <c r="C11" s="15">
        <v>562</v>
      </c>
      <c r="D11" s="16">
        <v>45503</v>
      </c>
      <c r="E11" s="14">
        <v>5</v>
      </c>
      <c r="F11" s="22">
        <f>Таблица1[[#This Row],[Ціна продукції]]*Таблица1[[#This Row],[Кількість]]</f>
        <v>2810</v>
      </c>
    </row>
    <row r="12" spans="1:6" x14ac:dyDescent="0.3">
      <c r="A12" s="17" t="s">
        <v>11</v>
      </c>
      <c r="B12" s="14" t="s">
        <v>7</v>
      </c>
      <c r="C12" s="15">
        <v>37334</v>
      </c>
      <c r="D12" s="16">
        <v>45394</v>
      </c>
      <c r="E12" s="14">
        <v>1</v>
      </c>
      <c r="F12" s="22">
        <f>Таблица1[[#This Row],[Ціна продукції]]*Таблица1[[#This Row],[Кількість]]</f>
        <v>37334</v>
      </c>
    </row>
    <row r="13" spans="1:6" x14ac:dyDescent="0.3">
      <c r="A13" s="18" t="s">
        <v>11</v>
      </c>
      <c r="B13" s="19" t="s">
        <v>10</v>
      </c>
      <c r="C13" s="20">
        <v>234</v>
      </c>
      <c r="D13" s="21">
        <v>45470</v>
      </c>
      <c r="E13" s="19">
        <v>3</v>
      </c>
      <c r="F13" s="23">
        <f>Таблица1[[#This Row],[Ціна продукції]]*Таблица1[[#This Row],[Кількість]]</f>
        <v>702</v>
      </c>
    </row>
  </sheetData>
  <sortState xmlns:xlrd2="http://schemas.microsoft.com/office/spreadsheetml/2017/richdata2" ref="A2:D13">
    <sortCondition ref="A2:A13"/>
    <sortCondition descending="1" ref="C2:C13"/>
  </sortState>
  <dataValidations count="1">
    <dataValidation type="list" allowBlank="1" showInputMessage="1" showErrorMessage="1" sqref="B2:B13" xr:uid="{C89D9E11-DAB5-41A4-B25D-78745204D29C}">
      <formula1>"Планшет, Ноутбук, Сумка для ноутбука, Флешка USB"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56DE-DD21-4D2C-89A9-ECEAC6627618}">
  <dimension ref="A1:F17"/>
  <sheetViews>
    <sheetView workbookViewId="0">
      <selection activeCell="E21" sqref="E21"/>
    </sheetView>
  </sheetViews>
  <sheetFormatPr defaultRowHeight="14.4" x14ac:dyDescent="0.3"/>
  <cols>
    <col min="1" max="1" width="15.109375" bestFit="1" customWidth="1"/>
    <col min="2" max="2" width="18.21875" bestFit="1" customWidth="1"/>
    <col min="3" max="3" width="13" bestFit="1" customWidth="1"/>
    <col min="4" max="4" width="13.33203125" bestFit="1" customWidth="1"/>
    <col min="5" max="5" width="18.21875" bestFit="1" customWidth="1"/>
    <col min="6" max="6" width="12.77734375" bestFit="1" customWidth="1"/>
  </cols>
  <sheetData>
    <row r="1" spans="1:6" ht="28.8" x14ac:dyDescent="0.3">
      <c r="A1" s="10" t="s">
        <v>0</v>
      </c>
      <c r="B1" s="11" t="s">
        <v>1</v>
      </c>
      <c r="C1" s="11" t="s">
        <v>2</v>
      </c>
      <c r="D1" s="12" t="s">
        <v>3</v>
      </c>
      <c r="E1" s="11" t="s">
        <v>12</v>
      </c>
      <c r="F1" s="12" t="s">
        <v>13</v>
      </c>
    </row>
    <row r="2" spans="1:6" ht="16.8" customHeight="1" x14ac:dyDescent="0.3">
      <c r="A2" s="13" t="s">
        <v>6</v>
      </c>
      <c r="B2" s="26" t="s">
        <v>7</v>
      </c>
      <c r="C2" s="15">
        <v>14789</v>
      </c>
      <c r="D2" s="16">
        <v>45516</v>
      </c>
      <c r="E2" s="14">
        <v>5</v>
      </c>
      <c r="F2" s="22">
        <f>Таблица13[[#This Row],[Ціна продукції]]*Таблица13[[#This Row],[Кількість]]</f>
        <v>73945</v>
      </c>
    </row>
    <row r="3" spans="1:6" x14ac:dyDescent="0.3">
      <c r="A3" s="13" t="s">
        <v>6</v>
      </c>
      <c r="B3" s="24" t="s">
        <v>9</v>
      </c>
      <c r="C3" s="15">
        <v>600</v>
      </c>
      <c r="D3" s="16">
        <v>45549</v>
      </c>
      <c r="E3" s="14">
        <v>3</v>
      </c>
      <c r="F3" s="22">
        <f>Таблица13[[#This Row],[Ціна продукції]]*Таблица13[[#This Row],[Кількість]]</f>
        <v>1800</v>
      </c>
    </row>
    <row r="4" spans="1:6" hidden="1" x14ac:dyDescent="0.3">
      <c r="A4" s="13" t="s">
        <v>6</v>
      </c>
      <c r="B4" s="26" t="s">
        <v>10</v>
      </c>
      <c r="C4" s="15">
        <v>100</v>
      </c>
      <c r="D4" s="16">
        <v>45461</v>
      </c>
      <c r="E4" s="14">
        <v>4</v>
      </c>
      <c r="F4" s="22">
        <f>Таблица13[[#This Row],[Ціна продукції]]*Таблица13[[#This Row],[Кількість]]</f>
        <v>400</v>
      </c>
    </row>
    <row r="5" spans="1:6" hidden="1" x14ac:dyDescent="0.3">
      <c r="A5" s="13" t="s">
        <v>5</v>
      </c>
      <c r="B5" s="24" t="s">
        <v>7</v>
      </c>
      <c r="C5" s="15">
        <v>4589</v>
      </c>
      <c r="D5" s="16">
        <v>45186</v>
      </c>
      <c r="E5" s="14">
        <v>6</v>
      </c>
      <c r="F5" s="22">
        <f>Таблица13[[#This Row],[Ціна продукції]]*Таблица13[[#This Row],[Кількість]]</f>
        <v>27534</v>
      </c>
    </row>
    <row r="6" spans="1:6" x14ac:dyDescent="0.3">
      <c r="A6" s="13" t="s">
        <v>5</v>
      </c>
      <c r="B6" s="26" t="s">
        <v>8</v>
      </c>
      <c r="C6" s="15">
        <v>4587</v>
      </c>
      <c r="D6" s="16">
        <v>45550</v>
      </c>
      <c r="E6" s="14">
        <v>7</v>
      </c>
      <c r="F6" s="22">
        <f>Таблица13[[#This Row],[Ціна продукції]]*Таблица13[[#This Row],[Кількість]]</f>
        <v>32109</v>
      </c>
    </row>
    <row r="7" spans="1:6" x14ac:dyDescent="0.3">
      <c r="A7" s="13" t="s">
        <v>5</v>
      </c>
      <c r="B7" s="24" t="s">
        <v>9</v>
      </c>
      <c r="C7" s="15">
        <v>368</v>
      </c>
      <c r="D7" s="16">
        <v>45560</v>
      </c>
      <c r="E7" s="14">
        <v>4</v>
      </c>
      <c r="F7" s="22">
        <f>Таблица13[[#This Row],[Ціна продукції]]*Таблица13[[#This Row],[Кількість]]</f>
        <v>1472</v>
      </c>
    </row>
    <row r="8" spans="1:6" x14ac:dyDescent="0.3">
      <c r="A8" s="13" t="s">
        <v>4</v>
      </c>
      <c r="B8" s="26" t="s">
        <v>8</v>
      </c>
      <c r="C8" s="15">
        <v>15487</v>
      </c>
      <c r="D8" s="16">
        <v>45389</v>
      </c>
      <c r="E8" s="14">
        <v>1</v>
      </c>
      <c r="F8" s="22">
        <f>Таблица13[[#This Row],[Ціна продукції]]*Таблица13[[#This Row],[Кількість]]</f>
        <v>15487</v>
      </c>
    </row>
    <row r="9" spans="1:6" hidden="1" x14ac:dyDescent="0.3">
      <c r="A9" s="13" t="s">
        <v>4</v>
      </c>
      <c r="B9" s="24" t="s">
        <v>7</v>
      </c>
      <c r="C9" s="15">
        <v>10589</v>
      </c>
      <c r="D9" s="16">
        <v>45413</v>
      </c>
      <c r="E9" s="14">
        <v>4</v>
      </c>
      <c r="F9" s="22">
        <f>Таблица13[[#This Row],[Ціна продукції]]*Таблица13[[#This Row],[Кількість]]</f>
        <v>42356</v>
      </c>
    </row>
    <row r="10" spans="1:6" x14ac:dyDescent="0.3">
      <c r="A10" s="13" t="s">
        <v>4</v>
      </c>
      <c r="B10" s="26" t="s">
        <v>9</v>
      </c>
      <c r="C10" s="15">
        <v>565</v>
      </c>
      <c r="D10" s="16">
        <v>45520</v>
      </c>
      <c r="E10" s="14">
        <v>2</v>
      </c>
      <c r="F10" s="22">
        <f>Таблица13[[#This Row],[Ціна продукції]]*Таблица13[[#This Row],[Кількість]]</f>
        <v>1130</v>
      </c>
    </row>
    <row r="11" spans="1:6" hidden="1" x14ac:dyDescent="0.3">
      <c r="A11" s="13" t="s">
        <v>4</v>
      </c>
      <c r="B11" s="24" t="s">
        <v>10</v>
      </c>
      <c r="C11" s="15">
        <v>562</v>
      </c>
      <c r="D11" s="16">
        <v>45503</v>
      </c>
      <c r="E11" s="14">
        <v>5</v>
      </c>
      <c r="F11" s="22">
        <f>Таблица13[[#This Row],[Ціна продукції]]*Таблица13[[#This Row],[Кількість]]</f>
        <v>2810</v>
      </c>
    </row>
    <row r="12" spans="1:6" hidden="1" x14ac:dyDescent="0.3">
      <c r="A12" s="17" t="s">
        <v>11</v>
      </c>
      <c r="B12" s="26" t="s">
        <v>7</v>
      </c>
      <c r="C12" s="15">
        <v>37334</v>
      </c>
      <c r="D12" s="16">
        <v>45394</v>
      </c>
      <c r="E12" s="14">
        <v>1</v>
      </c>
      <c r="F12" s="22">
        <f>Таблица13[[#This Row],[Ціна продукції]]*Таблица13[[#This Row],[Кількість]]</f>
        <v>37334</v>
      </c>
    </row>
    <row r="13" spans="1:6" hidden="1" x14ac:dyDescent="0.3">
      <c r="A13" s="18" t="s">
        <v>11</v>
      </c>
      <c r="B13" s="25" t="s">
        <v>10</v>
      </c>
      <c r="C13" s="20">
        <v>234</v>
      </c>
      <c r="D13" s="21">
        <v>45470</v>
      </c>
      <c r="E13" s="19">
        <v>3</v>
      </c>
      <c r="F13" s="23">
        <f>Таблица13[[#This Row],[Ціна продукції]]*Таблица13[[#This Row],[Кількість]]</f>
        <v>702</v>
      </c>
    </row>
    <row r="16" spans="1:6" x14ac:dyDescent="0.3">
      <c r="B16" t="s">
        <v>8</v>
      </c>
      <c r="C16" t="s">
        <v>9</v>
      </c>
    </row>
    <row r="17" spans="2:3" x14ac:dyDescent="0.3">
      <c r="B17">
        <f>SUM(E6,E8)</f>
        <v>8</v>
      </c>
      <c r="C17">
        <f>SUM(E3,E7,E10)</f>
        <v>9</v>
      </c>
    </row>
  </sheetData>
  <dataValidations count="1">
    <dataValidation type="list" allowBlank="1" showInputMessage="1" showErrorMessage="1" sqref="B2:B13" xr:uid="{614F6702-1424-4351-A7C0-C7B348EF9005}">
      <formula1>"Планшет, Ноутбук, Сумка для ноутбука, Флешка USB"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A2C71-127F-489F-8E52-88E5F0C2D19A}">
  <dimension ref="A1:F13"/>
  <sheetViews>
    <sheetView workbookViewId="0">
      <selection activeCell="J33" sqref="J33"/>
    </sheetView>
  </sheetViews>
  <sheetFormatPr defaultRowHeight="14.4" x14ac:dyDescent="0.3"/>
  <cols>
    <col min="1" max="1" width="15.109375" bestFit="1" customWidth="1"/>
    <col min="2" max="2" width="18.21875" bestFit="1" customWidth="1"/>
    <col min="3" max="3" width="13" bestFit="1" customWidth="1"/>
    <col min="4" max="4" width="13.33203125" bestFit="1" customWidth="1"/>
    <col min="5" max="5" width="13.109375" bestFit="1" customWidth="1"/>
    <col min="6" max="6" width="12.77734375" bestFit="1" customWidth="1"/>
  </cols>
  <sheetData>
    <row r="1" spans="1:6" ht="28.8" x14ac:dyDescent="0.3">
      <c r="A1" s="10" t="s">
        <v>0</v>
      </c>
      <c r="B1" s="11" t="s">
        <v>1</v>
      </c>
      <c r="C1" s="11" t="s">
        <v>2</v>
      </c>
      <c r="D1" s="12" t="s">
        <v>3</v>
      </c>
      <c r="E1" s="11" t="s">
        <v>12</v>
      </c>
      <c r="F1" s="12" t="s">
        <v>13</v>
      </c>
    </row>
    <row r="2" spans="1:6" hidden="1" x14ac:dyDescent="0.3">
      <c r="A2" s="13" t="s">
        <v>6</v>
      </c>
      <c r="B2" s="14" t="s">
        <v>7</v>
      </c>
      <c r="C2" s="15">
        <v>14789</v>
      </c>
      <c r="D2" s="16">
        <v>45516</v>
      </c>
      <c r="E2" s="14">
        <v>5</v>
      </c>
      <c r="F2" s="22">
        <f>Таблица15[[#This Row],[Ціна продукції]]*Таблица15[[#This Row],[Кількість]]</f>
        <v>73945</v>
      </c>
    </row>
    <row r="3" spans="1:6" x14ac:dyDescent="0.3">
      <c r="A3" s="13" t="s">
        <v>6</v>
      </c>
      <c r="B3" s="14" t="s">
        <v>9</v>
      </c>
      <c r="C3" s="15">
        <v>600</v>
      </c>
      <c r="D3" s="16">
        <v>45549</v>
      </c>
      <c r="E3" s="14">
        <v>3</v>
      </c>
      <c r="F3" s="22">
        <f>Таблица15[[#This Row],[Ціна продукції]]*Таблица15[[#This Row],[Кількість]]</f>
        <v>1800</v>
      </c>
    </row>
    <row r="4" spans="1:6" hidden="1" x14ac:dyDescent="0.3">
      <c r="A4" s="13" t="s">
        <v>6</v>
      </c>
      <c r="B4" s="14" t="s">
        <v>10</v>
      </c>
      <c r="C4" s="15">
        <v>100</v>
      </c>
      <c r="D4" s="16">
        <v>45461</v>
      </c>
      <c r="E4" s="14">
        <v>4</v>
      </c>
      <c r="F4" s="22">
        <f>Таблица15[[#This Row],[Ціна продукції]]*Таблица15[[#This Row],[Кількість]]</f>
        <v>400</v>
      </c>
    </row>
    <row r="5" spans="1:6" x14ac:dyDescent="0.3">
      <c r="A5" s="13" t="s">
        <v>5</v>
      </c>
      <c r="B5" s="14" t="s">
        <v>7</v>
      </c>
      <c r="C5" s="15">
        <v>4589</v>
      </c>
      <c r="D5" s="16">
        <v>45186</v>
      </c>
      <c r="E5" s="14">
        <v>6</v>
      </c>
      <c r="F5" s="22">
        <f>Таблица15[[#This Row],[Ціна продукції]]*Таблица15[[#This Row],[Кількість]]</f>
        <v>27534</v>
      </c>
    </row>
    <row r="6" spans="1:6" x14ac:dyDescent="0.3">
      <c r="A6" s="13" t="s">
        <v>5</v>
      </c>
      <c r="B6" s="14" t="s">
        <v>8</v>
      </c>
      <c r="C6" s="15">
        <v>4587</v>
      </c>
      <c r="D6" s="16">
        <v>45550</v>
      </c>
      <c r="E6" s="14">
        <v>7</v>
      </c>
      <c r="F6" s="22">
        <f>Таблица15[[#This Row],[Ціна продукції]]*Таблица15[[#This Row],[Кількість]]</f>
        <v>32109</v>
      </c>
    </row>
    <row r="7" spans="1:6" hidden="1" x14ac:dyDescent="0.3">
      <c r="A7" s="13" t="s">
        <v>5</v>
      </c>
      <c r="B7" s="14" t="s">
        <v>9</v>
      </c>
      <c r="C7" s="15">
        <v>368</v>
      </c>
      <c r="D7" s="16">
        <v>45560</v>
      </c>
      <c r="E7" s="14">
        <v>4</v>
      </c>
      <c r="F7" s="22">
        <f>Таблица15[[#This Row],[Ціна продукції]]*Таблица15[[#This Row],[Кількість]]</f>
        <v>1472</v>
      </c>
    </row>
    <row r="8" spans="1:6" hidden="1" x14ac:dyDescent="0.3">
      <c r="A8" s="13" t="s">
        <v>4</v>
      </c>
      <c r="B8" s="14" t="s">
        <v>8</v>
      </c>
      <c r="C8" s="15">
        <v>15487</v>
      </c>
      <c r="D8" s="16">
        <v>45389</v>
      </c>
      <c r="E8" s="14">
        <v>1</v>
      </c>
      <c r="F8" s="22">
        <f>Таблица15[[#This Row],[Ціна продукції]]*Таблица15[[#This Row],[Кількість]]</f>
        <v>15487</v>
      </c>
    </row>
    <row r="9" spans="1:6" hidden="1" x14ac:dyDescent="0.3">
      <c r="A9" s="13" t="s">
        <v>4</v>
      </c>
      <c r="B9" s="14" t="s">
        <v>7</v>
      </c>
      <c r="C9" s="15">
        <v>10589</v>
      </c>
      <c r="D9" s="16">
        <v>45413</v>
      </c>
      <c r="E9" s="14">
        <v>4</v>
      </c>
      <c r="F9" s="22">
        <f>Таблица15[[#This Row],[Ціна продукції]]*Таблица15[[#This Row],[Кількість]]</f>
        <v>42356</v>
      </c>
    </row>
    <row r="10" spans="1:6" hidden="1" x14ac:dyDescent="0.3">
      <c r="A10" s="13" t="s">
        <v>4</v>
      </c>
      <c r="B10" s="14" t="s">
        <v>9</v>
      </c>
      <c r="C10" s="15">
        <v>565</v>
      </c>
      <c r="D10" s="16">
        <v>45520</v>
      </c>
      <c r="E10" s="14">
        <v>2</v>
      </c>
      <c r="F10" s="22">
        <f>Таблица15[[#This Row],[Ціна продукції]]*Таблица15[[#This Row],[Кількість]]</f>
        <v>1130</v>
      </c>
    </row>
    <row r="11" spans="1:6" hidden="1" x14ac:dyDescent="0.3">
      <c r="A11" s="13" t="s">
        <v>4</v>
      </c>
      <c r="B11" s="14" t="s">
        <v>10</v>
      </c>
      <c r="C11" s="15">
        <v>562</v>
      </c>
      <c r="D11" s="16">
        <v>45503</v>
      </c>
      <c r="E11" s="14">
        <v>5</v>
      </c>
      <c r="F11" s="22">
        <f>Таблица15[[#This Row],[Ціна продукції]]*Таблица15[[#This Row],[Кількість]]</f>
        <v>2810</v>
      </c>
    </row>
    <row r="12" spans="1:6" hidden="1" x14ac:dyDescent="0.3">
      <c r="A12" s="17" t="s">
        <v>11</v>
      </c>
      <c r="B12" s="14" t="s">
        <v>7</v>
      </c>
      <c r="C12" s="15">
        <v>37334</v>
      </c>
      <c r="D12" s="16">
        <v>45394</v>
      </c>
      <c r="E12" s="14">
        <v>1</v>
      </c>
      <c r="F12" s="22">
        <f>Таблица15[[#This Row],[Ціна продукції]]*Таблица15[[#This Row],[Кількість]]</f>
        <v>37334</v>
      </c>
    </row>
    <row r="13" spans="1:6" hidden="1" x14ac:dyDescent="0.3">
      <c r="A13" s="18" t="s">
        <v>11</v>
      </c>
      <c r="B13" s="19" t="s">
        <v>10</v>
      </c>
      <c r="C13" s="20">
        <v>234</v>
      </c>
      <c r="D13" s="21">
        <v>45470</v>
      </c>
      <c r="E13" s="19">
        <v>3</v>
      </c>
      <c r="F13" s="23">
        <f>Таблица15[[#This Row],[Ціна продукції]]*Таблица15[[#This Row],[Кількість]]</f>
        <v>702</v>
      </c>
    </row>
  </sheetData>
  <dataValidations count="1">
    <dataValidation type="list" allowBlank="1" showInputMessage="1" showErrorMessage="1" sqref="B2:B13" xr:uid="{D9355C02-B031-4A4D-B50C-4577CDF53A42}">
      <formula1>"Планшет, Ноутбук, Сумка для ноутбука, Флешка USB"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4D70-39B1-47D0-A1EB-6DD704B9E84D}">
  <dimension ref="A1:F13"/>
  <sheetViews>
    <sheetView workbookViewId="0">
      <selection activeCell="C6" sqref="C6"/>
    </sheetView>
  </sheetViews>
  <sheetFormatPr defaultRowHeight="14.4" x14ac:dyDescent="0.3"/>
  <cols>
    <col min="1" max="1" width="15.109375" bestFit="1" customWidth="1"/>
    <col min="2" max="2" width="18.21875" bestFit="1" customWidth="1"/>
    <col min="3" max="3" width="13" bestFit="1" customWidth="1"/>
    <col min="4" max="4" width="13.33203125" bestFit="1" customWidth="1"/>
    <col min="5" max="5" width="13.109375" bestFit="1" customWidth="1"/>
    <col min="6" max="6" width="12.77734375" bestFit="1" customWidth="1"/>
  </cols>
  <sheetData>
    <row r="1" spans="1:6" ht="28.8" x14ac:dyDescent="0.3">
      <c r="A1" s="10" t="s">
        <v>0</v>
      </c>
      <c r="B1" s="11" t="s">
        <v>1</v>
      </c>
      <c r="C1" s="11" t="s">
        <v>2</v>
      </c>
      <c r="D1" s="12" t="s">
        <v>3</v>
      </c>
      <c r="E1" s="11" t="s">
        <v>12</v>
      </c>
      <c r="F1" s="12" t="s">
        <v>13</v>
      </c>
    </row>
    <row r="2" spans="1:6" x14ac:dyDescent="0.3">
      <c r="A2" s="13" t="s">
        <v>6</v>
      </c>
      <c r="B2" s="14" t="s">
        <v>7</v>
      </c>
      <c r="C2" s="15">
        <v>14789</v>
      </c>
      <c r="D2" s="16">
        <v>45516</v>
      </c>
      <c r="E2" s="14">
        <v>5</v>
      </c>
      <c r="F2" s="22">
        <f>Таблица16[[#This Row],[Ціна продукції]]*Таблица16[[#This Row],[Кількість]]</f>
        <v>73945</v>
      </c>
    </row>
    <row r="3" spans="1:6" hidden="1" x14ac:dyDescent="0.3">
      <c r="A3" s="13" t="s">
        <v>6</v>
      </c>
      <c r="B3" s="14" t="s">
        <v>9</v>
      </c>
      <c r="C3" s="15">
        <v>600</v>
      </c>
      <c r="D3" s="16">
        <v>45549</v>
      </c>
      <c r="E3" s="14">
        <v>3</v>
      </c>
      <c r="F3" s="22">
        <f>Таблица16[[#This Row],[Ціна продукції]]*Таблица16[[#This Row],[Кількість]]</f>
        <v>1800</v>
      </c>
    </row>
    <row r="4" spans="1:6" hidden="1" x14ac:dyDescent="0.3">
      <c r="A4" s="13" t="s">
        <v>6</v>
      </c>
      <c r="B4" s="14" t="s">
        <v>10</v>
      </c>
      <c r="C4" s="15">
        <v>100</v>
      </c>
      <c r="D4" s="16">
        <v>45461</v>
      </c>
      <c r="E4" s="14">
        <v>4</v>
      </c>
      <c r="F4" s="22">
        <f>Таблица16[[#This Row],[Ціна продукції]]*Таблица16[[#This Row],[Кількість]]</f>
        <v>400</v>
      </c>
    </row>
    <row r="5" spans="1:6" x14ac:dyDescent="0.3">
      <c r="A5" s="13" t="s">
        <v>5</v>
      </c>
      <c r="B5" s="14" t="s">
        <v>7</v>
      </c>
      <c r="C5" s="15">
        <v>4589</v>
      </c>
      <c r="D5" s="16">
        <v>45186</v>
      </c>
      <c r="E5" s="14">
        <v>6</v>
      </c>
      <c r="F5" s="22">
        <f>Таблица16[[#This Row],[Ціна продукції]]*Таблица16[[#This Row],[Кількість]]</f>
        <v>27534</v>
      </c>
    </row>
    <row r="6" spans="1:6" x14ac:dyDescent="0.3">
      <c r="A6" s="13" t="s">
        <v>5</v>
      </c>
      <c r="B6" s="14" t="s">
        <v>8</v>
      </c>
      <c r="C6" s="15">
        <v>4587</v>
      </c>
      <c r="D6" s="16">
        <v>45550</v>
      </c>
      <c r="E6" s="14">
        <v>7</v>
      </c>
      <c r="F6" s="22">
        <f>Таблица16[[#This Row],[Ціна продукції]]*Таблица16[[#This Row],[Кількість]]</f>
        <v>32109</v>
      </c>
    </row>
    <row r="7" spans="1:6" hidden="1" x14ac:dyDescent="0.3">
      <c r="A7" s="13" t="s">
        <v>5</v>
      </c>
      <c r="B7" s="14" t="s">
        <v>9</v>
      </c>
      <c r="C7" s="15">
        <v>368</v>
      </c>
      <c r="D7" s="16">
        <v>45560</v>
      </c>
      <c r="E7" s="14">
        <v>4</v>
      </c>
      <c r="F7" s="22">
        <f>Таблица16[[#This Row],[Ціна продукції]]*Таблица16[[#This Row],[Кількість]]</f>
        <v>1472</v>
      </c>
    </row>
    <row r="8" spans="1:6" hidden="1" x14ac:dyDescent="0.3">
      <c r="A8" s="13" t="s">
        <v>4</v>
      </c>
      <c r="B8" s="14" t="s">
        <v>8</v>
      </c>
      <c r="C8" s="15">
        <v>15487</v>
      </c>
      <c r="D8" s="16">
        <v>45389</v>
      </c>
      <c r="E8" s="14">
        <v>1</v>
      </c>
      <c r="F8" s="22">
        <f>Таблица16[[#This Row],[Ціна продукції]]*Таблица16[[#This Row],[Кількість]]</f>
        <v>15487</v>
      </c>
    </row>
    <row r="9" spans="1:6" x14ac:dyDescent="0.3">
      <c r="A9" s="13" t="s">
        <v>4</v>
      </c>
      <c r="B9" s="14" t="s">
        <v>7</v>
      </c>
      <c r="C9" s="15">
        <v>10589</v>
      </c>
      <c r="D9" s="16">
        <v>45413</v>
      </c>
      <c r="E9" s="14">
        <v>4</v>
      </c>
      <c r="F9" s="22">
        <f>Таблица16[[#This Row],[Ціна продукції]]*Таблица16[[#This Row],[Кількість]]</f>
        <v>42356</v>
      </c>
    </row>
    <row r="10" spans="1:6" hidden="1" x14ac:dyDescent="0.3">
      <c r="A10" s="13" t="s">
        <v>4</v>
      </c>
      <c r="B10" s="14" t="s">
        <v>9</v>
      </c>
      <c r="C10" s="15">
        <v>565</v>
      </c>
      <c r="D10" s="16">
        <v>45520</v>
      </c>
      <c r="E10" s="14">
        <v>2</v>
      </c>
      <c r="F10" s="22">
        <f>Таблица16[[#This Row],[Ціна продукції]]*Таблица16[[#This Row],[Кількість]]</f>
        <v>1130</v>
      </c>
    </row>
    <row r="11" spans="1:6" hidden="1" x14ac:dyDescent="0.3">
      <c r="A11" s="13" t="s">
        <v>4</v>
      </c>
      <c r="B11" s="14" t="s">
        <v>10</v>
      </c>
      <c r="C11" s="15">
        <v>562</v>
      </c>
      <c r="D11" s="16">
        <v>45503</v>
      </c>
      <c r="E11" s="14">
        <v>5</v>
      </c>
      <c r="F11" s="22">
        <f>Таблица16[[#This Row],[Ціна продукції]]*Таблица16[[#This Row],[Кількість]]</f>
        <v>2810</v>
      </c>
    </row>
    <row r="12" spans="1:6" x14ac:dyDescent="0.3">
      <c r="A12" s="17" t="s">
        <v>11</v>
      </c>
      <c r="B12" s="14" t="s">
        <v>7</v>
      </c>
      <c r="C12" s="15">
        <v>37334</v>
      </c>
      <c r="D12" s="16">
        <v>45394</v>
      </c>
      <c r="E12" s="14">
        <v>1</v>
      </c>
      <c r="F12" s="22">
        <f>Таблица16[[#This Row],[Ціна продукції]]*Таблица16[[#This Row],[Кількість]]</f>
        <v>37334</v>
      </c>
    </row>
    <row r="13" spans="1:6" hidden="1" x14ac:dyDescent="0.3">
      <c r="A13" s="18" t="s">
        <v>11</v>
      </c>
      <c r="B13" s="19" t="s">
        <v>10</v>
      </c>
      <c r="C13" s="20">
        <v>234</v>
      </c>
      <c r="D13" s="21">
        <v>45470</v>
      </c>
      <c r="E13" s="19">
        <v>3</v>
      </c>
      <c r="F13" s="23">
        <f>Таблица16[[#This Row],[Ціна продукції]]*Таблица16[[#This Row],[Кількість]]</f>
        <v>702</v>
      </c>
    </row>
  </sheetData>
  <dataValidations count="1">
    <dataValidation type="list" allowBlank="1" showInputMessage="1" showErrorMessage="1" sqref="B2:B13" xr:uid="{806C1E0A-A5A0-402A-9B66-52EDDB49CA93}">
      <formula1>"Планшет, Ноутбук, Сумка для ноутбука, Флешка USB"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D4318-E6B0-48F4-8A52-7CA04E1D6732}">
  <dimension ref="A1:F13"/>
  <sheetViews>
    <sheetView topLeftCell="A2" workbookViewId="0">
      <selection activeCell="C2" sqref="C2"/>
    </sheetView>
  </sheetViews>
  <sheetFormatPr defaultRowHeight="14.4" x14ac:dyDescent="0.3"/>
  <cols>
    <col min="1" max="1" width="15.109375" bestFit="1" customWidth="1"/>
    <col min="2" max="2" width="18.21875" bestFit="1" customWidth="1"/>
    <col min="3" max="3" width="13" bestFit="1" customWidth="1"/>
    <col min="4" max="4" width="13.33203125" bestFit="1" customWidth="1"/>
    <col min="5" max="5" width="13.109375" bestFit="1" customWidth="1"/>
    <col min="6" max="6" width="12.77734375" bestFit="1" customWidth="1"/>
  </cols>
  <sheetData>
    <row r="1" spans="1:6" ht="28.8" x14ac:dyDescent="0.3">
      <c r="A1" s="10" t="s">
        <v>0</v>
      </c>
      <c r="B1" s="11" t="s">
        <v>1</v>
      </c>
      <c r="C1" s="11" t="s">
        <v>2</v>
      </c>
      <c r="D1" s="12" t="s">
        <v>3</v>
      </c>
      <c r="E1" s="11" t="s">
        <v>12</v>
      </c>
      <c r="F1" s="12" t="s">
        <v>13</v>
      </c>
    </row>
    <row r="2" spans="1:6" x14ac:dyDescent="0.3">
      <c r="A2" s="13" t="s">
        <v>6</v>
      </c>
      <c r="B2" s="14" t="s">
        <v>7</v>
      </c>
      <c r="C2" s="15">
        <v>14789</v>
      </c>
      <c r="D2" s="16">
        <v>45516</v>
      </c>
      <c r="E2" s="14">
        <v>5</v>
      </c>
      <c r="F2" s="22">
        <f>Таблица17[[#This Row],[Ціна продукції]]*Таблица17[[#This Row],[Кількість]]</f>
        <v>73945</v>
      </c>
    </row>
    <row r="3" spans="1:6" hidden="1" x14ac:dyDescent="0.3">
      <c r="A3" s="13" t="s">
        <v>6</v>
      </c>
      <c r="B3" s="14" t="s">
        <v>9</v>
      </c>
      <c r="C3" s="15">
        <v>600</v>
      </c>
      <c r="D3" s="16">
        <v>45549</v>
      </c>
      <c r="E3" s="14">
        <v>3</v>
      </c>
      <c r="F3" s="22">
        <f>Таблица17[[#This Row],[Ціна продукції]]*Таблица17[[#This Row],[Кількість]]</f>
        <v>1800</v>
      </c>
    </row>
    <row r="4" spans="1:6" hidden="1" x14ac:dyDescent="0.3">
      <c r="A4" s="13" t="s">
        <v>6</v>
      </c>
      <c r="B4" s="14" t="s">
        <v>10</v>
      </c>
      <c r="C4" s="15">
        <v>100</v>
      </c>
      <c r="D4" s="16">
        <v>45461</v>
      </c>
      <c r="E4" s="14">
        <v>4</v>
      </c>
      <c r="F4" s="22">
        <f>Таблица17[[#This Row],[Ціна продукції]]*Таблица17[[#This Row],[Кількість]]</f>
        <v>400</v>
      </c>
    </row>
    <row r="5" spans="1:6" hidden="1" x14ac:dyDescent="0.3">
      <c r="A5" s="13" t="s">
        <v>5</v>
      </c>
      <c r="B5" s="14" t="s">
        <v>7</v>
      </c>
      <c r="C5" s="15">
        <v>4589</v>
      </c>
      <c r="D5" s="16">
        <v>45186</v>
      </c>
      <c r="E5" s="14">
        <v>6</v>
      </c>
      <c r="F5" s="22">
        <f>Таблица17[[#This Row],[Ціна продукції]]*Таблица17[[#This Row],[Кількість]]</f>
        <v>27534</v>
      </c>
    </row>
    <row r="6" spans="1:6" hidden="1" x14ac:dyDescent="0.3">
      <c r="A6" s="13" t="s">
        <v>5</v>
      </c>
      <c r="B6" s="14" t="s">
        <v>8</v>
      </c>
      <c r="C6" s="15">
        <v>4587</v>
      </c>
      <c r="D6" s="16">
        <v>45550</v>
      </c>
      <c r="E6" s="14">
        <v>7</v>
      </c>
      <c r="F6" s="22">
        <f>Таблица17[[#This Row],[Ціна продукції]]*Таблица17[[#This Row],[Кількість]]</f>
        <v>32109</v>
      </c>
    </row>
    <row r="7" spans="1:6" hidden="1" x14ac:dyDescent="0.3">
      <c r="A7" s="13" t="s">
        <v>5</v>
      </c>
      <c r="B7" s="14" t="s">
        <v>9</v>
      </c>
      <c r="C7" s="15">
        <v>368</v>
      </c>
      <c r="D7" s="16">
        <v>45560</v>
      </c>
      <c r="E7" s="14">
        <v>4</v>
      </c>
      <c r="F7" s="22">
        <f>Таблица17[[#This Row],[Ціна продукції]]*Таблица17[[#This Row],[Кількість]]</f>
        <v>1472</v>
      </c>
    </row>
    <row r="8" spans="1:6" hidden="1" x14ac:dyDescent="0.3">
      <c r="A8" s="13" t="s">
        <v>4</v>
      </c>
      <c r="B8" s="14" t="s">
        <v>8</v>
      </c>
      <c r="C8" s="15">
        <v>15487</v>
      </c>
      <c r="D8" s="16">
        <v>45389</v>
      </c>
      <c r="E8" s="14">
        <v>1</v>
      </c>
      <c r="F8" s="22">
        <f>Таблица17[[#This Row],[Ціна продукції]]*Таблица17[[#This Row],[Кількість]]</f>
        <v>15487</v>
      </c>
    </row>
    <row r="9" spans="1:6" x14ac:dyDescent="0.3">
      <c r="A9" s="13" t="s">
        <v>4</v>
      </c>
      <c r="B9" s="14" t="s">
        <v>7</v>
      </c>
      <c r="C9" s="15">
        <v>10589</v>
      </c>
      <c r="D9" s="16">
        <v>45413</v>
      </c>
      <c r="E9" s="14">
        <v>4</v>
      </c>
      <c r="F9" s="22">
        <f>Таблица17[[#This Row],[Ціна продукції]]*Таблица17[[#This Row],[Кількість]]</f>
        <v>42356</v>
      </c>
    </row>
    <row r="10" spans="1:6" hidden="1" x14ac:dyDescent="0.3">
      <c r="A10" s="13" t="s">
        <v>4</v>
      </c>
      <c r="B10" s="14" t="s">
        <v>9</v>
      </c>
      <c r="C10" s="15">
        <v>565</v>
      </c>
      <c r="D10" s="16">
        <v>45520</v>
      </c>
      <c r="E10" s="14">
        <v>2</v>
      </c>
      <c r="F10" s="22">
        <f>Таблица17[[#This Row],[Ціна продукції]]*Таблица17[[#This Row],[Кількість]]</f>
        <v>1130</v>
      </c>
    </row>
    <row r="11" spans="1:6" hidden="1" x14ac:dyDescent="0.3">
      <c r="A11" s="13" t="s">
        <v>4</v>
      </c>
      <c r="B11" s="14" t="s">
        <v>10</v>
      </c>
      <c r="C11" s="15">
        <v>562</v>
      </c>
      <c r="D11" s="16">
        <v>45503</v>
      </c>
      <c r="E11" s="14">
        <v>5</v>
      </c>
      <c r="F11" s="22">
        <f>Таблица17[[#This Row],[Ціна продукції]]*Таблица17[[#This Row],[Кількість]]</f>
        <v>2810</v>
      </c>
    </row>
    <row r="12" spans="1:6" x14ac:dyDescent="0.3">
      <c r="A12" s="17" t="s">
        <v>11</v>
      </c>
      <c r="B12" s="14" t="s">
        <v>7</v>
      </c>
      <c r="C12" s="15">
        <v>37334</v>
      </c>
      <c r="D12" s="16">
        <v>45394</v>
      </c>
      <c r="E12" s="14">
        <v>1</v>
      </c>
      <c r="F12" s="22">
        <f>Таблица17[[#This Row],[Ціна продукції]]*Таблица17[[#This Row],[Кількість]]</f>
        <v>37334</v>
      </c>
    </row>
    <row r="13" spans="1:6" hidden="1" x14ac:dyDescent="0.3">
      <c r="A13" s="18" t="s">
        <v>11</v>
      </c>
      <c r="B13" s="19" t="s">
        <v>10</v>
      </c>
      <c r="C13" s="20">
        <v>234</v>
      </c>
      <c r="D13" s="21">
        <v>45470</v>
      </c>
      <c r="E13" s="19">
        <v>3</v>
      </c>
      <c r="F13" s="23">
        <f>Таблица17[[#This Row],[Ціна продукції]]*Таблица17[[#This Row],[Кількість]]</f>
        <v>702</v>
      </c>
    </row>
  </sheetData>
  <dataValidations count="1">
    <dataValidation type="list" allowBlank="1" showInputMessage="1" showErrorMessage="1" sqref="B2:B13" xr:uid="{5DC1E696-8594-40E5-9995-0EB1BE12F0BD}">
      <formula1>"Планшет, Ноутбук, Сумка для ноутбука, Флешка USB"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960B-BEB5-49EE-A481-EEA394E87D0B}">
  <dimension ref="A1:I13"/>
  <sheetViews>
    <sheetView workbookViewId="0">
      <selection activeCell="H1" sqref="H1:H2"/>
    </sheetView>
  </sheetViews>
  <sheetFormatPr defaultRowHeight="14.4" x14ac:dyDescent="0.3"/>
  <cols>
    <col min="1" max="1" width="20.33203125" bestFit="1" customWidth="1"/>
    <col min="2" max="2" width="18.21875" bestFit="1" customWidth="1"/>
    <col min="3" max="3" width="13.44140625" bestFit="1" customWidth="1"/>
    <col min="4" max="4" width="13.109375" bestFit="1" customWidth="1"/>
    <col min="5" max="5" width="8.33203125" bestFit="1" customWidth="1"/>
    <col min="6" max="6" width="7.88671875" bestFit="1" customWidth="1"/>
    <col min="8" max="8" width="16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H1" t="s">
        <v>14</v>
      </c>
    </row>
    <row r="2" spans="1:9" x14ac:dyDescent="0.3">
      <c r="A2" t="s">
        <v>6</v>
      </c>
      <c r="B2" t="s">
        <v>7</v>
      </c>
      <c r="C2">
        <v>14789</v>
      </c>
      <c r="D2">
        <v>45516</v>
      </c>
      <c r="E2">
        <v>5</v>
      </c>
      <c r="F2">
        <v>73945</v>
      </c>
      <c r="H2">
        <f>SUM(I5:I8)</f>
        <v>237079</v>
      </c>
    </row>
    <row r="3" spans="1:9" x14ac:dyDescent="0.3">
      <c r="A3" t="s">
        <v>6</v>
      </c>
      <c r="B3" t="s">
        <v>9</v>
      </c>
      <c r="C3">
        <v>600</v>
      </c>
      <c r="D3">
        <v>45549</v>
      </c>
      <c r="E3">
        <v>3</v>
      </c>
      <c r="F3">
        <v>1800</v>
      </c>
    </row>
    <row r="4" spans="1:9" x14ac:dyDescent="0.3">
      <c r="A4" t="s">
        <v>6</v>
      </c>
      <c r="B4" t="s">
        <v>10</v>
      </c>
      <c r="C4">
        <v>100</v>
      </c>
      <c r="D4">
        <v>45461</v>
      </c>
      <c r="E4">
        <v>4</v>
      </c>
      <c r="F4">
        <v>400</v>
      </c>
    </row>
    <row r="5" spans="1:9" x14ac:dyDescent="0.3">
      <c r="A5" t="s">
        <v>5</v>
      </c>
      <c r="B5" t="s">
        <v>7</v>
      </c>
      <c r="C5">
        <v>4589</v>
      </c>
      <c r="D5">
        <v>45186</v>
      </c>
      <c r="E5">
        <v>6</v>
      </c>
      <c r="F5">
        <v>27534</v>
      </c>
      <c r="H5" t="s">
        <v>6</v>
      </c>
      <c r="I5">
        <f>SUM(F2:F4)</f>
        <v>76145</v>
      </c>
    </row>
    <row r="6" spans="1:9" x14ac:dyDescent="0.3">
      <c r="A6" t="s">
        <v>5</v>
      </c>
      <c r="B6" t="s">
        <v>8</v>
      </c>
      <c r="C6">
        <v>4587</v>
      </c>
      <c r="D6">
        <v>45550</v>
      </c>
      <c r="E6">
        <v>7</v>
      </c>
      <c r="F6">
        <v>32109</v>
      </c>
      <c r="H6" t="s">
        <v>5</v>
      </c>
      <c r="I6">
        <f>SUM(F5:F7)</f>
        <v>61115</v>
      </c>
    </row>
    <row r="7" spans="1:9" x14ac:dyDescent="0.3">
      <c r="A7" t="s">
        <v>5</v>
      </c>
      <c r="B7" t="s">
        <v>9</v>
      </c>
      <c r="C7">
        <v>368</v>
      </c>
      <c r="D7">
        <v>45560</v>
      </c>
      <c r="E7">
        <v>4</v>
      </c>
      <c r="F7">
        <v>1472</v>
      </c>
      <c r="H7" t="s">
        <v>4</v>
      </c>
      <c r="I7">
        <f>SUM(F8:F11)</f>
        <v>61783</v>
      </c>
    </row>
    <row r="8" spans="1:9" x14ac:dyDescent="0.3">
      <c r="A8" t="s">
        <v>4</v>
      </c>
      <c r="B8" t="s">
        <v>8</v>
      </c>
      <c r="C8">
        <v>15487</v>
      </c>
      <c r="D8">
        <v>45389</v>
      </c>
      <c r="E8">
        <v>1</v>
      </c>
      <c r="F8">
        <v>15487</v>
      </c>
      <c r="H8" t="s">
        <v>11</v>
      </c>
      <c r="I8">
        <f>SUM(F12:F13)</f>
        <v>38036</v>
      </c>
    </row>
    <row r="9" spans="1:9" x14ac:dyDescent="0.3">
      <c r="A9" t="s">
        <v>4</v>
      </c>
      <c r="B9" t="s">
        <v>7</v>
      </c>
      <c r="C9">
        <v>10589</v>
      </c>
      <c r="D9">
        <v>45413</v>
      </c>
      <c r="E9">
        <v>4</v>
      </c>
      <c r="F9">
        <v>42356</v>
      </c>
    </row>
    <row r="10" spans="1:9" x14ac:dyDescent="0.3">
      <c r="A10" t="s">
        <v>4</v>
      </c>
      <c r="B10" t="s">
        <v>9</v>
      </c>
      <c r="C10">
        <v>565</v>
      </c>
      <c r="D10">
        <v>45520</v>
      </c>
      <c r="E10">
        <v>2</v>
      </c>
      <c r="F10">
        <v>1130</v>
      </c>
    </row>
    <row r="11" spans="1:9" x14ac:dyDescent="0.3">
      <c r="A11" t="s">
        <v>4</v>
      </c>
      <c r="B11" t="s">
        <v>10</v>
      </c>
      <c r="C11">
        <v>562</v>
      </c>
      <c r="D11">
        <v>45503</v>
      </c>
      <c r="E11">
        <v>5</v>
      </c>
      <c r="F11">
        <v>2810</v>
      </c>
    </row>
    <row r="12" spans="1:9" x14ac:dyDescent="0.3">
      <c r="A12" t="s">
        <v>11</v>
      </c>
      <c r="B12" t="s">
        <v>7</v>
      </c>
      <c r="C12">
        <v>37334</v>
      </c>
      <c r="D12">
        <v>45394</v>
      </c>
      <c r="E12">
        <v>1</v>
      </c>
      <c r="F12">
        <v>37334</v>
      </c>
    </row>
    <row r="13" spans="1:9" x14ac:dyDescent="0.3">
      <c r="A13" t="s">
        <v>11</v>
      </c>
      <c r="B13" t="s">
        <v>10</v>
      </c>
      <c r="C13">
        <v>234</v>
      </c>
      <c r="D13">
        <v>45470</v>
      </c>
      <c r="E13">
        <v>3</v>
      </c>
      <c r="F13">
        <v>702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845F-0EA1-40C3-AB0E-14F51A19126E}">
  <dimension ref="A1:L13"/>
  <sheetViews>
    <sheetView workbookViewId="0">
      <selection activeCell="H10" sqref="H10:K14"/>
    </sheetView>
  </sheetViews>
  <sheetFormatPr defaultRowHeight="14.4" x14ac:dyDescent="0.3"/>
  <cols>
    <col min="1" max="1" width="20.33203125" bestFit="1" customWidth="1"/>
    <col min="2" max="2" width="18.21875" bestFit="1" customWidth="1"/>
    <col min="3" max="3" width="13.44140625" bestFit="1" customWidth="1"/>
    <col min="4" max="4" width="13.109375" bestFit="1" customWidth="1"/>
    <col min="8" max="8" width="18.21875" bestFit="1" customWidth="1"/>
    <col min="9" max="9" width="13.44140625" bestFit="1" customWidth="1"/>
    <col min="11" max="11" width="13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</row>
    <row r="2" spans="1:12" x14ac:dyDescent="0.3">
      <c r="A2" t="s">
        <v>6</v>
      </c>
      <c r="B2" t="s">
        <v>7</v>
      </c>
      <c r="C2">
        <v>14789</v>
      </c>
      <c r="D2">
        <v>45516</v>
      </c>
      <c r="E2">
        <v>5</v>
      </c>
      <c r="F2">
        <v>73945</v>
      </c>
    </row>
    <row r="3" spans="1:12" x14ac:dyDescent="0.3">
      <c r="A3" t="s">
        <v>6</v>
      </c>
      <c r="B3" t="s">
        <v>9</v>
      </c>
      <c r="C3">
        <v>600</v>
      </c>
      <c r="D3">
        <v>45549</v>
      </c>
      <c r="E3">
        <v>3</v>
      </c>
      <c r="F3">
        <v>1800</v>
      </c>
    </row>
    <row r="4" spans="1:12" x14ac:dyDescent="0.3">
      <c r="A4" t="s">
        <v>6</v>
      </c>
      <c r="B4" t="s">
        <v>10</v>
      </c>
      <c r="C4">
        <v>100</v>
      </c>
      <c r="D4">
        <v>45461</v>
      </c>
      <c r="E4">
        <v>4</v>
      </c>
      <c r="F4">
        <v>400</v>
      </c>
    </row>
    <row r="5" spans="1:12" x14ac:dyDescent="0.3">
      <c r="A5" t="s">
        <v>5</v>
      </c>
      <c r="B5" t="s">
        <v>7</v>
      </c>
      <c r="C5">
        <v>4589</v>
      </c>
      <c r="D5">
        <v>45186</v>
      </c>
      <c r="E5">
        <v>6</v>
      </c>
      <c r="F5">
        <v>27534</v>
      </c>
      <c r="H5" t="s">
        <v>6</v>
      </c>
      <c r="I5">
        <f>SUM(F2:F4)</f>
        <v>76145</v>
      </c>
      <c r="K5" t="s">
        <v>15</v>
      </c>
      <c r="L5">
        <f>SUM(E2:E13)</f>
        <v>45</v>
      </c>
    </row>
    <row r="6" spans="1:12" x14ac:dyDescent="0.3">
      <c r="A6" t="s">
        <v>5</v>
      </c>
      <c r="B6" t="s">
        <v>8</v>
      </c>
      <c r="C6">
        <v>4587</v>
      </c>
      <c r="D6">
        <v>45550</v>
      </c>
      <c r="E6">
        <v>7</v>
      </c>
      <c r="F6">
        <v>32109</v>
      </c>
      <c r="H6" t="s">
        <v>5</v>
      </c>
      <c r="I6">
        <f>SUM(F5:F7)</f>
        <v>61115</v>
      </c>
    </row>
    <row r="7" spans="1:12" x14ac:dyDescent="0.3">
      <c r="A7" t="s">
        <v>5</v>
      </c>
      <c r="B7" t="s">
        <v>9</v>
      </c>
      <c r="C7">
        <v>368</v>
      </c>
      <c r="D7">
        <v>45560</v>
      </c>
      <c r="E7">
        <v>4</v>
      </c>
      <c r="F7">
        <v>1472</v>
      </c>
      <c r="H7" t="s">
        <v>4</v>
      </c>
      <c r="I7">
        <f>SUM(F8:F11)</f>
        <v>61783</v>
      </c>
    </row>
    <row r="8" spans="1:12" x14ac:dyDescent="0.3">
      <c r="A8" t="s">
        <v>4</v>
      </c>
      <c r="B8" t="s">
        <v>8</v>
      </c>
      <c r="C8">
        <v>15487</v>
      </c>
      <c r="D8">
        <v>45389</v>
      </c>
      <c r="E8">
        <v>1</v>
      </c>
      <c r="F8">
        <v>15487</v>
      </c>
      <c r="H8" t="s">
        <v>11</v>
      </c>
      <c r="I8">
        <f>SUM(F12:F13)</f>
        <v>38036</v>
      </c>
    </row>
    <row r="9" spans="1:12" x14ac:dyDescent="0.3">
      <c r="A9" t="s">
        <v>4</v>
      </c>
      <c r="B9" t="s">
        <v>7</v>
      </c>
      <c r="C9">
        <v>10589</v>
      </c>
      <c r="D9">
        <v>45413</v>
      </c>
      <c r="E9">
        <v>4</v>
      </c>
      <c r="F9">
        <v>42356</v>
      </c>
    </row>
    <row r="10" spans="1:12" x14ac:dyDescent="0.3">
      <c r="A10" t="s">
        <v>4</v>
      </c>
      <c r="B10" t="s">
        <v>9</v>
      </c>
      <c r="C10">
        <v>565</v>
      </c>
      <c r="D10">
        <v>45520</v>
      </c>
      <c r="E10">
        <v>2</v>
      </c>
      <c r="F10">
        <v>1130</v>
      </c>
    </row>
    <row r="11" spans="1:12" x14ac:dyDescent="0.3">
      <c r="A11" t="s">
        <v>4</v>
      </c>
      <c r="B11" t="s">
        <v>10</v>
      </c>
      <c r="C11">
        <v>562</v>
      </c>
      <c r="D11">
        <v>45503</v>
      </c>
      <c r="E11">
        <v>5</v>
      </c>
      <c r="F11">
        <v>2810</v>
      </c>
    </row>
    <row r="12" spans="1:12" x14ac:dyDescent="0.3">
      <c r="A12" t="s">
        <v>11</v>
      </c>
      <c r="B12" t="s">
        <v>7</v>
      </c>
      <c r="C12">
        <v>37334</v>
      </c>
      <c r="D12">
        <v>45394</v>
      </c>
      <c r="E12">
        <v>1</v>
      </c>
      <c r="F12">
        <v>37334</v>
      </c>
    </row>
    <row r="13" spans="1:12" x14ac:dyDescent="0.3">
      <c r="A13" t="s">
        <v>11</v>
      </c>
      <c r="B13" t="s">
        <v>10</v>
      </c>
      <c r="C13">
        <v>234</v>
      </c>
      <c r="D13">
        <v>45470</v>
      </c>
      <c r="E13">
        <v>3</v>
      </c>
      <c r="F13">
        <v>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Діапазон комірок</vt:lpstr>
      <vt:lpstr>Сортування діапазону комірок</vt:lpstr>
      <vt:lpstr>Обчислення в таблиці</vt:lpstr>
      <vt:lpstr>Фільтр_голосні</vt:lpstr>
      <vt:lpstr>Фільтр_ціна</vt:lpstr>
      <vt:lpstr>Фільтр_виручка</vt:lpstr>
      <vt:lpstr>Фільтр_ноутбук вище 5000</vt:lpstr>
      <vt:lpstr>Сумарна виручка</vt:lpstr>
      <vt:lpstr>Сумарна виручка_число товарів</vt:lpstr>
      <vt:lpstr>Підсумок_види товарів</vt:lpstr>
      <vt:lpstr>Зведена таблиця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Суворова Алина</dc:creator>
  <cp:lastModifiedBy>Суворова Алина</cp:lastModifiedBy>
  <dcterms:created xsi:type="dcterms:W3CDTF">2024-10-29T15:46:31Z</dcterms:created>
  <dcterms:modified xsi:type="dcterms:W3CDTF">2024-10-31T08:32:36Z</dcterms:modified>
</cp:coreProperties>
</file>