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6507\Documents\MATLAB\Exam 3 - TR\"/>
    </mc:Choice>
  </mc:AlternateContent>
  <xr:revisionPtr revIDLastSave="0" documentId="13_ncr:1_{25622F36-C648-4D1A-888D-6A0EE6AE3D50}" xr6:coauthVersionLast="47" xr6:coauthVersionMax="47" xr10:uidLastSave="{00000000-0000-0000-0000-000000000000}"/>
  <bookViews>
    <workbookView xWindow="2229" yWindow="2229" windowWidth="16457" windowHeight="9454" xr2:uid="{00000000-000D-0000-FFFF-FFFF00000000}"/>
  </bookViews>
  <sheets>
    <sheet name="CALCULATIONS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3" l="1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5" i="3"/>
  <c r="E15" i="3"/>
  <c r="Q15" i="3" l="1"/>
  <c r="Q16" i="3"/>
  <c r="K16" i="3"/>
  <c r="Q17" i="3" l="1"/>
  <c r="K15" i="3"/>
  <c r="K17" i="3" s="1"/>
</calcChain>
</file>

<file path=xl/sharedStrings.xml><?xml version="1.0" encoding="utf-8"?>
<sst xmlns="http://schemas.openxmlformats.org/spreadsheetml/2006/main" count="35" uniqueCount="25">
  <si>
    <t>Input Section:</t>
  </si>
  <si>
    <t>Assignment</t>
  </si>
  <si>
    <t>Problem Description</t>
  </si>
  <si>
    <t xml:space="preserve">ENGR 132 </t>
  </si>
  <si>
    <t>Your Name</t>
  </si>
  <si>
    <t>Your Purdue Login</t>
  </si>
  <si>
    <t>I have not used material obtained from any other unauthorized source, either modified</t>
  </si>
  <si>
    <t>The solution I am submitting is my own original work.</t>
  </si>
  <si>
    <t xml:space="preserve">or unmodified.  Neither have I provided access to my work to another. </t>
  </si>
  <si>
    <r>
      <t>f(x</t>
    </r>
    <r>
      <rPr>
        <b/>
        <i/>
        <vertAlign val="subscript"/>
        <sz val="10"/>
        <rFont val="Times New Roman"/>
        <family val="1"/>
      </rPr>
      <t>i</t>
    </r>
    <r>
      <rPr>
        <b/>
        <i/>
        <sz val="10"/>
        <rFont val="Times New Roman"/>
        <family val="1"/>
      </rPr>
      <t>)</t>
    </r>
  </si>
  <si>
    <r>
      <t>[y</t>
    </r>
    <r>
      <rPr>
        <b/>
        <i/>
        <vertAlign val="subscript"/>
        <sz val="10"/>
        <rFont val="Times New Roman"/>
        <family val="1"/>
      </rPr>
      <t>i</t>
    </r>
    <r>
      <rPr>
        <b/>
        <i/>
        <sz val="10"/>
        <rFont val="Times New Roman"/>
        <family val="1"/>
      </rPr>
      <t xml:space="preserve"> - f(x</t>
    </r>
    <r>
      <rPr>
        <b/>
        <i/>
        <vertAlign val="subscript"/>
        <sz val="10"/>
        <rFont val="Times New Roman"/>
        <family val="1"/>
      </rPr>
      <t>i</t>
    </r>
    <r>
      <rPr>
        <b/>
        <i/>
        <sz val="10"/>
        <rFont val="Times New Roman"/>
        <family val="1"/>
      </rPr>
      <t>)]^2</t>
    </r>
  </si>
  <si>
    <r>
      <t>[y</t>
    </r>
    <r>
      <rPr>
        <b/>
        <i/>
        <vertAlign val="subscript"/>
        <sz val="10"/>
        <rFont val="Times New Roman"/>
        <family val="1"/>
      </rPr>
      <t>i</t>
    </r>
    <r>
      <rPr>
        <b/>
        <i/>
        <sz val="10"/>
        <rFont val="Times New Roman"/>
        <family val="1"/>
      </rPr>
      <t xml:space="preserve"> - y_bar]^2</t>
    </r>
  </si>
  <si>
    <t xml:space="preserve">y_bar = </t>
  </si>
  <si>
    <t xml:space="preserve">a = </t>
  </si>
  <si>
    <t xml:space="preserve">b = </t>
  </si>
  <si>
    <t xml:space="preserve">SSE = </t>
  </si>
  <si>
    <t xml:space="preserve">SST = </t>
  </si>
  <si>
    <t>Ayaan Furtado-Tiwari</t>
  </si>
  <si>
    <t>afurtado</t>
  </si>
  <si>
    <t>x data</t>
  </si>
  <si>
    <t>y data</t>
  </si>
  <si>
    <t>Model A</t>
  </si>
  <si>
    <t>Model B</t>
  </si>
  <si>
    <t>Exam 3, Problem 1</t>
  </si>
  <si>
    <t xml:space="preserve">r^2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</si>
</sst>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b/>
      <i/>
      <sz val="12"/>
      <name val="Arial"/>
      <family val="2"/>
    </font>
    <font>
      <b/>
      <sz val="10"/>
      <color rgb="FFFF0000"/>
      <name val="Arial"/>
      <family val="2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2" fillId="0" borderId="0" xfId="1"/>
    <xf numFmtId="0" fontId="2" fillId="0" borderId="0" xfId="1" applyAlignment="1">
      <alignment horizontal="right"/>
    </xf>
    <xf numFmtId="0" fontId="2" fillId="0" borderId="0" xfId="1" applyAlignment="1">
      <alignment vertical="center"/>
    </xf>
    <xf numFmtId="0" fontId="6" fillId="6" borderId="0" xfId="1" applyFont="1" applyFill="1" applyAlignment="1">
      <alignment horizontal="center" vertical="center"/>
    </xf>
    <xf numFmtId="0" fontId="2" fillId="0" borderId="0" xfId="1" applyAlignment="1">
      <alignment wrapText="1"/>
    </xf>
    <xf numFmtId="0" fontId="1" fillId="5" borderId="0" xfId="1" applyFont="1" applyFill="1"/>
    <xf numFmtId="0" fontId="2" fillId="0" borderId="0" xfId="1" applyAlignment="1" applyProtection="1">
      <alignment wrapText="1"/>
      <protection locked="0"/>
    </xf>
    <xf numFmtId="0" fontId="2" fillId="0" borderId="0" xfId="1" applyProtection="1">
      <protection locked="0"/>
    </xf>
    <xf numFmtId="0" fontId="3" fillId="0" borderId="0" xfId="1" applyFont="1" applyProtection="1">
      <protection locked="0"/>
    </xf>
    <xf numFmtId="0" fontId="1" fillId="0" borderId="0" xfId="1" applyFont="1" applyProtection="1">
      <protection locked="0"/>
    </xf>
    <xf numFmtId="0" fontId="4" fillId="0" borderId="0" xfId="1" applyFont="1" applyProtection="1">
      <protection locked="0"/>
    </xf>
    <xf numFmtId="164" fontId="2" fillId="0" borderId="0" xfId="1" applyNumberFormat="1"/>
    <xf numFmtId="0" fontId="3" fillId="4" borderId="0" xfId="1" applyFont="1" applyFill="1" applyAlignment="1" applyProtection="1">
      <alignment horizontal="left"/>
      <protection locked="0"/>
    </xf>
    <xf numFmtId="0" fontId="1" fillId="0" borderId="0" xfId="1" applyFont="1" applyAlignment="1" applyProtection="1">
      <alignment horizontal="left" vertical="center" wrapText="1"/>
      <protection locked="0"/>
    </xf>
    <xf numFmtId="0" fontId="2" fillId="3" borderId="0" xfId="1" applyFill="1" applyAlignment="1" applyProtection="1">
      <alignment horizontal="left" vertical="center" wrapText="1"/>
      <protection locked="0"/>
    </xf>
    <xf numFmtId="0" fontId="1" fillId="0" borderId="2" xfId="1" applyFont="1" applyBorder="1" applyAlignment="1" applyProtection="1">
      <alignment horizontal="left"/>
      <protection locked="0"/>
    </xf>
    <xf numFmtId="0" fontId="1" fillId="0" borderId="3" xfId="1" applyFont="1" applyBorder="1" applyAlignment="1" applyProtection="1">
      <alignment horizontal="left"/>
      <protection locked="0"/>
    </xf>
    <xf numFmtId="0" fontId="2" fillId="2" borderId="1" xfId="1" applyFill="1" applyBorder="1" applyAlignment="1" applyProtection="1">
      <alignment horizontal="left"/>
      <protection locked="0"/>
    </xf>
    <xf numFmtId="0" fontId="5" fillId="0" borderId="2" xfId="1" applyFont="1" applyBorder="1" applyAlignment="1" applyProtection="1">
      <alignment horizontal="left"/>
      <protection locked="0"/>
    </xf>
    <xf numFmtId="0" fontId="5" fillId="0" borderId="3" xfId="1" applyFont="1" applyBorder="1" applyAlignment="1" applyProtection="1">
      <alignment horizontal="left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185D-33DF-EC44-AE2A-5E6F8DBC2676}">
  <dimension ref="A1:Q31"/>
  <sheetViews>
    <sheetView tabSelected="1" topLeftCell="H12" workbookViewId="0">
      <selection activeCell="P20" sqref="P20"/>
    </sheetView>
  </sheetViews>
  <sheetFormatPr defaultColWidth="10.84375" defaultRowHeight="12.45" x14ac:dyDescent="0.3"/>
  <cols>
    <col min="1" max="2" width="8.69140625" style="1" customWidth="1"/>
    <col min="3" max="3" width="4.69140625" style="1" customWidth="1"/>
    <col min="4" max="15" width="13.84375" style="1" customWidth="1"/>
    <col min="16" max="16" width="10.84375" style="1"/>
    <col min="17" max="17" width="12.3046875" style="1" bestFit="1" customWidth="1"/>
    <col min="18" max="16384" width="10.84375" style="1"/>
  </cols>
  <sheetData>
    <row r="1" spans="1:17" ht="15" x14ac:dyDescent="0.35">
      <c r="A1" s="11" t="s">
        <v>3</v>
      </c>
      <c r="B1" s="11"/>
      <c r="C1" s="8"/>
      <c r="D1" s="8"/>
      <c r="E1" s="8"/>
      <c r="F1" s="8"/>
    </row>
    <row r="2" spans="1:17" x14ac:dyDescent="0.3">
      <c r="A2" s="19" t="s">
        <v>4</v>
      </c>
      <c r="B2" s="20"/>
      <c r="C2" s="18" t="s">
        <v>17</v>
      </c>
      <c r="D2" s="18"/>
      <c r="E2" s="18"/>
      <c r="F2" s="8"/>
    </row>
    <row r="3" spans="1:17" x14ac:dyDescent="0.3">
      <c r="A3" s="19" t="s">
        <v>5</v>
      </c>
      <c r="B3" s="20"/>
      <c r="C3" s="18" t="s">
        <v>18</v>
      </c>
      <c r="D3" s="18"/>
      <c r="E3" s="18"/>
      <c r="F3" s="8"/>
    </row>
    <row r="4" spans="1:17" x14ac:dyDescent="0.3">
      <c r="A4" s="16" t="s">
        <v>1</v>
      </c>
      <c r="B4" s="17"/>
      <c r="C4" s="18" t="s">
        <v>23</v>
      </c>
      <c r="D4" s="18"/>
      <c r="E4" s="18"/>
    </row>
    <row r="5" spans="1:17" x14ac:dyDescent="0.3">
      <c r="A5" s="8"/>
    </row>
    <row r="6" spans="1:17" x14ac:dyDescent="0.3">
      <c r="A6" s="10"/>
      <c r="B6" s="10"/>
      <c r="C6" s="8"/>
      <c r="D6" s="8"/>
      <c r="E6" s="8"/>
      <c r="F6" s="8"/>
    </row>
    <row r="7" spans="1:17" ht="14.6" x14ac:dyDescent="0.4">
      <c r="A7" s="13" t="s">
        <v>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8"/>
      <c r="M7" s="8"/>
      <c r="N7" s="8"/>
      <c r="O7" s="8"/>
    </row>
    <row r="8" spans="1:17" ht="14.6" x14ac:dyDescent="0.4">
      <c r="A8" s="13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8"/>
      <c r="M8" s="8"/>
      <c r="N8" s="8"/>
      <c r="O8" s="8"/>
    </row>
    <row r="9" spans="1:17" ht="14.6" x14ac:dyDescent="0.4">
      <c r="A9" s="13" t="s">
        <v>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8"/>
      <c r="M9" s="8"/>
      <c r="N9" s="8"/>
      <c r="O9" s="8"/>
    </row>
    <row r="10" spans="1:17" ht="14.6" x14ac:dyDescent="0.4">
      <c r="A10" s="9"/>
      <c r="B10" s="9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7" x14ac:dyDescent="0.3">
      <c r="A11" s="14" t="s">
        <v>2</v>
      </c>
      <c r="B11" s="14"/>
      <c r="C11" s="15">
        <v>1</v>
      </c>
      <c r="D11" s="15"/>
      <c r="E11" s="15"/>
      <c r="F11" s="15"/>
      <c r="G11" s="15"/>
      <c r="H11" s="15"/>
      <c r="I11" s="15"/>
      <c r="J11" s="15"/>
      <c r="K11" s="15"/>
      <c r="L11" s="7"/>
      <c r="M11" s="7"/>
      <c r="N11" s="7"/>
      <c r="O11" s="7"/>
    </row>
    <row r="13" spans="1:17" x14ac:dyDescent="0.3">
      <c r="A13" s="6" t="s">
        <v>0</v>
      </c>
      <c r="B13" s="6"/>
      <c r="G13" s="1" t="s">
        <v>21</v>
      </c>
      <c r="M13" s="1" t="s">
        <v>22</v>
      </c>
    </row>
    <row r="14" spans="1:17" ht="14.6" x14ac:dyDescent="0.3">
      <c r="A14" t="s">
        <v>19</v>
      </c>
      <c r="B14" t="s">
        <v>20</v>
      </c>
      <c r="C14" s="5"/>
      <c r="D14" s="3"/>
      <c r="E14" s="3"/>
      <c r="F14" s="3"/>
      <c r="G14" s="4" t="s">
        <v>9</v>
      </c>
      <c r="H14" s="4" t="s">
        <v>10</v>
      </c>
      <c r="I14" s="4" t="s">
        <v>11</v>
      </c>
      <c r="J14" s="3"/>
      <c r="K14" s="3"/>
      <c r="M14" s="4" t="s">
        <v>9</v>
      </c>
      <c r="N14" s="4" t="s">
        <v>10</v>
      </c>
      <c r="O14" s="4" t="s">
        <v>11</v>
      </c>
      <c r="P14" s="3"/>
      <c r="Q14" s="3"/>
    </row>
    <row r="15" spans="1:17" x14ac:dyDescent="0.3">
      <c r="A15">
        <v>4.62</v>
      </c>
      <c r="B15">
        <v>1.93</v>
      </c>
      <c r="D15" s="2" t="s">
        <v>12</v>
      </c>
      <c r="E15" s="12">
        <f>AVERAGE(B15:B30)</f>
        <v>134.04750000000001</v>
      </c>
      <c r="G15" s="12">
        <f>$E$18*A15+$E$19</f>
        <v>8.6647999999999996</v>
      </c>
      <c r="H15" s="12">
        <f>(B15-G15)^2</f>
        <v>45.357531039999998</v>
      </c>
      <c r="I15" s="12">
        <f>(B15-$E$15)^2</f>
        <v>17455.033806250001</v>
      </c>
      <c r="J15" s="2" t="s">
        <v>15</v>
      </c>
      <c r="K15" s="12">
        <f>SUM(H15:H30)</f>
        <v>10128.229001440002</v>
      </c>
      <c r="M15" s="12">
        <f>$E$22*A15+$E$23</f>
        <v>1.9328000000000003</v>
      </c>
      <c r="N15" s="12">
        <f>(B15-M15)^2</f>
        <v>7.8400000000020036E-6</v>
      </c>
      <c r="O15" s="12">
        <f>(B15-$E$15)^2</f>
        <v>17455.033806250001</v>
      </c>
      <c r="P15" s="2" t="s">
        <v>15</v>
      </c>
      <c r="Q15" s="12">
        <f>SUM(N15:N30)</f>
        <v>25655.476366240004</v>
      </c>
    </row>
    <row r="16" spans="1:17" x14ac:dyDescent="0.3">
      <c r="A16">
        <v>9.69</v>
      </c>
      <c r="B16">
        <v>16.55</v>
      </c>
      <c r="D16" s="2"/>
      <c r="E16" s="12"/>
      <c r="G16" s="12">
        <f t="shared" ref="G16:G30" si="0">$E$18*A16+$E$19</f>
        <v>26.612599999999997</v>
      </c>
      <c r="H16" s="12">
        <f t="shared" ref="H16:H30" si="1">(B16-G16)^2</f>
        <v>101.25591875999993</v>
      </c>
      <c r="I16" s="12">
        <f t="shared" ref="I16:I30" si="2">(B16-$E$15)^2</f>
        <v>13805.662506250004</v>
      </c>
      <c r="J16" s="2" t="s">
        <v>16</v>
      </c>
      <c r="K16" s="12">
        <f>SUM(I15:I30)</f>
        <v>113041.68030000001</v>
      </c>
      <c r="M16" s="12">
        <f t="shared" ref="M16:M31" si="3">$E$22*A16+$E$23</f>
        <v>16.8386</v>
      </c>
      <c r="N16" s="12">
        <f t="shared" ref="N16:N31" si="4">(B16-M16)^2</f>
        <v>8.3289959999999344E-2</v>
      </c>
      <c r="O16" s="12">
        <f t="shared" ref="O16:O30" si="5">(B16-$E$15)^2</f>
        <v>13805.662506250004</v>
      </c>
      <c r="P16" s="2" t="s">
        <v>16</v>
      </c>
      <c r="Q16" s="12">
        <f>SUM(O15:O30)</f>
        <v>113041.68030000001</v>
      </c>
    </row>
    <row r="17" spans="1:17" x14ac:dyDescent="0.3">
      <c r="A17">
        <v>11.08</v>
      </c>
      <c r="B17">
        <v>39.11</v>
      </c>
      <c r="D17" s="2" t="s">
        <v>21</v>
      </c>
      <c r="E17" s="12"/>
      <c r="G17" s="12">
        <f t="shared" si="0"/>
        <v>31.533199999999997</v>
      </c>
      <c r="H17" s="12">
        <f t="shared" si="1"/>
        <v>57.40789824000003</v>
      </c>
      <c r="I17" s="12">
        <f t="shared" si="2"/>
        <v>9013.1289062500018</v>
      </c>
      <c r="J17" s="2" t="s">
        <v>24</v>
      </c>
      <c r="K17" s="12">
        <f>1 - (K15/K16)</f>
        <v>0.91040270301573001</v>
      </c>
      <c r="M17" s="12">
        <f t="shared" si="3"/>
        <v>20.925200000000004</v>
      </c>
      <c r="N17" s="12">
        <f t="shared" si="4"/>
        <v>330.68695103999983</v>
      </c>
      <c r="O17" s="12">
        <f t="shared" si="5"/>
        <v>9013.1289062500018</v>
      </c>
      <c r="P17" s="2" t="s">
        <v>24</v>
      </c>
      <c r="Q17" s="12">
        <f>1 - (Q15/Q16)</f>
        <v>0.77304409932554763</v>
      </c>
    </row>
    <row r="18" spans="1:17" x14ac:dyDescent="0.3">
      <c r="A18">
        <v>19.41</v>
      </c>
      <c r="B18">
        <v>57.99</v>
      </c>
      <c r="D18" s="2" t="s">
        <v>13</v>
      </c>
      <c r="E18" s="12">
        <v>3.54</v>
      </c>
      <c r="G18" s="12">
        <f t="shared" si="0"/>
        <v>61.0214</v>
      </c>
      <c r="H18" s="12">
        <f t="shared" si="1"/>
        <v>9.1893859599999868</v>
      </c>
      <c r="I18" s="12">
        <f t="shared" si="2"/>
        <v>5784.7433062500004</v>
      </c>
      <c r="J18" s="2"/>
      <c r="M18" s="12">
        <f t="shared" si="3"/>
        <v>45.415399999999998</v>
      </c>
      <c r="N18" s="12">
        <f t="shared" si="4"/>
        <v>158.1205651600001</v>
      </c>
      <c r="O18" s="12">
        <f t="shared" si="5"/>
        <v>5784.7433062500004</v>
      </c>
      <c r="P18" s="2"/>
    </row>
    <row r="19" spans="1:17" x14ac:dyDescent="0.3">
      <c r="A19">
        <v>21.33</v>
      </c>
      <c r="B19">
        <v>70.52</v>
      </c>
      <c r="D19" s="2" t="s">
        <v>14</v>
      </c>
      <c r="E19" s="1">
        <v>-7.69</v>
      </c>
      <c r="G19" s="12">
        <f t="shared" si="0"/>
        <v>67.81819999999999</v>
      </c>
      <c r="H19" s="12">
        <f t="shared" si="1"/>
        <v>7.2997232400000307</v>
      </c>
      <c r="I19" s="12">
        <f t="shared" si="2"/>
        <v>4035.7432562500021</v>
      </c>
      <c r="J19" s="2"/>
      <c r="M19" s="12">
        <f t="shared" si="3"/>
        <v>51.060199999999995</v>
      </c>
      <c r="N19" s="12">
        <f t="shared" si="4"/>
        <v>378.68381604000007</v>
      </c>
      <c r="O19" s="12">
        <f t="shared" si="5"/>
        <v>4035.7432562500021</v>
      </c>
      <c r="P19" s="2"/>
    </row>
    <row r="20" spans="1:17" x14ac:dyDescent="0.3">
      <c r="A20">
        <v>25.83</v>
      </c>
      <c r="B20">
        <v>99.96</v>
      </c>
      <c r="D20" s="2"/>
      <c r="G20" s="12">
        <f t="shared" si="0"/>
        <v>83.748199999999997</v>
      </c>
      <c r="H20" s="12">
        <f t="shared" si="1"/>
        <v>262.82245923999989</v>
      </c>
      <c r="I20" s="12">
        <f t="shared" si="2"/>
        <v>1161.9576562500013</v>
      </c>
      <c r="J20" s="2"/>
      <c r="M20" s="12">
        <f t="shared" si="3"/>
        <v>64.290199999999984</v>
      </c>
      <c r="N20" s="12">
        <f t="shared" si="4"/>
        <v>1272.3346320400008</v>
      </c>
      <c r="O20" s="12">
        <f t="shared" si="5"/>
        <v>1161.9576562500013</v>
      </c>
      <c r="P20" s="2"/>
    </row>
    <row r="21" spans="1:17" x14ac:dyDescent="0.3">
      <c r="A21">
        <v>33</v>
      </c>
      <c r="B21">
        <v>103.58</v>
      </c>
      <c r="D21" s="2" t="s">
        <v>22</v>
      </c>
      <c r="G21" s="12">
        <f t="shared" si="0"/>
        <v>109.13000000000001</v>
      </c>
      <c r="H21" s="12">
        <f t="shared" si="1"/>
        <v>30.802500000000126</v>
      </c>
      <c r="I21" s="12">
        <f t="shared" si="2"/>
        <v>928.26855625000098</v>
      </c>
      <c r="J21" s="2"/>
      <c r="M21" s="12">
        <f t="shared" si="3"/>
        <v>85.36999999999999</v>
      </c>
      <c r="N21" s="12">
        <f t="shared" si="4"/>
        <v>331.6041000000003</v>
      </c>
      <c r="O21" s="12">
        <f t="shared" si="5"/>
        <v>928.26855625000098</v>
      </c>
      <c r="P21" s="2"/>
    </row>
    <row r="22" spans="1:17" x14ac:dyDescent="0.3">
      <c r="A22">
        <v>41.6</v>
      </c>
      <c r="B22">
        <v>113.24</v>
      </c>
      <c r="D22" s="2" t="s">
        <v>13</v>
      </c>
      <c r="E22" s="1">
        <v>2.94</v>
      </c>
      <c r="G22" s="12">
        <f t="shared" si="0"/>
        <v>139.57400000000001</v>
      </c>
      <c r="H22" s="12">
        <f t="shared" si="1"/>
        <v>693.47955600000091</v>
      </c>
      <c r="I22" s="12">
        <f t="shared" si="2"/>
        <v>432.95205625000079</v>
      </c>
      <c r="J22" s="2"/>
      <c r="M22" s="12">
        <f t="shared" si="3"/>
        <v>110.654</v>
      </c>
      <c r="N22" s="12">
        <f t="shared" si="4"/>
        <v>6.6873959999999926</v>
      </c>
      <c r="O22" s="12">
        <f t="shared" si="5"/>
        <v>432.95205625000079</v>
      </c>
      <c r="P22" s="2"/>
    </row>
    <row r="23" spans="1:17" x14ac:dyDescent="0.3">
      <c r="A23">
        <v>45.2</v>
      </c>
      <c r="B23">
        <v>154.97</v>
      </c>
      <c r="D23" s="2" t="s">
        <v>14</v>
      </c>
      <c r="E23" s="1">
        <v>-11.65</v>
      </c>
      <c r="G23" s="12">
        <f t="shared" si="0"/>
        <v>152.31800000000001</v>
      </c>
      <c r="H23" s="12">
        <f t="shared" si="1"/>
        <v>7.0331039999999296</v>
      </c>
      <c r="I23" s="12">
        <f t="shared" si="2"/>
        <v>437.75100624999936</v>
      </c>
      <c r="J23" s="2"/>
      <c r="M23" s="12">
        <f t="shared" si="3"/>
        <v>121.238</v>
      </c>
      <c r="N23" s="12">
        <f t="shared" si="4"/>
        <v>1137.8478239999999</v>
      </c>
      <c r="O23" s="12">
        <f t="shared" si="5"/>
        <v>437.75100624999936</v>
      </c>
      <c r="P23" s="2"/>
    </row>
    <row r="24" spans="1:17" x14ac:dyDescent="0.3">
      <c r="A24">
        <v>48.39</v>
      </c>
      <c r="B24">
        <v>133.49</v>
      </c>
      <c r="D24" s="2"/>
      <c r="G24" s="12">
        <f t="shared" si="0"/>
        <v>163.61060000000001</v>
      </c>
      <c r="H24" s="12">
        <f t="shared" si="1"/>
        <v>907.25054435999971</v>
      </c>
      <c r="I24" s="12">
        <f t="shared" si="2"/>
        <v>0.31080625000000506</v>
      </c>
      <c r="J24" s="2"/>
      <c r="M24" s="12">
        <f t="shared" si="3"/>
        <v>130.61660000000001</v>
      </c>
      <c r="N24" s="12">
        <f t="shared" si="4"/>
        <v>8.2564275600000219</v>
      </c>
      <c r="O24" s="12">
        <f t="shared" si="5"/>
        <v>0.31080625000000506</v>
      </c>
      <c r="P24" s="2"/>
    </row>
    <row r="25" spans="1:17" x14ac:dyDescent="0.3">
      <c r="A25">
        <v>50.95</v>
      </c>
      <c r="B25">
        <v>153.94</v>
      </c>
      <c r="D25" s="2"/>
      <c r="G25" s="12">
        <f t="shared" si="0"/>
        <v>172.673</v>
      </c>
      <c r="H25" s="12">
        <f t="shared" si="1"/>
        <v>350.92528900000013</v>
      </c>
      <c r="I25" s="12">
        <f t="shared" si="2"/>
        <v>395.71155624999938</v>
      </c>
      <c r="M25" s="12">
        <f t="shared" si="3"/>
        <v>138.143</v>
      </c>
      <c r="N25" s="12">
        <f t="shared" si="4"/>
        <v>249.54520899999991</v>
      </c>
      <c r="O25" s="12">
        <f t="shared" si="5"/>
        <v>395.71155624999938</v>
      </c>
    </row>
    <row r="26" spans="1:17" x14ac:dyDescent="0.3">
      <c r="A26">
        <v>54.13</v>
      </c>
      <c r="B26">
        <v>196.7</v>
      </c>
      <c r="G26" s="12">
        <f t="shared" si="0"/>
        <v>183.93020000000001</v>
      </c>
      <c r="H26" s="12">
        <f t="shared" si="1"/>
        <v>163.06779203999938</v>
      </c>
      <c r="I26" s="12">
        <f t="shared" si="2"/>
        <v>3925.3357562499968</v>
      </c>
      <c r="M26" s="12">
        <f t="shared" si="3"/>
        <v>147.4922</v>
      </c>
      <c r="N26" s="12">
        <f t="shared" si="4"/>
        <v>2421.4075808399994</v>
      </c>
      <c r="O26" s="12">
        <f t="shared" si="5"/>
        <v>3925.3357562499968</v>
      </c>
    </row>
    <row r="27" spans="1:17" x14ac:dyDescent="0.3">
      <c r="A27">
        <v>56.22</v>
      </c>
      <c r="B27">
        <v>228.03</v>
      </c>
      <c r="G27" s="12">
        <f t="shared" si="0"/>
        <v>191.3288</v>
      </c>
      <c r="H27" s="12">
        <f t="shared" si="1"/>
        <v>1346.9780814400001</v>
      </c>
      <c r="I27" s="12">
        <f t="shared" si="2"/>
        <v>8832.7103062499973</v>
      </c>
      <c r="M27" s="12">
        <f t="shared" si="3"/>
        <v>153.63679999999999</v>
      </c>
      <c r="N27" s="12">
        <f t="shared" si="4"/>
        <v>5534.3482062400008</v>
      </c>
      <c r="O27" s="12">
        <f t="shared" si="5"/>
        <v>8832.7103062499973</v>
      </c>
    </row>
    <row r="28" spans="1:17" x14ac:dyDescent="0.3">
      <c r="A28">
        <v>66.180000000000007</v>
      </c>
      <c r="B28">
        <v>268.92</v>
      </c>
      <c r="G28" s="12">
        <f t="shared" si="0"/>
        <v>226.58720000000002</v>
      </c>
      <c r="H28" s="12">
        <f t="shared" si="1"/>
        <v>1792.0659558399993</v>
      </c>
      <c r="I28" s="12">
        <f t="shared" si="2"/>
        <v>18190.591256250002</v>
      </c>
      <c r="M28" s="12">
        <f t="shared" si="3"/>
        <v>182.91920000000002</v>
      </c>
      <c r="N28" s="12">
        <f t="shared" si="4"/>
        <v>7396.1376006399996</v>
      </c>
      <c r="O28" s="12">
        <f t="shared" si="5"/>
        <v>18190.591256250002</v>
      </c>
    </row>
    <row r="29" spans="1:17" x14ac:dyDescent="0.3">
      <c r="A29">
        <v>67.42</v>
      </c>
      <c r="B29">
        <v>266.75</v>
      </c>
      <c r="G29" s="12">
        <f t="shared" si="0"/>
        <v>230.9768</v>
      </c>
      <c r="H29" s="12">
        <f t="shared" si="1"/>
        <v>1279.7218382400001</v>
      </c>
      <c r="I29" s="12">
        <f t="shared" si="2"/>
        <v>17609.953506249996</v>
      </c>
      <c r="M29" s="12">
        <f t="shared" si="3"/>
        <v>186.56479999999999</v>
      </c>
      <c r="N29" s="12">
        <f t="shared" si="4"/>
        <v>6429.6662990400018</v>
      </c>
      <c r="O29" s="12">
        <f t="shared" si="5"/>
        <v>17609.953506249996</v>
      </c>
    </row>
    <row r="30" spans="1:17" x14ac:dyDescent="0.3">
      <c r="A30">
        <v>85.37</v>
      </c>
      <c r="B30">
        <v>239.08</v>
      </c>
      <c r="G30" s="12">
        <f t="shared" si="0"/>
        <v>294.51980000000003</v>
      </c>
      <c r="H30" s="12">
        <f t="shared" si="1"/>
        <v>3073.5714240400021</v>
      </c>
      <c r="I30" s="12">
        <f t="shared" si="2"/>
        <v>11031.82605625</v>
      </c>
      <c r="M30" s="12">
        <f t="shared" si="3"/>
        <v>239.33780000000002</v>
      </c>
      <c r="N30" s="12">
        <f t="shared" si="4"/>
        <v>6.6460840000001617E-2</v>
      </c>
      <c r="O30" s="12">
        <f t="shared" si="5"/>
        <v>11031.82605625</v>
      </c>
    </row>
    <row r="31" spans="1:17" x14ac:dyDescent="0.3">
      <c r="H31" s="2"/>
      <c r="N31" s="12"/>
    </row>
  </sheetData>
  <mergeCells count="11">
    <mergeCell ref="A2:B2"/>
    <mergeCell ref="C2:E2"/>
    <mergeCell ref="A3:B3"/>
    <mergeCell ref="C3:E3"/>
    <mergeCell ref="A4:B4"/>
    <mergeCell ref="C4:E4"/>
    <mergeCell ref="A7:K7"/>
    <mergeCell ref="A8:K8"/>
    <mergeCell ref="A9:K9"/>
    <mergeCell ref="A11:B11"/>
    <mergeCell ref="C11:K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45D6-B58C-354F-BE57-F5B25252B42F}">
  <dimension ref="A1"/>
  <sheetViews>
    <sheetView workbookViewId="0"/>
  </sheetViews>
  <sheetFormatPr defaultColWidth="11.07421875" defaultRowHeight="12.4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DDA4CDB7AFA488A64FE2E6DFC4A92" ma:contentTypeVersion="1" ma:contentTypeDescription="Create a new document." ma:contentTypeScope="" ma:versionID="fc4ea9fb80a99ce00338f02c634617f0">
  <xsd:schema xmlns:xsd="http://www.w3.org/2001/XMLSchema" xmlns:p="http://schemas.microsoft.com/office/2006/metadata/properties" xmlns:ns2="9e1b566f-7f43-45c5-ba82-b8518fc64f0f" targetNamespace="http://schemas.microsoft.com/office/2006/metadata/properties" ma:root="true" ma:fieldsID="7619bde28a80739867a2c04a9b5ff5e6" ns2:_="">
    <xsd:import namespace="9e1b566f-7f43-45c5-ba82-b8518fc64f0f"/>
    <xsd:element name="properties">
      <xsd:complexType>
        <xsd:sequence>
          <xsd:element name="documentManagement">
            <xsd:complexType>
              <xsd:all>
                <xsd:element ref="ns2:Comment_x0020_on_x0020_change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e1b566f-7f43-45c5-ba82-b8518fc64f0f" elementFormDefault="qualified">
    <xsd:import namespace="http://schemas.microsoft.com/office/2006/documentManagement/types"/>
    <xsd:element name="Comment_x0020_on_x0020_changes" ma:index="8" nillable="true" ma:displayName="Comment on changes" ma:description="Comments on changes" ma:internalName="Comment_x0020_on_x0020_change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Comment_x0020_on_x0020_changes xmlns="9e1b566f-7f43-45c5-ba82-b8518fc64f0f" xsi:nil="true"/>
  </documentManagement>
</p:properties>
</file>

<file path=customXml/itemProps1.xml><?xml version="1.0" encoding="utf-8"?>
<ds:datastoreItem xmlns:ds="http://schemas.openxmlformats.org/officeDocument/2006/customXml" ds:itemID="{D467072E-325B-4113-87C1-C581C8B30B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445F54-AEA9-497E-90AD-F1149CEA57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1b566f-7f43-45c5-ba82-b8518fc64f0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5AEEA11-8560-48FD-8A43-F8083A6496F0}">
  <ds:schemaRefs>
    <ds:schemaRef ds:uri="http://www.w3.org/XML/1998/namespace"/>
    <ds:schemaRef ds:uri="9e1b566f-7f43-45c5-ba82-b8518fc64f0f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Sheet1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rmont</dc:creator>
  <cp:lastModifiedBy>Ayaan FT</cp:lastModifiedBy>
  <cp:lastPrinted>2019-10-08T14:19:52Z</cp:lastPrinted>
  <dcterms:created xsi:type="dcterms:W3CDTF">2006-08-25T21:19:08Z</dcterms:created>
  <dcterms:modified xsi:type="dcterms:W3CDTF">2023-04-13T14:52:16Z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0x010100E7EDDA4CDB7AFA488A64FE2E6DFC4A92</vt:lpwstr>
  </property>
  <property fmtid="{D5CDD505-2E9C-101B-9397-08002B2CF9AE}" pid="3" name="MSIP_Label_4044bd30-2ed7-4c9d-9d12-46200872a97b_Enabled">
    <vt:lpwstr>true</vt:lpwstr>
  </property>
  <property fmtid="{D5CDD505-2E9C-101B-9397-08002B2CF9AE}" pid="4" name="MSIP_Label_4044bd30-2ed7-4c9d-9d12-46200872a97b_SetDate">
    <vt:lpwstr>2023-03-07T02:41:17Z</vt:lpwstr>
  </property>
  <property fmtid="{D5CDD505-2E9C-101B-9397-08002B2CF9AE}" pid="5" name="MSIP_Label_4044bd30-2ed7-4c9d-9d12-46200872a97b_Method">
    <vt:lpwstr>Standard</vt:lpwstr>
  </property>
  <property fmtid="{D5CDD505-2E9C-101B-9397-08002B2CF9AE}" pid="6" name="MSIP_Label_4044bd30-2ed7-4c9d-9d12-46200872a97b_Name">
    <vt:lpwstr>defa4170-0d19-0005-0004-bc88714345d2</vt:lpwstr>
  </property>
  <property fmtid="{D5CDD505-2E9C-101B-9397-08002B2CF9AE}" pid="7" name="MSIP_Label_4044bd30-2ed7-4c9d-9d12-46200872a97b_SiteId">
    <vt:lpwstr>4130bd39-7c53-419c-b1e5-8758d6d63f21</vt:lpwstr>
  </property>
  <property fmtid="{D5CDD505-2E9C-101B-9397-08002B2CF9AE}" pid="8" name="MSIP_Label_4044bd30-2ed7-4c9d-9d12-46200872a97b_ActionId">
    <vt:lpwstr>ed958569-9a08-4d58-9d1f-8d11f3549b9f</vt:lpwstr>
  </property>
  <property fmtid="{D5CDD505-2E9C-101B-9397-08002B2CF9AE}" pid="9" name="MSIP_Label_4044bd30-2ed7-4c9d-9d12-46200872a97b_ContentBits">
    <vt:lpwstr>0</vt:lpwstr>
  </property>
</Properties>
</file>