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507\Desktop\School\Purdue\Clubs &amp; Organizations\PER\Projects\2023-2024\Angular Backlash Calculations\"/>
    </mc:Choice>
  </mc:AlternateContent>
  <xr:revisionPtr revIDLastSave="0" documentId="13_ncr:1_{4B287C93-61E9-4E25-AA17-11DAD22BF434}" xr6:coauthVersionLast="47" xr6:coauthVersionMax="47" xr10:uidLastSave="{00000000-0000-0000-0000-000000000000}"/>
  <bookViews>
    <workbookView xWindow="-103" yWindow="-103" windowWidth="22149" windowHeight="13200" xr2:uid="{E34B4441-200B-4E0F-94D3-659CD5161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4" i="1"/>
  <c r="F19" i="1"/>
  <c r="B19" i="1"/>
  <c r="C4" i="1"/>
  <c r="B3" i="1"/>
  <c r="C3" i="1"/>
  <c r="B2" i="1"/>
  <c r="C2" i="1"/>
  <c r="F15" i="1"/>
  <c r="B15" i="1"/>
</calcChain>
</file>

<file path=xl/sharedStrings.xml><?xml version="1.0" encoding="utf-8"?>
<sst xmlns="http://schemas.openxmlformats.org/spreadsheetml/2006/main" count="40" uniqueCount="25">
  <si>
    <t>Ring Gear - Planet Gear</t>
  </si>
  <si>
    <t>Pitch Diameter (mm)</t>
  </si>
  <si>
    <t>Sun Gear</t>
  </si>
  <si>
    <t>Number of Teeth</t>
  </si>
  <si>
    <t>Circular Pitch (mm)</t>
  </si>
  <si>
    <t>Tooth Thickness (mm)</t>
  </si>
  <si>
    <t xml:space="preserve"> Large Planet Gear - Sun Gear</t>
  </si>
  <si>
    <t>Large Planet Gear</t>
  </si>
  <si>
    <t>https://www.quora.com/What-is-the-diametral-pitch-of-a-gear-Why-is-it-used</t>
  </si>
  <si>
    <t>Circumfrential Backlash (mm)</t>
  </si>
  <si>
    <t>Normal Backlash (mm)</t>
  </si>
  <si>
    <t>Angular Backlash (mm)</t>
  </si>
  <si>
    <t>Radial Backlash (mm)</t>
  </si>
  <si>
    <t>Axial Backlash (mm)</t>
  </si>
  <si>
    <t>Pressure Angle (deg)</t>
  </si>
  <si>
    <t>Reference Cylinder Helix Angle (deg)</t>
  </si>
  <si>
    <t>Reference Diameter (mm)</t>
  </si>
  <si>
    <t>https://boyanmfg.com/gear-terminology-teeth-calculation-formulas-easy-guide/</t>
  </si>
  <si>
    <t>Addendum (mm)</t>
  </si>
  <si>
    <t>Major Diameter (mm)</t>
  </si>
  <si>
    <t>*doesn’t apply</t>
  </si>
  <si>
    <t>Ring Gear</t>
  </si>
  <si>
    <t>Small Planet Gear</t>
  </si>
  <si>
    <t>Backlash</t>
  </si>
  <si>
    <t>Minor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</si>
</sst>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17645</xdr:colOff>
      <xdr:row>1</xdr:row>
      <xdr:rowOff>136071</xdr:rowOff>
    </xdr:from>
    <xdr:to>
      <xdr:col>14</xdr:col>
      <xdr:colOff>157770</xdr:colOff>
      <xdr:row>14</xdr:row>
      <xdr:rowOff>168728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78EE78-A7AF-65C9-BB71-3779C56CA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9388" y="321128"/>
          <a:ext cx="3405840" cy="2438400"/>
        </a:xfrm>
        <a:prstGeom prst="rect">
          <a:avLst/>
        </a:prstGeom>
      </xdr:spPr>
    </xdr:pic>
    <xdr:clientData/>
  </xdr:twoCellAnchor>
  <xdr:twoCellAnchor editAs="oneCell">
    <xdr:from>
      <xdr:col>8</xdr:col>
      <xdr:colOff>650818</xdr:colOff>
      <xdr:row>17</xdr:row>
      <xdr:rowOff>16328</xdr:rowOff>
    </xdr:from>
    <xdr:to>
      <xdr:col>12</xdr:col>
      <xdr:colOff>544286</xdr:colOff>
      <xdr:row>27</xdr:row>
      <xdr:rowOff>160563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78C53D-D56E-6177-15BD-0E24D59D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7732" y="3162299"/>
          <a:ext cx="2506039" cy="1994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F710-384A-435F-B9E3-527B6DC0470B}">
  <dimension ref="A1:J29"/>
  <sheetViews>
    <sheetView tabSelected="1" workbookViewId="0">
      <selection activeCell="C9" sqref="C9"/>
    </sheetView>
  </sheetViews>
  <sheetFormatPr defaultRowHeight="14.6" x14ac:dyDescent="0.4"/>
  <cols>
    <col min="1" max="1" width="31" bestFit="1" customWidth="1"/>
    <col min="2" max="2" width="19.84375" bestFit="1" customWidth="1"/>
    <col min="3" max="3" width="31" bestFit="1" customWidth="1"/>
    <col min="5" max="5" width="31" bestFit="1" customWidth="1"/>
    <col min="6" max="6" width="15.07421875" customWidth="1"/>
    <col min="7" max="7" width="31" bestFit="1" customWidth="1"/>
  </cols>
  <sheetData>
    <row r="1" spans="1:10" x14ac:dyDescent="0.4">
      <c r="A1" s="1" t="s">
        <v>23</v>
      </c>
      <c r="B1" s="1" t="s">
        <v>0</v>
      </c>
      <c r="C1" s="1" t="s">
        <v>6</v>
      </c>
    </row>
    <row r="2" spans="1:10" x14ac:dyDescent="0.4">
      <c r="A2" t="s">
        <v>9</v>
      </c>
      <c r="B2">
        <f>(F15-F16-H13)/2</f>
        <v>2.5781694115407094E-2</v>
      </c>
      <c r="C2">
        <f>(B15-B16-D13)/2</f>
        <v>5.1296326794896596E-2</v>
      </c>
    </row>
    <row r="3" spans="1:10" x14ac:dyDescent="0.4">
      <c r="A3" t="s">
        <v>10</v>
      </c>
      <c r="B3">
        <f>B2*COS(F17)*COS(F18)</f>
        <v>1.0521046891657521E-2</v>
      </c>
      <c r="C3">
        <f xml:space="preserve"> C2*COS(B17)*COS(B18)</f>
        <v>2.0933110801914945E-2</v>
      </c>
    </row>
    <row r="4" spans="1:10" x14ac:dyDescent="0.4">
      <c r="A4" t="s">
        <v>11</v>
      </c>
      <c r="B4">
        <f>(B2*360)/(PI()*F19)</f>
        <v>2.9765697332300906E-2</v>
      </c>
      <c r="C4">
        <f>(C2*360)/(PI()*B19)</f>
        <v>0.20993307356224375</v>
      </c>
    </row>
    <row r="5" spans="1:10" x14ac:dyDescent="0.4">
      <c r="A5" t="s">
        <v>12</v>
      </c>
      <c r="B5">
        <f>B3/(2*SIN(F17))</f>
        <v>5.7621455850020188E-3</v>
      </c>
      <c r="C5">
        <f>C3/(2*SIN(B17))</f>
        <v>1.1464603592182017E-2</v>
      </c>
    </row>
    <row r="6" spans="1:10" x14ac:dyDescent="0.4">
      <c r="A6" t="s">
        <v>13</v>
      </c>
      <c r="B6" t="s">
        <v>20</v>
      </c>
      <c r="C6" t="s">
        <v>20</v>
      </c>
    </row>
    <row r="12" spans="1:10" x14ac:dyDescent="0.4">
      <c r="A12" s="1" t="s">
        <v>2</v>
      </c>
      <c r="C12" s="1" t="s">
        <v>7</v>
      </c>
      <c r="E12" s="1" t="s">
        <v>21</v>
      </c>
      <c r="G12" s="1" t="s">
        <v>22</v>
      </c>
    </row>
    <row r="13" spans="1:10" x14ac:dyDescent="0.4">
      <c r="A13" t="s">
        <v>1</v>
      </c>
      <c r="B13">
        <v>27</v>
      </c>
      <c r="C13" t="s">
        <v>5</v>
      </c>
      <c r="D13">
        <v>1.52</v>
      </c>
      <c r="E13" t="s">
        <v>1</v>
      </c>
      <c r="F13">
        <v>99.9</v>
      </c>
      <c r="G13" t="s">
        <v>5</v>
      </c>
      <c r="H13">
        <v>1.413</v>
      </c>
    </row>
    <row r="14" spans="1:10" x14ac:dyDescent="0.4">
      <c r="A14" t="s">
        <v>3</v>
      </c>
      <c r="B14">
        <v>27</v>
      </c>
      <c r="C14" t="s">
        <v>14</v>
      </c>
      <c r="D14">
        <v>20</v>
      </c>
      <c r="E14" t="s">
        <v>3</v>
      </c>
      <c r="F14">
        <v>111</v>
      </c>
      <c r="G14" t="s">
        <v>14</v>
      </c>
      <c r="H14">
        <v>20</v>
      </c>
    </row>
    <row r="15" spans="1:10" x14ac:dyDescent="0.4">
      <c r="A15" t="s">
        <v>4</v>
      </c>
      <c r="B15">
        <f>(PI()*B13/B14)</f>
        <v>3.1415926535897931</v>
      </c>
      <c r="C15" t="s">
        <v>15</v>
      </c>
      <c r="D15">
        <v>0</v>
      </c>
      <c r="E15" t="s">
        <v>4</v>
      </c>
      <c r="F15">
        <f>(PI()*F13)/F14</f>
        <v>2.8274333882308142</v>
      </c>
      <c r="G15" t="s">
        <v>15</v>
      </c>
      <c r="H15">
        <v>0</v>
      </c>
    </row>
    <row r="16" spans="1:10" x14ac:dyDescent="0.4">
      <c r="A16" t="s">
        <v>5</v>
      </c>
      <c r="B16">
        <v>1.5189999999999999</v>
      </c>
      <c r="E16" t="s">
        <v>5</v>
      </c>
      <c r="F16">
        <v>1.36287</v>
      </c>
      <c r="J16" t="s">
        <v>8</v>
      </c>
    </row>
    <row r="17" spans="1:10" x14ac:dyDescent="0.4">
      <c r="A17" t="s">
        <v>14</v>
      </c>
      <c r="B17">
        <v>20</v>
      </c>
      <c r="E17" t="s">
        <v>14</v>
      </c>
      <c r="F17">
        <v>20</v>
      </c>
    </row>
    <row r="18" spans="1:10" x14ac:dyDescent="0.4">
      <c r="A18" t="s">
        <v>15</v>
      </c>
      <c r="B18">
        <v>0</v>
      </c>
      <c r="E18" t="s">
        <v>15</v>
      </c>
      <c r="F18">
        <v>0</v>
      </c>
    </row>
    <row r="19" spans="1:10" x14ac:dyDescent="0.4">
      <c r="A19" t="s">
        <v>16</v>
      </c>
      <c r="B19">
        <f>B21-B20</f>
        <v>28</v>
      </c>
      <c r="E19" t="s">
        <v>16</v>
      </c>
      <c r="F19">
        <f>F21+F20</f>
        <v>99.254000000000005</v>
      </c>
    </row>
    <row r="20" spans="1:10" x14ac:dyDescent="0.4">
      <c r="A20" t="s">
        <v>18</v>
      </c>
      <c r="B20">
        <v>1</v>
      </c>
      <c r="E20" t="s">
        <v>18</v>
      </c>
      <c r="F20">
        <v>0.64400000000000002</v>
      </c>
    </row>
    <row r="21" spans="1:10" x14ac:dyDescent="0.4">
      <c r="A21" t="s">
        <v>19</v>
      </c>
      <c r="B21">
        <v>29</v>
      </c>
      <c r="E21" t="s">
        <v>24</v>
      </c>
      <c r="F21">
        <v>98.61</v>
      </c>
    </row>
    <row r="29" spans="1:10" x14ac:dyDescent="0.4">
      <c r="J2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Furtado-Tiwari, Ayaan</dc:creator>
  <cp:lastModifiedBy>Furtado-Tiwari, Ayaan</cp:lastModifiedBy>
  <dcterms:created xsi:type="dcterms:W3CDTF">2023-09-03T22:59:53Z</dcterms:created>
  <dcterms:modified xsi:type="dcterms:W3CDTF">2023-09-04T00:48:18Z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2023-09-03T23:00:05Z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2b0c1cf1-713e-46ed-bfb3-f772387b9268</vt:lpwstr>
  </property>
  <property fmtid="{D5CDD505-2E9C-101B-9397-08002B2CF9AE}" pid="8" name="MSIP_Label_4044bd30-2ed7-4c9d-9d12-46200872a97b_ContentBits">
    <vt:lpwstr>0</vt:lpwstr>
  </property>
</Properties>
</file>