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achistochrone Curve" sheetId="1" r:id="rId4"/>
    <sheet state="visible" name="Testing Log" sheetId="2" r:id="rId5"/>
  </sheets>
  <definedNames/>
  <calcPr/>
</workbook>
</file>

<file path=xl/sharedStrings.xml><?xml version="1.0" encoding="utf-8"?>
<sst xmlns="http://schemas.openxmlformats.org/spreadsheetml/2006/main" count="40" uniqueCount="40">
  <si>
    <t>X-value</t>
  </si>
  <si>
    <t>Y-value</t>
  </si>
  <si>
    <t>t-value (deg)</t>
  </si>
  <si>
    <t>t-value (rad)</t>
  </si>
  <si>
    <t>Parametric Equation</t>
  </si>
  <si>
    <t>x = a((t-sint) + μ(1-cost))</t>
  </si>
  <si>
    <t>Supports (in order)</t>
  </si>
  <si>
    <t>y = -a((t-cost) + μ(t+sint))</t>
  </si>
  <si>
    <t>Geometry</t>
  </si>
  <si>
    <t>Wildlife</t>
  </si>
  <si>
    <t>*slanted towards the ramp.</t>
  </si>
  <si>
    <t>Finite Mathematics</t>
  </si>
  <si>
    <t>American Pagent</t>
  </si>
  <si>
    <t>Coefficients of Friction</t>
  </si>
  <si>
    <t>soft rubber + MDF plywood</t>
  </si>
  <si>
    <t>*top to bottom</t>
  </si>
  <si>
    <t>rubber + asphalt</t>
  </si>
  <si>
    <t>Car Values</t>
  </si>
  <si>
    <t>Mass of Car</t>
  </si>
  <si>
    <t>Radius of Wheel (in.)</t>
  </si>
  <si>
    <t xml:space="preserve">Max wheel rotations </t>
  </si>
  <si>
    <t>Max Distance (meters)</t>
  </si>
  <si>
    <t>Distance per wheel rotation (meters)</t>
  </si>
  <si>
    <t>0.11 (1/9)</t>
  </si>
  <si>
    <t>Starting Point of Front Wheel (m)</t>
  </si>
  <si>
    <t>Testing Log Submission:</t>
  </si>
  <si>
    <t>https://docs.google.com/forms/d/e/1FAIpQLScbTDlnZwTqAxWbBtOegynqkUFDaV66TjnX9bvWgczAo6jqlQ/viewform</t>
  </si>
  <si>
    <t xml:space="preserve"> </t>
  </si>
  <si>
    <t>Run</t>
  </si>
  <si>
    <t>Target Distance (m)</t>
  </si>
  <si>
    <t>Distance from Target (cm)</t>
  </si>
  <si>
    <t>Brake Wheel Rotations</t>
  </si>
  <si>
    <t>Notes</t>
  </si>
  <si>
    <t>Expected Distance</t>
  </si>
  <si>
    <t>School Name</t>
  </si>
  <si>
    <t>Henry M. Gunn High School</t>
  </si>
  <si>
    <t>Team Number</t>
  </si>
  <si>
    <t>C407</t>
  </si>
  <si>
    <t>Team Members</t>
  </si>
  <si>
    <t>Ayaan Furtado-Tiwari, Ezra Furtado-Tiwari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</si>
</sst>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>
      <sz val="11.0"/>
      <color rgb="FF000000"/>
      <name val="Inconsolata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0" numFmtId="164" xfId="0" applyAlignment="1" applyFill="1" applyFont="1" applyNumberFormat="1">
      <alignment horizontal="right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164" xfId="0" applyFont="1" applyNumberFormat="1"/>
    <xf borderId="0" fillId="2" fontId="0" numFmtId="164" xfId="0" applyAlignment="1" applyFont="1" applyNumberFormat="1">
      <alignment horizontal="right"/>
    </xf>
    <xf borderId="0" fillId="0" fontId="3" numFmtId="0" xfId="0" applyAlignment="1" applyFont="1">
      <alignment readingOrder="0"/>
    </xf>
    <xf borderId="0" fillId="0" fontId="2" numFmtId="0" xfId="0" applyFont="1"/>
    <xf borderId="0" fillId="2" fontId="0" numFmtId="0" xfId="0" applyAlignment="1" applyFont="1">
      <alignment horizontal="right"/>
    </xf>
    <xf borderId="0" fillId="2" fontId="4" numFmtId="0" xfId="0" applyAlignment="1" applyFont="1">
      <alignment horizontal="left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forms/d/e/1FAIpQLScbTDlnZwTqAxWbBtOegynqkUFDaV66TjnX9bvWgczAo6jqlQ/viewfor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1.0"/>
    <col customWidth="1" min="7" max="7" width="19.0"/>
    <col customWidth="1" min="9" max="9" width="1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f>G13*((D2-SIN(D2))+G8*(1-COS(D2)))</f>
        <v>0</v>
      </c>
      <c r="B2" s="3">
        <f>(-1 *G13*((D2-COS(D2))+G8*(D2+SIN(D2))))+39.25</f>
        <v>41.625</v>
      </c>
      <c r="C2" s="4">
        <v>0.0</v>
      </c>
      <c r="D2" s="5">
        <f t="shared" ref="D2:D14" si="1">(C2*PI())/180</f>
        <v>0</v>
      </c>
      <c r="F2" s="1" t="s">
        <v>4</v>
      </c>
      <c r="G2" s="4" t="s">
        <v>5</v>
      </c>
      <c r="I2" s="1" t="s">
        <v>6</v>
      </c>
    </row>
    <row r="3">
      <c r="A3" s="2">
        <f>G13*((D3-SIN(D3))+G8*(1-COS(D3)))</f>
        <v>0.3583272748</v>
      </c>
      <c r="B3" s="5">
        <f>-1 *G13*((D3-COS(D3))+G8*(D3+SIN(D3)))+39.25</f>
        <v>37.7537685</v>
      </c>
      <c r="C3" s="4">
        <v>30.0</v>
      </c>
      <c r="D3" s="5">
        <f t="shared" si="1"/>
        <v>0.5235987756</v>
      </c>
      <c r="G3" s="4" t="s">
        <v>7</v>
      </c>
      <c r="I3" s="4" t="s">
        <v>8</v>
      </c>
    </row>
    <row r="4">
      <c r="A4" s="2">
        <f>G13*((D4-SIN(D4))+G8*(1-COS(D4)))</f>
        <v>1.55840885</v>
      </c>
      <c r="B4" s="5">
        <f>-1 *G13*((D4-COS(D4))+G8*(D4+SIN(D4)))+39.25</f>
        <v>33.63369652</v>
      </c>
      <c r="C4" s="4">
        <v>60.0</v>
      </c>
      <c r="D4" s="5">
        <f t="shared" si="1"/>
        <v>1.047197551</v>
      </c>
      <c r="I4" s="4" t="s">
        <v>9</v>
      </c>
      <c r="J4" s="4" t="s">
        <v>10</v>
      </c>
    </row>
    <row r="5">
      <c r="A5" s="2">
        <f>G13*((D5-SIN(D5))+G8*(1-COS(D5)))</f>
        <v>3.611891276</v>
      </c>
      <c r="B5" s="5">
        <f>-1 *G13*((D5-COS(D5))+G8*(D5+SIN(D5)))+39.25</f>
        <v>29.71899951</v>
      </c>
      <c r="C5" s="4">
        <v>90.0</v>
      </c>
      <c r="D5" s="5">
        <f t="shared" si="1"/>
        <v>1.570796327</v>
      </c>
      <c r="I5" s="4" t="s">
        <v>11</v>
      </c>
    </row>
    <row r="6">
      <c r="A6" s="2">
        <f>G13*((D6-SIN(D6))+G8*(1-COS(D6)))</f>
        <v>6.301753034</v>
      </c>
      <c r="B6" s="3">
        <f>-1 *G13*((D6-COS(D6))+G8*(D6+SIN(D6)))+39.25</f>
        <v>26.40886286</v>
      </c>
      <c r="C6" s="4">
        <v>120.0</v>
      </c>
      <c r="D6" s="5">
        <f t="shared" si="1"/>
        <v>2.094395102</v>
      </c>
      <c r="I6" s="4" t="s">
        <v>12</v>
      </c>
    </row>
    <row r="7">
      <c r="A7" s="2">
        <f>G13*((D7-SIN(D7))+G8*(1-COS(D7)))</f>
        <v>9.240455278</v>
      </c>
      <c r="B7" s="5">
        <f>-1 *G13*((D7-COS(D7))+G8*(D7+SIN(D7)))+39.25</f>
        <v>23.94048052</v>
      </c>
      <c r="C7" s="4">
        <v>150.0</v>
      </c>
      <c r="D7" s="5">
        <f t="shared" si="1"/>
        <v>2.617993878</v>
      </c>
      <c r="F7" s="1" t="s">
        <v>13</v>
      </c>
    </row>
    <row r="8">
      <c r="A8" s="2">
        <f>G13*((D8-SIN(D8))+G8*(1-COS(D8)))</f>
        <v>11.97378255</v>
      </c>
      <c r="B8" s="5">
        <f>-1 *G13*((D8-COS(D8))+G8*(D8+SIN(D8)))+39.25</f>
        <v>22.32549902</v>
      </c>
      <c r="C8" s="4">
        <v>180.0</v>
      </c>
      <c r="D8" s="5">
        <f t="shared" si="1"/>
        <v>3.141592654</v>
      </c>
      <c r="F8" s="4" t="s">
        <v>14</v>
      </c>
      <c r="G8" s="4">
        <v>0.95</v>
      </c>
      <c r="I8" s="4" t="s">
        <v>15</v>
      </c>
    </row>
    <row r="9">
      <c r="A9" s="2">
        <f>G13*((D9-SIN(D9))+G8*(1-COS(D9)))</f>
        <v>14.10254946</v>
      </c>
      <c r="B9" s="5">
        <f>-1 *G13*((D9-COS(D9))+G8*(D9+SIN(D9)))+39.25</f>
        <v>21.34689686</v>
      </c>
      <c r="C9" s="4">
        <v>210.0</v>
      </c>
      <c r="D9" s="5">
        <f t="shared" si="1"/>
        <v>3.665191429</v>
      </c>
      <c r="F9" s="4" t="s">
        <v>16</v>
      </c>
      <c r="G9" s="4">
        <v>0.71</v>
      </c>
    </row>
    <row r="10">
      <c r="A10" s="6">
        <f>G13*((D10-SIN(D10))+G8*(1-COS(D10)))</f>
        <v>15.38956207</v>
      </c>
      <c r="B10" s="5">
        <f>-1 *G13*((D10-COS(D10))+G8*(D10+SIN(D10)))+39.25</f>
        <v>20.61713518</v>
      </c>
      <c r="C10" s="4">
        <v>240.0</v>
      </c>
      <c r="D10" s="5">
        <f t="shared" si="1"/>
        <v>4.188790205</v>
      </c>
      <c r="F10" s="4"/>
      <c r="G10" s="4"/>
    </row>
    <row r="11">
      <c r="A11" s="6">
        <f>G13*((D11-SIN(D11))+G8*(1-COS(D11)))</f>
        <v>15.82317383</v>
      </c>
      <c r="B11" s="5">
        <f>-1 *G13*((D11-COS(D11))+G8*(D11+SIN(D11)))+39.25</f>
        <v>19.68199853</v>
      </c>
      <c r="C11" s="4">
        <v>270.0</v>
      </c>
      <c r="D11" s="5">
        <f t="shared" si="1"/>
        <v>4.71238898</v>
      </c>
      <c r="F11" s="1" t="s">
        <v>17</v>
      </c>
    </row>
    <row r="12">
      <c r="A12" s="6">
        <f>G13*((D12-SIN(D12))+G8*(1-COS(D12)))</f>
        <v>15.62040625</v>
      </c>
      <c r="B12" s="5">
        <f>-1 *G13*((D12-COS(D12))+G8*(D12+SIN(D12)))+39.25</f>
        <v>18.14230152</v>
      </c>
      <c r="C12" s="4">
        <v>300.0</v>
      </c>
      <c r="D12" s="5">
        <f t="shared" si="1"/>
        <v>5.235987756</v>
      </c>
      <c r="F12" s="4" t="s">
        <v>18</v>
      </c>
    </row>
    <row r="13">
      <c r="A13" s="7">
        <f>G13*((D13-SIN(D13))+G8*(1-COS(D13)))</f>
        <v>15.1687982</v>
      </c>
      <c r="B13" s="5">
        <f>-1 *G13*((D13-COS(D13))+G8*(D13+SIN(D13)))+39.25</f>
        <v>15.76085021</v>
      </c>
      <c r="C13" s="4">
        <v>330.0</v>
      </c>
      <c r="D13" s="5">
        <f t="shared" si="1"/>
        <v>5.759586532</v>
      </c>
      <c r="F13" s="4" t="s">
        <v>19</v>
      </c>
      <c r="G13" s="4">
        <v>2.375</v>
      </c>
    </row>
    <row r="14">
      <c r="A14" s="6">
        <f>G13*((D14-SIN(D14))+G8*(1-COS(D14)))</f>
        <v>14.9225651</v>
      </c>
      <c r="B14" s="5">
        <f>-1 *G13*((D14-COS(D14))+G8*(D14+SIN(D14)))+39.25</f>
        <v>12.52599805</v>
      </c>
      <c r="C14" s="4">
        <v>360.0</v>
      </c>
      <c r="D14" s="5">
        <f t="shared" si="1"/>
        <v>6.283185307</v>
      </c>
      <c r="F14" s="4" t="s">
        <v>20</v>
      </c>
      <c r="G14" s="4">
        <v>108.0</v>
      </c>
    </row>
    <row r="15">
      <c r="A15" s="6"/>
      <c r="F15" s="4" t="s">
        <v>21</v>
      </c>
      <c r="G15" s="4">
        <v>12.0</v>
      </c>
    </row>
    <row r="16">
      <c r="A16" s="6"/>
      <c r="F16" s="4" t="s">
        <v>22</v>
      </c>
      <c r="G16" s="4" t="s">
        <v>23</v>
      </c>
    </row>
    <row r="17">
      <c r="A17" s="6"/>
      <c r="F17" s="4" t="s">
        <v>24</v>
      </c>
      <c r="G17" s="4">
        <v>0.084</v>
      </c>
    </row>
    <row r="18">
      <c r="A18" s="6"/>
    </row>
    <row r="19">
      <c r="A19" s="6"/>
    </row>
    <row r="20">
      <c r="F20" s="1" t="s">
        <v>25</v>
      </c>
    </row>
    <row r="21">
      <c r="F21" s="8" t="s">
        <v>26</v>
      </c>
      <c r="G21" s="4" t="s">
        <v>27</v>
      </c>
    </row>
  </sheetData>
  <hyperlinks>
    <hyperlink r:id="rId1" ref="F2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3.38"/>
    <col customWidth="1" min="3" max="3" width="21.5"/>
    <col customWidth="1" min="4" max="4" width="19.13"/>
    <col customWidth="1" min="8" max="8" width="21.75"/>
  </cols>
  <sheetData>
    <row r="1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</row>
    <row r="2">
      <c r="A2" s="4">
        <v>1.0</v>
      </c>
      <c r="B2" s="4">
        <v>10.0</v>
      </c>
      <c r="C2" s="4">
        <v>41.1</v>
      </c>
      <c r="D2" s="4">
        <v>86.5</v>
      </c>
      <c r="F2" s="9">
        <f>ROUND((( 0.111*D2) + 'Brachistochrone Curve'!G17), 2)</f>
        <v>9.69</v>
      </c>
      <c r="G2" s="1"/>
    </row>
    <row r="3">
      <c r="A3" s="4">
        <v>2.0</v>
      </c>
      <c r="B3" s="4">
        <v>10.4</v>
      </c>
      <c r="C3" s="4">
        <v>9.9</v>
      </c>
      <c r="D3" s="4">
        <v>85.0</v>
      </c>
      <c r="E3" s="4"/>
      <c r="F3" s="9">
        <f>ROUND((( 0.111*D3) + 'Brachistochrone Curve'!G17), 2)</f>
        <v>9.52</v>
      </c>
      <c r="G3" s="1"/>
    </row>
    <row r="4">
      <c r="A4" s="4">
        <v>3.0</v>
      </c>
      <c r="B4" s="4">
        <v>10.4</v>
      </c>
      <c r="C4" s="4">
        <v>31.4</v>
      </c>
      <c r="D4" s="4">
        <v>87.0</v>
      </c>
      <c r="F4" s="9">
        <f>ROUND((( 0.111*D4) + 'Brachistochrone Curve'!G17), 2)</f>
        <v>9.74</v>
      </c>
      <c r="G4" s="1"/>
    </row>
    <row r="5">
      <c r="A5" s="4">
        <v>4.0</v>
      </c>
      <c r="B5" s="4">
        <v>10.4</v>
      </c>
      <c r="C5" s="4">
        <v>28.3</v>
      </c>
      <c r="D5" s="4">
        <v>90.0</v>
      </c>
      <c r="F5" s="9">
        <f>ROUND((( 0.111*D5) + 'Brachistochrone Curve'!G17), 2)</f>
        <v>10.07</v>
      </c>
    </row>
    <row r="6">
      <c r="A6" s="4">
        <v>5.0</v>
      </c>
      <c r="B6" s="4">
        <v>10.4</v>
      </c>
      <c r="C6" s="4">
        <v>4.8</v>
      </c>
      <c r="D6" s="4">
        <v>93.0</v>
      </c>
      <c r="F6" s="9">
        <f>ROUND((( 0.111*D6) + 'Brachistochrone Curve'!G17), 2)</f>
        <v>10.41</v>
      </c>
    </row>
    <row r="7">
      <c r="A7" s="4">
        <v>6.0</v>
      </c>
      <c r="B7" s="4">
        <v>10.4</v>
      </c>
      <c r="C7" s="4">
        <v>7.9</v>
      </c>
      <c r="D7" s="4">
        <v>93.0</v>
      </c>
      <c r="F7" s="9">
        <f>ROUND((( 0.111*D7) + 'Brachistochrone Curve'!G17), 2)</f>
        <v>10.41</v>
      </c>
    </row>
    <row r="8">
      <c r="A8" s="4">
        <v>7.0</v>
      </c>
      <c r="B8" s="4">
        <v>10.4</v>
      </c>
      <c r="C8" s="4">
        <v>0.9</v>
      </c>
      <c r="D8" s="4">
        <v>93.0</v>
      </c>
      <c r="F8" s="9">
        <f>ROUND((( 0.111*D8) + 'Brachistochrone Curve'!G17), 2)</f>
        <v>10.41</v>
      </c>
    </row>
    <row r="9">
      <c r="A9" s="4">
        <v>8.0</v>
      </c>
      <c r="B9" s="4">
        <v>10.4</v>
      </c>
      <c r="C9" s="4">
        <v>17.9</v>
      </c>
      <c r="D9" s="4">
        <v>93.0</v>
      </c>
      <c r="F9" s="9">
        <f>ROUND((( 0.111*D9) + 'Brachistochrone Curve'!G17), 2)</f>
        <v>10.41</v>
      </c>
    </row>
    <row r="10">
      <c r="A10" s="4">
        <v>9.0</v>
      </c>
      <c r="B10" s="4">
        <v>10.4</v>
      </c>
      <c r="C10" s="4">
        <v>41.3</v>
      </c>
      <c r="D10" s="4">
        <v>93.0</v>
      </c>
      <c r="F10" s="9">
        <f>ROUND((( 0.111*D10) + 'Brachistochrone Curve'!G17), 2)</f>
        <v>10.41</v>
      </c>
    </row>
    <row r="11">
      <c r="A11" s="4">
        <v>10.0</v>
      </c>
      <c r="B11" s="4">
        <v>10.4</v>
      </c>
      <c r="C11" s="4">
        <v>5.7</v>
      </c>
      <c r="D11" s="4">
        <v>93.0</v>
      </c>
      <c r="F11" s="9">
        <f>ROUND((( 0.111*D11) + 'Brachistochrone Curve'!G17), 2)</f>
        <v>10.41</v>
      </c>
    </row>
    <row r="12">
      <c r="A12" s="4">
        <v>11.0</v>
      </c>
      <c r="B12" s="4">
        <v>10.4</v>
      </c>
      <c r="C12" s="4">
        <v>2.2</v>
      </c>
      <c r="D12" s="4">
        <v>93.0</v>
      </c>
      <c r="F12" s="9">
        <f>ROUND((( 0.111*D12) + 'Brachistochrone Curve'!G17), 2)</f>
        <v>10.41</v>
      </c>
    </row>
    <row r="13">
      <c r="A13" s="4">
        <v>12.0</v>
      </c>
      <c r="B13" s="4">
        <v>10.4</v>
      </c>
      <c r="C13" s="4">
        <v>1.4</v>
      </c>
      <c r="D13" s="4">
        <v>93.0</v>
      </c>
      <c r="F13" s="9">
        <f>ROUND((( 0.111*D13) + 'Brachistochrone Curve'!G17), 2)</f>
        <v>10.41</v>
      </c>
    </row>
    <row r="14">
      <c r="A14" s="4">
        <v>13.0</v>
      </c>
      <c r="B14" s="4">
        <v>10.4</v>
      </c>
      <c r="C14" s="4">
        <v>13.1</v>
      </c>
      <c r="D14" s="4">
        <v>93.0</v>
      </c>
      <c r="F14" s="9">
        <f>ROUND((( 0.111*D14) + 'Brachistochrone Curve'!G17), 2)</f>
        <v>10.41</v>
      </c>
    </row>
    <row r="15">
      <c r="A15" s="4">
        <v>14.0</v>
      </c>
      <c r="B15" s="4">
        <v>10.4</v>
      </c>
      <c r="C15" s="4">
        <v>14.9</v>
      </c>
      <c r="D15" s="4">
        <v>93.0</v>
      </c>
      <c r="E15" s="4"/>
      <c r="F15" s="9">
        <f>ROUND((( 0.111*D15) + 'Brachistochrone Curve'!G17), 2)</f>
        <v>10.41</v>
      </c>
    </row>
    <row r="16">
      <c r="A16" s="4">
        <v>15.0</v>
      </c>
      <c r="B16" s="4">
        <v>10.4</v>
      </c>
      <c r="C16" s="4">
        <v>2.2</v>
      </c>
      <c r="D16" s="4">
        <v>93.0</v>
      </c>
      <c r="F16" s="9">
        <f>ROUND((( 0.111*D16) + 'Brachistochrone Curve'!G17), 2)</f>
        <v>10.41</v>
      </c>
    </row>
    <row r="17">
      <c r="A17" s="4">
        <v>16.0</v>
      </c>
      <c r="B17" s="4">
        <v>10.4</v>
      </c>
      <c r="C17" s="4">
        <v>1.0</v>
      </c>
      <c r="D17" s="4">
        <v>93.0</v>
      </c>
      <c r="F17" s="10">
        <f>ROUND((( 0.111*D17) + 'Brachistochrone Curve'!G17), 2)</f>
        <v>10.41</v>
      </c>
    </row>
    <row r="18">
      <c r="A18" s="4"/>
      <c r="D18" s="4">
        <v>89.33</v>
      </c>
      <c r="F18" s="11">
        <f>ROUND((( 0.111*D18) + 'Brachistochrone Curve'!G17), 2)</f>
        <v>10</v>
      </c>
    </row>
    <row r="19">
      <c r="A19" s="12" t="s">
        <v>34</v>
      </c>
      <c r="B19" s="13" t="s">
        <v>35</v>
      </c>
    </row>
    <row r="20">
      <c r="A20" s="12" t="s">
        <v>36</v>
      </c>
      <c r="B20" s="14" t="s">
        <v>37</v>
      </c>
    </row>
    <row r="21">
      <c r="A21" s="12" t="s">
        <v>38</v>
      </c>
      <c r="B21" s="14" t="s">
        <v>39</v>
      </c>
    </row>
    <row r="22">
      <c r="A22" s="12"/>
      <c r="B22" s="13"/>
    </row>
    <row r="23">
      <c r="A23" s="12"/>
      <c r="B23" s="13"/>
    </row>
    <row r="24">
      <c r="A24" s="12"/>
      <c r="B24" s="14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