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0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Mounir\Desktop\Thèse\Toronto 2024\modelisation\modularized merged model\"/>
    </mc:Choice>
  </mc:AlternateContent>
  <xr:revisionPtr revIDLastSave="0" documentId="13_ncr:1_{05B43A4A-283A-4FD2-859B-6E71FE301FA6}" xr6:coauthVersionLast="47" xr6:coauthVersionMax="47" xr10:uidLastSave="{00000000-0000-0000-0000-000000000000}"/>
  <bookViews>
    <workbookView xWindow="-120" yWindow="-120" windowWidth="29040" windowHeight="15720" firstSheet="18" activeTab="21" xr2:uid="{00000000-000D-0000-FFFF-FFFF00000000}"/>
  </bookViews>
  <sheets>
    <sheet name="week1" sheetId="1" r:id="rId1"/>
    <sheet name="week2" sheetId="2" r:id="rId2"/>
    <sheet name="week2-2" sheetId="3" r:id="rId3"/>
    <sheet name="week3" sheetId="4" r:id="rId4"/>
    <sheet name="week3-2" sheetId="5" r:id="rId5"/>
    <sheet name="week4reox" sheetId="6" r:id="rId6"/>
    <sheet name="dioxane analysis" sheetId="7" r:id="rId7"/>
    <sheet name="week5reox" sheetId="8" r:id="rId8"/>
    <sheet name="week6CBD" sheetId="10" r:id="rId9"/>
    <sheet name="week6reox" sheetId="9" r:id="rId10"/>
    <sheet name="week7reox" sheetId="12" r:id="rId11"/>
    <sheet name="Rayox 2mgL Cl2 pH 5" sheetId="13" r:id="rId12"/>
    <sheet name="Rayox 5mgL Cl2 pH 5" sheetId="14" r:id="rId13"/>
    <sheet name="Rayox 6mgL Cl2 pH 5" sheetId="15" r:id="rId14"/>
    <sheet name="Rayox 9,6mgL Cl2 pH 5" sheetId="16" r:id="rId15"/>
    <sheet name="Rayox 12,6mgL Cl2 pH 5" sheetId="17" r:id="rId16"/>
    <sheet name="Rayox 0mgL Cl2 pH 5" sheetId="18" r:id="rId17"/>
    <sheet name="Rayox 2mgL Cl2 pH 7" sheetId="19" r:id="rId18"/>
    <sheet name="Rayox 5mgL Cl2 pH 7" sheetId="20" r:id="rId19"/>
    <sheet name="Rayox 6mgL Cl2 pH 7" sheetId="21" r:id="rId20"/>
    <sheet name="Rayox 9,6mgL Cl2 pH 7" sheetId="22" r:id="rId21"/>
    <sheet name="Rayox 12,6mgL Cl2 pH 7" sheetId="23" r:id="rId22"/>
    <sheet name="Rayox 0mgL Cl2 pH 7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21" l="1"/>
  <c r="J34" i="21"/>
  <c r="J33" i="21"/>
  <c r="J32" i="21"/>
  <c r="J21" i="21"/>
  <c r="J20" i="21"/>
  <c r="J11" i="21"/>
  <c r="J10" i="21"/>
  <c r="J9" i="21"/>
  <c r="J8" i="21"/>
  <c r="J13" i="21"/>
  <c r="J14" i="21"/>
  <c r="J22" i="21"/>
  <c r="J23" i="21"/>
  <c r="J24" i="21"/>
  <c r="J26" i="21"/>
  <c r="J36" i="21"/>
  <c r="J12" i="21"/>
  <c r="J25" i="21"/>
  <c r="J3" i="21"/>
  <c r="J4" i="21"/>
  <c r="J5" i="21"/>
  <c r="J6" i="21"/>
  <c r="J7" i="21"/>
  <c r="J15" i="21"/>
  <c r="J16" i="21"/>
  <c r="J17" i="21"/>
  <c r="J18" i="21"/>
  <c r="J19" i="21"/>
  <c r="J27" i="21"/>
  <c r="J28" i="21"/>
  <c r="J29" i="21"/>
  <c r="J30" i="21"/>
  <c r="J31" i="21"/>
  <c r="J2" i="21"/>
  <c r="I2" i="17"/>
  <c r="R16" i="12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S29" i="24"/>
  <c r="P29" i="24"/>
  <c r="S28" i="24"/>
  <c r="P28" i="24"/>
  <c r="V27" i="24"/>
  <c r="S27" i="24"/>
  <c r="P27" i="24"/>
  <c r="V26" i="24"/>
  <c r="S26" i="24"/>
  <c r="P26" i="24"/>
  <c r="V25" i="24"/>
  <c r="S25" i="24"/>
  <c r="P25" i="24"/>
  <c r="V24" i="24"/>
  <c r="S24" i="24"/>
  <c r="P24" i="24"/>
  <c r="V23" i="24"/>
  <c r="S23" i="24"/>
  <c r="P23" i="24"/>
  <c r="V22" i="24"/>
  <c r="S22" i="24"/>
  <c r="P22" i="24"/>
  <c r="V21" i="24"/>
  <c r="S21" i="24"/>
  <c r="P21" i="24"/>
  <c r="V20" i="24"/>
  <c r="S20" i="24"/>
  <c r="P20" i="24"/>
  <c r="V19" i="24"/>
  <c r="S19" i="24"/>
  <c r="P19" i="24"/>
  <c r="V18" i="24"/>
  <c r="S18" i="24"/>
  <c r="P18" i="24"/>
  <c r="V17" i="24"/>
  <c r="S17" i="24"/>
  <c r="P17" i="24"/>
  <c r="V16" i="24"/>
  <c r="S16" i="24"/>
  <c r="P16" i="24"/>
  <c r="V15" i="24"/>
  <c r="S15" i="24"/>
  <c r="P15" i="24"/>
  <c r="V14" i="24"/>
  <c r="S14" i="24"/>
  <c r="P14" i="24"/>
  <c r="V13" i="24"/>
  <c r="S13" i="24"/>
  <c r="P13" i="24"/>
  <c r="V12" i="24"/>
  <c r="S12" i="24"/>
  <c r="P12" i="24"/>
  <c r="V11" i="24"/>
  <c r="S11" i="24"/>
  <c r="P11" i="24"/>
  <c r="V10" i="24"/>
  <c r="S10" i="24"/>
  <c r="P10" i="24"/>
  <c r="V9" i="24"/>
  <c r="S9" i="24"/>
  <c r="P9" i="24"/>
  <c r="V8" i="24"/>
  <c r="S8" i="24"/>
  <c r="P8" i="24"/>
  <c r="V7" i="24"/>
  <c r="S7" i="24"/>
  <c r="P7" i="24"/>
  <c r="V6" i="24"/>
  <c r="S6" i="24"/>
  <c r="P6" i="24"/>
  <c r="V5" i="24"/>
  <c r="S5" i="24"/>
  <c r="P5" i="24"/>
  <c r="V4" i="24"/>
  <c r="S4" i="24"/>
  <c r="P4" i="24"/>
  <c r="V3" i="24"/>
  <c r="S3" i="24"/>
  <c r="P3" i="24"/>
  <c r="V2" i="24"/>
  <c r="S2" i="24"/>
  <c r="P2" i="24"/>
  <c r="K2" i="23"/>
  <c r="I3" i="23"/>
  <c r="P43" i="23"/>
  <c r="P42" i="23"/>
  <c r="P41" i="23"/>
  <c r="P40" i="23"/>
  <c r="P39" i="23"/>
  <c r="P38" i="23"/>
  <c r="P37" i="23"/>
  <c r="P36" i="23"/>
  <c r="K36" i="23"/>
  <c r="I36" i="23"/>
  <c r="P35" i="23"/>
  <c r="K35" i="23"/>
  <c r="I35" i="23"/>
  <c r="P34" i="23"/>
  <c r="K34" i="23"/>
  <c r="I34" i="23"/>
  <c r="P33" i="23"/>
  <c r="K33" i="23"/>
  <c r="I33" i="23"/>
  <c r="P32" i="23"/>
  <c r="K32" i="23"/>
  <c r="I32" i="23"/>
  <c r="P31" i="23"/>
  <c r="K31" i="23"/>
  <c r="I31" i="23"/>
  <c r="P30" i="23"/>
  <c r="K30" i="23"/>
  <c r="I30" i="23"/>
  <c r="S29" i="23"/>
  <c r="P29" i="23"/>
  <c r="S28" i="23"/>
  <c r="P28" i="23"/>
  <c r="V27" i="23"/>
  <c r="S27" i="23"/>
  <c r="P27" i="23"/>
  <c r="V26" i="23"/>
  <c r="S26" i="23"/>
  <c r="P26" i="23"/>
  <c r="V25" i="23"/>
  <c r="S25" i="23"/>
  <c r="P25" i="23"/>
  <c r="V24" i="23"/>
  <c r="S24" i="23"/>
  <c r="P24" i="23"/>
  <c r="V23" i="23"/>
  <c r="S23" i="23"/>
  <c r="P23" i="23"/>
  <c r="V22" i="23"/>
  <c r="S22" i="23"/>
  <c r="P22" i="23"/>
  <c r="K22" i="23"/>
  <c r="I22" i="23"/>
  <c r="V21" i="23"/>
  <c r="S21" i="23"/>
  <c r="P21" i="23"/>
  <c r="K21" i="23"/>
  <c r="I21" i="23"/>
  <c r="V20" i="23"/>
  <c r="S20" i="23"/>
  <c r="P20" i="23"/>
  <c r="K20" i="23"/>
  <c r="I20" i="23"/>
  <c r="V19" i="23"/>
  <c r="S19" i="23"/>
  <c r="P19" i="23"/>
  <c r="K19" i="23"/>
  <c r="I19" i="23"/>
  <c r="V18" i="23"/>
  <c r="S18" i="23"/>
  <c r="P18" i="23"/>
  <c r="K18" i="23"/>
  <c r="I18" i="23"/>
  <c r="V17" i="23"/>
  <c r="S17" i="23"/>
  <c r="P17" i="23"/>
  <c r="K17" i="23"/>
  <c r="I17" i="23"/>
  <c r="V16" i="23"/>
  <c r="S16" i="23"/>
  <c r="P16" i="23"/>
  <c r="K16" i="23"/>
  <c r="I16" i="23"/>
  <c r="V15" i="23"/>
  <c r="S15" i="23"/>
  <c r="P15" i="23"/>
  <c r="V14" i="23"/>
  <c r="S14" i="23"/>
  <c r="P14" i="23"/>
  <c r="V13" i="23"/>
  <c r="S13" i="23"/>
  <c r="P13" i="23"/>
  <c r="V12" i="23"/>
  <c r="S12" i="23"/>
  <c r="P12" i="23"/>
  <c r="V11" i="23"/>
  <c r="S11" i="23"/>
  <c r="P11" i="23"/>
  <c r="V10" i="23"/>
  <c r="S10" i="23"/>
  <c r="P10" i="23"/>
  <c r="V9" i="23"/>
  <c r="S9" i="23"/>
  <c r="P9" i="23"/>
  <c r="V8" i="23"/>
  <c r="S8" i="23"/>
  <c r="P8" i="23"/>
  <c r="K8" i="23"/>
  <c r="I8" i="23"/>
  <c r="V7" i="23"/>
  <c r="S7" i="23"/>
  <c r="P7" i="23"/>
  <c r="K7" i="23"/>
  <c r="I7" i="23"/>
  <c r="V6" i="23"/>
  <c r="S6" i="23"/>
  <c r="P6" i="23"/>
  <c r="K6" i="23"/>
  <c r="I6" i="23"/>
  <c r="V5" i="23"/>
  <c r="S5" i="23"/>
  <c r="P5" i="23"/>
  <c r="K5" i="23"/>
  <c r="I5" i="23"/>
  <c r="V4" i="23"/>
  <c r="S4" i="23"/>
  <c r="P4" i="23"/>
  <c r="K4" i="23"/>
  <c r="I4" i="23"/>
  <c r="V3" i="23"/>
  <c r="S3" i="23"/>
  <c r="P3" i="23"/>
  <c r="K3" i="23"/>
  <c r="V2" i="23"/>
  <c r="S2" i="23"/>
  <c r="P2" i="23"/>
  <c r="I2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2" i="22"/>
  <c r="K3" i="22"/>
  <c r="I3" i="22"/>
  <c r="K2" i="22"/>
  <c r="K36" i="22"/>
  <c r="I36" i="22"/>
  <c r="K35" i="22"/>
  <c r="I35" i="22"/>
  <c r="K34" i="22"/>
  <c r="I34" i="22"/>
  <c r="K33" i="22"/>
  <c r="I33" i="22"/>
  <c r="K32" i="22"/>
  <c r="I32" i="22"/>
  <c r="K31" i="22"/>
  <c r="I31" i="22"/>
  <c r="K30" i="22"/>
  <c r="I30" i="22"/>
  <c r="S29" i="22"/>
  <c r="S28" i="22"/>
  <c r="V27" i="22"/>
  <c r="S27" i="22"/>
  <c r="V26" i="22"/>
  <c r="S26" i="22"/>
  <c r="V25" i="22"/>
  <c r="S25" i="22"/>
  <c r="V24" i="22"/>
  <c r="S24" i="22"/>
  <c r="V23" i="22"/>
  <c r="S23" i="22"/>
  <c r="V22" i="22"/>
  <c r="S22" i="22"/>
  <c r="K22" i="22"/>
  <c r="I22" i="22"/>
  <c r="V21" i="22"/>
  <c r="S21" i="22"/>
  <c r="K21" i="22"/>
  <c r="I21" i="22"/>
  <c r="V20" i="22"/>
  <c r="S20" i="22"/>
  <c r="K20" i="22"/>
  <c r="I20" i="22"/>
  <c r="V19" i="22"/>
  <c r="S19" i="22"/>
  <c r="K19" i="22"/>
  <c r="I19" i="22"/>
  <c r="V18" i="22"/>
  <c r="S18" i="22"/>
  <c r="K18" i="22"/>
  <c r="I18" i="22"/>
  <c r="V17" i="22"/>
  <c r="S17" i="22"/>
  <c r="K17" i="22"/>
  <c r="I17" i="22"/>
  <c r="V16" i="22"/>
  <c r="S16" i="22"/>
  <c r="K16" i="22"/>
  <c r="I16" i="22"/>
  <c r="V15" i="22"/>
  <c r="S15" i="22"/>
  <c r="V14" i="22"/>
  <c r="S14" i="22"/>
  <c r="V13" i="22"/>
  <c r="S13" i="22"/>
  <c r="V12" i="22"/>
  <c r="S12" i="22"/>
  <c r="V11" i="22"/>
  <c r="S11" i="22"/>
  <c r="V10" i="22"/>
  <c r="S10" i="22"/>
  <c r="V9" i="22"/>
  <c r="S9" i="22"/>
  <c r="V8" i="22"/>
  <c r="S8" i="22"/>
  <c r="K8" i="22"/>
  <c r="I8" i="22"/>
  <c r="V7" i="22"/>
  <c r="S7" i="22"/>
  <c r="K7" i="22"/>
  <c r="I7" i="22"/>
  <c r="V6" i="22"/>
  <c r="S6" i="22"/>
  <c r="K6" i="22"/>
  <c r="I6" i="22"/>
  <c r="V5" i="22"/>
  <c r="S5" i="22"/>
  <c r="K5" i="22"/>
  <c r="I5" i="22"/>
  <c r="V4" i="22"/>
  <c r="S4" i="22"/>
  <c r="K4" i="22"/>
  <c r="I4" i="22"/>
  <c r="V3" i="22"/>
  <c r="S3" i="22"/>
  <c r="V2" i="22"/>
  <c r="S2" i="22"/>
  <c r="I2" i="22"/>
  <c r="Q43" i="21"/>
  <c r="Q42" i="21"/>
  <c r="Q41" i="21"/>
  <c r="Q40" i="21"/>
  <c r="Q39" i="21"/>
  <c r="Q38" i="21"/>
  <c r="Q37" i="21"/>
  <c r="Q36" i="21"/>
  <c r="L36" i="21"/>
  <c r="Q35" i="21"/>
  <c r="L35" i="21"/>
  <c r="Q34" i="21"/>
  <c r="L34" i="21"/>
  <c r="Q33" i="21"/>
  <c r="L33" i="21"/>
  <c r="Q32" i="21"/>
  <c r="L32" i="21"/>
  <c r="Q31" i="21"/>
  <c r="L31" i="21"/>
  <c r="Q30" i="21"/>
  <c r="L30" i="21"/>
  <c r="T29" i="21"/>
  <c r="Q29" i="21"/>
  <c r="T28" i="21"/>
  <c r="Q28" i="21"/>
  <c r="W27" i="21"/>
  <c r="T27" i="21"/>
  <c r="Q27" i="21"/>
  <c r="W26" i="21"/>
  <c r="T26" i="21"/>
  <c r="Q26" i="21"/>
  <c r="W25" i="21"/>
  <c r="T25" i="21"/>
  <c r="Q25" i="21"/>
  <c r="W24" i="21"/>
  <c r="T24" i="21"/>
  <c r="Q24" i="21"/>
  <c r="W23" i="21"/>
  <c r="T23" i="21"/>
  <c r="Q23" i="21"/>
  <c r="W22" i="21"/>
  <c r="T22" i="21"/>
  <c r="Q22" i="21"/>
  <c r="L22" i="21"/>
  <c r="W21" i="21"/>
  <c r="T21" i="21"/>
  <c r="Q21" i="21"/>
  <c r="L21" i="21"/>
  <c r="W20" i="21"/>
  <c r="T20" i="21"/>
  <c r="Q20" i="21"/>
  <c r="L20" i="21"/>
  <c r="W19" i="21"/>
  <c r="T19" i="21"/>
  <c r="Q19" i="21"/>
  <c r="L19" i="21"/>
  <c r="W18" i="21"/>
  <c r="T18" i="21"/>
  <c r="Q18" i="21"/>
  <c r="L18" i="21"/>
  <c r="W17" i="21"/>
  <c r="T17" i="21"/>
  <c r="Q17" i="21"/>
  <c r="L17" i="21"/>
  <c r="W16" i="21"/>
  <c r="T16" i="21"/>
  <c r="Q16" i="21"/>
  <c r="L16" i="21"/>
  <c r="W15" i="21"/>
  <c r="T15" i="21"/>
  <c r="Q15" i="21"/>
  <c r="W14" i="21"/>
  <c r="T14" i="21"/>
  <c r="Q14" i="21"/>
  <c r="W13" i="21"/>
  <c r="T13" i="21"/>
  <c r="Q13" i="21"/>
  <c r="W12" i="21"/>
  <c r="T12" i="21"/>
  <c r="Q12" i="21"/>
  <c r="W11" i="21"/>
  <c r="T11" i="21"/>
  <c r="Q11" i="21"/>
  <c r="W10" i="21"/>
  <c r="T10" i="21"/>
  <c r="Q10" i="21"/>
  <c r="W9" i="21"/>
  <c r="T9" i="21"/>
  <c r="Q9" i="21"/>
  <c r="W8" i="21"/>
  <c r="T8" i="21"/>
  <c r="Q8" i="21"/>
  <c r="L8" i="21"/>
  <c r="W7" i="21"/>
  <c r="T7" i="21"/>
  <c r="Q7" i="21"/>
  <c r="L7" i="21"/>
  <c r="W6" i="21"/>
  <c r="T6" i="21"/>
  <c r="Q6" i="21"/>
  <c r="L6" i="21"/>
  <c r="W5" i="21"/>
  <c r="T5" i="21"/>
  <c r="Q5" i="21"/>
  <c r="L5" i="21"/>
  <c r="W4" i="21"/>
  <c r="T4" i="21"/>
  <c r="Q4" i="21"/>
  <c r="L4" i="21"/>
  <c r="W3" i="21"/>
  <c r="T3" i="21"/>
  <c r="Q3" i="21"/>
  <c r="L3" i="21"/>
  <c r="W2" i="21"/>
  <c r="T2" i="21"/>
  <c r="Q2" i="21"/>
  <c r="L2" i="21"/>
  <c r="I3" i="20"/>
  <c r="P43" i="20"/>
  <c r="P42" i="20"/>
  <c r="P41" i="20"/>
  <c r="P40" i="20"/>
  <c r="P39" i="20"/>
  <c r="P38" i="20"/>
  <c r="P37" i="20"/>
  <c r="P36" i="20"/>
  <c r="K36" i="20"/>
  <c r="I36" i="20"/>
  <c r="P35" i="20"/>
  <c r="K35" i="20"/>
  <c r="I35" i="20"/>
  <c r="P34" i="20"/>
  <c r="K34" i="20"/>
  <c r="I34" i="20"/>
  <c r="P33" i="20"/>
  <c r="K33" i="20"/>
  <c r="I33" i="20"/>
  <c r="P32" i="20"/>
  <c r="K32" i="20"/>
  <c r="I32" i="20"/>
  <c r="P31" i="20"/>
  <c r="K31" i="20"/>
  <c r="I31" i="20"/>
  <c r="P30" i="20"/>
  <c r="K30" i="20"/>
  <c r="I30" i="20"/>
  <c r="S29" i="20"/>
  <c r="P29" i="20"/>
  <c r="S28" i="20"/>
  <c r="P28" i="20"/>
  <c r="V27" i="20"/>
  <c r="S27" i="20"/>
  <c r="P27" i="20"/>
  <c r="V26" i="20"/>
  <c r="S26" i="20"/>
  <c r="P26" i="20"/>
  <c r="V25" i="20"/>
  <c r="S25" i="20"/>
  <c r="P25" i="20"/>
  <c r="V24" i="20"/>
  <c r="S24" i="20"/>
  <c r="P24" i="20"/>
  <c r="V23" i="20"/>
  <c r="S23" i="20"/>
  <c r="P23" i="20"/>
  <c r="V22" i="20"/>
  <c r="S22" i="20"/>
  <c r="P22" i="20"/>
  <c r="K22" i="20"/>
  <c r="I22" i="20"/>
  <c r="V21" i="20"/>
  <c r="S21" i="20"/>
  <c r="P21" i="20"/>
  <c r="K21" i="20"/>
  <c r="I21" i="20"/>
  <c r="V20" i="20"/>
  <c r="S20" i="20"/>
  <c r="P20" i="20"/>
  <c r="K20" i="20"/>
  <c r="I20" i="20"/>
  <c r="V19" i="20"/>
  <c r="S19" i="20"/>
  <c r="P19" i="20"/>
  <c r="K19" i="20"/>
  <c r="I19" i="20"/>
  <c r="V18" i="20"/>
  <c r="S18" i="20"/>
  <c r="P18" i="20"/>
  <c r="K18" i="20"/>
  <c r="I18" i="20"/>
  <c r="V17" i="20"/>
  <c r="S17" i="20"/>
  <c r="P17" i="20"/>
  <c r="K17" i="20"/>
  <c r="I17" i="20"/>
  <c r="V16" i="20"/>
  <c r="S16" i="20"/>
  <c r="P16" i="20"/>
  <c r="K16" i="20"/>
  <c r="I16" i="20"/>
  <c r="V15" i="20"/>
  <c r="S15" i="20"/>
  <c r="P15" i="20"/>
  <c r="V14" i="20"/>
  <c r="S14" i="20"/>
  <c r="P14" i="20"/>
  <c r="V13" i="20"/>
  <c r="S13" i="20"/>
  <c r="P13" i="20"/>
  <c r="V12" i="20"/>
  <c r="S12" i="20"/>
  <c r="P12" i="20"/>
  <c r="V11" i="20"/>
  <c r="S11" i="20"/>
  <c r="P11" i="20"/>
  <c r="V10" i="20"/>
  <c r="S10" i="20"/>
  <c r="P10" i="20"/>
  <c r="V9" i="20"/>
  <c r="S9" i="20"/>
  <c r="P9" i="20"/>
  <c r="V8" i="20"/>
  <c r="S8" i="20"/>
  <c r="P8" i="20"/>
  <c r="K8" i="20"/>
  <c r="I8" i="20"/>
  <c r="V7" i="20"/>
  <c r="S7" i="20"/>
  <c r="P7" i="20"/>
  <c r="K7" i="20"/>
  <c r="I7" i="20"/>
  <c r="V6" i="20"/>
  <c r="S6" i="20"/>
  <c r="P6" i="20"/>
  <c r="K6" i="20"/>
  <c r="I6" i="20"/>
  <c r="V5" i="20"/>
  <c r="S5" i="20"/>
  <c r="P5" i="20"/>
  <c r="K5" i="20"/>
  <c r="I5" i="20"/>
  <c r="V4" i="20"/>
  <c r="S4" i="20"/>
  <c r="P4" i="20"/>
  <c r="K4" i="20"/>
  <c r="I4" i="20"/>
  <c r="V3" i="20"/>
  <c r="S3" i="20"/>
  <c r="P3" i="20"/>
  <c r="K3" i="20"/>
  <c r="V2" i="20"/>
  <c r="S2" i="20"/>
  <c r="P2" i="20"/>
  <c r="K2" i="20"/>
  <c r="I2" i="20"/>
  <c r="P43" i="19"/>
  <c r="P42" i="19"/>
  <c r="P41" i="19"/>
  <c r="P40" i="19"/>
  <c r="P39" i="19"/>
  <c r="P38" i="19"/>
  <c r="P37" i="19"/>
  <c r="P36" i="19"/>
  <c r="K36" i="19"/>
  <c r="I36" i="19"/>
  <c r="P35" i="19"/>
  <c r="K35" i="19"/>
  <c r="I35" i="19"/>
  <c r="P34" i="19"/>
  <c r="K34" i="19"/>
  <c r="I34" i="19"/>
  <c r="P33" i="19"/>
  <c r="K33" i="19"/>
  <c r="I33" i="19"/>
  <c r="P32" i="19"/>
  <c r="K32" i="19"/>
  <c r="I32" i="19"/>
  <c r="P31" i="19"/>
  <c r="K31" i="19"/>
  <c r="I31" i="19"/>
  <c r="P30" i="19"/>
  <c r="K30" i="19"/>
  <c r="I30" i="19"/>
  <c r="S29" i="19"/>
  <c r="P29" i="19"/>
  <c r="S28" i="19"/>
  <c r="P28" i="19"/>
  <c r="V27" i="19"/>
  <c r="S27" i="19"/>
  <c r="P27" i="19"/>
  <c r="V26" i="19"/>
  <c r="S26" i="19"/>
  <c r="P26" i="19"/>
  <c r="V25" i="19"/>
  <c r="S25" i="19"/>
  <c r="P25" i="19"/>
  <c r="V24" i="19"/>
  <c r="S24" i="19"/>
  <c r="P24" i="19"/>
  <c r="V23" i="19"/>
  <c r="S23" i="19"/>
  <c r="P23" i="19"/>
  <c r="V22" i="19"/>
  <c r="S22" i="19"/>
  <c r="P22" i="19"/>
  <c r="K22" i="19"/>
  <c r="I22" i="19"/>
  <c r="V21" i="19"/>
  <c r="S21" i="19"/>
  <c r="P21" i="19"/>
  <c r="K21" i="19"/>
  <c r="I21" i="19"/>
  <c r="V20" i="19"/>
  <c r="S20" i="19"/>
  <c r="P20" i="19"/>
  <c r="K20" i="19"/>
  <c r="I20" i="19"/>
  <c r="V19" i="19"/>
  <c r="S19" i="19"/>
  <c r="P19" i="19"/>
  <c r="K19" i="19"/>
  <c r="I19" i="19"/>
  <c r="V18" i="19"/>
  <c r="S18" i="19"/>
  <c r="P18" i="19"/>
  <c r="K18" i="19"/>
  <c r="I18" i="19"/>
  <c r="V17" i="19"/>
  <c r="S17" i="19"/>
  <c r="P17" i="19"/>
  <c r="K17" i="19"/>
  <c r="I17" i="19"/>
  <c r="V16" i="19"/>
  <c r="S16" i="19"/>
  <c r="P16" i="19"/>
  <c r="K16" i="19"/>
  <c r="I16" i="19"/>
  <c r="V15" i="19"/>
  <c r="S15" i="19"/>
  <c r="P15" i="19"/>
  <c r="V14" i="19"/>
  <c r="S14" i="19"/>
  <c r="P14" i="19"/>
  <c r="V13" i="19"/>
  <c r="S13" i="19"/>
  <c r="P13" i="19"/>
  <c r="V12" i="19"/>
  <c r="S12" i="19"/>
  <c r="P12" i="19"/>
  <c r="V11" i="19"/>
  <c r="S11" i="19"/>
  <c r="P11" i="19"/>
  <c r="V10" i="19"/>
  <c r="S10" i="19"/>
  <c r="P10" i="19"/>
  <c r="V9" i="19"/>
  <c r="S9" i="19"/>
  <c r="P9" i="19"/>
  <c r="V8" i="19"/>
  <c r="S8" i="19"/>
  <c r="P8" i="19"/>
  <c r="K8" i="19"/>
  <c r="I8" i="19"/>
  <c r="V7" i="19"/>
  <c r="S7" i="19"/>
  <c r="P7" i="19"/>
  <c r="K7" i="19"/>
  <c r="I7" i="19"/>
  <c r="V6" i="19"/>
  <c r="S6" i="19"/>
  <c r="P6" i="19"/>
  <c r="K6" i="19"/>
  <c r="I6" i="19"/>
  <c r="V5" i="19"/>
  <c r="S5" i="19"/>
  <c r="P5" i="19"/>
  <c r="K5" i="19"/>
  <c r="I5" i="19"/>
  <c r="V4" i="19"/>
  <c r="S4" i="19"/>
  <c r="P4" i="19"/>
  <c r="K4" i="19"/>
  <c r="I4" i="19"/>
  <c r="V3" i="19"/>
  <c r="S3" i="19"/>
  <c r="P3" i="19"/>
  <c r="K3" i="19"/>
  <c r="I3" i="19"/>
  <c r="V2" i="19"/>
  <c r="S2" i="19"/>
  <c r="P2" i="19"/>
  <c r="K2" i="19"/>
  <c r="I2" i="19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V4" i="15"/>
  <c r="V3" i="15"/>
  <c r="V2" i="15"/>
  <c r="I3" i="13"/>
  <c r="I4" i="13"/>
  <c r="I5" i="13"/>
  <c r="I6" i="13"/>
  <c r="I7" i="13"/>
  <c r="I8" i="13"/>
  <c r="I2" i="13"/>
  <c r="I3" i="14"/>
  <c r="I4" i="14"/>
  <c r="I5" i="14"/>
  <c r="I6" i="14"/>
  <c r="I7" i="14"/>
  <c r="I8" i="14"/>
  <c r="I2" i="14"/>
  <c r="K2" i="15"/>
  <c r="I5" i="15"/>
  <c r="I3" i="15"/>
  <c r="I4" i="15"/>
  <c r="I6" i="15"/>
  <c r="I7" i="15"/>
  <c r="I8" i="15"/>
  <c r="I2" i="15"/>
  <c r="I3" i="16"/>
  <c r="I4" i="16"/>
  <c r="I5" i="16"/>
  <c r="I6" i="16"/>
  <c r="I7" i="16"/>
  <c r="I8" i="16"/>
  <c r="I2" i="16"/>
  <c r="I3" i="17"/>
  <c r="I4" i="17"/>
  <c r="I5" i="17"/>
  <c r="I6" i="17"/>
  <c r="I7" i="17"/>
  <c r="I8" i="17"/>
  <c r="K3" i="17"/>
  <c r="K4" i="17"/>
  <c r="K5" i="17"/>
  <c r="K6" i="17"/>
  <c r="K7" i="17"/>
  <c r="K8" i="17"/>
  <c r="K2" i="17"/>
  <c r="K2" i="16"/>
  <c r="K3" i="16"/>
  <c r="K4" i="16"/>
  <c r="K5" i="16"/>
  <c r="K6" i="16"/>
  <c r="K7" i="16"/>
  <c r="K8" i="16"/>
  <c r="K3" i="15"/>
  <c r="K4" i="15"/>
  <c r="K5" i="15"/>
  <c r="K6" i="15"/>
  <c r="K7" i="15"/>
  <c r="K8" i="15"/>
  <c r="K3" i="14"/>
  <c r="K4" i="14"/>
  <c r="K5" i="14"/>
  <c r="K6" i="14"/>
  <c r="K7" i="14"/>
  <c r="K8" i="14"/>
  <c r="K2" i="14"/>
  <c r="K3" i="13"/>
  <c r="K4" i="13"/>
  <c r="K5" i="13"/>
  <c r="K6" i="13"/>
  <c r="K7" i="13"/>
  <c r="K8" i="13"/>
  <c r="K2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2" i="13"/>
  <c r="V16" i="14"/>
  <c r="V17" i="14"/>
  <c r="V18" i="14"/>
  <c r="V19" i="14"/>
  <c r="V20" i="14"/>
  <c r="V21" i="14"/>
  <c r="V22" i="14"/>
  <c r="V23" i="14"/>
  <c r="V24" i="14"/>
  <c r="V25" i="14"/>
  <c r="V26" i="14"/>
  <c r="V27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2" i="14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2" i="18"/>
  <c r="Q43" i="18"/>
  <c r="I43" i="18"/>
  <c r="Q42" i="18"/>
  <c r="I42" i="18"/>
  <c r="Q41" i="18"/>
  <c r="I41" i="18"/>
  <c r="Q40" i="18"/>
  <c r="I40" i="18"/>
  <c r="Q39" i="18"/>
  <c r="I39" i="18"/>
  <c r="Q38" i="18"/>
  <c r="I38" i="18"/>
  <c r="Q37" i="18"/>
  <c r="I37" i="18"/>
  <c r="Q36" i="18"/>
  <c r="L36" i="18"/>
  <c r="I36" i="18"/>
  <c r="J36" i="18" s="1"/>
  <c r="Q35" i="18"/>
  <c r="L35" i="18"/>
  <c r="I35" i="18"/>
  <c r="J35" i="18" s="1"/>
  <c r="Q34" i="18"/>
  <c r="L34" i="18"/>
  <c r="J34" i="18"/>
  <c r="I34" i="18"/>
  <c r="Q33" i="18"/>
  <c r="L33" i="18"/>
  <c r="J33" i="18"/>
  <c r="I33" i="18"/>
  <c r="Q32" i="18"/>
  <c r="L32" i="18"/>
  <c r="I32" i="18"/>
  <c r="J32" i="18" s="1"/>
  <c r="Q31" i="18"/>
  <c r="L31" i="18"/>
  <c r="J31" i="18"/>
  <c r="I31" i="18"/>
  <c r="Q30" i="18"/>
  <c r="L30" i="18"/>
  <c r="J30" i="18"/>
  <c r="I30" i="18"/>
  <c r="T29" i="18"/>
  <c r="Q29" i="18"/>
  <c r="I29" i="18"/>
  <c r="T28" i="18"/>
  <c r="Q28" i="18"/>
  <c r="I28" i="18"/>
  <c r="W27" i="18"/>
  <c r="T27" i="18"/>
  <c r="Q27" i="18"/>
  <c r="I27" i="18"/>
  <c r="W26" i="18"/>
  <c r="T26" i="18"/>
  <c r="Q26" i="18"/>
  <c r="I26" i="18"/>
  <c r="W25" i="18"/>
  <c r="T25" i="18"/>
  <c r="Q25" i="18"/>
  <c r="I25" i="18"/>
  <c r="W24" i="18"/>
  <c r="T24" i="18"/>
  <c r="Q24" i="18"/>
  <c r="I24" i="18"/>
  <c r="W23" i="18"/>
  <c r="T23" i="18"/>
  <c r="Q23" i="18"/>
  <c r="I23" i="18"/>
  <c r="W22" i="18"/>
  <c r="T22" i="18"/>
  <c r="Q22" i="18"/>
  <c r="L22" i="18"/>
  <c r="J22" i="18"/>
  <c r="I22" i="18"/>
  <c r="W21" i="18"/>
  <c r="T21" i="18"/>
  <c r="Q21" i="18"/>
  <c r="L21" i="18"/>
  <c r="I21" i="18"/>
  <c r="J21" i="18" s="1"/>
  <c r="W20" i="18"/>
  <c r="T20" i="18"/>
  <c r="Q20" i="18"/>
  <c r="L20" i="18"/>
  <c r="J20" i="18"/>
  <c r="I20" i="18"/>
  <c r="W19" i="18"/>
  <c r="T19" i="18"/>
  <c r="Q19" i="18"/>
  <c r="L19" i="18"/>
  <c r="I19" i="18"/>
  <c r="J19" i="18" s="1"/>
  <c r="W18" i="18"/>
  <c r="T18" i="18"/>
  <c r="Q18" i="18"/>
  <c r="L18" i="18"/>
  <c r="J18" i="18"/>
  <c r="I18" i="18"/>
  <c r="W17" i="18"/>
  <c r="T17" i="18"/>
  <c r="Q17" i="18"/>
  <c r="L17" i="18"/>
  <c r="I17" i="18"/>
  <c r="J17" i="18" s="1"/>
  <c r="W16" i="18"/>
  <c r="T16" i="18"/>
  <c r="Q16" i="18"/>
  <c r="L16" i="18"/>
  <c r="J16" i="18"/>
  <c r="I16" i="18"/>
  <c r="T15" i="18"/>
  <c r="Q15" i="18"/>
  <c r="I15" i="18"/>
  <c r="T14" i="18"/>
  <c r="Q14" i="18"/>
  <c r="I14" i="18"/>
  <c r="T13" i="18"/>
  <c r="Q13" i="18"/>
  <c r="I13" i="18"/>
  <c r="T12" i="18"/>
  <c r="Q12" i="18"/>
  <c r="I12" i="18"/>
  <c r="T11" i="18"/>
  <c r="Q11" i="18"/>
  <c r="I11" i="18"/>
  <c r="T10" i="18"/>
  <c r="Q10" i="18"/>
  <c r="I10" i="18"/>
  <c r="T9" i="18"/>
  <c r="Q9" i="18"/>
  <c r="I9" i="18"/>
  <c r="T8" i="18"/>
  <c r="Q8" i="18"/>
  <c r="J8" i="18"/>
  <c r="T7" i="18"/>
  <c r="Q7" i="18"/>
  <c r="J7" i="18"/>
  <c r="T6" i="18"/>
  <c r="Q6" i="18"/>
  <c r="J6" i="18"/>
  <c r="T5" i="18"/>
  <c r="Q5" i="18"/>
  <c r="J5" i="18"/>
  <c r="T4" i="18"/>
  <c r="Q4" i="18"/>
  <c r="J4" i="18"/>
  <c r="T3" i="18"/>
  <c r="Q3" i="18"/>
  <c r="J3" i="18"/>
  <c r="T2" i="18"/>
  <c r="Q2" i="18"/>
  <c r="J2" i="18"/>
  <c r="P43" i="17"/>
  <c r="P42" i="17"/>
  <c r="P41" i="17"/>
  <c r="P40" i="17"/>
  <c r="P39" i="17"/>
  <c r="P38" i="17"/>
  <c r="P37" i="17"/>
  <c r="P36" i="17"/>
  <c r="K36" i="17"/>
  <c r="I36" i="17"/>
  <c r="P35" i="17"/>
  <c r="K35" i="17"/>
  <c r="I35" i="17"/>
  <c r="P34" i="17"/>
  <c r="K34" i="17"/>
  <c r="I34" i="17"/>
  <c r="P33" i="17"/>
  <c r="K33" i="17"/>
  <c r="I33" i="17"/>
  <c r="P32" i="17"/>
  <c r="K32" i="17"/>
  <c r="I32" i="17"/>
  <c r="P31" i="17"/>
  <c r="K31" i="17"/>
  <c r="I31" i="17"/>
  <c r="P30" i="17"/>
  <c r="K30" i="17"/>
  <c r="I30" i="17"/>
  <c r="S29" i="17"/>
  <c r="P29" i="17"/>
  <c r="S28" i="17"/>
  <c r="P28" i="17"/>
  <c r="V27" i="17"/>
  <c r="S27" i="17"/>
  <c r="P27" i="17"/>
  <c r="V26" i="17"/>
  <c r="S26" i="17"/>
  <c r="P26" i="17"/>
  <c r="V25" i="17"/>
  <c r="S25" i="17"/>
  <c r="P25" i="17"/>
  <c r="V24" i="17"/>
  <c r="S24" i="17"/>
  <c r="P24" i="17"/>
  <c r="V23" i="17"/>
  <c r="S23" i="17"/>
  <c r="P23" i="17"/>
  <c r="V22" i="17"/>
  <c r="S22" i="17"/>
  <c r="P22" i="17"/>
  <c r="K22" i="17"/>
  <c r="I22" i="17"/>
  <c r="V21" i="17"/>
  <c r="S21" i="17"/>
  <c r="P21" i="17"/>
  <c r="K21" i="17"/>
  <c r="I21" i="17"/>
  <c r="V20" i="17"/>
  <c r="S20" i="17"/>
  <c r="P20" i="17"/>
  <c r="K20" i="17"/>
  <c r="I20" i="17"/>
  <c r="V19" i="17"/>
  <c r="S19" i="17"/>
  <c r="P19" i="17"/>
  <c r="K19" i="17"/>
  <c r="I19" i="17"/>
  <c r="V18" i="17"/>
  <c r="S18" i="17"/>
  <c r="P18" i="17"/>
  <c r="K18" i="17"/>
  <c r="I18" i="17"/>
  <c r="V17" i="17"/>
  <c r="S17" i="17"/>
  <c r="P17" i="17"/>
  <c r="K17" i="17"/>
  <c r="I17" i="17"/>
  <c r="V16" i="17"/>
  <c r="S16" i="17"/>
  <c r="P16" i="17"/>
  <c r="K16" i="17"/>
  <c r="I16" i="17"/>
  <c r="S15" i="17"/>
  <c r="P15" i="17"/>
  <c r="S14" i="17"/>
  <c r="P14" i="17"/>
  <c r="S13" i="17"/>
  <c r="P13" i="17"/>
  <c r="S12" i="17"/>
  <c r="P12" i="17"/>
  <c r="S11" i="17"/>
  <c r="P11" i="17"/>
  <c r="S10" i="17"/>
  <c r="P10" i="17"/>
  <c r="S9" i="17"/>
  <c r="P9" i="17"/>
  <c r="S8" i="17"/>
  <c r="P8" i="17"/>
  <c r="S7" i="17"/>
  <c r="P7" i="17"/>
  <c r="S6" i="17"/>
  <c r="P6" i="17"/>
  <c r="S5" i="17"/>
  <c r="P5" i="17"/>
  <c r="S4" i="17"/>
  <c r="P4" i="17"/>
  <c r="S3" i="17"/>
  <c r="P3" i="17"/>
  <c r="S2" i="17"/>
  <c r="P2" i="17"/>
  <c r="P43" i="16"/>
  <c r="P42" i="16"/>
  <c r="P41" i="16"/>
  <c r="P40" i="16"/>
  <c r="P39" i="16"/>
  <c r="P38" i="16"/>
  <c r="P37" i="16"/>
  <c r="P36" i="16"/>
  <c r="K36" i="16"/>
  <c r="I36" i="16"/>
  <c r="P35" i="16"/>
  <c r="K35" i="16"/>
  <c r="I35" i="16"/>
  <c r="P34" i="16"/>
  <c r="K34" i="16"/>
  <c r="I34" i="16"/>
  <c r="P33" i="16"/>
  <c r="K33" i="16"/>
  <c r="I33" i="16"/>
  <c r="P32" i="16"/>
  <c r="K32" i="16"/>
  <c r="I32" i="16"/>
  <c r="P31" i="16"/>
  <c r="K31" i="16"/>
  <c r="I31" i="16"/>
  <c r="P30" i="16"/>
  <c r="K30" i="16"/>
  <c r="I30" i="16"/>
  <c r="S29" i="16"/>
  <c r="P29" i="16"/>
  <c r="S28" i="16"/>
  <c r="P28" i="16"/>
  <c r="V27" i="16"/>
  <c r="S27" i="16"/>
  <c r="P27" i="16"/>
  <c r="V26" i="16"/>
  <c r="S26" i="16"/>
  <c r="P26" i="16"/>
  <c r="V25" i="16"/>
  <c r="S25" i="16"/>
  <c r="P25" i="16"/>
  <c r="V24" i="16"/>
  <c r="S24" i="16"/>
  <c r="P24" i="16"/>
  <c r="V23" i="16"/>
  <c r="S23" i="16"/>
  <c r="P23" i="16"/>
  <c r="V22" i="16"/>
  <c r="S22" i="16"/>
  <c r="P22" i="16"/>
  <c r="K22" i="16"/>
  <c r="I22" i="16"/>
  <c r="V21" i="16"/>
  <c r="S21" i="16"/>
  <c r="P21" i="16"/>
  <c r="K21" i="16"/>
  <c r="I21" i="16"/>
  <c r="V20" i="16"/>
  <c r="S20" i="16"/>
  <c r="P20" i="16"/>
  <c r="K20" i="16"/>
  <c r="I20" i="16"/>
  <c r="V19" i="16"/>
  <c r="S19" i="16"/>
  <c r="P19" i="16"/>
  <c r="K19" i="16"/>
  <c r="I19" i="16"/>
  <c r="V18" i="16"/>
  <c r="S18" i="16"/>
  <c r="P18" i="16"/>
  <c r="K18" i="16"/>
  <c r="I18" i="16"/>
  <c r="V17" i="16"/>
  <c r="S17" i="16"/>
  <c r="P17" i="16"/>
  <c r="K17" i="16"/>
  <c r="I17" i="16"/>
  <c r="V16" i="16"/>
  <c r="S16" i="16"/>
  <c r="P16" i="16"/>
  <c r="K16" i="16"/>
  <c r="I16" i="16"/>
  <c r="S15" i="16"/>
  <c r="P15" i="16"/>
  <c r="S14" i="16"/>
  <c r="P14" i="16"/>
  <c r="S13" i="16"/>
  <c r="P13" i="16"/>
  <c r="S12" i="16"/>
  <c r="P12" i="16"/>
  <c r="S11" i="16"/>
  <c r="P11" i="16"/>
  <c r="S10" i="16"/>
  <c r="P10" i="16"/>
  <c r="S9" i="16"/>
  <c r="P9" i="16"/>
  <c r="S8" i="16"/>
  <c r="P8" i="16"/>
  <c r="S7" i="16"/>
  <c r="P7" i="16"/>
  <c r="S6" i="16"/>
  <c r="P6" i="16"/>
  <c r="S5" i="16"/>
  <c r="P5" i="16"/>
  <c r="S4" i="16"/>
  <c r="P4" i="16"/>
  <c r="S3" i="16"/>
  <c r="P3" i="16"/>
  <c r="S2" i="16"/>
  <c r="P2" i="16"/>
  <c r="P43" i="15"/>
  <c r="P42" i="15"/>
  <c r="P41" i="15"/>
  <c r="P40" i="15"/>
  <c r="P39" i="15"/>
  <c r="P38" i="15"/>
  <c r="P37" i="15"/>
  <c r="P36" i="15"/>
  <c r="K36" i="15"/>
  <c r="I36" i="15"/>
  <c r="P35" i="15"/>
  <c r="K35" i="15"/>
  <c r="I35" i="15"/>
  <c r="P34" i="15"/>
  <c r="K34" i="15"/>
  <c r="I34" i="15"/>
  <c r="P33" i="15"/>
  <c r="K33" i="15"/>
  <c r="I33" i="15"/>
  <c r="P32" i="15"/>
  <c r="K32" i="15"/>
  <c r="I32" i="15"/>
  <c r="P31" i="15"/>
  <c r="K31" i="15"/>
  <c r="I31" i="15"/>
  <c r="P30" i="15"/>
  <c r="K30" i="15"/>
  <c r="I30" i="15"/>
  <c r="P29" i="15"/>
  <c r="P28" i="15"/>
  <c r="P27" i="15"/>
  <c r="P26" i="15"/>
  <c r="P25" i="15"/>
  <c r="P24" i="15"/>
  <c r="P23" i="15"/>
  <c r="P22" i="15"/>
  <c r="K22" i="15"/>
  <c r="I22" i="15"/>
  <c r="P21" i="15"/>
  <c r="K21" i="15"/>
  <c r="I21" i="15"/>
  <c r="P20" i="15"/>
  <c r="K20" i="15"/>
  <c r="I20" i="15"/>
  <c r="P19" i="15"/>
  <c r="K19" i="15"/>
  <c r="I19" i="15"/>
  <c r="P18" i="15"/>
  <c r="K18" i="15"/>
  <c r="I18" i="15"/>
  <c r="P17" i="15"/>
  <c r="K17" i="15"/>
  <c r="I17" i="15"/>
  <c r="P16" i="15"/>
  <c r="K16" i="15"/>
  <c r="I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43" i="14"/>
  <c r="P42" i="14"/>
  <c r="P41" i="14"/>
  <c r="P40" i="14"/>
  <c r="P39" i="14"/>
  <c r="P38" i="14"/>
  <c r="P37" i="14"/>
  <c r="P36" i="14"/>
  <c r="K36" i="14"/>
  <c r="I36" i="14"/>
  <c r="P35" i="14"/>
  <c r="K35" i="14"/>
  <c r="I35" i="14"/>
  <c r="P34" i="14"/>
  <c r="K34" i="14"/>
  <c r="I34" i="14"/>
  <c r="P33" i="14"/>
  <c r="K33" i="14"/>
  <c r="I33" i="14"/>
  <c r="P32" i="14"/>
  <c r="K32" i="14"/>
  <c r="I32" i="14"/>
  <c r="P31" i="14"/>
  <c r="K31" i="14"/>
  <c r="I31" i="14"/>
  <c r="P30" i="14"/>
  <c r="K30" i="14"/>
  <c r="I30" i="14"/>
  <c r="S29" i="14"/>
  <c r="P29" i="14"/>
  <c r="S28" i="14"/>
  <c r="P28" i="14"/>
  <c r="S27" i="14"/>
  <c r="P27" i="14"/>
  <c r="S26" i="14"/>
  <c r="P26" i="14"/>
  <c r="S25" i="14"/>
  <c r="P25" i="14"/>
  <c r="S24" i="14"/>
  <c r="P24" i="14"/>
  <c r="S23" i="14"/>
  <c r="P23" i="14"/>
  <c r="S22" i="14"/>
  <c r="P22" i="14"/>
  <c r="K22" i="14"/>
  <c r="I22" i="14"/>
  <c r="S21" i="14"/>
  <c r="P21" i="14"/>
  <c r="K21" i="14"/>
  <c r="I21" i="14"/>
  <c r="S20" i="14"/>
  <c r="P20" i="14"/>
  <c r="K20" i="14"/>
  <c r="I20" i="14"/>
  <c r="S19" i="14"/>
  <c r="P19" i="14"/>
  <c r="K19" i="14"/>
  <c r="I19" i="14"/>
  <c r="S18" i="14"/>
  <c r="P18" i="14"/>
  <c r="K18" i="14"/>
  <c r="I18" i="14"/>
  <c r="S17" i="14"/>
  <c r="P17" i="14"/>
  <c r="K17" i="14"/>
  <c r="I17" i="14"/>
  <c r="S16" i="14"/>
  <c r="P16" i="14"/>
  <c r="K16" i="14"/>
  <c r="I16" i="14"/>
  <c r="S15" i="14"/>
  <c r="P15" i="14"/>
  <c r="S14" i="14"/>
  <c r="P14" i="14"/>
  <c r="S13" i="14"/>
  <c r="P13" i="14"/>
  <c r="S12" i="14"/>
  <c r="P12" i="14"/>
  <c r="S11" i="14"/>
  <c r="P11" i="14"/>
  <c r="S10" i="14"/>
  <c r="P10" i="14"/>
  <c r="S9" i="14"/>
  <c r="P9" i="14"/>
  <c r="S8" i="14"/>
  <c r="P8" i="14"/>
  <c r="S7" i="14"/>
  <c r="P7" i="14"/>
  <c r="S6" i="14"/>
  <c r="P6" i="14"/>
  <c r="S5" i="14"/>
  <c r="P5" i="14"/>
  <c r="S4" i="14"/>
  <c r="P4" i="14"/>
  <c r="S3" i="14"/>
  <c r="P3" i="14"/>
  <c r="S2" i="14"/>
  <c r="P2" i="14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2" i="13"/>
  <c r="K22" i="13"/>
  <c r="K36" i="13"/>
  <c r="K35" i="13"/>
  <c r="K34" i="13"/>
  <c r="K33" i="13"/>
  <c r="K32" i="13"/>
  <c r="K31" i="13"/>
  <c r="K30" i="13"/>
  <c r="K21" i="13"/>
  <c r="K20" i="13"/>
  <c r="K19" i="13"/>
  <c r="K18" i="13"/>
  <c r="K17" i="13"/>
  <c r="K16" i="13"/>
  <c r="I36" i="13"/>
  <c r="I35" i="13"/>
  <c r="I34" i="13"/>
  <c r="I33" i="13"/>
  <c r="I32" i="13"/>
  <c r="I31" i="13"/>
  <c r="I30" i="13"/>
  <c r="I22" i="13"/>
  <c r="I21" i="13"/>
  <c r="I20" i="13"/>
  <c r="I19" i="13"/>
  <c r="I18" i="13"/>
  <c r="I17" i="13"/>
  <c r="I16" i="13"/>
  <c r="N20" i="6"/>
  <c r="P28" i="12"/>
  <c r="P29" i="12"/>
  <c r="P24" i="12"/>
  <c r="P25" i="12"/>
  <c r="P26" i="12"/>
  <c r="P27" i="12"/>
  <c r="P23" i="12"/>
  <c r="P17" i="12"/>
  <c r="P18" i="12"/>
  <c r="P19" i="12"/>
  <c r="P20" i="12"/>
  <c r="P21" i="12"/>
  <c r="P22" i="12"/>
  <c r="P16" i="12"/>
  <c r="R24" i="12"/>
  <c r="R25" i="12"/>
  <c r="R26" i="12"/>
  <c r="R27" i="12"/>
  <c r="R17" i="12"/>
  <c r="R18" i="12"/>
  <c r="R19" i="12"/>
  <c r="R20" i="12"/>
  <c r="R21" i="12"/>
  <c r="R22" i="12"/>
  <c r="R23" i="12"/>
  <c r="N17" i="12"/>
  <c r="N16" i="12"/>
  <c r="N23" i="12"/>
  <c r="N30" i="12"/>
  <c r="H9" i="12"/>
  <c r="H10" i="12"/>
  <c r="H11" i="12"/>
  <c r="H12" i="12"/>
  <c r="H13" i="12"/>
  <c r="H14" i="12"/>
  <c r="H15" i="12"/>
  <c r="H16" i="12"/>
  <c r="H17" i="12"/>
  <c r="I17" i="12" s="1"/>
  <c r="H18" i="12"/>
  <c r="I18" i="12" s="1"/>
  <c r="H19" i="12"/>
  <c r="I19" i="12" s="1"/>
  <c r="H20" i="12"/>
  <c r="I20" i="12" s="1"/>
  <c r="H21" i="12"/>
  <c r="H22" i="12"/>
  <c r="H23" i="12"/>
  <c r="H24" i="12"/>
  <c r="H25" i="12"/>
  <c r="H26" i="12"/>
  <c r="H27" i="12"/>
  <c r="H28" i="12"/>
  <c r="H29" i="12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H36" i="12"/>
  <c r="H37" i="12"/>
  <c r="H38" i="12"/>
  <c r="H39" i="12"/>
  <c r="H40" i="12"/>
  <c r="H41" i="12"/>
  <c r="H42" i="12"/>
  <c r="H43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I35" i="12" l="1"/>
  <c r="I36" i="12"/>
  <c r="I22" i="12"/>
  <c r="I21" i="12"/>
  <c r="I16" i="12"/>
  <c r="N7" i="12"/>
  <c r="N9" i="12"/>
  <c r="N2" i="12"/>
  <c r="N29" i="12"/>
  <c r="N28" i="12"/>
  <c r="N27" i="12"/>
  <c r="N26" i="12"/>
  <c r="N25" i="12"/>
  <c r="N24" i="12"/>
  <c r="N22" i="12"/>
  <c r="N21" i="12"/>
  <c r="N20" i="12"/>
  <c r="N19" i="12"/>
  <c r="N18" i="12"/>
  <c r="N15" i="12"/>
  <c r="N14" i="12"/>
  <c r="N13" i="12"/>
  <c r="N12" i="12"/>
  <c r="N11" i="12"/>
  <c r="N10" i="12"/>
  <c r="N8" i="12"/>
  <c r="H8" i="12"/>
  <c r="I8" i="12" s="1"/>
  <c r="H7" i="12"/>
  <c r="I7" i="12" s="1"/>
  <c r="N6" i="12"/>
  <c r="H6" i="12"/>
  <c r="I6" i="12" s="1"/>
  <c r="N5" i="12"/>
  <c r="H5" i="12"/>
  <c r="I5" i="12" s="1"/>
  <c r="N4" i="12"/>
  <c r="H4" i="12"/>
  <c r="I4" i="12" s="1"/>
  <c r="N3" i="12"/>
  <c r="H3" i="12"/>
  <c r="I3" i="12" s="1"/>
  <c r="H2" i="12"/>
  <c r="I2" i="12" s="1"/>
  <c r="N22" i="6"/>
  <c r="N2" i="8"/>
  <c r="N2" i="9"/>
  <c r="N9" i="9"/>
  <c r="N17" i="9"/>
  <c r="N18" i="9"/>
  <c r="N19" i="9"/>
  <c r="N20" i="9"/>
  <c r="N21" i="9"/>
  <c r="N22" i="9"/>
  <c r="N16" i="9"/>
  <c r="N24" i="9"/>
  <c r="N25" i="9"/>
  <c r="N26" i="9"/>
  <c r="N27" i="9"/>
  <c r="N28" i="9"/>
  <c r="N29" i="9"/>
  <c r="N23" i="9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N10" i="9"/>
  <c r="N11" i="9"/>
  <c r="N12" i="9"/>
  <c r="N13" i="9"/>
  <c r="N14" i="9"/>
  <c r="N15" i="9"/>
  <c r="N3" i="9"/>
  <c r="N4" i="9"/>
  <c r="N5" i="9"/>
  <c r="N6" i="9"/>
  <c r="N7" i="9"/>
  <c r="N8" i="9"/>
  <c r="I12" i="10"/>
  <c r="N2" i="10"/>
  <c r="N7" i="10"/>
  <c r="N17" i="10"/>
  <c r="N4" i="10"/>
  <c r="N19" i="10"/>
  <c r="N8" i="10"/>
  <c r="N9" i="10"/>
  <c r="N10" i="10"/>
  <c r="N11" i="10"/>
  <c r="N13" i="10"/>
  <c r="N14" i="10"/>
  <c r="N15" i="10"/>
  <c r="N16" i="10"/>
  <c r="N12" i="10"/>
  <c r="H16" i="10"/>
  <c r="I16" i="10" s="1"/>
  <c r="H15" i="10"/>
  <c r="I15" i="10" s="1"/>
  <c r="H14" i="10"/>
  <c r="I14" i="10" s="1"/>
  <c r="H13" i="10"/>
  <c r="I13" i="10" s="1"/>
  <c r="H12" i="10"/>
  <c r="H6" i="10"/>
  <c r="I6" i="10" s="1"/>
  <c r="H5" i="10"/>
  <c r="I5" i="10" s="1"/>
  <c r="H4" i="10"/>
  <c r="I4" i="10" s="1"/>
  <c r="H3" i="10"/>
  <c r="I3" i="10" s="1"/>
  <c r="H2" i="10"/>
  <c r="I2" i="10" s="1"/>
  <c r="H8" i="9"/>
  <c r="I8" i="9" s="1"/>
  <c r="H7" i="9"/>
  <c r="I7" i="9" s="1"/>
  <c r="H6" i="9"/>
  <c r="I6" i="9" s="1"/>
  <c r="H5" i="9"/>
  <c r="I5" i="9" s="1"/>
  <c r="H4" i="9"/>
  <c r="I4" i="9" s="1"/>
  <c r="H3" i="9"/>
  <c r="I3" i="9" s="1"/>
  <c r="H2" i="9"/>
  <c r="I2" i="9" s="1"/>
  <c r="H3" i="8"/>
  <c r="H4" i="8"/>
  <c r="H5" i="8"/>
  <c r="H6" i="8"/>
  <c r="H7" i="8"/>
  <c r="H8" i="8"/>
  <c r="H9" i="8"/>
  <c r="I9" i="8" s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I22" i="8" s="1"/>
  <c r="H23" i="8"/>
  <c r="I3" i="8"/>
  <c r="I4" i="8"/>
  <c r="I5" i="8"/>
  <c r="I6" i="8"/>
  <c r="I7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3" i="8"/>
  <c r="I2" i="8"/>
  <c r="H2" i="8"/>
  <c r="N8" i="8"/>
  <c r="N14" i="8"/>
  <c r="N18" i="8"/>
  <c r="N19" i="8"/>
  <c r="N20" i="8"/>
  <c r="N21" i="8"/>
  <c r="N22" i="8"/>
  <c r="N23" i="8"/>
  <c r="N15" i="8"/>
  <c r="N16" i="8"/>
  <c r="N17" i="8"/>
  <c r="N13" i="8"/>
  <c r="N3" i="8"/>
  <c r="N4" i="8"/>
  <c r="N5" i="8"/>
  <c r="N6" i="8"/>
  <c r="N7" i="8"/>
  <c r="N9" i="8"/>
  <c r="N10" i="8"/>
  <c r="N11" i="8"/>
  <c r="N12" i="8"/>
  <c r="K3" i="7"/>
  <c r="K4" i="7"/>
  <c r="K5" i="7"/>
  <c r="K6" i="7"/>
  <c r="K7" i="7"/>
  <c r="K9" i="7"/>
  <c r="K10" i="7"/>
  <c r="K11" i="7"/>
  <c r="K12" i="7"/>
  <c r="K14" i="7"/>
  <c r="K15" i="7"/>
  <c r="K17" i="7"/>
  <c r="K18" i="7"/>
  <c r="K1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" i="7"/>
  <c r="J16" i="7"/>
  <c r="J19" i="7"/>
  <c r="J18" i="7"/>
  <c r="J17" i="7"/>
  <c r="J15" i="7"/>
  <c r="J14" i="7"/>
  <c r="N25" i="6"/>
  <c r="N21" i="6"/>
  <c r="N23" i="6"/>
  <c r="N24" i="6"/>
  <c r="N26" i="6"/>
  <c r="N27" i="6"/>
  <c r="N28" i="6"/>
  <c r="N29" i="6"/>
  <c r="N30" i="6"/>
  <c r="N31" i="6"/>
  <c r="M20" i="6"/>
  <c r="N15" i="6"/>
  <c r="N16" i="6"/>
  <c r="N17" i="6"/>
  <c r="N18" i="6"/>
  <c r="N19" i="6"/>
  <c r="N14" i="6"/>
  <c r="M25" i="6"/>
  <c r="M24" i="6"/>
  <c r="M23" i="6"/>
  <c r="M22" i="6"/>
  <c r="M21" i="6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5" i="6"/>
  <c r="K16" i="6"/>
  <c r="K17" i="6"/>
  <c r="K18" i="6"/>
  <c r="L18" i="6" s="1"/>
  <c r="K19" i="6"/>
  <c r="L19" i="6" s="1"/>
  <c r="K14" i="6"/>
  <c r="N6" i="10" l="1"/>
  <c r="N3" i="10"/>
  <c r="N5" i="10"/>
  <c r="N21" i="10"/>
  <c r="N20" i="10"/>
  <c r="N18" i="10"/>
  <c r="L16" i="6"/>
  <c r="L10" i="6"/>
  <c r="L17" i="6"/>
  <c r="L8" i="6"/>
  <c r="L13" i="6"/>
  <c r="L12" i="6"/>
  <c r="L11" i="6"/>
  <c r="L9" i="6"/>
  <c r="L14" i="6"/>
  <c r="L15" i="6"/>
  <c r="E3" i="6" l="1"/>
  <c r="E4" i="6"/>
  <c r="E5" i="6"/>
  <c r="E6" i="6"/>
  <c r="E7" i="6"/>
  <c r="E2" i="6"/>
  <c r="K7" i="6"/>
  <c r="K6" i="6"/>
  <c r="K5" i="6"/>
  <c r="K4" i="6"/>
  <c r="K3" i="6"/>
  <c r="K2" i="6"/>
  <c r="L2" i="6" s="1"/>
  <c r="L6" i="6" l="1"/>
  <c r="L3" i="6"/>
  <c r="L4" i="6"/>
  <c r="L5" i="6"/>
  <c r="L7" i="6"/>
  <c r="K8" i="5" l="1"/>
  <c r="K2" i="5"/>
  <c r="K3" i="5"/>
  <c r="K4" i="5"/>
  <c r="K5" i="5"/>
  <c r="K6" i="5"/>
  <c r="K7" i="5"/>
  <c r="K9" i="5"/>
  <c r="K10" i="5"/>
  <c r="K11" i="5"/>
  <c r="K12" i="5"/>
  <c r="K13" i="5"/>
  <c r="K14" i="5"/>
  <c r="K15" i="5"/>
  <c r="M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M14" i="5"/>
  <c r="M13" i="5"/>
  <c r="M12" i="5"/>
  <c r="M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L14" i="4" s="1"/>
  <c r="L6" i="4"/>
  <c r="L2" i="4"/>
  <c r="M5" i="5" l="1"/>
  <c r="M9" i="5"/>
  <c r="M6" i="5"/>
  <c r="M10" i="5"/>
  <c r="M2" i="5"/>
  <c r="L10" i="4"/>
  <c r="K5" i="4"/>
  <c r="K6" i="4"/>
  <c r="K9" i="4"/>
  <c r="K10" i="4"/>
  <c r="K12" i="4"/>
  <c r="K13" i="4"/>
  <c r="K14" i="4"/>
  <c r="K16" i="4"/>
  <c r="K17" i="4"/>
  <c r="K2" i="4"/>
  <c r="J3" i="4"/>
  <c r="K3" i="4" s="1"/>
  <c r="J4" i="4"/>
  <c r="K4" i="4" s="1"/>
  <c r="J5" i="4"/>
  <c r="J6" i="4"/>
  <c r="J7" i="4"/>
  <c r="K7" i="4" s="1"/>
  <c r="J8" i="4"/>
  <c r="K8" i="4" s="1"/>
  <c r="J9" i="4"/>
  <c r="J10" i="4"/>
  <c r="J11" i="4"/>
  <c r="K11" i="4" s="1"/>
  <c r="J12" i="4"/>
  <c r="J13" i="4"/>
  <c r="J14" i="4"/>
  <c r="J15" i="4"/>
  <c r="K15" i="4" s="1"/>
  <c r="J16" i="4"/>
  <c r="J17" i="4"/>
  <c r="M17" i="4"/>
  <c r="M14" i="4"/>
  <c r="M13" i="4"/>
  <c r="M11" i="4"/>
  <c r="M10" i="4"/>
  <c r="M7" i="4"/>
  <c r="M6" i="4"/>
  <c r="M5" i="4"/>
  <c r="M3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5" i="3"/>
  <c r="J5" i="3" s="1"/>
  <c r="I21" i="3"/>
  <c r="J21" i="3" s="1"/>
  <c r="H21" i="3"/>
  <c r="I20" i="3"/>
  <c r="J20" i="3" s="1"/>
  <c r="H20" i="3"/>
  <c r="J19" i="3"/>
  <c r="H19" i="3"/>
  <c r="J18" i="3"/>
  <c r="H18" i="3"/>
  <c r="J17" i="3"/>
  <c r="H17" i="3"/>
  <c r="I11" i="3"/>
  <c r="J11" i="3" s="1"/>
  <c r="H11" i="3"/>
  <c r="J10" i="3"/>
  <c r="H10" i="3"/>
  <c r="J9" i="3"/>
  <c r="H9" i="3"/>
  <c r="J8" i="3"/>
  <c r="H8" i="3"/>
  <c r="J7" i="3"/>
  <c r="H7" i="3"/>
  <c r="H3" i="3"/>
  <c r="H4" i="3"/>
  <c r="H5" i="3"/>
  <c r="H6" i="3"/>
  <c r="H12" i="3"/>
  <c r="H13" i="3"/>
  <c r="H14" i="3"/>
  <c r="H15" i="3"/>
  <c r="H16" i="3"/>
  <c r="H2" i="3"/>
  <c r="M15" i="3" s="1"/>
  <c r="J3" i="3"/>
  <c r="J4" i="3"/>
  <c r="J12" i="3"/>
  <c r="J13" i="3"/>
  <c r="J14" i="3"/>
  <c r="J2" i="3"/>
  <c r="I6" i="3"/>
  <c r="J6" i="3" s="1"/>
  <c r="I16" i="3"/>
  <c r="J16" i="3" s="1"/>
  <c r="I15" i="3"/>
  <c r="J15" i="3" s="1"/>
  <c r="I2" i="1"/>
  <c r="J2" i="2"/>
  <c r="J9" i="2"/>
  <c r="J8" i="2"/>
  <c r="J7" i="2"/>
  <c r="J6" i="2"/>
  <c r="J5" i="2"/>
  <c r="J4" i="2"/>
  <c r="J3" i="2"/>
  <c r="J3" i="1"/>
  <c r="J4" i="1"/>
  <c r="J5" i="1"/>
  <c r="J6" i="1"/>
  <c r="J7" i="1"/>
  <c r="J8" i="1"/>
  <c r="J9" i="1"/>
  <c r="J2" i="1"/>
  <c r="I6" i="1"/>
  <c r="I2" i="2"/>
  <c r="I6" i="2"/>
  <c r="G3" i="2"/>
  <c r="G4" i="2"/>
  <c r="G5" i="2"/>
  <c r="G6" i="2"/>
  <c r="G7" i="2"/>
  <c r="G8" i="2"/>
  <c r="G9" i="2"/>
  <c r="G2" i="2"/>
  <c r="F3" i="1"/>
  <c r="F4" i="1"/>
  <c r="F5" i="1"/>
  <c r="F6" i="1"/>
  <c r="F7" i="1"/>
  <c r="G7" i="1" s="1"/>
  <c r="F8" i="1"/>
  <c r="G8" i="1" s="1"/>
  <c r="F9" i="1"/>
  <c r="G9" i="1" s="1"/>
  <c r="F2" i="1"/>
  <c r="G2" i="1"/>
  <c r="G3" i="1"/>
  <c r="G4" i="1"/>
  <c r="G5" i="1"/>
  <c r="G6" i="1"/>
  <c r="M15" i="4" l="1"/>
  <c r="M2" i="4"/>
  <c r="M9" i="4"/>
  <c r="M6" i="3"/>
  <c r="L2" i="3"/>
  <c r="L7" i="3"/>
  <c r="M11" i="3"/>
  <c r="L12" i="3"/>
  <c r="L17" i="3"/>
  <c r="M19" i="3"/>
  <c r="M10" i="3"/>
  <c r="M7" i="3"/>
  <c r="M17" i="3"/>
  <c r="M20" i="3"/>
  <c r="M9" i="3"/>
  <c r="M21" i="3"/>
  <c r="M16" i="3"/>
  <c r="M12" i="3"/>
  <c r="M2" i="3"/>
  <c r="M4" i="3"/>
  <c r="M5" i="3"/>
  <c r="M14" i="3"/>
</calcChain>
</file>

<file path=xl/sharedStrings.xml><?xml version="1.0" encoding="utf-8"?>
<sst xmlns="http://schemas.openxmlformats.org/spreadsheetml/2006/main" count="426" uniqueCount="32">
  <si>
    <t>pH</t>
  </si>
  <si>
    <t>Phosphate buffer (mM)</t>
  </si>
  <si>
    <t>time(minute)</t>
  </si>
  <si>
    <t>Cl20 (mgCl2/L)</t>
  </si>
  <si>
    <t>Cl2free (mgCl2/L)</t>
  </si>
  <si>
    <t>dioxane0 (micromol/L)</t>
  </si>
  <si>
    <t>UV</t>
  </si>
  <si>
    <t>dioxane (microgram/L)</t>
  </si>
  <si>
    <t>dioxane0 (microgram/L)</t>
  </si>
  <si>
    <t>UV irradiance (mw/cm2)</t>
  </si>
  <si>
    <t>dioxane C/C0</t>
  </si>
  <si>
    <t>Cl2free dilution x5 (mgCl2/L)</t>
  </si>
  <si>
    <t>replicate</t>
  </si>
  <si>
    <t>Cl2 C/C0</t>
  </si>
  <si>
    <t>Test number</t>
  </si>
  <si>
    <t>experiment replicate</t>
  </si>
  <si>
    <t>sample replicate</t>
  </si>
  <si>
    <t>Dioxane std C0 area</t>
  </si>
  <si>
    <t>Cl2free (mgCl2/L) diluted x5</t>
  </si>
  <si>
    <t>Cl2free C/C0</t>
  </si>
  <si>
    <t>Dioxane std C0</t>
  </si>
  <si>
    <t>sucralose C/C0</t>
  </si>
  <si>
    <t>caffeine C/C0</t>
  </si>
  <si>
    <t>sucralose (microgram/L</t>
  </si>
  <si>
    <t>caffeine (area)</t>
  </si>
  <si>
    <t>Cl2total (mgCl2/L)</t>
  </si>
  <si>
    <t>Cl2total C/C0</t>
  </si>
  <si>
    <t>NH4 C0</t>
  </si>
  <si>
    <t>sucralose C0 (microgram/L)</t>
  </si>
  <si>
    <t>caffeine C0 (microgram/L)</t>
  </si>
  <si>
    <t>caffeine (microgram/L)</t>
  </si>
  <si>
    <t>Cl2 injected (mgCl2/L)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</si>
</sst>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64"/>
      <name val="Microsoft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" fontId="1" fillId="0" borderId="1" xfId="0" applyNumberFormat="1" applyFont="1" applyBorder="1" applyAlignment="1">
      <alignment horizontal="right" vertical="top"/>
    </xf>
    <xf numFmtId="2" fontId="2" fillId="0" borderId="2" xfId="0" applyNumberFormat="1" applyFont="1" applyBorder="1" applyAlignment="1">
      <alignment horizontal="center" vertical="center"/>
    </xf>
    <xf numFmtId="0" fontId="0" fillId="0" borderId="0" xfId="0"/>
    <xf numFmtId="2" fontId="2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week1!$J$1</c:f>
              <c:strCache>
                <c:ptCount val="1"/>
                <c:pt idx="0">
                  <c:v>dioxane C/C0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week1!$A$2:$A$5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35</c:v>
                </c:pt>
              </c:numCache>
            </c:numRef>
          </c:xVal>
          <c:yVal>
            <c:numRef>
              <c:f>week1!$J$2:$J$5</c:f>
              <c:numCache>
                <c:formatCode>General</c:formatCode>
                <c:ptCount val="4"/>
                <c:pt idx="0">
                  <c:v>1</c:v>
                </c:pt>
                <c:pt idx="1">
                  <c:v>1.2992509363295881</c:v>
                </c:pt>
                <c:pt idx="2">
                  <c:v>1.0671887413460448</c:v>
                </c:pt>
                <c:pt idx="3">
                  <c:v>0.99557371467483824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F-4D69-B744-88FD69D6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86463"/>
        <c:axId val="542082623"/>
      </c:scatterChart>
      <c:valAx>
        <c:axId val="5420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2623"/>
        <c:crosses val="autoZero"/>
        <c:crossBetween val="midCat"/>
      </c:valAx>
      <c:valAx>
        <c:axId val="5420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'week2-2'!$B$12:$B$21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25</c:v>
                </c:pt>
                <c:pt idx="9">
                  <c:v>35</c:v>
                </c:pt>
              </c:numCache>
            </c:numRef>
          </c:xVal>
          <c:yVal>
            <c:numRef>
              <c:f>'week2-2'!$M$12:$M$21</c:f>
              <c:numCache>
                <c:formatCode>General</c:formatCode>
                <c:ptCount val="10"/>
                <c:pt idx="0">
                  <c:v>1</c:v>
                </c:pt>
                <c:pt idx="2">
                  <c:v>1.0650657518582047</c:v>
                </c:pt>
                <c:pt idx="3">
                  <c:v>0.90337335620354486</c:v>
                </c:pt>
                <c:pt idx="4">
                  <c:v>0.74328187535734702</c:v>
                </c:pt>
                <c:pt idx="5">
                  <c:v>1</c:v>
                </c:pt>
                <c:pt idx="7">
                  <c:v>0.84962835906232126</c:v>
                </c:pt>
                <c:pt idx="8">
                  <c:v>0.86792452830188682</c:v>
                </c:pt>
                <c:pt idx="9">
                  <c:v>0.73870783304745558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2-4F06-AFA9-910F3957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2063"/>
        <c:axId val="537528703"/>
      </c:scatterChart>
      <c:valAx>
        <c:axId val="537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8703"/>
        <c:crosses val="autoZero"/>
        <c:crossBetween val="midCat"/>
      </c:valAx>
      <c:valAx>
        <c:axId val="537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week3!$J$1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week3!$B$2:$B$5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week3!$J$2:$J$5</c:f>
              <c:numCache>
                <c:formatCode>General</c:formatCode>
                <c:ptCount val="4"/>
                <c:pt idx="0">
                  <c:v>9.75</c:v>
                </c:pt>
                <c:pt idx="1">
                  <c:v>5.8</c:v>
                </c:pt>
                <c:pt idx="2">
                  <c:v>5.5500000000000007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D-4973-B683-336A351F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5727"/>
        <c:axId val="229168127"/>
      </c:scatterChart>
      <c:valAx>
        <c:axId val="2291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27"/>
        <c:crosses val="autoZero"/>
        <c:crossBetween val="midCat"/>
      </c:valAx>
      <c:valAx>
        <c:axId val="2291681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week3!$J$1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week3!$B$10:$B$13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week3!$J$10:$J$13</c:f>
              <c:numCache>
                <c:formatCode>General</c:formatCode>
                <c:ptCount val="4"/>
                <c:pt idx="0">
                  <c:v>9.75</c:v>
                </c:pt>
                <c:pt idx="1">
                  <c:v>9.0500000000000007</c:v>
                </c:pt>
                <c:pt idx="2">
                  <c:v>8.9</c:v>
                </c:pt>
                <c:pt idx="3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D01-B23B-DF4906A3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8479"/>
        <c:axId val="372058959"/>
      </c:scatterChart>
      <c:valAx>
        <c:axId val="372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959"/>
        <c:crosses val="autoZero"/>
        <c:crossBetween val="midCat"/>
      </c:valAx>
      <c:valAx>
        <c:axId val="37205895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week3!$B$2:$B$9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week3!$M$2:$M$9</c:f>
              <c:numCache>
                <c:formatCode>General</c:formatCode>
                <c:ptCount val="8"/>
                <c:pt idx="0">
                  <c:v>1</c:v>
                </c:pt>
                <c:pt idx="1">
                  <c:v>3.6893203883495145E-2</c:v>
                </c:pt>
                <c:pt idx="3">
                  <c:v>7.4682598954443615E-3</c:v>
                </c:pt>
                <c:pt idx="4">
                  <c:v>1</c:v>
                </c:pt>
                <c:pt idx="5">
                  <c:v>4.0477968633308437E-2</c:v>
                </c:pt>
                <c:pt idx="7">
                  <c:v>1.0306198655713219E-2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41B-BBC8-EFB0F7A1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week3!$B$10:$B$17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week3!$M$10:$M$17</c:f>
              <c:numCache>
                <c:formatCode>General</c:formatCode>
                <c:ptCount val="8"/>
                <c:pt idx="0">
                  <c:v>1</c:v>
                </c:pt>
                <c:pt idx="1">
                  <c:v>0.49917849141150111</c:v>
                </c:pt>
                <c:pt idx="3">
                  <c:v>0.74324122479462285</c:v>
                </c:pt>
                <c:pt idx="4">
                  <c:v>1</c:v>
                </c:pt>
                <c:pt idx="5">
                  <c:v>0.50186706497386113</c:v>
                </c:pt>
                <c:pt idx="7">
                  <c:v>0.4957430918595967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9-4040-8101-9D04340E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2063"/>
        <c:axId val="537528703"/>
      </c:scatterChart>
      <c:valAx>
        <c:axId val="537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8703"/>
        <c:crosses val="autoZero"/>
        <c:crossBetween val="midCat"/>
      </c:valAx>
      <c:valAx>
        <c:axId val="537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'week3-2'!$J$1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'week3-2'!$B$2:$B$8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'week3-2'!$J$2:$J$8</c:f>
              <c:numCache>
                <c:formatCode>General</c:formatCode>
                <c:ptCount val="7"/>
                <c:pt idx="0">
                  <c:v>7.8500000000000005</c:v>
                </c:pt>
                <c:pt idx="1">
                  <c:v>5.25</c:v>
                </c:pt>
                <c:pt idx="2">
                  <c:v>4.8499999999999996</c:v>
                </c:pt>
                <c:pt idx="3">
                  <c:v>4.45</c:v>
                </c:pt>
                <c:pt idx="4">
                  <c:v>4</c:v>
                </c:pt>
                <c:pt idx="5">
                  <c:v>3.5999999999999996</c:v>
                </c:pt>
                <c:pt idx="6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E-4398-A453-6903BE0E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5727"/>
        <c:axId val="229168127"/>
      </c:scatterChart>
      <c:valAx>
        <c:axId val="2291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27"/>
        <c:crosses val="autoZero"/>
        <c:crossBetween val="midCat"/>
      </c:valAx>
      <c:valAx>
        <c:axId val="2291681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'week3-2'!$J$1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'week3-2'!$B$9:$B$15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'week3-2'!$J$9:$J$15</c:f>
              <c:numCache>
                <c:formatCode>General</c:formatCode>
                <c:ptCount val="7"/>
                <c:pt idx="0">
                  <c:v>7.8500000000000005</c:v>
                </c:pt>
                <c:pt idx="1">
                  <c:v>7.65</c:v>
                </c:pt>
                <c:pt idx="2">
                  <c:v>7.7</c:v>
                </c:pt>
                <c:pt idx="3">
                  <c:v>7.6</c:v>
                </c:pt>
                <c:pt idx="4">
                  <c:v>7.65</c:v>
                </c:pt>
                <c:pt idx="5">
                  <c:v>7.8000000000000007</c:v>
                </c:pt>
                <c:pt idx="6">
                  <c:v>7.8000000000000007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2-4110-AFA5-60EEDF40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8479"/>
        <c:axId val="372058959"/>
      </c:scatterChart>
      <c:valAx>
        <c:axId val="372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959"/>
        <c:crosses val="autoZero"/>
        <c:crossBetween val="midCat"/>
      </c:valAx>
      <c:valAx>
        <c:axId val="37205895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'week3-2'!$B$2:$B$8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'week3-2'!$M$2:$M$8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6-450F-8AD1-F7098FEA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'week3-2'!$B$9:$B$15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'week3-2'!$M$9:$M$15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6-443A-A275-F8034782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2063"/>
        <c:axId val="537528703"/>
      </c:scatterChart>
      <c:valAx>
        <c:axId val="537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8703"/>
        <c:crosses val="autoZero"/>
        <c:crossBetween val="midCat"/>
      </c:valAx>
      <c:valAx>
        <c:axId val="537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week4reox!$K$1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483905516457781E-3"/>
                  <c:y val="-0.426356680581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week4reox!$C$8:$C$31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</c:numCache>
            </c:numRef>
          </c:xVal>
          <c:yVal>
            <c:numRef>
              <c:f>week4reox!$K$8:$K$31</c:f>
              <c:numCache>
                <c:formatCode>General</c:formatCode>
                <c:ptCount val="24"/>
                <c:pt idx="0">
                  <c:v>8.1</c:v>
                </c:pt>
                <c:pt idx="1">
                  <c:v>5.4</c:v>
                </c:pt>
                <c:pt idx="2">
                  <c:v>3</c:v>
                </c:pt>
                <c:pt idx="3">
                  <c:v>1.5</c:v>
                </c:pt>
                <c:pt idx="4">
                  <c:v>0.7</c:v>
                </c:pt>
                <c:pt idx="5">
                  <c:v>0.25</c:v>
                </c:pt>
                <c:pt idx="6">
                  <c:v>8.5</c:v>
                </c:pt>
                <c:pt idx="7">
                  <c:v>5</c:v>
                </c:pt>
                <c:pt idx="8">
                  <c:v>3.8</c:v>
                </c:pt>
                <c:pt idx="9">
                  <c:v>2.3499999999999996</c:v>
                </c:pt>
                <c:pt idx="10">
                  <c:v>1.3</c:v>
                </c:pt>
                <c:pt idx="11">
                  <c:v>0.75</c:v>
                </c:pt>
                <c:pt idx="12">
                  <c:v>8.6</c:v>
                </c:pt>
                <c:pt idx="13">
                  <c:v>5.8999999999999995</c:v>
                </c:pt>
                <c:pt idx="14">
                  <c:v>3.8</c:v>
                </c:pt>
                <c:pt idx="15">
                  <c:v>2.3000000000000003</c:v>
                </c:pt>
                <c:pt idx="16">
                  <c:v>1.45</c:v>
                </c:pt>
                <c:pt idx="17">
                  <c:v>0.8</c:v>
                </c:pt>
                <c:pt idx="18">
                  <c:v>8.6</c:v>
                </c:pt>
                <c:pt idx="19">
                  <c:v>5.2</c:v>
                </c:pt>
                <c:pt idx="20">
                  <c:v>2.6</c:v>
                </c:pt>
                <c:pt idx="21">
                  <c:v>1.7000000000000002</c:v>
                </c:pt>
                <c:pt idx="22">
                  <c:v>0.85000000000000009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5A1-AFD6-87D9AA76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5727"/>
        <c:axId val="229168127"/>
      </c:scatterChart>
      <c:valAx>
        <c:axId val="2291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27"/>
        <c:crosses val="autoZero"/>
        <c:crossBetween val="midCat"/>
      </c:valAx>
      <c:valAx>
        <c:axId val="2291681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week1!$A$6:$A$9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35</c:v>
                </c:pt>
              </c:numCache>
            </c:numRef>
          </c:xVal>
          <c:yVal>
            <c:numRef>
              <c:f>week1!$I$6:$I$9</c:f>
              <c:numCache>
                <c:formatCode>General</c:formatCode>
                <c:ptCount val="4"/>
                <c:pt idx="0">
                  <c:v>88.11</c:v>
                </c:pt>
                <c:pt idx="1">
                  <c:v>117.69</c:v>
                </c:pt>
                <c:pt idx="2">
                  <c:v>110.97</c:v>
                </c:pt>
                <c:pt idx="3">
                  <c:v>111.81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E-44B5-9695-621776E3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54159"/>
        <c:axId val="565455599"/>
      </c:scatterChart>
      <c:valAx>
        <c:axId val="5654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5599"/>
        <c:crosses val="autoZero"/>
        <c:crossBetween val="midCat"/>
      </c:valAx>
      <c:valAx>
        <c:axId val="5654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[dioxane] (microgram/L)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week4reox!$K$1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week4reox!$K$8:$K$8</c:f>
              <c:numCache>
                <c:formatCode>General</c:formatCode>
                <c:ptCount val="1"/>
                <c:pt idx="0">
                  <c:v>8.1</c:v>
                </c:pt>
              </c:numCache>
            </c:numRef>
          </c:xVal>
          <c:yVal>
            <c:numRef>
              <c:f>week4reox!#REF!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3-4ADC-BDE7-48364EC5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8479"/>
        <c:axId val="372058959"/>
      </c:scatterChart>
      <c:valAx>
        <c:axId val="372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959"/>
        <c:crosses val="autoZero"/>
        <c:crossBetween val="midCat"/>
      </c:valAx>
      <c:valAx>
        <c:axId val="37205895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week4reox!$C$14:$C$19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week4reox!$N$14:$N$19</c:f>
              <c:numCache>
                <c:formatCode>General</c:formatCode>
                <c:ptCount val="6"/>
                <c:pt idx="0">
                  <c:v>1</c:v>
                </c:pt>
                <c:pt idx="1">
                  <c:v>0.7508765219608593</c:v>
                </c:pt>
                <c:pt idx="2">
                  <c:v>0.82484435094876862</c:v>
                </c:pt>
                <c:pt idx="3">
                  <c:v>0.78427997705106134</c:v>
                </c:pt>
                <c:pt idx="4">
                  <c:v>0.44567688744395573</c:v>
                </c:pt>
                <c:pt idx="5">
                  <c:v>0.50687405707486033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0-4F98-A963-EC28591E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week4reox!$K$8:$K$8</c:f>
              <c:numCache>
                <c:formatCode>General</c:formatCode>
                <c:ptCount val="1"/>
                <c:pt idx="0">
                  <c:v>8.1</c:v>
                </c:pt>
              </c:numCache>
            </c:numRef>
          </c:xVal>
          <c:yVal>
            <c:numRef>
              <c:f>week4reox!$N$8:$N$8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8-448A-BA41-0EBD4E13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2063"/>
        <c:axId val="537528703"/>
      </c:scatterChart>
      <c:valAx>
        <c:axId val="537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8703"/>
        <c:crosses val="autoZero"/>
        <c:crossBetween val="midCat"/>
      </c:valAx>
      <c:valAx>
        <c:axId val="537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week4reox!$C$20:$C$25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week4reox!$N$20:$N$25</c:f>
              <c:numCache>
                <c:formatCode>General</c:formatCode>
                <c:ptCount val="6"/>
                <c:pt idx="0">
                  <c:v>2.5633051009014407</c:v>
                </c:pt>
                <c:pt idx="1">
                  <c:v>1.9247256188894033</c:v>
                </c:pt>
                <c:pt idx="2">
                  <c:v>2.1143277322367169</c:v>
                </c:pt>
                <c:pt idx="3">
                  <c:v>2.0103488657098505</c:v>
                </c:pt>
                <c:pt idx="4">
                  <c:v>1.1424058389389689</c:v>
                </c:pt>
                <c:pt idx="5">
                  <c:v>1.2992728560145974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C-4D84-905A-8AD298AC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 in C/C0</a:t>
            </a:r>
          </a:p>
          <a:p>
            <a:pPr>
              <a:defRPr/>
            </a:pPr>
            <a:r>
              <a:rPr lang="en-US"/>
              <a:t>(C0</a:t>
            </a:r>
            <a:r>
              <a:rPr lang="en-US" baseline="0"/>
              <a:t> meeasured from mixed reactor)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'dioxane analysis'!$A$8:$A$19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'dioxane analysis'!$K$8:$K$19</c:f>
              <c:numCache>
                <c:formatCode>General</c:formatCode>
                <c:ptCount val="12"/>
                <c:pt idx="1">
                  <c:v>0.47876011938141461</c:v>
                </c:pt>
                <c:pt idx="2">
                  <c:v>0.40914856061090765</c:v>
                </c:pt>
                <c:pt idx="3">
                  <c:v>0.3482685554924107</c:v>
                </c:pt>
                <c:pt idx="4">
                  <c:v>0.31575104534009779</c:v>
                </c:pt>
                <c:pt idx="6">
                  <c:v>0.51053243659273695</c:v>
                </c:pt>
                <c:pt idx="7">
                  <c:v>0.41979202342465083</c:v>
                </c:pt>
                <c:pt idx="9">
                  <c:v>0.33121568066600676</c:v>
                </c:pt>
                <c:pt idx="10">
                  <c:v>0.30242413521864636</c:v>
                </c:pt>
                <c:pt idx="11">
                  <c:v>0.31296221721245149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3-4FD2-AFF1-E91388645892}"/>
            </c:ext>
          </c:extLst>
        </c:ser>
        <c:ser>
          <c:idx val="2"/>
          <c:order val="1"/>
          <c:tx>
            <c:v>experiment1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'dioxane analysis'!$A$2:$A$7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'dioxane analysis'!$K$2:$K$7</c:f>
              <c:numCache>
                <c:formatCode>General</c:formatCode>
                <c:ptCount val="6"/>
                <c:pt idx="0">
                  <c:v>0.70847525244351772</c:v>
                </c:pt>
                <c:pt idx="1">
                  <c:v>0.53197743345013038</c:v>
                </c:pt>
                <c:pt idx="2">
                  <c:v>0.5843818097650384</c:v>
                </c:pt>
                <c:pt idx="3">
                  <c:v>0.55564295472764702</c:v>
                </c:pt>
                <c:pt idx="4">
                  <c:v>0.31575104534009779</c:v>
                </c:pt>
                <c:pt idx="5">
                  <c:v>0.35910772554318166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3-4FD2-AFF1-E9138864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8911"/>
        <c:axId val="550345071"/>
      </c:scatterChart>
      <c:valAx>
        <c:axId val="5503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5071"/>
        <c:crosses val="autoZero"/>
        <c:crossBetween val="midCat"/>
      </c:valAx>
      <c:valAx>
        <c:axId val="550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 in GC-MS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'dioxane analysis'!$A$8:$A$19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'dioxane analysis'!$J$8:$J$19</c:f>
              <c:numCache>
                <c:formatCode>General</c:formatCode>
                <c:ptCount val="12"/>
                <c:pt idx="0">
                  <c:v>9589</c:v>
                </c:pt>
                <c:pt idx="1">
                  <c:v>31802</c:v>
                </c:pt>
                <c:pt idx="2">
                  <c:v>27178</c:v>
                </c:pt>
                <c:pt idx="3">
                  <c:v>23134</c:v>
                </c:pt>
                <c:pt idx="4">
                  <c:v>20974</c:v>
                </c:pt>
                <c:pt idx="5">
                  <c:v>4967</c:v>
                </c:pt>
                <c:pt idx="6">
                  <c:v>33912.5</c:v>
                </c:pt>
                <c:pt idx="7">
                  <c:v>27885</c:v>
                </c:pt>
                <c:pt idx="8">
                  <c:v>46136.25</c:v>
                </c:pt>
                <c:pt idx="9">
                  <c:v>22001.25</c:v>
                </c:pt>
                <c:pt idx="10">
                  <c:v>20088.75</c:v>
                </c:pt>
                <c:pt idx="11">
                  <c:v>20788.75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B-492C-B799-A1E8DBA1E22A}"/>
            </c:ext>
          </c:extLst>
        </c:ser>
        <c:ser>
          <c:idx val="2"/>
          <c:order val="1"/>
          <c:tx>
            <c:v>experiment1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'dioxane analysis'!$A$2:$A$7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'dioxane analysis'!$J$2:$J$7</c:f>
              <c:numCache>
                <c:formatCode>General</c:formatCode>
                <c:ptCount val="6"/>
                <c:pt idx="0">
                  <c:v>47061</c:v>
                </c:pt>
                <c:pt idx="1">
                  <c:v>35337</c:v>
                </c:pt>
                <c:pt idx="2">
                  <c:v>38818</c:v>
                </c:pt>
                <c:pt idx="3">
                  <c:v>36909</c:v>
                </c:pt>
                <c:pt idx="4">
                  <c:v>20974</c:v>
                </c:pt>
                <c:pt idx="5">
                  <c:v>23854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B-492C-B799-A1E8DBA1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8911"/>
        <c:axId val="550345071"/>
      </c:scatterChart>
      <c:valAx>
        <c:axId val="5503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5071"/>
        <c:crosses val="autoZero"/>
        <c:crossBetween val="midCat"/>
      </c:valAx>
      <c:valAx>
        <c:axId val="550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 in C/C0</a:t>
            </a:r>
            <a:br>
              <a:rPr lang="en-US"/>
            </a:br>
            <a:r>
              <a:rPr lang="en-US"/>
              <a:t>(C0 measured</a:t>
            </a:r>
            <a:r>
              <a:rPr lang="en-US" baseline="0"/>
              <a:t> from external standard)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744465551345126E-2"/>
                  <c:y val="1.993734654135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'dioxane analysis'!$A$8:$A$19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'dioxane analysis'!$K$8:$K$19</c:f>
              <c:numCache>
                <c:formatCode>General</c:formatCode>
                <c:ptCount val="12"/>
                <c:pt idx="1">
                  <c:v>0.47876011938141461</c:v>
                </c:pt>
                <c:pt idx="2">
                  <c:v>0.40914856061090765</c:v>
                </c:pt>
                <c:pt idx="3">
                  <c:v>0.3482685554924107</c:v>
                </c:pt>
                <c:pt idx="4">
                  <c:v>0.31575104534009779</c:v>
                </c:pt>
                <c:pt idx="6">
                  <c:v>0.51053243659273695</c:v>
                </c:pt>
                <c:pt idx="7">
                  <c:v>0.41979202342465083</c:v>
                </c:pt>
                <c:pt idx="9">
                  <c:v>0.33121568066600676</c:v>
                </c:pt>
                <c:pt idx="10">
                  <c:v>0.30242413521864636</c:v>
                </c:pt>
                <c:pt idx="11">
                  <c:v>0.31296221721245149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C-4502-8A75-F6208DD96D81}"/>
            </c:ext>
          </c:extLst>
        </c:ser>
        <c:ser>
          <c:idx val="2"/>
          <c:order val="1"/>
          <c:tx>
            <c:v>experiment1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344625232294979"/>
                  <c:y val="-8.405785053994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'dioxane analysis'!$A$2:$A$7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'dioxane analysis'!$K$2:$K$7</c:f>
              <c:numCache>
                <c:formatCode>General</c:formatCode>
                <c:ptCount val="6"/>
                <c:pt idx="0">
                  <c:v>0.70847525244351772</c:v>
                </c:pt>
                <c:pt idx="1">
                  <c:v>0.53197743345013038</c:v>
                </c:pt>
                <c:pt idx="2">
                  <c:v>0.5843818097650384</c:v>
                </c:pt>
                <c:pt idx="3">
                  <c:v>0.55564295472764702</c:v>
                </c:pt>
                <c:pt idx="4">
                  <c:v>0.31575104534009779</c:v>
                </c:pt>
                <c:pt idx="5">
                  <c:v>0.35910772554318166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C-4502-8A75-F6208DD9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8911"/>
        <c:axId val="550345071"/>
      </c:scatterChart>
      <c:valAx>
        <c:axId val="5503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5071"/>
        <c:crosses val="autoZero"/>
        <c:crossBetween val="midCat"/>
      </c:valAx>
      <c:valAx>
        <c:axId val="550345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analytical replicate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week5reox!$A$2:$A$9</c:f>
              <c:numCache>
                <c:formatCode>General</c:formatCode>
                <c:ptCount val="8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week5reox!$N$2:$N$8</c:f>
              <c:numCache>
                <c:formatCode>General</c:formatCode>
                <c:ptCount val="7"/>
                <c:pt idx="0">
                  <c:v>1</c:v>
                </c:pt>
                <c:pt idx="1">
                  <c:v>0.65583292140385563</c:v>
                </c:pt>
                <c:pt idx="2">
                  <c:v>0.47009391992090954</c:v>
                </c:pt>
                <c:pt idx="3">
                  <c:v>0.26297577854671284</c:v>
                </c:pt>
                <c:pt idx="4">
                  <c:v>0.13914977755808206</c:v>
                </c:pt>
                <c:pt idx="5">
                  <c:v>3.9050914483440433E-2</c:v>
                </c:pt>
                <c:pt idx="6">
                  <c:v>3.7753336628769153E-2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B44-BE29-FF8F4A0A3ACD}"/>
            </c:ext>
          </c:extLst>
        </c:ser>
        <c:ser>
          <c:idx val="1"/>
          <c:order val="1"/>
          <c:tx>
            <c:v>analytical replicate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week5reox!$A$13:$A$20</c:f>
              <c:numCache>
                <c:formatCode>General</c:formatCode>
                <c:ptCount val="8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week5reox!$N$13:$N$19</c:f>
              <c:numCache>
                <c:formatCode>General</c:formatCode>
                <c:ptCount val="7"/>
                <c:pt idx="0">
                  <c:v>1.0053422785439186</c:v>
                </c:pt>
                <c:pt idx="1">
                  <c:v>0.61411355447881733</c:v>
                </c:pt>
                <c:pt idx="2">
                  <c:v>0.4850291961734377</c:v>
                </c:pt>
                <c:pt idx="3">
                  <c:v>0.31183998012175429</c:v>
                </c:pt>
                <c:pt idx="4">
                  <c:v>0.15032923344514848</c:v>
                </c:pt>
                <c:pt idx="5">
                  <c:v>5.6653000372717109E-2</c:v>
                </c:pt>
                <c:pt idx="6">
                  <c:v>3.9135296310100633E-2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8-4B44-BE29-FF8F4A0A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week5reox!$I$1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week5reox!$A$2:$A$8</c:f>
              <c:numCache>
                <c:formatCode>General</c:formatCode>
                <c:ptCount val="7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</c:numCache>
            </c:numRef>
          </c:xVal>
          <c:yVal>
            <c:numRef>
              <c:f>week5reox!$I$2:$I$12</c:f>
              <c:numCache>
                <c:formatCode>General</c:formatCode>
                <c:ptCount val="11"/>
                <c:pt idx="0">
                  <c:v>0.99999999999999978</c:v>
                </c:pt>
                <c:pt idx="1">
                  <c:v>0.95180722891566261</c:v>
                </c:pt>
                <c:pt idx="2">
                  <c:v>0.87951807228915657</c:v>
                </c:pt>
                <c:pt idx="3">
                  <c:v>0.8012048192771084</c:v>
                </c:pt>
                <c:pt idx="4">
                  <c:v>0.74096385542168675</c:v>
                </c:pt>
                <c:pt idx="5">
                  <c:v>0.6506024096385542</c:v>
                </c:pt>
                <c:pt idx="6">
                  <c:v>0.60240963855421681</c:v>
                </c:pt>
                <c:pt idx="7">
                  <c:v>0.31325301204819278</c:v>
                </c:pt>
                <c:pt idx="8">
                  <c:v>0.15662650602409639</c:v>
                </c:pt>
                <c:pt idx="9">
                  <c:v>7.8313253012048195E-2</c:v>
                </c:pt>
                <c:pt idx="10">
                  <c:v>3.012048192771084E-2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5-4893-AAF8-AF39A8DC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week6CBD!$A$2:$A$21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30</c:v>
                </c:pt>
              </c:numCache>
            </c:numRef>
          </c:xVal>
          <c:yVal>
            <c:numRef>
              <c:f>week6CBD!$N$2:$N$21</c:f>
              <c:numCache>
                <c:formatCode>General</c:formatCode>
                <c:ptCount val="20"/>
                <c:pt idx="0">
                  <c:v>1</c:v>
                </c:pt>
                <c:pt idx="1">
                  <c:v>1.0002556890820762</c:v>
                </c:pt>
                <c:pt idx="2">
                  <c:v>0.78828944004091017</c:v>
                </c:pt>
                <c:pt idx="3">
                  <c:v>0.59422142674507794</c:v>
                </c:pt>
                <c:pt idx="4">
                  <c:v>0.29813346970084376</c:v>
                </c:pt>
                <c:pt idx="5">
                  <c:v>1</c:v>
                </c:pt>
                <c:pt idx="6">
                  <c:v>1.0821559392987965</c:v>
                </c:pt>
                <c:pt idx="7">
                  <c:v>0.83150183150183155</c:v>
                </c:pt>
                <c:pt idx="8">
                  <c:v>0.59863945578231292</c:v>
                </c:pt>
                <c:pt idx="9">
                  <c:v>0.23731030873888018</c:v>
                </c:pt>
                <c:pt idx="10">
                  <c:v>1</c:v>
                </c:pt>
                <c:pt idx="11">
                  <c:v>0.87387008618877449</c:v>
                </c:pt>
                <c:pt idx="12">
                  <c:v>0.81311751103636742</c:v>
                </c:pt>
                <c:pt idx="13">
                  <c:v>0.58082825310069364</c:v>
                </c:pt>
                <c:pt idx="14">
                  <c:v>0.49106579777170484</c:v>
                </c:pt>
                <c:pt idx="15">
                  <c:v>1</c:v>
                </c:pt>
                <c:pt idx="16">
                  <c:v>0.86530172413793105</c:v>
                </c:pt>
                <c:pt idx="17">
                  <c:v>0.74407327586206895</c:v>
                </c:pt>
                <c:pt idx="18">
                  <c:v>0.5001795977011495</c:v>
                </c:pt>
                <c:pt idx="19">
                  <c:v>0.41648706896551729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F-465D-8449-6221072E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week2!$H$1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week2!$A$2:$A$5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week2!$H$2:$H$5</c:f>
              <c:numCache>
                <c:formatCode>General</c:formatCode>
                <c:ptCount val="4"/>
                <c:pt idx="0">
                  <c:v>9.6</c:v>
                </c:pt>
                <c:pt idx="1">
                  <c:v>7.7</c:v>
                </c:pt>
                <c:pt idx="2">
                  <c:v>6.8</c:v>
                </c:pt>
                <c:pt idx="3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D-4FF3-8C75-7837F1AC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5727"/>
        <c:axId val="229168127"/>
      </c:scatterChart>
      <c:valAx>
        <c:axId val="2291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27"/>
        <c:crosses val="autoZero"/>
        <c:crossBetween val="midCat"/>
      </c:valAx>
      <c:valAx>
        <c:axId val="2291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week6CBD!$I$1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week6CBD!$A$2:$A$21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30</c:v>
                </c:pt>
              </c:numCache>
            </c:numRef>
          </c:xVal>
          <c:yVal>
            <c:numRef>
              <c:f>week6CBD!$I$2:$I$21</c:f>
              <c:numCache>
                <c:formatCode>General</c:formatCode>
                <c:ptCount val="20"/>
                <c:pt idx="0">
                  <c:v>1</c:v>
                </c:pt>
                <c:pt idx="1">
                  <c:v>0.96449704142011827</c:v>
                </c:pt>
                <c:pt idx="2">
                  <c:v>0.88757396449704151</c:v>
                </c:pt>
                <c:pt idx="3">
                  <c:v>0.8224852071005917</c:v>
                </c:pt>
                <c:pt idx="4">
                  <c:v>0.72189349112426038</c:v>
                </c:pt>
                <c:pt idx="10">
                  <c:v>1</c:v>
                </c:pt>
                <c:pt idx="11">
                  <c:v>0.95121951219512213</c:v>
                </c:pt>
                <c:pt idx="12">
                  <c:v>0.90243902439024404</c:v>
                </c:pt>
                <c:pt idx="13">
                  <c:v>0.87195121951219512</c:v>
                </c:pt>
                <c:pt idx="14">
                  <c:v>0.75000000000000011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0-4432-9288-B53A40AD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6.4417264294562127E-2"/>
                  <c:y val="-0.49871404102958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week6reox!$A$2:$A$29</c:f>
              <c:numCache>
                <c:formatCode>General</c:formatCode>
                <c:ptCount val="28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0</c:v>
                </c:pt>
                <c:pt idx="8">
                  <c:v>0.43</c:v>
                </c:pt>
                <c:pt idx="9">
                  <c:v>0.66</c:v>
                </c:pt>
                <c:pt idx="10">
                  <c:v>1</c:v>
                </c:pt>
                <c:pt idx="11">
                  <c:v>1.33</c:v>
                </c:pt>
                <c:pt idx="12">
                  <c:v>1.76</c:v>
                </c:pt>
                <c:pt idx="13">
                  <c:v>2</c:v>
                </c:pt>
                <c:pt idx="14">
                  <c:v>0</c:v>
                </c:pt>
                <c:pt idx="15">
                  <c:v>0.43</c:v>
                </c:pt>
                <c:pt idx="16">
                  <c:v>0.66</c:v>
                </c:pt>
                <c:pt idx="17">
                  <c:v>1</c:v>
                </c:pt>
                <c:pt idx="18">
                  <c:v>1.33</c:v>
                </c:pt>
                <c:pt idx="19">
                  <c:v>1.76</c:v>
                </c:pt>
                <c:pt idx="20">
                  <c:v>2</c:v>
                </c:pt>
                <c:pt idx="21">
                  <c:v>0</c:v>
                </c:pt>
                <c:pt idx="22">
                  <c:v>0.43</c:v>
                </c:pt>
                <c:pt idx="23">
                  <c:v>0.66</c:v>
                </c:pt>
                <c:pt idx="24">
                  <c:v>1</c:v>
                </c:pt>
                <c:pt idx="25">
                  <c:v>1.33</c:v>
                </c:pt>
                <c:pt idx="26">
                  <c:v>1.76</c:v>
                </c:pt>
                <c:pt idx="27">
                  <c:v>2</c:v>
                </c:pt>
              </c:numCache>
            </c:numRef>
          </c:xVal>
          <c:yVal>
            <c:numRef>
              <c:f>week6reox!$N$2:$N$29</c:f>
              <c:numCache>
                <c:formatCode>General</c:formatCode>
                <c:ptCount val="28"/>
                <c:pt idx="0">
                  <c:v>1</c:v>
                </c:pt>
                <c:pt idx="1">
                  <c:v>0.88391149959027593</c:v>
                </c:pt>
                <c:pt idx="2">
                  <c:v>0.60202130565419287</c:v>
                </c:pt>
                <c:pt idx="3">
                  <c:v>0.3430756623873259</c:v>
                </c:pt>
                <c:pt idx="4">
                  <c:v>0.24911226440863152</c:v>
                </c:pt>
                <c:pt idx="5">
                  <c:v>0.11881999453701174</c:v>
                </c:pt>
                <c:pt idx="6">
                  <c:v>0.11772739688609668</c:v>
                </c:pt>
                <c:pt idx="7">
                  <c:v>1</c:v>
                </c:pt>
                <c:pt idx="8">
                  <c:v>0.94541231126596992</c:v>
                </c:pt>
                <c:pt idx="9">
                  <c:v>0.63095238095238104</c:v>
                </c:pt>
                <c:pt idx="10">
                  <c:v>0.33594657375145182</c:v>
                </c:pt>
                <c:pt idx="11">
                  <c:v>0.21893147502903601</c:v>
                </c:pt>
                <c:pt idx="12">
                  <c:v>0.13037166085946575</c:v>
                </c:pt>
                <c:pt idx="13">
                  <c:v>0.11585365853658539</c:v>
                </c:pt>
                <c:pt idx="14">
                  <c:v>1</c:v>
                </c:pt>
                <c:pt idx="15">
                  <c:v>0.65892628887942051</c:v>
                </c:pt>
                <c:pt idx="16">
                  <c:v>0.41435875585854282</c:v>
                </c:pt>
                <c:pt idx="17">
                  <c:v>0.26949296974861525</c:v>
                </c:pt>
                <c:pt idx="18">
                  <c:v>0.14358755858542821</c:v>
                </c:pt>
                <c:pt idx="19">
                  <c:v>0.10801022582019601</c:v>
                </c:pt>
                <c:pt idx="20">
                  <c:v>8.2871751171708571E-2</c:v>
                </c:pt>
                <c:pt idx="21">
                  <c:v>1</c:v>
                </c:pt>
                <c:pt idx="22">
                  <c:v>0.69186580882352933</c:v>
                </c:pt>
                <c:pt idx="23">
                  <c:v>0.53952205882352944</c:v>
                </c:pt>
                <c:pt idx="24">
                  <c:v>0.3334099264705882</c:v>
                </c:pt>
                <c:pt idx="25">
                  <c:v>0.16429227941176469</c:v>
                </c:pt>
                <c:pt idx="26">
                  <c:v>0.12155330882352941</c:v>
                </c:pt>
                <c:pt idx="27">
                  <c:v>8.9613970588235281E-2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F-4AC8-ACA7-8C32836B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week6reox!$I$1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week6reox!$A$2:$A$22</c:f>
              <c:numCache>
                <c:formatCode>General</c:formatCode>
                <c:ptCount val="21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0</c:v>
                </c:pt>
                <c:pt idx="8">
                  <c:v>0.43</c:v>
                </c:pt>
                <c:pt idx="9">
                  <c:v>0.66</c:v>
                </c:pt>
                <c:pt idx="10">
                  <c:v>1</c:v>
                </c:pt>
                <c:pt idx="11">
                  <c:v>1.33</c:v>
                </c:pt>
                <c:pt idx="12">
                  <c:v>1.76</c:v>
                </c:pt>
                <c:pt idx="13">
                  <c:v>2</c:v>
                </c:pt>
                <c:pt idx="14">
                  <c:v>0</c:v>
                </c:pt>
                <c:pt idx="15">
                  <c:v>0.43</c:v>
                </c:pt>
                <c:pt idx="16">
                  <c:v>0.66</c:v>
                </c:pt>
                <c:pt idx="17">
                  <c:v>1</c:v>
                </c:pt>
                <c:pt idx="18">
                  <c:v>1.33</c:v>
                </c:pt>
                <c:pt idx="19">
                  <c:v>1.76</c:v>
                </c:pt>
                <c:pt idx="20">
                  <c:v>2</c:v>
                </c:pt>
              </c:numCache>
            </c:numRef>
          </c:xVal>
          <c:yVal>
            <c:numRef>
              <c:f>week6reox!$I$2:$I$22</c:f>
              <c:numCache>
                <c:formatCode>General</c:formatCode>
                <c:ptCount val="21"/>
                <c:pt idx="0">
                  <c:v>1</c:v>
                </c:pt>
                <c:pt idx="1">
                  <c:v>0.89696969696969697</c:v>
                </c:pt>
                <c:pt idx="2">
                  <c:v>0.80606060606060614</c:v>
                </c:pt>
                <c:pt idx="3">
                  <c:v>0.76969696969696966</c:v>
                </c:pt>
                <c:pt idx="4">
                  <c:v>0.73333333333333328</c:v>
                </c:pt>
                <c:pt idx="5">
                  <c:v>0.64242424242424256</c:v>
                </c:pt>
                <c:pt idx="6">
                  <c:v>0.52727272727272723</c:v>
                </c:pt>
                <c:pt idx="14">
                  <c:v>1</c:v>
                </c:pt>
                <c:pt idx="15">
                  <c:v>0.92307692307692324</c:v>
                </c:pt>
                <c:pt idx="16">
                  <c:v>0.81656804733727806</c:v>
                </c:pt>
                <c:pt idx="17">
                  <c:v>0.75739644970414211</c:v>
                </c:pt>
                <c:pt idx="18">
                  <c:v>0.66272189349112443</c:v>
                </c:pt>
                <c:pt idx="19">
                  <c:v>0.59171597633136097</c:v>
                </c:pt>
                <c:pt idx="20">
                  <c:v>0.52071005917159774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2-4D3F-B3A1-60067B2E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week7reox!$A$2:$A$43</c:f>
              <c:numCache>
                <c:formatCode>General</c:formatCode>
                <c:ptCount val="42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0</c:v>
                </c:pt>
                <c:pt idx="8">
                  <c:v>0.43</c:v>
                </c:pt>
                <c:pt idx="9">
                  <c:v>0.66</c:v>
                </c:pt>
                <c:pt idx="10">
                  <c:v>1</c:v>
                </c:pt>
                <c:pt idx="11">
                  <c:v>1.33</c:v>
                </c:pt>
                <c:pt idx="12">
                  <c:v>1.76</c:v>
                </c:pt>
                <c:pt idx="13">
                  <c:v>2</c:v>
                </c:pt>
                <c:pt idx="14">
                  <c:v>0</c:v>
                </c:pt>
                <c:pt idx="15">
                  <c:v>0.43</c:v>
                </c:pt>
                <c:pt idx="16">
                  <c:v>0.66</c:v>
                </c:pt>
                <c:pt idx="17">
                  <c:v>1</c:v>
                </c:pt>
                <c:pt idx="18">
                  <c:v>1.33</c:v>
                </c:pt>
                <c:pt idx="19">
                  <c:v>1.76</c:v>
                </c:pt>
                <c:pt idx="20">
                  <c:v>2</c:v>
                </c:pt>
                <c:pt idx="21">
                  <c:v>0</c:v>
                </c:pt>
                <c:pt idx="22">
                  <c:v>0.43</c:v>
                </c:pt>
                <c:pt idx="23">
                  <c:v>0.66</c:v>
                </c:pt>
                <c:pt idx="24">
                  <c:v>1</c:v>
                </c:pt>
                <c:pt idx="25">
                  <c:v>1.33</c:v>
                </c:pt>
                <c:pt idx="26">
                  <c:v>1.76</c:v>
                </c:pt>
                <c:pt idx="27">
                  <c:v>2</c:v>
                </c:pt>
                <c:pt idx="28">
                  <c:v>0</c:v>
                </c:pt>
                <c:pt idx="29">
                  <c:v>0.43</c:v>
                </c:pt>
                <c:pt idx="30">
                  <c:v>0.66</c:v>
                </c:pt>
                <c:pt idx="31">
                  <c:v>1</c:v>
                </c:pt>
                <c:pt idx="32">
                  <c:v>1.33</c:v>
                </c:pt>
                <c:pt idx="33">
                  <c:v>1.76</c:v>
                </c:pt>
                <c:pt idx="34">
                  <c:v>2</c:v>
                </c:pt>
                <c:pt idx="35">
                  <c:v>0</c:v>
                </c:pt>
                <c:pt idx="36">
                  <c:v>0.43</c:v>
                </c:pt>
                <c:pt idx="37">
                  <c:v>0.66</c:v>
                </c:pt>
                <c:pt idx="38">
                  <c:v>1</c:v>
                </c:pt>
                <c:pt idx="39">
                  <c:v>1.33</c:v>
                </c:pt>
                <c:pt idx="40">
                  <c:v>1.76</c:v>
                </c:pt>
                <c:pt idx="41">
                  <c:v>2</c:v>
                </c:pt>
              </c:numCache>
            </c:numRef>
          </c:xVal>
          <c:yVal>
            <c:numRef>
              <c:f>week7reox!$N$2:$N$43</c:f>
              <c:numCache>
                <c:formatCode>General</c:formatCode>
                <c:ptCount val="42"/>
                <c:pt idx="0">
                  <c:v>1</c:v>
                </c:pt>
                <c:pt idx="1">
                  <c:v>0.93743458541690894</c:v>
                </c:pt>
                <c:pt idx="2">
                  <c:v>0.93615536690312828</c:v>
                </c:pt>
                <c:pt idx="3">
                  <c:v>0.90464007442725913</c:v>
                </c:pt>
                <c:pt idx="4">
                  <c:v>0.8664961041981627</c:v>
                </c:pt>
                <c:pt idx="5">
                  <c:v>0.80881497848587047</c:v>
                </c:pt>
                <c:pt idx="6">
                  <c:v>0.79113850447726486</c:v>
                </c:pt>
                <c:pt idx="7">
                  <c:v>1</c:v>
                </c:pt>
                <c:pt idx="8">
                  <c:v>1.0221335268505081</c:v>
                </c:pt>
                <c:pt idx="9">
                  <c:v>0.97786647314949182</c:v>
                </c:pt>
                <c:pt idx="10">
                  <c:v>0.91569908079342022</c:v>
                </c:pt>
                <c:pt idx="11">
                  <c:v>0.9068698597000483</c:v>
                </c:pt>
                <c:pt idx="12">
                  <c:v>0.93529269472665688</c:v>
                </c:pt>
                <c:pt idx="13">
                  <c:v>0.8172472181906143</c:v>
                </c:pt>
                <c:pt idx="14">
                  <c:v>1</c:v>
                </c:pt>
                <c:pt idx="15">
                  <c:v>1.0085048687292</c:v>
                </c:pt>
                <c:pt idx="16">
                  <c:v>0.93035868359423157</c:v>
                </c:pt>
                <c:pt idx="17">
                  <c:v>1.0255146061876002</c:v>
                </c:pt>
                <c:pt idx="18">
                  <c:v>1.0194749168001971</c:v>
                </c:pt>
                <c:pt idx="19">
                  <c:v>0.78836435350671763</c:v>
                </c:pt>
                <c:pt idx="20">
                  <c:v>1.0587945273018613</c:v>
                </c:pt>
                <c:pt idx="21">
                  <c:v>1</c:v>
                </c:pt>
                <c:pt idx="22">
                  <c:v>1.0088283378746594</c:v>
                </c:pt>
                <c:pt idx="23">
                  <c:v>0.94626702997275192</c:v>
                </c:pt>
                <c:pt idx="24">
                  <c:v>0.8214713896457766</c:v>
                </c:pt>
                <c:pt idx="25">
                  <c:v>0.95444141689373285</c:v>
                </c:pt>
                <c:pt idx="26">
                  <c:v>0.94615803814713895</c:v>
                </c:pt>
                <c:pt idx="27">
                  <c:v>0.83378746594005448</c:v>
                </c:pt>
                <c:pt idx="28">
                  <c:v>1</c:v>
                </c:pt>
                <c:pt idx="29">
                  <c:v>0.95353136940712446</c:v>
                </c:pt>
                <c:pt idx="30">
                  <c:v>1.0012325896708987</c:v>
                </c:pt>
                <c:pt idx="31">
                  <c:v>1.023049426845803</c:v>
                </c:pt>
                <c:pt idx="32">
                  <c:v>0.9797855293972636</c:v>
                </c:pt>
                <c:pt idx="33">
                  <c:v>1.0247750523850612</c:v>
                </c:pt>
                <c:pt idx="34">
                  <c:v>0.92974238875878235</c:v>
                </c:pt>
                <c:pt idx="35">
                  <c:v>0.91934604904632145</c:v>
                </c:pt>
                <c:pt idx="36">
                  <c:v>0.90931880108991836</c:v>
                </c:pt>
                <c:pt idx="37">
                  <c:v>0.87967302452316065</c:v>
                </c:pt>
                <c:pt idx="38">
                  <c:v>0.9502997275204359</c:v>
                </c:pt>
                <c:pt idx="39">
                  <c:v>0.83749318801089923</c:v>
                </c:pt>
                <c:pt idx="40">
                  <c:v>0.86681198910081747</c:v>
                </c:pt>
                <c:pt idx="41">
                  <c:v>0.82212534059945508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153-8955-3D13D0B1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week7reox!$I$1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week7reox!$A$2:$A$22</c:f>
              <c:numCache>
                <c:formatCode>General</c:formatCode>
                <c:ptCount val="21"/>
                <c:pt idx="0">
                  <c:v>0</c:v>
                </c:pt>
                <c:pt idx="1">
                  <c:v>0.43</c:v>
                </c:pt>
                <c:pt idx="2">
                  <c:v>0.66</c:v>
                </c:pt>
                <c:pt idx="3">
                  <c:v>1</c:v>
                </c:pt>
                <c:pt idx="4">
                  <c:v>1.33</c:v>
                </c:pt>
                <c:pt idx="5">
                  <c:v>1.76</c:v>
                </c:pt>
                <c:pt idx="6">
                  <c:v>2</c:v>
                </c:pt>
                <c:pt idx="7">
                  <c:v>0</c:v>
                </c:pt>
                <c:pt idx="8">
                  <c:v>0.43</c:v>
                </c:pt>
                <c:pt idx="9">
                  <c:v>0.66</c:v>
                </c:pt>
                <c:pt idx="10">
                  <c:v>1</c:v>
                </c:pt>
                <c:pt idx="11">
                  <c:v>1.33</c:v>
                </c:pt>
                <c:pt idx="12">
                  <c:v>1.76</c:v>
                </c:pt>
                <c:pt idx="13">
                  <c:v>2</c:v>
                </c:pt>
                <c:pt idx="14">
                  <c:v>0</c:v>
                </c:pt>
                <c:pt idx="15">
                  <c:v>0.43</c:v>
                </c:pt>
                <c:pt idx="16">
                  <c:v>0.66</c:v>
                </c:pt>
                <c:pt idx="17">
                  <c:v>1</c:v>
                </c:pt>
                <c:pt idx="18">
                  <c:v>1.33</c:v>
                </c:pt>
                <c:pt idx="19">
                  <c:v>1.76</c:v>
                </c:pt>
                <c:pt idx="20">
                  <c:v>2</c:v>
                </c:pt>
              </c:numCache>
            </c:numRef>
          </c:xVal>
          <c:yVal>
            <c:numRef>
              <c:f>week7reox!$I$2:$I$22</c:f>
              <c:numCache>
                <c:formatCode>General</c:formatCode>
                <c:ptCount val="21"/>
                <c:pt idx="0">
                  <c:v>1</c:v>
                </c:pt>
                <c:pt idx="1">
                  <c:v>0.93258426966292118</c:v>
                </c:pt>
                <c:pt idx="2">
                  <c:v>0.83707865168539319</c:v>
                </c:pt>
                <c:pt idx="3">
                  <c:v>0.7696629213483146</c:v>
                </c:pt>
                <c:pt idx="4">
                  <c:v>0.70224719101123589</c:v>
                </c:pt>
                <c:pt idx="5">
                  <c:v>0.63483146067415719</c:v>
                </c:pt>
                <c:pt idx="6">
                  <c:v>0.5786516853932584</c:v>
                </c:pt>
                <c:pt idx="14">
                  <c:v>1</c:v>
                </c:pt>
                <c:pt idx="15">
                  <c:v>0.92941176470588238</c:v>
                </c:pt>
                <c:pt idx="16">
                  <c:v>0.80588235294117649</c:v>
                </c:pt>
                <c:pt idx="17">
                  <c:v>0.75294117647058822</c:v>
                </c:pt>
                <c:pt idx="18">
                  <c:v>0.70588235294117652</c:v>
                </c:pt>
                <c:pt idx="19">
                  <c:v>0.60588235294117654</c:v>
                </c:pt>
                <c:pt idx="20">
                  <c:v>0.55294117647058816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DCC-8926-F3F18199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2mgL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2mgL Cl2 pH 5'!$P$2:$P$43</c:f>
              <c:numCache>
                <c:formatCode>General</c:formatCode>
                <c:ptCount val="42"/>
                <c:pt idx="0">
                  <c:v>1</c:v>
                </c:pt>
                <c:pt idx="1">
                  <c:v>0.41272401433691758</c:v>
                </c:pt>
                <c:pt idx="2">
                  <c:v>0.35080645161290325</c:v>
                </c:pt>
                <c:pt idx="3">
                  <c:v>0.3110215053763441</c:v>
                </c:pt>
                <c:pt idx="4">
                  <c:v>0.26845878136200718</c:v>
                </c:pt>
                <c:pt idx="5">
                  <c:v>0.22948028673835127</c:v>
                </c:pt>
                <c:pt idx="6">
                  <c:v>0.2014336917562724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3-437A-804C-BF830929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2mgL Cl2 pH 5'!$I$1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2mgL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2mgL Cl2 pH 5'!$I$2:$I$22</c:f>
              <c:numCache>
                <c:formatCode>General</c:formatCode>
                <c:ptCount val="21"/>
                <c:pt idx="0">
                  <c:v>0.1</c:v>
                </c:pt>
                <c:pt idx="1">
                  <c:v>7.4999999999999997E-2</c:v>
                </c:pt>
                <c:pt idx="2">
                  <c:v>0.04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9-44C6-A33D-E081835C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5mgL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5mgL Cl2 pH 5'!$P$2:$P$43</c:f>
              <c:numCache>
                <c:formatCode>General</c:formatCode>
                <c:ptCount val="42"/>
                <c:pt idx="0">
                  <c:v>1</c:v>
                </c:pt>
                <c:pt idx="1">
                  <c:v>0.56187219491344309</c:v>
                </c:pt>
                <c:pt idx="2">
                  <c:v>0.38982688608677063</c:v>
                </c:pt>
                <c:pt idx="3">
                  <c:v>0.21660611241718317</c:v>
                </c:pt>
                <c:pt idx="4">
                  <c:v>0.17268647146826246</c:v>
                </c:pt>
                <c:pt idx="5">
                  <c:v>6.0589869630262874E-2</c:v>
                </c:pt>
                <c:pt idx="6">
                  <c:v>1.9128018807437489E-2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7-4E27-87E6-6ABE1A19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5mgL Cl2 pH 5'!$I$1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5mgL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5mgL Cl2 pH 5'!$I$2:$I$22</c:f>
              <c:numCache>
                <c:formatCode>General</c:formatCode>
                <c:ptCount val="21"/>
                <c:pt idx="0">
                  <c:v>1.6E-2</c:v>
                </c:pt>
                <c:pt idx="1">
                  <c:v>3.2000000000000001E-2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3-4545-A3A0-DB756C68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6mgL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6mgL Cl2 pH 5'!$P$2:$P$43</c:f>
              <c:numCache>
                <c:formatCode>General</c:formatCode>
                <c:ptCount val="42"/>
                <c:pt idx="0">
                  <c:v>1</c:v>
                </c:pt>
                <c:pt idx="1">
                  <c:v>0.67350113122171951</c:v>
                </c:pt>
                <c:pt idx="2">
                  <c:v>0.2505656108597285</c:v>
                </c:pt>
                <c:pt idx="3">
                  <c:v>0.12683823529411767</c:v>
                </c:pt>
                <c:pt idx="4">
                  <c:v>6.3207013574660631E-2</c:v>
                </c:pt>
                <c:pt idx="5">
                  <c:v>3.0401583710407239E-2</c:v>
                </c:pt>
                <c:pt idx="6">
                  <c:v>8.0599547511312208E-3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2-4029-9BFB-23EAE629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week2!$A$6:$A$9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week2!$H$6:$H$9</c:f>
              <c:numCache>
                <c:formatCode>General</c:formatCode>
                <c:ptCount val="4"/>
                <c:pt idx="0">
                  <c:v>9.5</c:v>
                </c:pt>
                <c:pt idx="1">
                  <c:v>8.1999999999999993</c:v>
                </c:pt>
                <c:pt idx="2">
                  <c:v>6.3</c:v>
                </c:pt>
                <c:pt idx="3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708-BC50-799326CA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8479"/>
        <c:axId val="372058959"/>
      </c:scatterChart>
      <c:valAx>
        <c:axId val="372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959"/>
        <c:crosses val="autoZero"/>
        <c:crossBetween val="midCat"/>
      </c:valAx>
      <c:valAx>
        <c:axId val="3720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6mgL Cl2 pH 5'!$I$1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6mgL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6mgL Cl2 pH 5'!$I$2:$I$22</c:f>
              <c:numCache>
                <c:formatCode>General</c:formatCode>
                <c:ptCount val="21"/>
                <c:pt idx="0">
                  <c:v>0.02</c:v>
                </c:pt>
                <c:pt idx="1">
                  <c:v>1.3333333333333334E-2</c:v>
                </c:pt>
                <c:pt idx="2">
                  <c:v>2.6666666666666668E-2</c:v>
                </c:pt>
                <c:pt idx="3">
                  <c:v>6.6666666666666671E-3</c:v>
                </c:pt>
                <c:pt idx="4">
                  <c:v>3.3333333333333335E-3</c:v>
                </c:pt>
                <c:pt idx="5">
                  <c:v>1.6666666666666668E-3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7-4246-9240-CBE944AD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9,6mgL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9,6mgL Cl2 pH 5'!$P$2:$P$43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8-4B2D-B258-811C06D8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9,6mgL Cl2 pH 5'!$I$1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9,6mgL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9,6mgL Cl2 pH 5'!$I$2:$I$22</c:f>
              <c:numCache>
                <c:formatCode>General</c:formatCode>
                <c:ptCount val="21"/>
                <c:pt idx="0">
                  <c:v>0.20312500000000003</c:v>
                </c:pt>
                <c:pt idx="1">
                  <c:v>0.19270833333333334</c:v>
                </c:pt>
                <c:pt idx="2">
                  <c:v>0.16666666666666669</c:v>
                </c:pt>
                <c:pt idx="3">
                  <c:v>0.125</c:v>
                </c:pt>
                <c:pt idx="4">
                  <c:v>8.4375000000000006E-2</c:v>
                </c:pt>
                <c:pt idx="5">
                  <c:v>5.6250000000000008E-2</c:v>
                </c:pt>
                <c:pt idx="6">
                  <c:v>3.7499999999999999E-2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3-40E6-ADF7-C8961855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12,6mgL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12,6mgL Cl2 pH 5'!$P$2:$P$43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0-46C9-8A0E-BE64A51C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12,6mgL Cl2 pH 5'!$I$1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12,6mgL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12,6mgL Cl2 pH 5'!$I$2:$I$22</c:f>
              <c:numCache>
                <c:formatCode>General</c:formatCode>
                <c:ptCount val="21"/>
                <c:pt idx="0">
                  <c:v>0.35555555555555562</c:v>
                </c:pt>
                <c:pt idx="1">
                  <c:v>0.31111111111111112</c:v>
                </c:pt>
                <c:pt idx="2">
                  <c:v>0.25396825396825401</c:v>
                </c:pt>
                <c:pt idx="3">
                  <c:v>0.20317460317460317</c:v>
                </c:pt>
                <c:pt idx="4">
                  <c:v>0.13650793650793652</c:v>
                </c:pt>
                <c:pt idx="5">
                  <c:v>6.9047619047619052E-2</c:v>
                </c:pt>
                <c:pt idx="6">
                  <c:v>7.2222222222222229E-2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F-44C5-8F04-B537177C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0mgL Cl2 pH 5'!$A$2:$A$43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0mgL Cl2 pH 5'!$Q$2:$Q$43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1-4ECB-BC12-8E9B72E0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0mgL Cl2 pH 5'!$J$1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0mgL Cl2 pH 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'Rayox 0mgL Cl2 pH 5'!$J$2:$J$22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1-4B41-BD9D-CE733B79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2mgL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'Rayox 2mgL Cl2 pH 7'!$P$2:$P$43</c:f>
              <c:numCache>
                <c:formatCode>General</c:formatCode>
                <c:ptCount val="42"/>
                <c:pt idx="0">
                  <c:v>1</c:v>
                </c:pt>
                <c:pt idx="1">
                  <c:v>0.54980686480307861</c:v>
                </c:pt>
                <c:pt idx="2">
                  <c:v>0.4824223054026191</c:v>
                </c:pt>
                <c:pt idx="3">
                  <c:v>0.39856695973575756</c:v>
                </c:pt>
                <c:pt idx="4">
                  <c:v>0.38190775799474747</c:v>
                </c:pt>
                <c:pt idx="5">
                  <c:v>0.30300435502574774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7D1-B2D3-DD54E12B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2mgL Cl2 pH 7'!$I$1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2mgL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'Rayox 2mgL Cl2 pH 7'!$I$2:$I$22</c:f>
              <c:numCache>
                <c:formatCode>General</c:formatCode>
                <c:ptCount val="21"/>
                <c:pt idx="0">
                  <c:v>0.05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5-4034-9232-37FF16FD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5mgL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5mgL Cl2 pH 7'!$P$2:$P$43</c:f>
              <c:numCache>
                <c:formatCode>General</c:formatCode>
                <c:ptCount val="42"/>
                <c:pt idx="0">
                  <c:v>1</c:v>
                </c:pt>
                <c:pt idx="1">
                  <c:v>0.60199729635882093</c:v>
                </c:pt>
                <c:pt idx="2">
                  <c:v>0.36553146128720354</c:v>
                </c:pt>
                <c:pt idx="3">
                  <c:v>0.31926101185441619</c:v>
                </c:pt>
                <c:pt idx="4">
                  <c:v>0.28159844912270676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3-44AB-A03B-91DF418D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week2!$A$2:$A$5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week2!$J$2:$J$5</c:f>
              <c:numCache>
                <c:formatCode>General</c:formatCode>
                <c:ptCount val="4"/>
                <c:pt idx="0">
                  <c:v>1</c:v>
                </c:pt>
                <c:pt idx="1">
                  <c:v>0.95319940982862339</c:v>
                </c:pt>
                <c:pt idx="2">
                  <c:v>0.70583815684939277</c:v>
                </c:pt>
                <c:pt idx="3">
                  <c:v>0.963985926682556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2-442D-B5EB-AEF5946D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5mgL Cl2 pH 7'!$I$1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5mgL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5mgL Cl2 pH 7'!$I$2:$I$22</c:f>
              <c:numCache>
                <c:formatCode>General</c:formatCode>
                <c:ptCount val="21"/>
                <c:pt idx="0">
                  <c:v>2.4E-2</c:v>
                </c:pt>
                <c:pt idx="1">
                  <c:v>2.4E-2</c:v>
                </c:pt>
                <c:pt idx="2">
                  <c:v>1.6E-2</c:v>
                </c:pt>
                <c:pt idx="3">
                  <c:v>0.01</c:v>
                </c:pt>
                <c:pt idx="4">
                  <c:v>4.0000000000000001E-3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E-432C-B7BA-4C25511B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6mgL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6mgL Cl2 pH 7'!$Q$2:$Q$43</c:f>
              <c:numCache>
                <c:formatCode>General</c:formatCode>
                <c:ptCount val="42"/>
                <c:pt idx="0">
                  <c:v>1</c:v>
                </c:pt>
                <c:pt idx="1">
                  <c:v>0.41304858719412268</c:v>
                </c:pt>
                <c:pt idx="2">
                  <c:v>0.27378192953926306</c:v>
                </c:pt>
                <c:pt idx="3">
                  <c:v>0.22608758474174478</c:v>
                </c:pt>
                <c:pt idx="4">
                  <c:v>0.20496428883557397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0-4FFC-B26E-124396EE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6mgL Cl2 pH 7'!$J$1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6mgL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6mgL Cl2 pH 7'!$J$2:$J$22</c:f>
              <c:numCache>
                <c:formatCode>0.00</c:formatCode>
                <c:ptCount val="21"/>
                <c:pt idx="0">
                  <c:v>1</c:v>
                </c:pt>
                <c:pt idx="1">
                  <c:v>0.66666666666666674</c:v>
                </c:pt>
                <c:pt idx="2">
                  <c:v>8.3333333333333343E-2</c:v>
                </c:pt>
                <c:pt idx="3">
                  <c:v>0.16666666666666669</c:v>
                </c:pt>
                <c:pt idx="4">
                  <c:v>8.3333333333333343E-2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9-4317-A9B6-F41C2A84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9,6mgL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9,6mgL Cl2 pH 7'!$P$2:$P$43</c:f>
              <c:numCache>
                <c:formatCode>General</c:formatCode>
                <c:ptCount val="42"/>
                <c:pt idx="0">
                  <c:v>1</c:v>
                </c:pt>
                <c:pt idx="1">
                  <c:v>0.65741424733778342</c:v>
                </c:pt>
                <c:pt idx="2">
                  <c:v>0.41449729353492665</c:v>
                </c:pt>
                <c:pt idx="3">
                  <c:v>0.33510739720003263</c:v>
                </c:pt>
                <c:pt idx="4">
                  <c:v>0.25926688740172643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E-4DAF-AC8A-0E666FE4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9,6mgL Cl2 pH 7'!$I$1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9,6mgL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9,6mgL Cl2 pH 7'!$I$2:$I$22</c:f>
              <c:numCache>
                <c:formatCode>General</c:formatCode>
                <c:ptCount val="21"/>
                <c:pt idx="0">
                  <c:v>0.19791666666666666</c:v>
                </c:pt>
                <c:pt idx="1">
                  <c:v>0.11458333333333334</c:v>
                </c:pt>
                <c:pt idx="2">
                  <c:v>6.5625000000000003E-2</c:v>
                </c:pt>
                <c:pt idx="3">
                  <c:v>2.0833333333333336E-2</c:v>
                </c:pt>
                <c:pt idx="4">
                  <c:v>1.2500000000000001E-2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4-4559-A7F1-2F072933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12,6mgL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12,6mgL Cl2 pH 7'!$P$2:$P$43</c:f>
              <c:numCache>
                <c:formatCode>General</c:formatCode>
                <c:ptCount val="42"/>
                <c:pt idx="0">
                  <c:v>1</c:v>
                </c:pt>
                <c:pt idx="1">
                  <c:v>0.70843673375446969</c:v>
                </c:pt>
                <c:pt idx="2">
                  <c:v>0.52247305426820545</c:v>
                </c:pt>
                <c:pt idx="3">
                  <c:v>0.44204320169893868</c:v>
                </c:pt>
                <c:pt idx="4">
                  <c:v>0.34195263043837082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3-45F3-894C-5EEC41DC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12,6mgL Cl2 pH 7'!$I$1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12,6mgL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12,6mgL Cl2 pH 7'!$I$2:$I$22</c:f>
              <c:numCache>
                <c:formatCode>General</c:formatCode>
                <c:ptCount val="21"/>
                <c:pt idx="0">
                  <c:v>0.34166666666666667</c:v>
                </c:pt>
                <c:pt idx="1">
                  <c:v>0.20833333333333334</c:v>
                </c:pt>
                <c:pt idx="2">
                  <c:v>0.12916666666666668</c:v>
                </c:pt>
                <c:pt idx="3">
                  <c:v>9.1666666666666674E-2</c:v>
                </c:pt>
                <c:pt idx="4">
                  <c:v>6.3541666666666663E-2</c:v>
                </c:pt>
                <c:pt idx="5">
                  <c:v>0</c:v>
                </c:pt>
                <c:pt idx="6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A-4A48-9646-0E80E582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dioxane decay</a:t>
            </a:r>
            <a:r>
              <a:rPr lang="en-US" baseline="0"/>
              <a:t> in UV-Cl2 Reox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'Rayox 0mgL Cl2 pH 7'!$A$2:$A$43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0mgL Cl2 pH 7'!$P$2:$P$43</c:f>
              <c:numCache>
                <c:formatCode>General</c:formatCode>
                <c:ptCount val="42"/>
                <c:pt idx="0">
                  <c:v>1</c:v>
                </c:pt>
                <c:pt idx="1">
                  <c:v>0.95989279539354888</c:v>
                </c:pt>
                <c:pt idx="2">
                  <c:v>0.89789294942490805</c:v>
                </c:pt>
                <c:pt idx="3">
                  <c:v>0.87555690307251499</c:v>
                </c:pt>
                <c:pt idx="4">
                  <c:v>0.86707193524088821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6-4C83-8B30-8B293EC8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6031"/>
        <c:axId val="550354191"/>
      </c:scatterChart>
      <c:valAx>
        <c:axId val="550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4191"/>
        <c:crosses val="autoZero"/>
        <c:crossBetween val="midCat"/>
      </c:valAx>
      <c:valAx>
        <c:axId val="5503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Cl2free C/C0 in UV-Cl2 Reox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'Rayox 0mgL Cl2 pH 7'!$I$1</c:f>
              <c:strCache>
                <c:ptCount val="1"/>
                <c:pt idx="0">
                  <c:v>Cl2free C/C0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0"/>
          </c:trendline>
          <c:xVal>
            <c:numRef>
              <c:f>'Rayox 0mgL Cl2 pH 7'!$A$2:$A$22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'Rayox 0mgL Cl2 pH 7'!$I$2:$I$22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A-4D70-A9AE-BADC20D6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6799"/>
        <c:axId val="821627759"/>
      </c:scatterChart>
      <c:valAx>
        <c:axId val="8216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7759"/>
        <c:crosses val="autoZero"/>
        <c:crossBetween val="midCat"/>
      </c:valAx>
      <c:valAx>
        <c:axId val="8216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Cl2free</a:t>
                </a:r>
                <a:r>
                  <a:rPr lang="en-US" baseline="0"/>
                  <a:t> C/C0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week2!$A$6:$A$9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week2!$J$6:$J$9</c:f>
              <c:numCache>
                <c:formatCode>General</c:formatCode>
                <c:ptCount val="4"/>
                <c:pt idx="0">
                  <c:v>1</c:v>
                </c:pt>
                <c:pt idx="1">
                  <c:v>0.94321870389286122</c:v>
                </c:pt>
                <c:pt idx="2">
                  <c:v>0.9584144818976279</c:v>
                </c:pt>
                <c:pt idx="3">
                  <c:v>0.73061854500056744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B-4A45-AEB2-825B2E5D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2063"/>
        <c:axId val="537528703"/>
      </c:scatterChart>
      <c:valAx>
        <c:axId val="537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8703"/>
        <c:crosses val="autoZero"/>
        <c:crossBetween val="midCat"/>
      </c:valAx>
      <c:valAx>
        <c:axId val="537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'week2-2'!$J$1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'week2-2'!$B$2:$B$6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'week2-2'!$J$2:$J$6</c:f>
              <c:numCache>
                <c:formatCode>General</c:formatCode>
                <c:ptCount val="5"/>
                <c:pt idx="0">
                  <c:v>9.85</c:v>
                </c:pt>
                <c:pt idx="1">
                  <c:v>8.65</c:v>
                </c:pt>
                <c:pt idx="2">
                  <c:v>8.6</c:v>
                </c:pt>
                <c:pt idx="3">
                  <c:v>8.5500000000000007</c:v>
                </c:pt>
                <c:pt idx="4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F-456E-A90E-7445BA2B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5727"/>
        <c:axId val="229168127"/>
      </c:scatterChart>
      <c:valAx>
        <c:axId val="2291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27"/>
        <c:crosses val="autoZero"/>
        <c:crossBetween val="midCat"/>
      </c:valAx>
      <c:valAx>
        <c:axId val="2291681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'week2-2'!$J$1</c:f>
              <c:strCache>
                <c:ptCount val="1"/>
                <c:pt idx="0">
                  <c:v>Cl2free (mgCl2/L)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'week2-2'!$B$12:$B$16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'week2-2'!$J$12:$J$16</c:f>
              <c:numCache>
                <c:formatCode>General</c:formatCode>
                <c:ptCount val="5"/>
                <c:pt idx="0">
                  <c:v>9.85</c:v>
                </c:pt>
                <c:pt idx="1">
                  <c:v>9.6</c:v>
                </c:pt>
                <c:pt idx="2">
                  <c:v>9.4499999999999993</c:v>
                </c:pt>
                <c:pt idx="3">
                  <c:v>9.5</c:v>
                </c:pt>
                <c:pt idx="4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D-416E-A3C1-8D85CEC1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8479"/>
        <c:axId val="372058959"/>
      </c:scatterChart>
      <c:valAx>
        <c:axId val="372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959"/>
        <c:crosses val="autoZero"/>
        <c:crossBetween val="midCat"/>
      </c:valAx>
      <c:valAx>
        <c:axId val="37205895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mgCl2/L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'week2-2'!$B$2:$B$11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25</c:v>
                </c:pt>
                <c:pt idx="9">
                  <c:v>35</c:v>
                </c:pt>
              </c:numCache>
            </c:numRef>
          </c:xVal>
          <c:yVal>
            <c:numRef>
              <c:f>'week2-2'!$M$2:$M$11</c:f>
              <c:numCache>
                <c:formatCode>General</c:formatCode>
                <c:ptCount val="10"/>
                <c:pt idx="0">
                  <c:v>1</c:v>
                </c:pt>
                <c:pt idx="2">
                  <c:v>1.0030874785591766</c:v>
                </c:pt>
                <c:pt idx="3">
                  <c:v>0.67467124070897655</c:v>
                </c:pt>
                <c:pt idx="4">
                  <c:v>0.55574614065180106</c:v>
                </c:pt>
                <c:pt idx="5">
                  <c:v>1</c:v>
                </c:pt>
                <c:pt idx="7">
                  <c:v>0.84619782732990279</c:v>
                </c:pt>
                <c:pt idx="8">
                  <c:v>0.8004574042309891</c:v>
                </c:pt>
                <c:pt idx="9">
                  <c:v>0.72041166380789023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3-46A6-A175-401BA7E2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24863"/>
        <c:axId val="537522943"/>
      </c:scatterChart>
      <c:valAx>
        <c:axId val="5375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943"/>
        <c:crosses val="autoZero"/>
        <c:crossBetween val="midCat"/>
      </c:valAx>
      <c:valAx>
        <c:axId val="537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dioxane 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1152525</xdr:colOff>
      <xdr:row>10</xdr:row>
      <xdr:rowOff>157161</xdr:rowOff>
    </xdr:from>
    <xdr:to>
      <xdr:col>11</xdr:col>
      <xdr:colOff>352425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FB6B-CAB6-4FCA-5049-687B3928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1076325</xdr:colOff>
      <xdr:row>10</xdr:row>
      <xdr:rowOff>166686</xdr:rowOff>
    </xdr:from>
    <xdr:to>
      <xdr:col>6</xdr:col>
      <xdr:colOff>1000125</xdr:colOff>
      <xdr:row>27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97DF4-E9F4-8EAD-5CFC-BA2F69BC1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873579</xdr:colOff>
      <xdr:row>29</xdr:row>
      <xdr:rowOff>100692</xdr:rowOff>
    </xdr:from>
    <xdr:to>
      <xdr:col>12</xdr:col>
      <xdr:colOff>111580</xdr:colOff>
      <xdr:row>49</xdr:row>
      <xdr:rowOff>138793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069C5-6D56-4D26-8C42-EBB427C7B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273504</xdr:colOff>
      <xdr:row>29</xdr:row>
      <xdr:rowOff>108175</xdr:rowOff>
    </xdr:from>
    <xdr:to>
      <xdr:col>6</xdr:col>
      <xdr:colOff>687162</xdr:colOff>
      <xdr:row>49</xdr:row>
      <xdr:rowOff>156482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45FF-75AE-426D-9FA2-49D512A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11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840A6-46F6-46E7-899E-BCB3E26B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477613</xdr:colOff>
      <xdr:row>38</xdr:row>
      <xdr:rowOff>80960</xdr:rowOff>
    </xdr:from>
    <xdr:to>
      <xdr:col>10</xdr:col>
      <xdr:colOff>537485</xdr:colOff>
      <xdr:row>58</xdr:row>
      <xdr:rowOff>129267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B6C4B-ED39-43F2-8B17-F3284CA49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2666B-664A-44BB-B079-AE6D59C49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A46C6-77C8-45D8-AA9A-C7565DEB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D4C50-49A4-4B71-82B4-134CE8183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96007-76D1-4A07-BFF4-3AD8C48C8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AE54-1642-4634-9285-EBB44D318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27EDF-79FB-43AA-AC63-1C3062A7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BA8DC-C7F4-436F-97BC-79EAF4D6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152F-12FD-4C1C-A719-82A24BDC5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C7E63-307F-4780-9231-1A2EF5C9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6296C-C58E-4D4E-BCBE-AEEC6C59C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14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27ED0-554B-4DF7-AD5C-9A1C2B320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13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968D7-DF02-4783-BD5F-72DE6DF0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71EC9-DBFD-43CE-879B-461B43B11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4C1C4-F101-47EB-823A-81D05D725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F0B08-411B-4233-AFD2-4C249C5B4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2C96A-5A19-452E-8786-39B5572CB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676276</xdr:colOff>
      <xdr:row>9</xdr:row>
      <xdr:rowOff>61911</xdr:rowOff>
    </xdr:from>
    <xdr:to>
      <xdr:col>13</xdr:col>
      <xdr:colOff>9525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21A1-12EA-2C2C-10A0-13E55389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266701</xdr:colOff>
      <xdr:row>9</xdr:row>
      <xdr:rowOff>42861</xdr:rowOff>
    </xdr:from>
    <xdr:to>
      <xdr:col>8</xdr:col>
      <xdr:colOff>628651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C076C-887C-C5FF-CFDC-C9C54716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25</xdr:row>
      <xdr:rowOff>14287</xdr:rowOff>
    </xdr:from>
    <xdr:to>
      <xdr:col>13</xdr:col>
      <xdr:colOff>9525</xdr:colOff>
      <xdr:row>39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5DD6B-A87D-7E26-9C07-190A4F81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25</xdr:row>
      <xdr:rowOff>4762</xdr:rowOff>
    </xdr:from>
    <xdr:to>
      <xdr:col>8</xdr:col>
      <xdr:colOff>600075</xdr:colOff>
      <xdr:row>39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07027-A5A3-2769-E754-FED5FCF0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14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77753-84CE-4B93-9DF8-76EFD0BD3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13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AF553-BBBB-44A9-86A3-F86D161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6D7B3-2D3F-435B-B688-1BD034DBA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2A348-6C19-465E-BBEC-F5B677142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C008F-4139-437A-95F2-67F1EC7A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CD013-B77B-42EF-A05C-82D68CCE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58</xdr:row>
      <xdr:rowOff>153759</xdr:rowOff>
    </xdr:from>
    <xdr:to>
      <xdr:col>13</xdr:col>
      <xdr:colOff>398691</xdr:colOff>
      <xdr:row>79</xdr:row>
      <xdr:rowOff>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CC41D-C6A2-4632-879B-74C9DAD7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343142</xdr:colOff>
      <xdr:row>44</xdr:row>
      <xdr:rowOff>181813</xdr:rowOff>
    </xdr:from>
    <xdr:to>
      <xdr:col>12</xdr:col>
      <xdr:colOff>403014</xdr:colOff>
      <xdr:row>65</xdr:row>
      <xdr:rowOff>39620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271D5-8365-440D-8AC6-282D1CDA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1126194</xdr:colOff>
      <xdr:row>19</xdr:row>
      <xdr:rowOff>34915</xdr:rowOff>
    </xdr:from>
    <xdr:to>
      <xdr:col>9</xdr:col>
      <xdr:colOff>425292</xdr:colOff>
      <xdr:row>33</xdr:row>
      <xdr:rowOff>165718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34A9A-DA2D-4903-910B-749F032E8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1011892</xdr:colOff>
      <xdr:row>19</xdr:row>
      <xdr:rowOff>20608</xdr:rowOff>
    </xdr:from>
    <xdr:to>
      <xdr:col>6</xdr:col>
      <xdr:colOff>587815</xdr:colOff>
      <xdr:row>33</xdr:row>
      <xdr:rowOff>188777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B5285-60E9-4A81-A7CA-B5C3912D9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1107140</xdr:colOff>
      <xdr:row>35</xdr:row>
      <xdr:rowOff>11206</xdr:rowOff>
    </xdr:from>
    <xdr:to>
      <xdr:col>9</xdr:col>
      <xdr:colOff>425824</xdr:colOff>
      <xdr:row>48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9ED733-2EFF-4A2A-B933-A8FA5294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1002367</xdr:colOff>
      <xdr:row>35</xdr:row>
      <xdr:rowOff>1043</xdr:rowOff>
    </xdr:from>
    <xdr:to>
      <xdr:col>6</xdr:col>
      <xdr:colOff>566042</xdr:colOff>
      <xdr:row>49</xdr:row>
      <xdr:rowOff>24417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8AF68-E7C2-43D9-93BC-371C6FF4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1204635</xdr:colOff>
      <xdr:row>19</xdr:row>
      <xdr:rowOff>23709</xdr:rowOff>
    </xdr:from>
    <xdr:to>
      <xdr:col>9</xdr:col>
      <xdr:colOff>503733</xdr:colOff>
      <xdr:row>33</xdr:row>
      <xdr:rowOff>154512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3D7D5-D934-4F8F-9584-5B9CDAA3E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1090333</xdr:colOff>
      <xdr:row>19</xdr:row>
      <xdr:rowOff>9402</xdr:rowOff>
    </xdr:from>
    <xdr:to>
      <xdr:col>6</xdr:col>
      <xdr:colOff>666256</xdr:colOff>
      <xdr:row>33</xdr:row>
      <xdr:rowOff>177571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D749-B898-4BE6-8E9B-614C125E7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1185581</xdr:colOff>
      <xdr:row>35</xdr:row>
      <xdr:rowOff>0</xdr:rowOff>
    </xdr:from>
    <xdr:to>
      <xdr:col>9</xdr:col>
      <xdr:colOff>504265</xdr:colOff>
      <xdr:row>48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C55A6-7AE6-4A6A-91AB-EEDAC5D3A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1080808</xdr:colOff>
      <xdr:row>34</xdr:row>
      <xdr:rowOff>180337</xdr:rowOff>
    </xdr:from>
    <xdr:to>
      <xdr:col>6</xdr:col>
      <xdr:colOff>644483</xdr:colOff>
      <xdr:row>49</xdr:row>
      <xdr:rowOff>13211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A129E-CD5C-47E3-91F7-7D4BBDB9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1204635</xdr:colOff>
      <xdr:row>17</xdr:row>
      <xdr:rowOff>23709</xdr:rowOff>
    </xdr:from>
    <xdr:to>
      <xdr:col>9</xdr:col>
      <xdr:colOff>503733</xdr:colOff>
      <xdr:row>31</xdr:row>
      <xdr:rowOff>154512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CEF91-B5C9-4FB1-845F-AAB0E034B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1090333</xdr:colOff>
      <xdr:row>17</xdr:row>
      <xdr:rowOff>9402</xdr:rowOff>
    </xdr:from>
    <xdr:to>
      <xdr:col>6</xdr:col>
      <xdr:colOff>666256</xdr:colOff>
      <xdr:row>31</xdr:row>
      <xdr:rowOff>177571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866B0-7A89-40BD-8D51-00CA5A8E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1185581</xdr:colOff>
      <xdr:row>33</xdr:row>
      <xdr:rowOff>0</xdr:rowOff>
    </xdr:from>
    <xdr:to>
      <xdr:col>9</xdr:col>
      <xdr:colOff>504265</xdr:colOff>
      <xdr:row>46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6B380-D51E-4158-B27B-3FE9FD9C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1080808</xdr:colOff>
      <xdr:row>32</xdr:row>
      <xdr:rowOff>180337</xdr:rowOff>
    </xdr:from>
    <xdr:to>
      <xdr:col>6</xdr:col>
      <xdr:colOff>644483</xdr:colOff>
      <xdr:row>47</xdr:row>
      <xdr:rowOff>13211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150E3-129D-45E7-86BA-2F4A6FC6B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1114988</xdr:colOff>
      <xdr:row>33</xdr:row>
      <xdr:rowOff>158179</xdr:rowOff>
    </xdr:from>
    <xdr:to>
      <xdr:col>12</xdr:col>
      <xdr:colOff>570968</xdr:colOff>
      <xdr:row>48</xdr:row>
      <xdr:rowOff>98482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6305-BBFE-4B3E-BA87-8289F03F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821392</xdr:colOff>
      <xdr:row>33</xdr:row>
      <xdr:rowOff>143872</xdr:rowOff>
    </xdr:from>
    <xdr:to>
      <xdr:col>9</xdr:col>
      <xdr:colOff>576609</xdr:colOff>
      <xdr:row>48</xdr:row>
      <xdr:rowOff>121541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25168-5DEF-4602-ADCB-26C76F8F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1095934</xdr:colOff>
      <xdr:row>49</xdr:row>
      <xdr:rowOff>134470</xdr:rowOff>
    </xdr:from>
    <xdr:to>
      <xdr:col>12</xdr:col>
      <xdr:colOff>571500</xdr:colOff>
      <xdr:row>63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5AC59-56E1-4884-802B-13776174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811867</xdr:colOff>
      <xdr:row>49</xdr:row>
      <xdr:rowOff>124307</xdr:rowOff>
    </xdr:from>
    <xdr:to>
      <xdr:col>9</xdr:col>
      <xdr:colOff>554836</xdr:colOff>
      <xdr:row>63</xdr:row>
      <xdr:rowOff>147681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1D3D5-81EF-4ADC-B372-D6AC65F6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1061358</xdr:colOff>
      <xdr:row>50</xdr:row>
      <xdr:rowOff>40822</xdr:rowOff>
    </xdr:from>
    <xdr:to>
      <xdr:col>17</xdr:col>
      <xdr:colOff>482495</xdr:colOff>
      <xdr:row>63</xdr:row>
      <xdr:rowOff>175293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59E6F-D5F8-4E43-B4D9-7B3BDE6A7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19</xdr:row>
      <xdr:rowOff>38099</xdr:rowOff>
    </xdr:from>
    <xdr:to>
      <xdr:col>9</xdr:col>
      <xdr:colOff>390525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B5F73-17BC-C5B7-2227-E629DA32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71437</xdr:rowOff>
    </xdr:from>
    <xdr:to>
      <xdr:col>4</xdr:col>
      <xdr:colOff>361950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2D793-BB3E-4FB9-B10E-65CC09E1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409576</xdr:colOff>
      <xdr:row>19</xdr:row>
      <xdr:rowOff>57150</xdr:rowOff>
    </xdr:from>
    <xdr:to>
      <xdr:col>16</xdr:col>
      <xdr:colOff>333375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9D60D-43BC-44C6-AB54-9AB39D6DC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757917</xdr:colOff>
      <xdr:row>23</xdr:row>
      <xdr:rowOff>140153</xdr:rowOff>
    </xdr:from>
    <xdr:to>
      <xdr:col>13</xdr:col>
      <xdr:colOff>363311</xdr:colOff>
      <xdr:row>43</xdr:row>
      <xdr:rowOff>178254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646F5-57F0-ED5F-8F6A-E617643C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638174</xdr:colOff>
      <xdr:row>23</xdr:row>
      <xdr:rowOff>128586</xdr:rowOff>
    </xdr:from>
    <xdr:to>
      <xdr:col>7</xdr:col>
      <xdr:colOff>590550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54298-CE21-A064-2ECC-F8B25C0DF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1220560</xdr:colOff>
      <xdr:row>21</xdr:row>
      <xdr:rowOff>153760</xdr:rowOff>
    </xdr:from>
    <xdr:to>
      <xdr:col>12</xdr:col>
      <xdr:colOff>567418</xdr:colOff>
      <xdr:row>42</xdr:row>
      <xdr:rowOff>1361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4A57-909B-472F-904A-736F6FEB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108858</xdr:colOff>
      <xdr:row>21</xdr:row>
      <xdr:rowOff>128586</xdr:rowOff>
    </xdr:from>
    <xdr:to>
      <xdr:col>6</xdr:col>
      <xdr:colOff>1115785</xdr:colOff>
      <xdr:row>41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37895-6247-4605-AFA6-D7C464DC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B16" sqref="B16"/>
    </sheetView>
  </sheetViews>
  <sheetFormatPr baseColWidth="10" defaultColWidth="8.85546875" defaultRowHeight="15" x14ac:dyDescent="0.25"/>
  <cols>
    <col min="1" max="1" width="19.85546875" customWidth="1"/>
    <col min="2" max="2" width="22.85546875" bestFit="1" customWidth="1"/>
    <col min="3" max="3" width="16.85546875" customWidth="1"/>
    <col min="5" max="5" width="22.140625" bestFit="1" customWidth="1"/>
    <col min="6" max="6" width="21.5703125" bestFit="1" customWidth="1"/>
    <col min="7" max="7" width="21.5703125" customWidth="1"/>
    <col min="8" max="8" width="20.28515625" customWidth="1"/>
    <col min="9" max="9" width="20.42578125" bestFit="1" customWidth="1"/>
    <col min="10" max="10" width="15" customWidth="1"/>
  </cols>
  <sheetData>
    <row r="1" spans="1:10" x14ac:dyDescent="0.25">
      <c r="A1" t="s">
        <v>2</v>
      </c>
      <c r="B1" t="s">
        <v>9</v>
      </c>
      <c r="C1" t="s">
        <v>3</v>
      </c>
      <c r="D1" t="s">
        <v>0</v>
      </c>
      <c r="E1" t="s">
        <v>1</v>
      </c>
      <c r="F1" t="s">
        <v>5</v>
      </c>
      <c r="G1" t="s">
        <v>8</v>
      </c>
      <c r="H1" t="s">
        <v>4</v>
      </c>
      <c r="I1" t="s">
        <v>7</v>
      </c>
      <c r="J1" t="s">
        <v>10</v>
      </c>
    </row>
    <row r="2" spans="1:10" x14ac:dyDescent="0.25">
      <c r="A2">
        <v>0</v>
      </c>
      <c r="B2">
        <v>0.1</v>
      </c>
      <c r="C2">
        <v>10</v>
      </c>
      <c r="D2">
        <v>7</v>
      </c>
      <c r="E2">
        <v>2</v>
      </c>
      <c r="F2">
        <f>1</f>
        <v>1</v>
      </c>
      <c r="G2">
        <f>F2*88.11</f>
        <v>88.11</v>
      </c>
      <c r="I2">
        <f>G2</f>
        <v>88.11</v>
      </c>
      <c r="J2">
        <f>I2/$G$2</f>
        <v>1</v>
      </c>
    </row>
    <row r="3" spans="1:10" x14ac:dyDescent="0.25">
      <c r="A3">
        <v>5</v>
      </c>
      <c r="B3">
        <v>0.1</v>
      </c>
      <c r="C3">
        <v>10</v>
      </c>
      <c r="D3">
        <v>7</v>
      </c>
      <c r="E3">
        <v>2</v>
      </c>
      <c r="F3">
        <f>1</f>
        <v>1</v>
      </c>
      <c r="G3">
        <f t="shared" ref="G3:G9" si="0">F3*88.11</f>
        <v>88.11</v>
      </c>
      <c r="I3">
        <v>114.477</v>
      </c>
      <c r="J3">
        <f t="shared" ref="J3:J9" si="1">I3/$G$2</f>
        <v>1.2992509363295881</v>
      </c>
    </row>
    <row r="4" spans="1:10" x14ac:dyDescent="0.25">
      <c r="A4">
        <v>20</v>
      </c>
      <c r="B4">
        <v>0.1</v>
      </c>
      <c r="C4">
        <v>10</v>
      </c>
      <c r="D4">
        <v>7</v>
      </c>
      <c r="E4">
        <v>2</v>
      </c>
      <c r="F4">
        <f>1</f>
        <v>1</v>
      </c>
      <c r="G4">
        <f t="shared" si="0"/>
        <v>88.11</v>
      </c>
      <c r="I4">
        <v>94.03</v>
      </c>
      <c r="J4">
        <f t="shared" si="1"/>
        <v>1.0671887413460448</v>
      </c>
    </row>
    <row r="5" spans="1:10" x14ac:dyDescent="0.25">
      <c r="A5">
        <v>35</v>
      </c>
      <c r="B5">
        <v>0.1</v>
      </c>
      <c r="C5">
        <v>10</v>
      </c>
      <c r="D5">
        <v>7</v>
      </c>
      <c r="E5">
        <v>2</v>
      </c>
      <c r="F5">
        <f>1</f>
        <v>1</v>
      </c>
      <c r="G5">
        <f t="shared" si="0"/>
        <v>88.11</v>
      </c>
      <c r="H5">
        <v>2.8</v>
      </c>
      <c r="I5">
        <v>87.72</v>
      </c>
      <c r="J5">
        <f t="shared" si="1"/>
        <v>0.99557371467483824</v>
      </c>
    </row>
    <row r="6" spans="1:10" x14ac:dyDescent="0.25">
      <c r="A6">
        <v>0</v>
      </c>
      <c r="B6">
        <v>0</v>
      </c>
      <c r="C6">
        <v>10</v>
      </c>
      <c r="D6">
        <v>7</v>
      </c>
      <c r="E6">
        <v>2</v>
      </c>
      <c r="F6">
        <f>1</f>
        <v>1</v>
      </c>
      <c r="G6">
        <f t="shared" si="0"/>
        <v>88.11</v>
      </c>
      <c r="I6">
        <f>G6</f>
        <v>88.11</v>
      </c>
      <c r="J6">
        <f t="shared" si="1"/>
        <v>1</v>
      </c>
    </row>
    <row r="7" spans="1:10" x14ac:dyDescent="0.25">
      <c r="A7">
        <v>5</v>
      </c>
      <c r="B7">
        <v>0</v>
      </c>
      <c r="C7">
        <v>10</v>
      </c>
      <c r="D7">
        <v>7</v>
      </c>
      <c r="E7">
        <v>2</v>
      </c>
      <c r="F7">
        <f>1</f>
        <v>1</v>
      </c>
      <c r="G7">
        <f t="shared" si="0"/>
        <v>88.11</v>
      </c>
      <c r="I7">
        <v>117.69</v>
      </c>
      <c r="J7">
        <f t="shared" si="1"/>
        <v>1.3357167177391895</v>
      </c>
    </row>
    <row r="8" spans="1:10" x14ac:dyDescent="0.25">
      <c r="A8">
        <v>20</v>
      </c>
      <c r="B8">
        <v>0</v>
      </c>
      <c r="C8">
        <v>10</v>
      </c>
      <c r="D8">
        <v>7</v>
      </c>
      <c r="E8">
        <v>2</v>
      </c>
      <c r="F8">
        <f>1</f>
        <v>1</v>
      </c>
      <c r="G8">
        <f t="shared" si="0"/>
        <v>88.11</v>
      </c>
      <c r="I8">
        <v>110.97</v>
      </c>
      <c r="J8">
        <f t="shared" si="1"/>
        <v>1.2594484167517874</v>
      </c>
    </row>
    <row r="9" spans="1:10" x14ac:dyDescent="0.25">
      <c r="A9">
        <v>35</v>
      </c>
      <c r="B9">
        <v>0</v>
      </c>
      <c r="C9">
        <v>10</v>
      </c>
      <c r="D9">
        <v>7</v>
      </c>
      <c r="E9">
        <v>2</v>
      </c>
      <c r="F9">
        <f>1</f>
        <v>1</v>
      </c>
      <c r="G9">
        <f t="shared" si="0"/>
        <v>88.11</v>
      </c>
      <c r="H9">
        <v>7.6</v>
      </c>
      <c r="I9">
        <v>111.81</v>
      </c>
      <c r="J9">
        <f t="shared" si="1"/>
        <v>1.2689819543752128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7FAB-FD05-47B5-8355-DB96CEFC4246}">
  <dimension ref="A1:R29"/>
  <sheetViews>
    <sheetView topLeftCell="F1" zoomScale="70" zoomScaleNormal="70" workbookViewId="0">
      <selection activeCell="O1" sqref="O1:R1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6" max="6" width="13.85546875" bestFit="1" customWidth="1"/>
    <col min="7" max="7" width="26.28515625" bestFit="1" customWidth="1"/>
    <col min="8" max="8" width="16.5703125" bestFit="1" customWidth="1"/>
    <col min="9" max="9" width="16.5703125" customWidth="1"/>
    <col min="11" max="11" width="15" customWidth="1"/>
    <col min="12" max="12" width="15.140625" customWidth="1"/>
    <col min="13" max="13" width="20.7109375" customWidth="1"/>
    <col min="14" max="14" width="14.85546875" customWidth="1"/>
  </cols>
  <sheetData>
    <row r="1" spans="1:18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3</v>
      </c>
      <c r="G1" t="s">
        <v>18</v>
      </c>
      <c r="H1" t="s">
        <v>4</v>
      </c>
      <c r="I1" t="s">
        <v>19</v>
      </c>
      <c r="J1" t="s">
        <v>0</v>
      </c>
      <c r="K1" t="s">
        <v>1</v>
      </c>
      <c r="L1" t="s">
        <v>17</v>
      </c>
      <c r="M1" t="s">
        <v>7</v>
      </c>
      <c r="N1" t="s">
        <v>10</v>
      </c>
      <c r="O1" t="s">
        <v>23</v>
      </c>
      <c r="P1" t="s">
        <v>21</v>
      </c>
      <c r="Q1" t="s">
        <v>24</v>
      </c>
      <c r="R1" t="s">
        <v>22</v>
      </c>
    </row>
    <row r="2" spans="1:18" x14ac:dyDescent="0.25">
      <c r="A2">
        <v>0</v>
      </c>
      <c r="C2">
        <v>1</v>
      </c>
      <c r="D2">
        <v>1</v>
      </c>
      <c r="E2">
        <v>1</v>
      </c>
      <c r="F2">
        <v>8.25</v>
      </c>
      <c r="G2">
        <v>1.65</v>
      </c>
      <c r="H2">
        <f>G2*5</f>
        <v>8.25</v>
      </c>
      <c r="I2">
        <f>H2/F2</f>
        <v>1</v>
      </c>
      <c r="J2">
        <v>5.5</v>
      </c>
      <c r="K2">
        <v>2</v>
      </c>
      <c r="M2">
        <v>36.61</v>
      </c>
      <c r="N2">
        <f>M2/$M$2</f>
        <v>1</v>
      </c>
    </row>
    <row r="3" spans="1:18" x14ac:dyDescent="0.25">
      <c r="A3">
        <v>0.43</v>
      </c>
      <c r="C3">
        <v>1</v>
      </c>
      <c r="D3">
        <v>1</v>
      </c>
      <c r="E3">
        <v>1</v>
      </c>
      <c r="F3">
        <v>8.25</v>
      </c>
      <c r="G3">
        <v>1.48</v>
      </c>
      <c r="H3">
        <f t="shared" ref="H3:H8" si="0">G3*5</f>
        <v>7.4</v>
      </c>
      <c r="I3">
        <f t="shared" ref="I3:I8" si="1">H3/F3</f>
        <v>0.89696969696969697</v>
      </c>
      <c r="J3">
        <v>5.5</v>
      </c>
      <c r="K3">
        <v>2</v>
      </c>
      <c r="M3">
        <v>32.36</v>
      </c>
      <c r="N3">
        <f t="shared" ref="N3:N8" si="2">M3/$M$2</f>
        <v>0.88391149959027593</v>
      </c>
    </row>
    <row r="4" spans="1:18" x14ac:dyDescent="0.25">
      <c r="A4">
        <v>0.66</v>
      </c>
      <c r="C4">
        <v>1</v>
      </c>
      <c r="D4">
        <v>1</v>
      </c>
      <c r="E4">
        <v>1</v>
      </c>
      <c r="F4">
        <v>8.25</v>
      </c>
      <c r="G4">
        <v>1.33</v>
      </c>
      <c r="H4">
        <f t="shared" si="0"/>
        <v>6.65</v>
      </c>
      <c r="I4">
        <f t="shared" si="1"/>
        <v>0.80606060606060614</v>
      </c>
      <c r="J4">
        <v>5.5</v>
      </c>
      <c r="K4">
        <v>2</v>
      </c>
      <c r="M4">
        <v>22.04</v>
      </c>
      <c r="N4">
        <f t="shared" si="2"/>
        <v>0.60202130565419287</v>
      </c>
    </row>
    <row r="5" spans="1:18" x14ac:dyDescent="0.25">
      <c r="A5">
        <v>1</v>
      </c>
      <c r="C5">
        <v>1</v>
      </c>
      <c r="D5">
        <v>1</v>
      </c>
      <c r="E5">
        <v>1</v>
      </c>
      <c r="F5">
        <v>8.25</v>
      </c>
      <c r="G5">
        <v>1.27</v>
      </c>
      <c r="H5">
        <f t="shared" si="0"/>
        <v>6.35</v>
      </c>
      <c r="I5">
        <f t="shared" si="1"/>
        <v>0.76969696969696966</v>
      </c>
      <c r="J5">
        <v>5.5</v>
      </c>
      <c r="K5">
        <v>2</v>
      </c>
      <c r="M5">
        <v>12.56</v>
      </c>
      <c r="N5">
        <f t="shared" si="2"/>
        <v>0.3430756623873259</v>
      </c>
    </row>
    <row r="6" spans="1:18" x14ac:dyDescent="0.25">
      <c r="A6">
        <v>1.33</v>
      </c>
      <c r="C6">
        <v>1</v>
      </c>
      <c r="D6">
        <v>1</v>
      </c>
      <c r="E6">
        <v>1</v>
      </c>
      <c r="F6">
        <v>8.25</v>
      </c>
      <c r="G6">
        <v>1.21</v>
      </c>
      <c r="H6">
        <f t="shared" si="0"/>
        <v>6.05</v>
      </c>
      <c r="I6">
        <f t="shared" si="1"/>
        <v>0.73333333333333328</v>
      </c>
      <c r="J6">
        <v>5.5</v>
      </c>
      <c r="K6">
        <v>2</v>
      </c>
      <c r="M6">
        <v>9.1199999999999992</v>
      </c>
      <c r="N6">
        <f t="shared" si="2"/>
        <v>0.24911226440863152</v>
      </c>
    </row>
    <row r="7" spans="1:18" x14ac:dyDescent="0.25">
      <c r="A7">
        <v>1.76</v>
      </c>
      <c r="C7">
        <v>1</v>
      </c>
      <c r="D7">
        <v>1</v>
      </c>
      <c r="E7">
        <v>1</v>
      </c>
      <c r="F7">
        <v>8.25</v>
      </c>
      <c r="G7">
        <v>1.06</v>
      </c>
      <c r="H7">
        <f t="shared" si="0"/>
        <v>5.3000000000000007</v>
      </c>
      <c r="I7">
        <f t="shared" si="1"/>
        <v>0.64242424242424256</v>
      </c>
      <c r="J7">
        <v>5.5</v>
      </c>
      <c r="K7">
        <v>2</v>
      </c>
      <c r="M7">
        <v>4.3499999999999996</v>
      </c>
      <c r="N7">
        <f t="shared" si="2"/>
        <v>0.11881999453701174</v>
      </c>
    </row>
    <row r="8" spans="1:18" x14ac:dyDescent="0.25">
      <c r="A8">
        <v>2</v>
      </c>
      <c r="C8">
        <v>1</v>
      </c>
      <c r="D8">
        <v>1</v>
      </c>
      <c r="E8">
        <v>1</v>
      </c>
      <c r="F8">
        <v>8.25</v>
      </c>
      <c r="G8">
        <v>0.87</v>
      </c>
      <c r="H8">
        <f t="shared" si="0"/>
        <v>4.3499999999999996</v>
      </c>
      <c r="I8">
        <f t="shared" si="1"/>
        <v>0.52727272727272723</v>
      </c>
      <c r="J8">
        <v>5.5</v>
      </c>
      <c r="K8">
        <v>2</v>
      </c>
      <c r="M8">
        <v>4.3099999999999996</v>
      </c>
      <c r="N8">
        <f t="shared" si="2"/>
        <v>0.11772739688609668</v>
      </c>
    </row>
    <row r="9" spans="1:18" x14ac:dyDescent="0.25">
      <c r="A9">
        <v>0</v>
      </c>
      <c r="C9">
        <v>1</v>
      </c>
      <c r="D9">
        <v>2</v>
      </c>
      <c r="E9">
        <v>1</v>
      </c>
      <c r="F9">
        <v>8.25</v>
      </c>
      <c r="J9">
        <v>5.5</v>
      </c>
      <c r="K9">
        <v>2</v>
      </c>
      <c r="M9">
        <v>34.44</v>
      </c>
      <c r="N9">
        <f>M9/$M$9</f>
        <v>1</v>
      </c>
    </row>
    <row r="10" spans="1:18" x14ac:dyDescent="0.25">
      <c r="A10">
        <v>0.43</v>
      </c>
      <c r="C10">
        <v>1</v>
      </c>
      <c r="D10">
        <v>2</v>
      </c>
      <c r="E10">
        <v>1</v>
      </c>
      <c r="F10">
        <v>8.25</v>
      </c>
      <c r="J10">
        <v>5.5</v>
      </c>
      <c r="K10">
        <v>2</v>
      </c>
      <c r="M10">
        <v>32.56</v>
      </c>
      <c r="N10">
        <f t="shared" ref="N10:N15" si="3">M10/$M$9</f>
        <v>0.94541231126596992</v>
      </c>
    </row>
    <row r="11" spans="1:18" x14ac:dyDescent="0.25">
      <c r="A11">
        <v>0.66</v>
      </c>
      <c r="C11">
        <v>1</v>
      </c>
      <c r="D11">
        <v>2</v>
      </c>
      <c r="E11">
        <v>1</v>
      </c>
      <c r="F11">
        <v>8.25</v>
      </c>
      <c r="J11">
        <v>5.5</v>
      </c>
      <c r="K11">
        <v>2</v>
      </c>
      <c r="M11">
        <v>21.73</v>
      </c>
      <c r="N11">
        <f t="shared" si="3"/>
        <v>0.63095238095238104</v>
      </c>
    </row>
    <row r="12" spans="1:18" x14ac:dyDescent="0.25">
      <c r="A12">
        <v>1</v>
      </c>
      <c r="C12">
        <v>1</v>
      </c>
      <c r="D12">
        <v>2</v>
      </c>
      <c r="E12">
        <v>1</v>
      </c>
      <c r="F12">
        <v>8.25</v>
      </c>
      <c r="J12">
        <v>5.5</v>
      </c>
      <c r="K12">
        <v>2</v>
      </c>
      <c r="M12">
        <v>11.57</v>
      </c>
      <c r="N12">
        <f t="shared" si="3"/>
        <v>0.33594657375145182</v>
      </c>
    </row>
    <row r="13" spans="1:18" x14ac:dyDescent="0.25">
      <c r="A13">
        <v>1.33</v>
      </c>
      <c r="C13">
        <v>1</v>
      </c>
      <c r="D13">
        <v>2</v>
      </c>
      <c r="E13">
        <v>1</v>
      </c>
      <c r="F13">
        <v>8.25</v>
      </c>
      <c r="J13">
        <v>5.5</v>
      </c>
      <c r="K13">
        <v>2</v>
      </c>
      <c r="M13">
        <v>7.54</v>
      </c>
      <c r="N13">
        <f t="shared" si="3"/>
        <v>0.21893147502903601</v>
      </c>
    </row>
    <row r="14" spans="1:18" x14ac:dyDescent="0.25">
      <c r="A14">
        <v>1.76</v>
      </c>
      <c r="C14">
        <v>1</v>
      </c>
      <c r="D14">
        <v>2</v>
      </c>
      <c r="E14">
        <v>1</v>
      </c>
      <c r="F14">
        <v>8.25</v>
      </c>
      <c r="J14">
        <v>5.5</v>
      </c>
      <c r="K14">
        <v>2</v>
      </c>
      <c r="M14">
        <v>4.49</v>
      </c>
      <c r="N14">
        <f t="shared" si="3"/>
        <v>0.13037166085946575</v>
      </c>
    </row>
    <row r="15" spans="1:18" x14ac:dyDescent="0.25">
      <c r="A15">
        <v>2</v>
      </c>
      <c r="C15">
        <v>1</v>
      </c>
      <c r="D15">
        <v>2</v>
      </c>
      <c r="E15">
        <v>1</v>
      </c>
      <c r="F15">
        <v>8.25</v>
      </c>
      <c r="J15">
        <v>5.5</v>
      </c>
      <c r="K15">
        <v>2</v>
      </c>
      <c r="M15">
        <v>3.99</v>
      </c>
      <c r="N15">
        <f t="shared" si="3"/>
        <v>0.11585365853658539</v>
      </c>
    </row>
    <row r="16" spans="1:18" x14ac:dyDescent="0.25">
      <c r="A16">
        <v>0</v>
      </c>
      <c r="C16">
        <v>2</v>
      </c>
      <c r="D16">
        <v>1</v>
      </c>
      <c r="E16">
        <v>1</v>
      </c>
      <c r="F16">
        <v>8.4499999999999993</v>
      </c>
      <c r="G16">
        <v>1.69</v>
      </c>
      <c r="H16">
        <f>G16*5</f>
        <v>8.4499999999999993</v>
      </c>
      <c r="I16">
        <f>H16/F16</f>
        <v>1</v>
      </c>
      <c r="J16">
        <v>5.5</v>
      </c>
      <c r="K16">
        <v>2</v>
      </c>
      <c r="M16">
        <v>46.94</v>
      </c>
      <c r="N16">
        <f>M16/$M$16</f>
        <v>1</v>
      </c>
    </row>
    <row r="17" spans="1:14" x14ac:dyDescent="0.25">
      <c r="A17">
        <v>0.43</v>
      </c>
      <c r="C17">
        <v>2</v>
      </c>
      <c r="D17">
        <v>1</v>
      </c>
      <c r="E17">
        <v>1</v>
      </c>
      <c r="F17">
        <v>8.4499999999999993</v>
      </c>
      <c r="G17">
        <v>1.56</v>
      </c>
      <c r="H17">
        <f t="shared" ref="H17:H22" si="4">G17*5</f>
        <v>7.8000000000000007</v>
      </c>
      <c r="I17">
        <f t="shared" ref="I17:I22" si="5">H17/F17</f>
        <v>0.92307692307692324</v>
      </c>
      <c r="J17">
        <v>5.5</v>
      </c>
      <c r="K17">
        <v>2</v>
      </c>
      <c r="M17">
        <v>30.93</v>
      </c>
      <c r="N17">
        <f t="shared" ref="N17:N22" si="6">M17/$M$16</f>
        <v>0.65892628887942051</v>
      </c>
    </row>
    <row r="18" spans="1:14" x14ac:dyDescent="0.25">
      <c r="A18">
        <v>0.66</v>
      </c>
      <c r="C18">
        <v>2</v>
      </c>
      <c r="D18">
        <v>1</v>
      </c>
      <c r="E18">
        <v>1</v>
      </c>
      <c r="F18">
        <v>8.4499999999999993</v>
      </c>
      <c r="G18">
        <v>1.38</v>
      </c>
      <c r="H18">
        <f t="shared" si="4"/>
        <v>6.8999999999999995</v>
      </c>
      <c r="I18">
        <f t="shared" si="5"/>
        <v>0.81656804733727806</v>
      </c>
      <c r="J18">
        <v>5.5</v>
      </c>
      <c r="K18">
        <v>2</v>
      </c>
      <c r="M18">
        <v>19.45</v>
      </c>
      <c r="N18">
        <f t="shared" si="6"/>
        <v>0.41435875585854282</v>
      </c>
    </row>
    <row r="19" spans="1:14" x14ac:dyDescent="0.25">
      <c r="A19">
        <v>1</v>
      </c>
      <c r="C19">
        <v>2</v>
      </c>
      <c r="D19">
        <v>1</v>
      </c>
      <c r="E19">
        <v>1</v>
      </c>
      <c r="F19">
        <v>8.4499999999999993</v>
      </c>
      <c r="G19">
        <v>1.28</v>
      </c>
      <c r="H19">
        <f t="shared" si="4"/>
        <v>6.4</v>
      </c>
      <c r="I19">
        <f t="shared" si="5"/>
        <v>0.75739644970414211</v>
      </c>
      <c r="J19">
        <v>5.5</v>
      </c>
      <c r="K19">
        <v>2</v>
      </c>
      <c r="M19">
        <v>12.65</v>
      </c>
      <c r="N19">
        <f t="shared" si="6"/>
        <v>0.26949296974861525</v>
      </c>
    </row>
    <row r="20" spans="1:14" x14ac:dyDescent="0.25">
      <c r="A20">
        <v>1.33</v>
      </c>
      <c r="C20">
        <v>2</v>
      </c>
      <c r="D20">
        <v>1</v>
      </c>
      <c r="E20">
        <v>1</v>
      </c>
      <c r="F20">
        <v>8.4499999999999993</v>
      </c>
      <c r="G20">
        <v>1.1200000000000001</v>
      </c>
      <c r="H20">
        <f t="shared" si="4"/>
        <v>5.6000000000000005</v>
      </c>
      <c r="I20">
        <f t="shared" si="5"/>
        <v>0.66272189349112443</v>
      </c>
      <c r="J20">
        <v>5.5</v>
      </c>
      <c r="K20">
        <v>2</v>
      </c>
      <c r="M20">
        <v>6.74</v>
      </c>
      <c r="N20">
        <f t="shared" si="6"/>
        <v>0.14358755858542821</v>
      </c>
    </row>
    <row r="21" spans="1:14" x14ac:dyDescent="0.25">
      <c r="A21">
        <v>1.76</v>
      </c>
      <c r="C21">
        <v>2</v>
      </c>
      <c r="D21">
        <v>1</v>
      </c>
      <c r="E21">
        <v>1</v>
      </c>
      <c r="F21">
        <v>8.4499999999999993</v>
      </c>
      <c r="G21">
        <v>1</v>
      </c>
      <c r="H21">
        <f t="shared" si="4"/>
        <v>5</v>
      </c>
      <c r="I21">
        <f t="shared" si="5"/>
        <v>0.59171597633136097</v>
      </c>
      <c r="J21">
        <v>5.5</v>
      </c>
      <c r="K21">
        <v>2</v>
      </c>
      <c r="M21">
        <v>5.07</v>
      </c>
      <c r="N21">
        <f t="shared" si="6"/>
        <v>0.10801022582019601</v>
      </c>
    </row>
    <row r="22" spans="1:14" x14ac:dyDescent="0.25">
      <c r="A22">
        <v>2</v>
      </c>
      <c r="C22">
        <v>2</v>
      </c>
      <c r="D22">
        <v>1</v>
      </c>
      <c r="E22">
        <v>1</v>
      </c>
      <c r="F22">
        <v>8.4499999999999993</v>
      </c>
      <c r="G22">
        <v>0.88</v>
      </c>
      <c r="H22">
        <f t="shared" si="4"/>
        <v>4.4000000000000004</v>
      </c>
      <c r="I22">
        <f t="shared" si="5"/>
        <v>0.52071005917159774</v>
      </c>
      <c r="J22">
        <v>5.5</v>
      </c>
      <c r="K22">
        <v>2</v>
      </c>
      <c r="M22">
        <v>3.89</v>
      </c>
      <c r="N22">
        <f t="shared" si="6"/>
        <v>8.2871751171708571E-2</v>
      </c>
    </row>
    <row r="23" spans="1:14" x14ac:dyDescent="0.25">
      <c r="A23">
        <v>0</v>
      </c>
      <c r="C23">
        <v>2</v>
      </c>
      <c r="D23">
        <v>2</v>
      </c>
      <c r="E23">
        <v>1</v>
      </c>
      <c r="F23">
        <v>8.4499999999999993</v>
      </c>
      <c r="J23">
        <v>5.5</v>
      </c>
      <c r="K23">
        <v>2</v>
      </c>
      <c r="M23">
        <v>43.52</v>
      </c>
      <c r="N23">
        <f>M23/$M$23</f>
        <v>1</v>
      </c>
    </row>
    <row r="24" spans="1:14" x14ac:dyDescent="0.25">
      <c r="A24">
        <v>0.43</v>
      </c>
      <c r="C24">
        <v>2</v>
      </c>
      <c r="D24">
        <v>2</v>
      </c>
      <c r="E24">
        <v>1</v>
      </c>
      <c r="F24">
        <v>8.4499999999999993</v>
      </c>
      <c r="J24">
        <v>5.5</v>
      </c>
      <c r="K24">
        <v>2</v>
      </c>
      <c r="M24">
        <v>30.11</v>
      </c>
      <c r="N24">
        <f t="shared" ref="N24:N29" si="7">M24/$M$23</f>
        <v>0.69186580882352933</v>
      </c>
    </row>
    <row r="25" spans="1:14" x14ac:dyDescent="0.25">
      <c r="A25">
        <v>0.66</v>
      </c>
      <c r="C25">
        <v>2</v>
      </c>
      <c r="D25">
        <v>2</v>
      </c>
      <c r="E25">
        <v>1</v>
      </c>
      <c r="F25">
        <v>8.4499999999999993</v>
      </c>
      <c r="J25">
        <v>5.5</v>
      </c>
      <c r="K25">
        <v>2</v>
      </c>
      <c r="M25">
        <v>23.48</v>
      </c>
      <c r="N25">
        <f t="shared" si="7"/>
        <v>0.53952205882352944</v>
      </c>
    </row>
    <row r="26" spans="1:14" x14ac:dyDescent="0.25">
      <c r="A26">
        <v>1</v>
      </c>
      <c r="C26">
        <v>2</v>
      </c>
      <c r="D26">
        <v>2</v>
      </c>
      <c r="E26">
        <v>1</v>
      </c>
      <c r="F26">
        <v>8.4499999999999993</v>
      </c>
      <c r="J26">
        <v>5.5</v>
      </c>
      <c r="K26">
        <v>2</v>
      </c>
      <c r="M26">
        <v>14.51</v>
      </c>
      <c r="N26">
        <f t="shared" si="7"/>
        <v>0.3334099264705882</v>
      </c>
    </row>
    <row r="27" spans="1:14" x14ac:dyDescent="0.25">
      <c r="A27">
        <v>1.33</v>
      </c>
      <c r="C27">
        <v>2</v>
      </c>
      <c r="D27">
        <v>2</v>
      </c>
      <c r="E27">
        <v>1</v>
      </c>
      <c r="F27">
        <v>8.4499999999999993</v>
      </c>
      <c r="J27">
        <v>5.5</v>
      </c>
      <c r="K27">
        <v>2</v>
      </c>
      <c r="M27">
        <v>7.15</v>
      </c>
      <c r="N27">
        <f t="shared" si="7"/>
        <v>0.16429227941176469</v>
      </c>
    </row>
    <row r="28" spans="1:14" x14ac:dyDescent="0.25">
      <c r="A28">
        <v>1.76</v>
      </c>
      <c r="C28">
        <v>2</v>
      </c>
      <c r="D28">
        <v>2</v>
      </c>
      <c r="E28">
        <v>1</v>
      </c>
      <c r="F28">
        <v>8.4499999999999993</v>
      </c>
      <c r="J28">
        <v>5.5</v>
      </c>
      <c r="K28">
        <v>2</v>
      </c>
      <c r="M28">
        <v>5.29</v>
      </c>
      <c r="N28">
        <f t="shared" si="7"/>
        <v>0.12155330882352941</v>
      </c>
    </row>
    <row r="29" spans="1:14" x14ac:dyDescent="0.25">
      <c r="A29">
        <v>2</v>
      </c>
      <c r="C29">
        <v>2</v>
      </c>
      <c r="D29">
        <v>2</v>
      </c>
      <c r="E29">
        <v>1</v>
      </c>
      <c r="F29">
        <v>8.4499999999999993</v>
      </c>
      <c r="J29">
        <v>5.5</v>
      </c>
      <c r="K29">
        <v>2</v>
      </c>
      <c r="M29">
        <v>3.9</v>
      </c>
      <c r="N29">
        <f t="shared" si="7"/>
        <v>8.9613970588235281E-2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600D-D977-4C1D-B65E-359013347AF0}">
  <dimension ref="A1:R43"/>
  <sheetViews>
    <sheetView topLeftCell="K1" zoomScale="85" zoomScaleNormal="85" workbookViewId="0">
      <selection activeCell="R17" sqref="R17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6" max="6" width="13.85546875" bestFit="1" customWidth="1"/>
    <col min="7" max="7" width="26.28515625" bestFit="1" customWidth="1"/>
    <col min="8" max="8" width="16.5703125" bestFit="1" customWidth="1"/>
    <col min="9" max="9" width="16.5703125" customWidth="1"/>
    <col min="11" max="11" width="15" customWidth="1"/>
    <col min="12" max="12" width="23.28515625" customWidth="1"/>
    <col min="13" max="13" width="26.5703125" customWidth="1"/>
    <col min="14" max="14" width="14.85546875" customWidth="1"/>
    <col min="15" max="15" width="23.5703125" bestFit="1" customWidth="1"/>
    <col min="16" max="16" width="15.7109375" bestFit="1" customWidth="1"/>
    <col min="17" max="17" width="22.140625" bestFit="1" customWidth="1"/>
    <col min="18" max="18" width="14.28515625" bestFit="1" customWidth="1"/>
  </cols>
  <sheetData>
    <row r="1" spans="1:18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3</v>
      </c>
      <c r="G1" t="s">
        <v>18</v>
      </c>
      <c r="H1" t="s">
        <v>4</v>
      </c>
      <c r="I1" t="s">
        <v>19</v>
      </c>
      <c r="J1" t="s">
        <v>0</v>
      </c>
      <c r="K1" t="s">
        <v>1</v>
      </c>
      <c r="L1" t="s">
        <v>17</v>
      </c>
      <c r="M1" t="s">
        <v>7</v>
      </c>
      <c r="N1" t="s">
        <v>10</v>
      </c>
      <c r="O1" t="s">
        <v>23</v>
      </c>
      <c r="P1" t="s">
        <v>21</v>
      </c>
      <c r="Q1" t="s">
        <v>24</v>
      </c>
      <c r="R1" t="s">
        <v>22</v>
      </c>
    </row>
    <row r="2" spans="1:18" x14ac:dyDescent="0.25">
      <c r="A2">
        <v>0</v>
      </c>
      <c r="C2">
        <v>1</v>
      </c>
      <c r="D2">
        <v>1</v>
      </c>
      <c r="E2">
        <v>1</v>
      </c>
      <c r="F2">
        <v>8.9</v>
      </c>
      <c r="G2">
        <v>1.78</v>
      </c>
      <c r="H2">
        <f>G2*5</f>
        <v>8.9</v>
      </c>
      <c r="I2">
        <f>H2/F2</f>
        <v>1</v>
      </c>
      <c r="J2">
        <v>9.3000000000000007</v>
      </c>
      <c r="K2">
        <v>2</v>
      </c>
      <c r="M2">
        <v>85.99</v>
      </c>
      <c r="N2">
        <f>M2/$M$2</f>
        <v>1</v>
      </c>
      <c r="O2">
        <v>3966</v>
      </c>
      <c r="Q2" s="3">
        <v>714791.22088284697</v>
      </c>
    </row>
    <row r="3" spans="1:18" x14ac:dyDescent="0.25">
      <c r="A3">
        <v>0.43</v>
      </c>
      <c r="C3">
        <v>1</v>
      </c>
      <c r="D3">
        <v>1</v>
      </c>
      <c r="E3">
        <v>1</v>
      </c>
      <c r="F3">
        <v>8.9</v>
      </c>
      <c r="G3">
        <v>1.66</v>
      </c>
      <c r="H3">
        <f t="shared" ref="H3:H43" si="0">G3*5</f>
        <v>8.2999999999999989</v>
      </c>
      <c r="I3">
        <f t="shared" ref="I3:I36" si="1">H3/F3</f>
        <v>0.93258426966292118</v>
      </c>
      <c r="J3">
        <v>9.3000000000000007</v>
      </c>
      <c r="K3">
        <v>2</v>
      </c>
      <c r="M3">
        <v>80.61</v>
      </c>
      <c r="N3">
        <f t="shared" ref="N3:N8" si="2">M3/$M$2</f>
        <v>0.93743458541690894</v>
      </c>
      <c r="O3">
        <v>4173</v>
      </c>
      <c r="Q3" s="3">
        <v>126444.952215135</v>
      </c>
    </row>
    <row r="4" spans="1:18" x14ac:dyDescent="0.25">
      <c r="A4">
        <v>0.66</v>
      </c>
      <c r="C4">
        <v>1</v>
      </c>
      <c r="D4">
        <v>1</v>
      </c>
      <c r="E4">
        <v>1</v>
      </c>
      <c r="F4">
        <v>8.9</v>
      </c>
      <c r="G4">
        <v>1.49</v>
      </c>
      <c r="H4">
        <f t="shared" si="0"/>
        <v>7.45</v>
      </c>
      <c r="I4">
        <f t="shared" si="1"/>
        <v>0.83707865168539319</v>
      </c>
      <c r="J4">
        <v>9.3000000000000007</v>
      </c>
      <c r="K4">
        <v>2</v>
      </c>
      <c r="M4">
        <v>80.5</v>
      </c>
      <c r="N4">
        <f t="shared" si="2"/>
        <v>0.93615536690312828</v>
      </c>
      <c r="O4">
        <v>4271</v>
      </c>
      <c r="Q4" s="3">
        <v>21505.167902391899</v>
      </c>
    </row>
    <row r="5" spans="1:18" x14ac:dyDescent="0.25">
      <c r="A5">
        <v>1</v>
      </c>
      <c r="C5">
        <v>1</v>
      </c>
      <c r="D5">
        <v>1</v>
      </c>
      <c r="E5">
        <v>1</v>
      </c>
      <c r="F5">
        <v>8.9</v>
      </c>
      <c r="G5">
        <v>1.37</v>
      </c>
      <c r="H5">
        <f t="shared" si="0"/>
        <v>6.8500000000000005</v>
      </c>
      <c r="I5">
        <f t="shared" si="1"/>
        <v>0.7696629213483146</v>
      </c>
      <c r="J5">
        <v>9.3000000000000007</v>
      </c>
      <c r="K5">
        <v>2</v>
      </c>
      <c r="M5">
        <v>77.790000000000006</v>
      </c>
      <c r="N5">
        <f t="shared" si="2"/>
        <v>0.90464007442725913</v>
      </c>
      <c r="O5">
        <v>4075</v>
      </c>
      <c r="Q5" s="3">
        <v>3611.8262302881399</v>
      </c>
    </row>
    <row r="6" spans="1:18" x14ac:dyDescent="0.25">
      <c r="A6">
        <v>1.33</v>
      </c>
      <c r="C6">
        <v>1</v>
      </c>
      <c r="D6">
        <v>1</v>
      </c>
      <c r="E6">
        <v>1</v>
      </c>
      <c r="F6">
        <v>8.9</v>
      </c>
      <c r="G6">
        <v>1.25</v>
      </c>
      <c r="H6">
        <f t="shared" si="0"/>
        <v>6.25</v>
      </c>
      <c r="I6">
        <f t="shared" si="1"/>
        <v>0.70224719101123589</v>
      </c>
      <c r="J6">
        <v>9.3000000000000007</v>
      </c>
      <c r="K6">
        <v>2</v>
      </c>
      <c r="M6">
        <v>74.510000000000005</v>
      </c>
      <c r="N6">
        <f t="shared" si="2"/>
        <v>0.8664961041981627</v>
      </c>
      <c r="O6">
        <v>3926</v>
      </c>
      <c r="Q6" s="3">
        <v>3336.8696379295602</v>
      </c>
    </row>
    <row r="7" spans="1:18" x14ac:dyDescent="0.25">
      <c r="A7">
        <v>1.76</v>
      </c>
      <c r="C7">
        <v>1</v>
      </c>
      <c r="D7">
        <v>1</v>
      </c>
      <c r="E7">
        <v>1</v>
      </c>
      <c r="F7">
        <v>8.9</v>
      </c>
      <c r="G7">
        <v>1.1299999999999999</v>
      </c>
      <c r="H7">
        <f t="shared" si="0"/>
        <v>5.6499999999999995</v>
      </c>
      <c r="I7">
        <f t="shared" si="1"/>
        <v>0.63483146067415719</v>
      </c>
      <c r="J7">
        <v>9.3000000000000007</v>
      </c>
      <c r="K7">
        <v>2</v>
      </c>
      <c r="M7">
        <v>69.55</v>
      </c>
      <c r="N7">
        <f>M7/$M$2</f>
        <v>0.80881497848587047</v>
      </c>
      <c r="O7">
        <v>3936</v>
      </c>
      <c r="Q7" s="3">
        <v>1343.91331868561</v>
      </c>
    </row>
    <row r="8" spans="1:18" x14ac:dyDescent="0.25">
      <c r="A8">
        <v>2</v>
      </c>
      <c r="C8">
        <v>1</v>
      </c>
      <c r="D8">
        <v>1</v>
      </c>
      <c r="E8">
        <v>1</v>
      </c>
      <c r="F8">
        <v>8.9</v>
      </c>
      <c r="G8">
        <v>1.03</v>
      </c>
      <c r="H8">
        <f t="shared" si="0"/>
        <v>5.15</v>
      </c>
      <c r="I8">
        <f t="shared" si="1"/>
        <v>0.5786516853932584</v>
      </c>
      <c r="J8">
        <v>9.3000000000000007</v>
      </c>
      <c r="K8">
        <v>2</v>
      </c>
      <c r="M8">
        <v>68.03</v>
      </c>
      <c r="N8">
        <f t="shared" si="2"/>
        <v>0.79113850447726486</v>
      </c>
      <c r="O8">
        <v>3929</v>
      </c>
      <c r="Q8" s="3">
        <v>1353.5618805767899</v>
      </c>
    </row>
    <row r="9" spans="1:18" x14ac:dyDescent="0.25">
      <c r="A9">
        <v>0</v>
      </c>
      <c r="C9">
        <v>1</v>
      </c>
      <c r="D9">
        <v>2</v>
      </c>
      <c r="E9">
        <v>1</v>
      </c>
      <c r="F9">
        <v>8.9</v>
      </c>
      <c r="H9">
        <f t="shared" si="0"/>
        <v>0</v>
      </c>
      <c r="J9">
        <v>9.3000000000000007</v>
      </c>
      <c r="K9">
        <v>2</v>
      </c>
      <c r="M9">
        <v>82.68</v>
      </c>
      <c r="N9">
        <f>M9/$M$9</f>
        <v>1</v>
      </c>
      <c r="O9">
        <v>4255</v>
      </c>
      <c r="Q9" s="3">
        <v>492172.70205436699</v>
      </c>
    </row>
    <row r="10" spans="1:18" x14ac:dyDescent="0.25">
      <c r="A10">
        <v>0.43</v>
      </c>
      <c r="C10">
        <v>1</v>
      </c>
      <c r="D10">
        <v>2</v>
      </c>
      <c r="E10">
        <v>1</v>
      </c>
      <c r="F10">
        <v>8.9</v>
      </c>
      <c r="H10">
        <f t="shared" si="0"/>
        <v>0</v>
      </c>
      <c r="J10">
        <v>9.3000000000000007</v>
      </c>
      <c r="K10">
        <v>2</v>
      </c>
      <c r="M10">
        <v>84.51</v>
      </c>
      <c r="N10">
        <f t="shared" ref="N10:N15" si="3">M10/$M$9</f>
        <v>1.0221335268505081</v>
      </c>
      <c r="O10">
        <v>4262</v>
      </c>
      <c r="Q10" s="3">
        <v>128644.978809899</v>
      </c>
    </row>
    <row r="11" spans="1:18" x14ac:dyDescent="0.25">
      <c r="A11">
        <v>0.66</v>
      </c>
      <c r="C11">
        <v>1</v>
      </c>
      <c r="D11">
        <v>2</v>
      </c>
      <c r="E11">
        <v>1</v>
      </c>
      <c r="F11">
        <v>8.9</v>
      </c>
      <c r="H11">
        <f t="shared" si="0"/>
        <v>0</v>
      </c>
      <c r="J11">
        <v>9.3000000000000007</v>
      </c>
      <c r="K11">
        <v>2</v>
      </c>
      <c r="M11">
        <v>80.849999999999994</v>
      </c>
      <c r="N11">
        <f t="shared" si="3"/>
        <v>0.97786647314949182</v>
      </c>
      <c r="O11">
        <v>4195</v>
      </c>
      <c r="Q11" s="3">
        <v>21362.241668107501</v>
      </c>
    </row>
    <row r="12" spans="1:18" x14ac:dyDescent="0.25">
      <c r="A12">
        <v>1</v>
      </c>
      <c r="C12">
        <v>1</v>
      </c>
      <c r="D12">
        <v>2</v>
      </c>
      <c r="E12">
        <v>1</v>
      </c>
      <c r="F12">
        <v>8.9</v>
      </c>
      <c r="H12">
        <f t="shared" si="0"/>
        <v>0</v>
      </c>
      <c r="J12">
        <v>9.3000000000000007</v>
      </c>
      <c r="K12">
        <v>2</v>
      </c>
      <c r="M12">
        <v>75.709999999999994</v>
      </c>
      <c r="N12">
        <f t="shared" si="3"/>
        <v>0.91569908079342022</v>
      </c>
      <c r="O12">
        <v>4242</v>
      </c>
      <c r="Q12" s="3">
        <v>1927.6935303282401</v>
      </c>
    </row>
    <row r="13" spans="1:18" x14ac:dyDescent="0.25">
      <c r="A13">
        <v>1.33</v>
      </c>
      <c r="C13">
        <v>1</v>
      </c>
      <c r="D13">
        <v>2</v>
      </c>
      <c r="E13">
        <v>1</v>
      </c>
      <c r="F13">
        <v>8.9</v>
      </c>
      <c r="H13">
        <f t="shared" si="0"/>
        <v>0</v>
      </c>
      <c r="J13">
        <v>9.3000000000000007</v>
      </c>
      <c r="K13">
        <v>2</v>
      </c>
      <c r="M13">
        <v>74.98</v>
      </c>
      <c r="N13">
        <f t="shared" si="3"/>
        <v>0.9068698597000483</v>
      </c>
      <c r="O13">
        <v>4020</v>
      </c>
      <c r="Q13" s="3">
        <v>3066.8529643768902</v>
      </c>
    </row>
    <row r="14" spans="1:18" x14ac:dyDescent="0.25">
      <c r="A14">
        <v>1.76</v>
      </c>
      <c r="C14">
        <v>1</v>
      </c>
      <c r="D14">
        <v>2</v>
      </c>
      <c r="E14">
        <v>1</v>
      </c>
      <c r="F14">
        <v>8.9</v>
      </c>
      <c r="H14">
        <f t="shared" si="0"/>
        <v>0</v>
      </c>
      <c r="J14">
        <v>9.3000000000000007</v>
      </c>
      <c r="K14">
        <v>2</v>
      </c>
      <c r="M14">
        <v>77.33</v>
      </c>
      <c r="N14">
        <f t="shared" si="3"/>
        <v>0.93529269472665688</v>
      </c>
      <c r="O14">
        <v>4008</v>
      </c>
      <c r="Q14" s="3">
        <v>1406.28446038281</v>
      </c>
    </row>
    <row r="15" spans="1:18" x14ac:dyDescent="0.25">
      <c r="A15">
        <v>2</v>
      </c>
      <c r="C15">
        <v>1</v>
      </c>
      <c r="D15">
        <v>2</v>
      </c>
      <c r="E15">
        <v>1</v>
      </c>
      <c r="F15">
        <v>8.9</v>
      </c>
      <c r="H15">
        <f t="shared" si="0"/>
        <v>0</v>
      </c>
      <c r="J15">
        <v>9.3000000000000007</v>
      </c>
      <c r="K15">
        <v>2</v>
      </c>
      <c r="M15">
        <v>67.569999999999993</v>
      </c>
      <c r="N15">
        <f t="shared" si="3"/>
        <v>0.8172472181906143</v>
      </c>
      <c r="O15">
        <v>3845</v>
      </c>
      <c r="Q15" s="3">
        <v>3201.14368956832</v>
      </c>
    </row>
    <row r="16" spans="1:18" x14ac:dyDescent="0.25">
      <c r="A16">
        <v>0</v>
      </c>
      <c r="C16">
        <v>2</v>
      </c>
      <c r="D16">
        <v>1</v>
      </c>
      <c r="E16">
        <v>1</v>
      </c>
      <c r="F16">
        <v>8.5</v>
      </c>
      <c r="G16">
        <v>1.7</v>
      </c>
      <c r="H16">
        <f t="shared" si="0"/>
        <v>8.5</v>
      </c>
      <c r="I16">
        <f t="shared" si="1"/>
        <v>1</v>
      </c>
      <c r="J16">
        <v>8.9499999999999993</v>
      </c>
      <c r="K16">
        <v>2</v>
      </c>
      <c r="M16">
        <v>81.13</v>
      </c>
      <c r="N16">
        <f>M16/$M$16</f>
        <v>1</v>
      </c>
      <c r="O16" s="2">
        <v>4407</v>
      </c>
      <c r="P16">
        <f>O16/$O$16</f>
        <v>1</v>
      </c>
      <c r="Q16" s="3">
        <v>667752.29261556198</v>
      </c>
      <c r="R16">
        <f>Q16/$Q$16</f>
        <v>1</v>
      </c>
    </row>
    <row r="17" spans="1:18" x14ac:dyDescent="0.25">
      <c r="A17">
        <v>0.43</v>
      </c>
      <c r="C17">
        <v>2</v>
      </c>
      <c r="D17">
        <v>1</v>
      </c>
      <c r="E17">
        <v>1</v>
      </c>
      <c r="F17">
        <v>8.5</v>
      </c>
      <c r="G17">
        <v>1.58</v>
      </c>
      <c r="H17">
        <f t="shared" si="0"/>
        <v>7.9</v>
      </c>
      <c r="I17">
        <f t="shared" si="1"/>
        <v>0.92941176470588238</v>
      </c>
      <c r="J17">
        <v>8.9499999999999993</v>
      </c>
      <c r="K17">
        <v>2</v>
      </c>
      <c r="M17">
        <v>81.819999999999993</v>
      </c>
      <c r="N17">
        <f>M17/$M$16</f>
        <v>1.0085048687292</v>
      </c>
      <c r="O17" s="2">
        <v>4159</v>
      </c>
      <c r="P17">
        <f t="shared" ref="P17:P22" si="4">O17/$O$16</f>
        <v>0.94372589062854551</v>
      </c>
      <c r="Q17" s="3">
        <v>132344.39601850099</v>
      </c>
      <c r="R17">
        <f t="shared" ref="R17:R22" si="5">Q17/$Q$16</f>
        <v>0.19819384745219323</v>
      </c>
    </row>
    <row r="18" spans="1:18" x14ac:dyDescent="0.25">
      <c r="A18">
        <v>0.66</v>
      </c>
      <c r="C18">
        <v>2</v>
      </c>
      <c r="D18">
        <v>1</v>
      </c>
      <c r="E18">
        <v>1</v>
      </c>
      <c r="F18">
        <v>8.5</v>
      </c>
      <c r="G18">
        <v>1.37</v>
      </c>
      <c r="H18">
        <f t="shared" si="0"/>
        <v>6.8500000000000005</v>
      </c>
      <c r="I18">
        <f t="shared" si="1"/>
        <v>0.80588235294117649</v>
      </c>
      <c r="J18">
        <v>8.9499999999999993</v>
      </c>
      <c r="K18">
        <v>2</v>
      </c>
      <c r="M18">
        <v>75.48</v>
      </c>
      <c r="N18">
        <f t="shared" ref="N18:N22" si="6">M18/$M$16</f>
        <v>0.93035868359423157</v>
      </c>
      <c r="O18" s="2">
        <v>4095</v>
      </c>
      <c r="P18">
        <f t="shared" si="4"/>
        <v>0.92920353982300885</v>
      </c>
      <c r="Q18" s="3">
        <v>19133.2100951184</v>
      </c>
      <c r="R18">
        <f t="shared" si="5"/>
        <v>2.8653155229425416E-2</v>
      </c>
    </row>
    <row r="19" spans="1:18" x14ac:dyDescent="0.25">
      <c r="A19">
        <v>1</v>
      </c>
      <c r="C19">
        <v>2</v>
      </c>
      <c r="D19">
        <v>1</v>
      </c>
      <c r="E19">
        <v>1</v>
      </c>
      <c r="F19">
        <v>8.5</v>
      </c>
      <c r="G19">
        <v>1.28</v>
      </c>
      <c r="H19">
        <f t="shared" si="0"/>
        <v>6.4</v>
      </c>
      <c r="I19">
        <f t="shared" si="1"/>
        <v>0.75294117647058822</v>
      </c>
      <c r="J19">
        <v>8.9499999999999993</v>
      </c>
      <c r="K19">
        <v>2</v>
      </c>
      <c r="M19">
        <v>83.2</v>
      </c>
      <c r="N19">
        <f t="shared" si="6"/>
        <v>1.0255146061876002</v>
      </c>
      <c r="O19" s="2">
        <v>3756</v>
      </c>
      <c r="P19">
        <f t="shared" si="4"/>
        <v>0.85228046289993198</v>
      </c>
      <c r="Q19" s="3">
        <v>4342.91604550995</v>
      </c>
      <c r="R19">
        <f t="shared" si="5"/>
        <v>6.503783054789527E-3</v>
      </c>
    </row>
    <row r="20" spans="1:18" x14ac:dyDescent="0.25">
      <c r="A20">
        <v>1.33</v>
      </c>
      <c r="C20">
        <v>2</v>
      </c>
      <c r="D20">
        <v>1</v>
      </c>
      <c r="E20">
        <v>1</v>
      </c>
      <c r="F20">
        <v>8.5</v>
      </c>
      <c r="G20">
        <v>1.2</v>
      </c>
      <c r="H20">
        <f t="shared" si="0"/>
        <v>6</v>
      </c>
      <c r="I20">
        <f t="shared" si="1"/>
        <v>0.70588235294117652</v>
      </c>
      <c r="J20">
        <v>8.9499999999999993</v>
      </c>
      <c r="K20">
        <v>2</v>
      </c>
      <c r="M20">
        <v>82.71</v>
      </c>
      <c r="N20">
        <f t="shared" si="6"/>
        <v>1.0194749168001971</v>
      </c>
      <c r="O20" s="2">
        <v>2949</v>
      </c>
      <c r="P20">
        <f t="shared" si="4"/>
        <v>0.66916269571136833</v>
      </c>
      <c r="Q20" s="3">
        <v>1769.9951274776799</v>
      </c>
      <c r="R20">
        <f t="shared" si="5"/>
        <v>2.6506762268754961E-3</v>
      </c>
    </row>
    <row r="21" spans="1:18" x14ac:dyDescent="0.25">
      <c r="A21">
        <v>1.76</v>
      </c>
      <c r="C21">
        <v>2</v>
      </c>
      <c r="D21">
        <v>1</v>
      </c>
      <c r="E21">
        <v>1</v>
      </c>
      <c r="F21">
        <v>8.5</v>
      </c>
      <c r="G21">
        <v>1.03</v>
      </c>
      <c r="H21">
        <f t="shared" si="0"/>
        <v>5.15</v>
      </c>
      <c r="I21">
        <f t="shared" si="1"/>
        <v>0.60588235294117654</v>
      </c>
      <c r="J21">
        <v>8.9499999999999993</v>
      </c>
      <c r="K21">
        <v>2</v>
      </c>
      <c r="M21">
        <v>63.96</v>
      </c>
      <c r="N21">
        <f t="shared" si="6"/>
        <v>0.78836435350671763</v>
      </c>
      <c r="O21" s="2">
        <v>2910</v>
      </c>
      <c r="P21">
        <f t="shared" si="4"/>
        <v>0.66031313818924442</v>
      </c>
      <c r="Q21" s="3"/>
      <c r="R21">
        <f t="shared" si="5"/>
        <v>0</v>
      </c>
    </row>
    <row r="22" spans="1:18" x14ac:dyDescent="0.25">
      <c r="A22">
        <v>2</v>
      </c>
      <c r="C22">
        <v>2</v>
      </c>
      <c r="D22">
        <v>1</v>
      </c>
      <c r="E22">
        <v>1</v>
      </c>
      <c r="F22">
        <v>8.5</v>
      </c>
      <c r="G22">
        <v>0.94</v>
      </c>
      <c r="H22">
        <f t="shared" si="0"/>
        <v>4.6999999999999993</v>
      </c>
      <c r="I22">
        <f t="shared" si="1"/>
        <v>0.55294117647058816</v>
      </c>
      <c r="J22">
        <v>8.9499999999999993</v>
      </c>
      <c r="K22">
        <v>2</v>
      </c>
      <c r="M22">
        <v>85.9</v>
      </c>
      <c r="N22">
        <f t="shared" si="6"/>
        <v>1.0587945273018613</v>
      </c>
      <c r="O22" s="2">
        <v>2832</v>
      </c>
      <c r="P22">
        <f t="shared" si="4"/>
        <v>0.6426140231449966</v>
      </c>
      <c r="Q22" s="3"/>
      <c r="R22">
        <f t="shared" si="5"/>
        <v>0</v>
      </c>
    </row>
    <row r="23" spans="1:18" x14ac:dyDescent="0.25">
      <c r="A23">
        <v>0</v>
      </c>
      <c r="C23">
        <v>2</v>
      </c>
      <c r="D23">
        <v>2</v>
      </c>
      <c r="E23">
        <v>1</v>
      </c>
      <c r="F23">
        <v>8.5</v>
      </c>
      <c r="H23">
        <f t="shared" si="0"/>
        <v>0</v>
      </c>
      <c r="J23">
        <v>8.9499999999999993</v>
      </c>
      <c r="K23">
        <v>2</v>
      </c>
      <c r="M23">
        <v>91.75</v>
      </c>
      <c r="N23">
        <f>M23/$M$23</f>
        <v>1</v>
      </c>
      <c r="O23" s="2">
        <v>4348</v>
      </c>
      <c r="P23">
        <f>O23/$O$23</f>
        <v>1</v>
      </c>
      <c r="Q23" s="3">
        <v>667270.305085378</v>
      </c>
      <c r="R23">
        <f>Q23/$Q$23</f>
        <v>1</v>
      </c>
    </row>
    <row r="24" spans="1:18" x14ac:dyDescent="0.25">
      <c r="A24">
        <v>0.43</v>
      </c>
      <c r="C24">
        <v>2</v>
      </c>
      <c r="D24">
        <v>2</v>
      </c>
      <c r="E24">
        <v>1</v>
      </c>
      <c r="F24">
        <v>8.5</v>
      </c>
      <c r="H24">
        <f t="shared" si="0"/>
        <v>0</v>
      </c>
      <c r="J24">
        <v>8.9499999999999993</v>
      </c>
      <c r="K24">
        <v>2</v>
      </c>
      <c r="M24">
        <v>92.56</v>
      </c>
      <c r="N24">
        <f t="shared" ref="N24:N29" si="7">M24/$M$23</f>
        <v>1.0088283378746594</v>
      </c>
      <c r="O24" s="2">
        <v>4226</v>
      </c>
      <c r="P24">
        <f t="shared" ref="P24:P29" si="8">O24/$O$23</f>
        <v>0.97194112235510577</v>
      </c>
      <c r="Q24" s="3">
        <v>130243.53118789299</v>
      </c>
      <c r="R24">
        <f t="shared" ref="R24:R27" si="9">Q24/$Q$23</f>
        <v>0.19518856180963753</v>
      </c>
    </row>
    <row r="25" spans="1:18" x14ac:dyDescent="0.25">
      <c r="A25">
        <v>0.66</v>
      </c>
      <c r="C25">
        <v>2</v>
      </c>
      <c r="D25">
        <v>2</v>
      </c>
      <c r="E25">
        <v>1</v>
      </c>
      <c r="F25">
        <v>8.5</v>
      </c>
      <c r="H25">
        <f t="shared" si="0"/>
        <v>0</v>
      </c>
      <c r="J25">
        <v>8.9499999999999993</v>
      </c>
      <c r="K25">
        <v>2</v>
      </c>
      <c r="M25">
        <v>86.82</v>
      </c>
      <c r="N25">
        <f t="shared" si="7"/>
        <v>0.94626702997275192</v>
      </c>
      <c r="O25" s="2">
        <v>4140</v>
      </c>
      <c r="P25">
        <f t="shared" si="8"/>
        <v>0.95216191352345902</v>
      </c>
      <c r="Q25" s="3">
        <v>18804.520153668302</v>
      </c>
      <c r="R25">
        <f t="shared" si="9"/>
        <v>2.8181263290687333E-2</v>
      </c>
    </row>
    <row r="26" spans="1:18" x14ac:dyDescent="0.25">
      <c r="A26">
        <v>1</v>
      </c>
      <c r="C26">
        <v>2</v>
      </c>
      <c r="D26">
        <v>2</v>
      </c>
      <c r="E26">
        <v>1</v>
      </c>
      <c r="F26">
        <v>8.5</v>
      </c>
      <c r="H26">
        <f t="shared" si="0"/>
        <v>0</v>
      </c>
      <c r="J26">
        <v>8.9499999999999993</v>
      </c>
      <c r="K26">
        <v>2</v>
      </c>
      <c r="M26">
        <v>75.37</v>
      </c>
      <c r="N26">
        <f t="shared" si="7"/>
        <v>0.8214713896457766</v>
      </c>
      <c r="O26" s="2">
        <v>3188</v>
      </c>
      <c r="P26">
        <f t="shared" si="8"/>
        <v>0.73321067157313713</v>
      </c>
      <c r="Q26" s="3">
        <v>7103.4716251764703</v>
      </c>
      <c r="R26">
        <f t="shared" si="9"/>
        <v>1.0645568326718169E-2</v>
      </c>
    </row>
    <row r="27" spans="1:18" x14ac:dyDescent="0.25">
      <c r="A27">
        <v>1.33</v>
      </c>
      <c r="C27">
        <v>2</v>
      </c>
      <c r="D27">
        <v>2</v>
      </c>
      <c r="E27">
        <v>1</v>
      </c>
      <c r="F27">
        <v>8.5</v>
      </c>
      <c r="H27">
        <f t="shared" si="0"/>
        <v>0</v>
      </c>
      <c r="J27">
        <v>8.9499999999999993</v>
      </c>
      <c r="K27">
        <v>2</v>
      </c>
      <c r="M27">
        <v>87.57</v>
      </c>
      <c r="N27">
        <f t="shared" si="7"/>
        <v>0.95444141689373285</v>
      </c>
      <c r="O27" s="2">
        <v>3009</v>
      </c>
      <c r="P27">
        <f t="shared" si="8"/>
        <v>0.6920423183072677</v>
      </c>
      <c r="Q27" s="3">
        <v>1703.06144623978</v>
      </c>
      <c r="R27">
        <f t="shared" si="9"/>
        <v>2.5522811868900286E-3</v>
      </c>
    </row>
    <row r="28" spans="1:18" x14ac:dyDescent="0.25">
      <c r="A28">
        <v>1.76</v>
      </c>
      <c r="C28">
        <v>2</v>
      </c>
      <c r="D28">
        <v>2</v>
      </c>
      <c r="E28">
        <v>1</v>
      </c>
      <c r="F28">
        <v>8.5</v>
      </c>
      <c r="H28">
        <f t="shared" si="0"/>
        <v>0</v>
      </c>
      <c r="J28">
        <v>8.9499999999999993</v>
      </c>
      <c r="K28">
        <v>2</v>
      </c>
      <c r="M28">
        <v>86.81</v>
      </c>
      <c r="N28">
        <f t="shared" si="7"/>
        <v>0.94615803814713895</v>
      </c>
      <c r="O28" s="2">
        <v>3003</v>
      </c>
      <c r="P28">
        <f t="shared" si="8"/>
        <v>0.69066237350505977</v>
      </c>
    </row>
    <row r="29" spans="1:18" x14ac:dyDescent="0.25">
      <c r="A29">
        <v>2</v>
      </c>
      <c r="C29">
        <v>2</v>
      </c>
      <c r="D29">
        <v>2</v>
      </c>
      <c r="E29">
        <v>1</v>
      </c>
      <c r="F29">
        <v>8.5</v>
      </c>
      <c r="H29">
        <f t="shared" si="0"/>
        <v>0</v>
      </c>
      <c r="J29">
        <v>8.9499999999999993</v>
      </c>
      <c r="K29">
        <v>2</v>
      </c>
      <c r="M29">
        <v>76.5</v>
      </c>
      <c r="N29">
        <f t="shared" si="7"/>
        <v>0.83378746594005448</v>
      </c>
      <c r="O29" s="2">
        <v>2837</v>
      </c>
      <c r="P29">
        <f t="shared" si="8"/>
        <v>0.65248390064397421</v>
      </c>
    </row>
    <row r="30" spans="1:18" x14ac:dyDescent="0.25">
      <c r="A30">
        <v>0</v>
      </c>
      <c r="C30">
        <v>2</v>
      </c>
      <c r="D30">
        <v>1</v>
      </c>
      <c r="E30">
        <v>1</v>
      </c>
      <c r="F30">
        <v>8</v>
      </c>
      <c r="G30">
        <v>1.6</v>
      </c>
      <c r="H30">
        <f t="shared" si="0"/>
        <v>8</v>
      </c>
      <c r="I30">
        <f>H30/F30</f>
        <v>1</v>
      </c>
      <c r="J30">
        <v>9.17</v>
      </c>
      <c r="K30">
        <v>2</v>
      </c>
      <c r="M30">
        <v>81.28</v>
      </c>
      <c r="N30">
        <f>M30/$M$30</f>
        <v>1</v>
      </c>
    </row>
    <row r="31" spans="1:18" x14ac:dyDescent="0.25">
      <c r="A31">
        <v>0.43</v>
      </c>
      <c r="C31">
        <v>2</v>
      </c>
      <c r="D31">
        <v>1</v>
      </c>
      <c r="E31">
        <v>1</v>
      </c>
      <c r="F31">
        <v>8</v>
      </c>
      <c r="G31">
        <v>1.53</v>
      </c>
      <c r="H31">
        <f t="shared" si="0"/>
        <v>7.65</v>
      </c>
      <c r="I31">
        <f t="shared" si="1"/>
        <v>0.95625000000000004</v>
      </c>
      <c r="J31">
        <v>9.17</v>
      </c>
      <c r="K31">
        <v>2</v>
      </c>
      <c r="M31">
        <v>77.36</v>
      </c>
      <c r="N31">
        <f t="shared" ref="N31:N36" si="10">M31/$M$16</f>
        <v>0.95353136940712446</v>
      </c>
    </row>
    <row r="32" spans="1:18" x14ac:dyDescent="0.25">
      <c r="A32">
        <v>0.66</v>
      </c>
      <c r="C32">
        <v>2</v>
      </c>
      <c r="D32">
        <v>1</v>
      </c>
      <c r="E32">
        <v>1</v>
      </c>
      <c r="F32">
        <v>8</v>
      </c>
      <c r="G32">
        <v>1.44</v>
      </c>
      <c r="H32">
        <f t="shared" si="0"/>
        <v>7.1999999999999993</v>
      </c>
      <c r="I32">
        <f t="shared" si="1"/>
        <v>0.89999999999999991</v>
      </c>
      <c r="J32">
        <v>9.17</v>
      </c>
      <c r="K32">
        <v>2</v>
      </c>
      <c r="M32">
        <v>81.23</v>
      </c>
      <c r="N32">
        <f t="shared" si="10"/>
        <v>1.0012325896708987</v>
      </c>
    </row>
    <row r="33" spans="1:14" x14ac:dyDescent="0.25">
      <c r="A33">
        <v>1</v>
      </c>
      <c r="C33">
        <v>2</v>
      </c>
      <c r="D33">
        <v>1</v>
      </c>
      <c r="E33">
        <v>1</v>
      </c>
      <c r="F33">
        <v>8</v>
      </c>
      <c r="G33">
        <v>1.33</v>
      </c>
      <c r="H33">
        <f t="shared" si="0"/>
        <v>6.65</v>
      </c>
      <c r="I33">
        <f t="shared" si="1"/>
        <v>0.83125000000000004</v>
      </c>
      <c r="J33">
        <v>9.17</v>
      </c>
      <c r="K33">
        <v>2</v>
      </c>
      <c r="M33">
        <v>83</v>
      </c>
      <c r="N33">
        <f t="shared" si="10"/>
        <v>1.023049426845803</v>
      </c>
    </row>
    <row r="34" spans="1:14" x14ac:dyDescent="0.25">
      <c r="A34">
        <v>1.33</v>
      </c>
      <c r="C34">
        <v>2</v>
      </c>
      <c r="D34">
        <v>1</v>
      </c>
      <c r="E34">
        <v>1</v>
      </c>
      <c r="F34">
        <v>8</v>
      </c>
      <c r="G34">
        <v>1.19</v>
      </c>
      <c r="H34">
        <f t="shared" si="0"/>
        <v>5.9499999999999993</v>
      </c>
      <c r="I34">
        <f t="shared" si="1"/>
        <v>0.74374999999999991</v>
      </c>
      <c r="J34">
        <v>9.17</v>
      </c>
      <c r="K34">
        <v>2</v>
      </c>
      <c r="M34">
        <v>79.489999999999995</v>
      </c>
      <c r="N34">
        <f t="shared" si="10"/>
        <v>0.9797855293972636</v>
      </c>
    </row>
    <row r="35" spans="1:14" x14ac:dyDescent="0.25">
      <c r="A35">
        <v>1.76</v>
      </c>
      <c r="C35">
        <v>2</v>
      </c>
      <c r="D35">
        <v>1</v>
      </c>
      <c r="E35">
        <v>1</v>
      </c>
      <c r="F35">
        <v>8</v>
      </c>
      <c r="G35">
        <v>1.07</v>
      </c>
      <c r="H35">
        <f t="shared" si="0"/>
        <v>5.3500000000000005</v>
      </c>
      <c r="I35">
        <f t="shared" si="1"/>
        <v>0.66875000000000007</v>
      </c>
      <c r="J35">
        <v>9.17</v>
      </c>
      <c r="K35">
        <v>2</v>
      </c>
      <c r="M35">
        <v>83.14</v>
      </c>
      <c r="N35">
        <f t="shared" si="10"/>
        <v>1.0247750523850612</v>
      </c>
    </row>
    <row r="36" spans="1:14" x14ac:dyDescent="0.25">
      <c r="A36">
        <v>2</v>
      </c>
      <c r="C36">
        <v>2</v>
      </c>
      <c r="D36">
        <v>1</v>
      </c>
      <c r="E36">
        <v>1</v>
      </c>
      <c r="F36">
        <v>8</v>
      </c>
      <c r="G36">
        <v>0.97</v>
      </c>
      <c r="H36">
        <f t="shared" si="0"/>
        <v>4.8499999999999996</v>
      </c>
      <c r="I36">
        <f t="shared" si="1"/>
        <v>0.60624999999999996</v>
      </c>
      <c r="J36">
        <v>9.17</v>
      </c>
      <c r="K36">
        <v>2</v>
      </c>
      <c r="M36">
        <v>75.430000000000007</v>
      </c>
      <c r="N36">
        <f t="shared" si="10"/>
        <v>0.92974238875878235</v>
      </c>
    </row>
    <row r="37" spans="1:14" x14ac:dyDescent="0.25">
      <c r="A37">
        <v>0</v>
      </c>
      <c r="C37">
        <v>2</v>
      </c>
      <c r="D37">
        <v>2</v>
      </c>
      <c r="E37">
        <v>1</v>
      </c>
      <c r="F37">
        <v>8</v>
      </c>
      <c r="H37">
        <f t="shared" si="0"/>
        <v>0</v>
      </c>
      <c r="J37">
        <v>9.17</v>
      </c>
      <c r="K37">
        <v>2</v>
      </c>
      <c r="M37">
        <v>84.35</v>
      </c>
      <c r="N37">
        <f>M37/$M$23</f>
        <v>0.91934604904632145</v>
      </c>
    </row>
    <row r="38" spans="1:14" x14ac:dyDescent="0.25">
      <c r="A38">
        <v>0.43</v>
      </c>
      <c r="C38">
        <v>2</v>
      </c>
      <c r="D38">
        <v>2</v>
      </c>
      <c r="E38">
        <v>1</v>
      </c>
      <c r="F38">
        <v>8</v>
      </c>
      <c r="H38">
        <f t="shared" si="0"/>
        <v>0</v>
      </c>
      <c r="J38">
        <v>9.17</v>
      </c>
      <c r="K38">
        <v>2</v>
      </c>
      <c r="M38">
        <v>83.43</v>
      </c>
      <c r="N38">
        <f t="shared" ref="N38:N43" si="11">M38/$M$23</f>
        <v>0.90931880108991836</v>
      </c>
    </row>
    <row r="39" spans="1:14" x14ac:dyDescent="0.25">
      <c r="A39">
        <v>0.66</v>
      </c>
      <c r="C39">
        <v>2</v>
      </c>
      <c r="D39">
        <v>2</v>
      </c>
      <c r="E39">
        <v>1</v>
      </c>
      <c r="F39">
        <v>8</v>
      </c>
      <c r="H39">
        <f t="shared" si="0"/>
        <v>0</v>
      </c>
      <c r="J39">
        <v>9.17</v>
      </c>
      <c r="K39">
        <v>2</v>
      </c>
      <c r="M39">
        <v>80.709999999999994</v>
      </c>
      <c r="N39">
        <f t="shared" si="11"/>
        <v>0.87967302452316065</v>
      </c>
    </row>
    <row r="40" spans="1:14" x14ac:dyDescent="0.25">
      <c r="A40">
        <v>1</v>
      </c>
      <c r="C40">
        <v>2</v>
      </c>
      <c r="D40">
        <v>2</v>
      </c>
      <c r="E40">
        <v>1</v>
      </c>
      <c r="F40">
        <v>8</v>
      </c>
      <c r="H40">
        <f t="shared" si="0"/>
        <v>0</v>
      </c>
      <c r="J40">
        <v>9.17</v>
      </c>
      <c r="K40">
        <v>2</v>
      </c>
      <c r="M40">
        <v>87.19</v>
      </c>
      <c r="N40">
        <f t="shared" si="11"/>
        <v>0.9502997275204359</v>
      </c>
    </row>
    <row r="41" spans="1:14" x14ac:dyDescent="0.25">
      <c r="A41">
        <v>1.33</v>
      </c>
      <c r="C41">
        <v>2</v>
      </c>
      <c r="D41">
        <v>2</v>
      </c>
      <c r="E41">
        <v>1</v>
      </c>
      <c r="F41">
        <v>8</v>
      </c>
      <c r="H41">
        <f t="shared" si="0"/>
        <v>0</v>
      </c>
      <c r="J41">
        <v>9.17</v>
      </c>
      <c r="K41">
        <v>2</v>
      </c>
      <c r="M41">
        <v>76.84</v>
      </c>
      <c r="N41">
        <f t="shared" si="11"/>
        <v>0.83749318801089923</v>
      </c>
    </row>
    <row r="42" spans="1:14" x14ac:dyDescent="0.25">
      <c r="A42">
        <v>1.76</v>
      </c>
      <c r="C42">
        <v>2</v>
      </c>
      <c r="D42">
        <v>2</v>
      </c>
      <c r="E42">
        <v>1</v>
      </c>
      <c r="F42">
        <v>8</v>
      </c>
      <c r="H42">
        <f t="shared" si="0"/>
        <v>0</v>
      </c>
      <c r="J42">
        <v>9.17</v>
      </c>
      <c r="K42">
        <v>2</v>
      </c>
      <c r="M42">
        <v>79.53</v>
      </c>
      <c r="N42">
        <f t="shared" si="11"/>
        <v>0.86681198910081747</v>
      </c>
    </row>
    <row r="43" spans="1:14" x14ac:dyDescent="0.25">
      <c r="A43">
        <v>2</v>
      </c>
      <c r="C43">
        <v>2</v>
      </c>
      <c r="D43">
        <v>2</v>
      </c>
      <c r="E43">
        <v>1</v>
      </c>
      <c r="F43">
        <v>8</v>
      </c>
      <c r="H43">
        <f t="shared" si="0"/>
        <v>0</v>
      </c>
      <c r="J43">
        <v>9.17</v>
      </c>
      <c r="K43">
        <v>2</v>
      </c>
      <c r="M43">
        <v>75.430000000000007</v>
      </c>
      <c r="N43">
        <f t="shared" si="11"/>
        <v>0.82212534059945508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8FA1-0269-4DB9-A772-4FA992CC87BB}">
  <dimension ref="A1:V43"/>
  <sheetViews>
    <sheetView zoomScale="85" zoomScaleNormal="85" workbookViewId="0">
      <selection activeCell="U14" sqref="U14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customWidth="1"/>
    <col min="10" max="10" width="26.28515625" bestFit="1" customWidth="1"/>
    <col min="11" max="11" width="16.5703125" customWidth="1"/>
    <col min="13" max="13" width="22.140625" customWidth="1"/>
    <col min="14" max="14" width="23.28515625" customWidth="1"/>
    <col min="15" max="15" width="26.5703125" customWidth="1"/>
    <col min="16" max="17" width="14.85546875" customWidth="1"/>
    <col min="18" max="18" width="23.5703125" bestFit="1" customWidth="1"/>
    <col min="19" max="19" width="15.7109375" bestFit="1" customWidth="1"/>
    <col min="20" max="20" width="15.7109375" customWidth="1"/>
    <col min="21" max="21" width="22.140625" bestFit="1" customWidth="1"/>
    <col min="22" max="22" width="14.28515625" bestFit="1" customWidth="1"/>
  </cols>
  <sheetData>
    <row r="1" spans="1:22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19</v>
      </c>
      <c r="J1" t="s">
        <v>25</v>
      </c>
      <c r="K1" t="s">
        <v>26</v>
      </c>
      <c r="L1" t="s">
        <v>0</v>
      </c>
      <c r="M1" t="s">
        <v>1</v>
      </c>
      <c r="N1" t="s">
        <v>17</v>
      </c>
      <c r="O1" t="s">
        <v>7</v>
      </c>
      <c r="P1" t="s">
        <v>10</v>
      </c>
      <c r="Q1" t="s">
        <v>28</v>
      </c>
      <c r="R1" t="s">
        <v>23</v>
      </c>
      <c r="S1" t="s">
        <v>21</v>
      </c>
      <c r="T1" t="s">
        <v>29</v>
      </c>
      <c r="U1" s="5" t="s">
        <v>30</v>
      </c>
      <c r="V1" t="s">
        <v>22</v>
      </c>
    </row>
    <row r="2" spans="1:22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2</v>
      </c>
      <c r="H2">
        <v>0.2</v>
      </c>
      <c r="I2">
        <f>H2/G2</f>
        <v>0.1</v>
      </c>
      <c r="J2">
        <v>1.78</v>
      </c>
      <c r="K2">
        <f>J2/G2</f>
        <v>0.89</v>
      </c>
      <c r="L2">
        <v>5.72</v>
      </c>
      <c r="M2">
        <v>2</v>
      </c>
      <c r="N2" s="4">
        <v>111.6</v>
      </c>
      <c r="O2">
        <v>111.6</v>
      </c>
      <c r="P2">
        <f>O2/N2</f>
        <v>1</v>
      </c>
      <c r="Q2">
        <v>96.92</v>
      </c>
      <c r="R2">
        <v>96.92</v>
      </c>
      <c r="S2">
        <f>R2/Q2</f>
        <v>1</v>
      </c>
      <c r="T2" s="5">
        <v>89.069398535817015</v>
      </c>
      <c r="U2">
        <v>89.069398535817015</v>
      </c>
      <c r="V2">
        <f>U2/T2</f>
        <v>1</v>
      </c>
    </row>
    <row r="3" spans="1:22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2</v>
      </c>
      <c r="H3">
        <v>0.15</v>
      </c>
      <c r="I3" s="5">
        <f t="shared" ref="I3:I8" si="0">H3/G3</f>
        <v>7.4999999999999997E-2</v>
      </c>
      <c r="J3">
        <v>1.24</v>
      </c>
      <c r="K3" s="5">
        <f>J3/G3</f>
        <v>0.62</v>
      </c>
      <c r="L3">
        <v>5.58</v>
      </c>
      <c r="M3">
        <v>2</v>
      </c>
      <c r="N3" s="4">
        <v>111.6</v>
      </c>
      <c r="O3">
        <v>46.06</v>
      </c>
      <c r="P3">
        <f t="shared" ref="P3:P43" si="1">O3/N3</f>
        <v>0.41272401433691758</v>
      </c>
      <c r="Q3">
        <v>96.92</v>
      </c>
      <c r="R3">
        <v>73.45</v>
      </c>
      <c r="S3">
        <f t="shared" ref="S3:S29" si="2">R3/Q3</f>
        <v>0.75784151877837391</v>
      </c>
      <c r="T3" s="5">
        <v>89.069398535817015</v>
      </c>
      <c r="U3" s="5">
        <v>41.069672702226946</v>
      </c>
      <c r="V3" s="5">
        <f t="shared" ref="V3:V27" si="3">U3/T3</f>
        <v>0.46109745184494327</v>
      </c>
    </row>
    <row r="4" spans="1:22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2</v>
      </c>
      <c r="H4">
        <v>0.08</v>
      </c>
      <c r="I4" s="5">
        <f t="shared" si="0"/>
        <v>0.04</v>
      </c>
      <c r="J4">
        <v>0.83</v>
      </c>
      <c r="K4" s="5">
        <f>J4/G4</f>
        <v>0.41499999999999998</v>
      </c>
      <c r="L4">
        <v>5.59</v>
      </c>
      <c r="M4">
        <v>2</v>
      </c>
      <c r="N4" s="4">
        <v>111.6</v>
      </c>
      <c r="O4">
        <v>39.15</v>
      </c>
      <c r="P4">
        <f t="shared" si="1"/>
        <v>0.35080645161290325</v>
      </c>
      <c r="Q4">
        <v>96.92</v>
      </c>
      <c r="R4">
        <v>64.569999999999993</v>
      </c>
      <c r="S4">
        <f t="shared" si="2"/>
        <v>0.6662195625257944</v>
      </c>
      <c r="T4" s="5">
        <v>89.069398535817015</v>
      </c>
      <c r="U4" s="5">
        <v>23.799896128134858</v>
      </c>
      <c r="V4" s="5">
        <f t="shared" si="3"/>
        <v>0.26720620683841634</v>
      </c>
    </row>
    <row r="5" spans="1:22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2</v>
      </c>
      <c r="H5">
        <v>0.05</v>
      </c>
      <c r="I5" s="5">
        <f t="shared" si="0"/>
        <v>2.5000000000000001E-2</v>
      </c>
      <c r="J5">
        <v>0.54</v>
      </c>
      <c r="K5" s="5">
        <f>J5/G5</f>
        <v>0.27</v>
      </c>
      <c r="L5">
        <v>5.57</v>
      </c>
      <c r="M5">
        <v>2</v>
      </c>
      <c r="N5" s="4">
        <v>111.6</v>
      </c>
      <c r="O5">
        <v>34.71</v>
      </c>
      <c r="P5">
        <f t="shared" si="1"/>
        <v>0.3110215053763441</v>
      </c>
      <c r="Q5">
        <v>96.92</v>
      </c>
      <c r="R5">
        <v>61.67</v>
      </c>
      <c r="S5">
        <f t="shared" si="2"/>
        <v>0.63629797771357821</v>
      </c>
      <c r="T5" s="5">
        <v>89.069398535817015</v>
      </c>
      <c r="U5" s="5">
        <v>16.956568077875016</v>
      </c>
      <c r="V5" s="5">
        <f t="shared" si="3"/>
        <v>0.19037479040634095</v>
      </c>
    </row>
    <row r="6" spans="1:22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2</v>
      </c>
      <c r="H6">
        <v>0.04</v>
      </c>
      <c r="I6" s="5">
        <f t="shared" si="0"/>
        <v>0.02</v>
      </c>
      <c r="J6">
        <v>0.36</v>
      </c>
      <c r="K6" s="5">
        <f>J6/G6</f>
        <v>0.18</v>
      </c>
      <c r="L6">
        <v>5.57</v>
      </c>
      <c r="M6">
        <v>2</v>
      </c>
      <c r="N6" s="4">
        <v>111.6</v>
      </c>
      <c r="O6">
        <v>29.96</v>
      </c>
      <c r="P6">
        <f t="shared" si="1"/>
        <v>0.26845878136200718</v>
      </c>
      <c r="Q6">
        <v>96.92</v>
      </c>
      <c r="R6">
        <v>54.15</v>
      </c>
      <c r="S6">
        <f t="shared" si="2"/>
        <v>0.55870821295914153</v>
      </c>
      <c r="T6" s="5">
        <v>89.069398535817015</v>
      </c>
      <c r="U6" s="5">
        <v>13.217130882089752</v>
      </c>
      <c r="V6" s="5">
        <f t="shared" si="3"/>
        <v>0.1483913790747651</v>
      </c>
    </row>
    <row r="7" spans="1:22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2</v>
      </c>
      <c r="H7">
        <v>0.03</v>
      </c>
      <c r="I7" s="5">
        <f t="shared" si="0"/>
        <v>1.4999999999999999E-2</v>
      </c>
      <c r="J7">
        <v>0.23</v>
      </c>
      <c r="K7" s="5">
        <f>J7/G7</f>
        <v>0.115</v>
      </c>
      <c r="L7">
        <v>5.44</v>
      </c>
      <c r="M7">
        <v>2</v>
      </c>
      <c r="N7" s="4">
        <v>111.6</v>
      </c>
      <c r="O7">
        <v>25.61</v>
      </c>
      <c r="P7">
        <f t="shared" si="1"/>
        <v>0.22948028673835127</v>
      </c>
      <c r="Q7">
        <v>96.92</v>
      </c>
      <c r="R7">
        <v>52.1</v>
      </c>
      <c r="S7">
        <f t="shared" si="2"/>
        <v>0.53755674783326457</v>
      </c>
      <c r="T7" s="5">
        <v>89.069398535817015</v>
      </c>
      <c r="U7" s="5">
        <v>11.392966012295011</v>
      </c>
      <c r="V7" s="5">
        <f t="shared" si="3"/>
        <v>0.12791111425001503</v>
      </c>
    </row>
    <row r="8" spans="1:22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2</v>
      </c>
      <c r="H8">
        <v>0.02</v>
      </c>
      <c r="I8" s="5">
        <f t="shared" si="0"/>
        <v>0.01</v>
      </c>
      <c r="J8">
        <v>0.15</v>
      </c>
      <c r="K8" s="5">
        <f>J8/G8</f>
        <v>7.4999999999999997E-2</v>
      </c>
      <c r="L8">
        <v>5.48</v>
      </c>
      <c r="M8">
        <v>2</v>
      </c>
      <c r="N8" s="4">
        <v>111.6</v>
      </c>
      <c r="O8">
        <v>22.48</v>
      </c>
      <c r="P8">
        <f t="shared" si="1"/>
        <v>0.2014336917562724</v>
      </c>
      <c r="Q8">
        <v>96.92</v>
      </c>
      <c r="R8">
        <v>49.67</v>
      </c>
      <c r="S8">
        <f t="shared" si="2"/>
        <v>0.5124845233182006</v>
      </c>
      <c r="T8" s="5">
        <v>89.069398535817015</v>
      </c>
      <c r="U8" s="5">
        <v>10.473364401879394</v>
      </c>
      <c r="V8" s="5">
        <f t="shared" si="3"/>
        <v>0.11758656254614534</v>
      </c>
    </row>
    <row r="9" spans="1:22" x14ac:dyDescent="0.25">
      <c r="C9">
        <v>1</v>
      </c>
      <c r="D9">
        <v>2</v>
      </c>
      <c r="E9">
        <v>1</v>
      </c>
      <c r="F9">
        <v>0.98</v>
      </c>
      <c r="G9">
        <v>2</v>
      </c>
      <c r="L9">
        <v>5.5</v>
      </c>
      <c r="M9">
        <v>2</v>
      </c>
      <c r="N9" s="4">
        <v>111.6</v>
      </c>
      <c r="P9">
        <f t="shared" si="1"/>
        <v>0</v>
      </c>
      <c r="Q9">
        <v>96.92</v>
      </c>
      <c r="S9">
        <f t="shared" si="2"/>
        <v>0</v>
      </c>
      <c r="T9" s="5">
        <v>89.069398535817015</v>
      </c>
      <c r="U9" s="5"/>
      <c r="V9" s="5">
        <f t="shared" si="3"/>
        <v>0</v>
      </c>
    </row>
    <row r="10" spans="1:22" x14ac:dyDescent="0.25">
      <c r="C10">
        <v>1</v>
      </c>
      <c r="D10">
        <v>2</v>
      </c>
      <c r="E10">
        <v>1</v>
      </c>
      <c r="F10">
        <v>0.98</v>
      </c>
      <c r="G10">
        <v>2</v>
      </c>
      <c r="L10">
        <v>5.5</v>
      </c>
      <c r="M10">
        <v>2</v>
      </c>
      <c r="N10" s="4">
        <v>111.6</v>
      </c>
      <c r="P10">
        <f t="shared" si="1"/>
        <v>0</v>
      </c>
      <c r="Q10">
        <v>96.92</v>
      </c>
      <c r="S10">
        <f t="shared" si="2"/>
        <v>0</v>
      </c>
      <c r="T10" s="5">
        <v>89.069398535817015</v>
      </c>
      <c r="U10" s="5"/>
      <c r="V10" s="5">
        <f t="shared" si="3"/>
        <v>0</v>
      </c>
    </row>
    <row r="11" spans="1:22" x14ac:dyDescent="0.25">
      <c r="C11">
        <v>1</v>
      </c>
      <c r="D11">
        <v>2</v>
      </c>
      <c r="E11">
        <v>1</v>
      </c>
      <c r="F11">
        <v>0.98</v>
      </c>
      <c r="G11">
        <v>2</v>
      </c>
      <c r="L11">
        <v>5.5</v>
      </c>
      <c r="M11">
        <v>2</v>
      </c>
      <c r="N11" s="4">
        <v>111.6</v>
      </c>
      <c r="P11">
        <f t="shared" si="1"/>
        <v>0</v>
      </c>
      <c r="Q11">
        <v>96.92</v>
      </c>
      <c r="S11">
        <f t="shared" si="2"/>
        <v>0</v>
      </c>
      <c r="T11" s="5">
        <v>89.069398535817015</v>
      </c>
      <c r="U11" s="5"/>
      <c r="V11" s="5">
        <f t="shared" si="3"/>
        <v>0</v>
      </c>
    </row>
    <row r="12" spans="1:22" x14ac:dyDescent="0.25">
      <c r="C12">
        <v>1</v>
      </c>
      <c r="D12">
        <v>2</v>
      </c>
      <c r="E12">
        <v>1</v>
      </c>
      <c r="F12">
        <v>0.98</v>
      </c>
      <c r="G12">
        <v>2</v>
      </c>
      <c r="L12">
        <v>5.5</v>
      </c>
      <c r="M12">
        <v>2</v>
      </c>
      <c r="N12" s="4">
        <v>111.6</v>
      </c>
      <c r="P12">
        <f t="shared" si="1"/>
        <v>0</v>
      </c>
      <c r="Q12">
        <v>96.92</v>
      </c>
      <c r="S12">
        <f t="shared" si="2"/>
        <v>0</v>
      </c>
      <c r="T12" s="5">
        <v>89.069398535817015</v>
      </c>
      <c r="U12" s="5"/>
      <c r="V12" s="5">
        <f t="shared" si="3"/>
        <v>0</v>
      </c>
    </row>
    <row r="13" spans="1:22" x14ac:dyDescent="0.25">
      <c r="C13">
        <v>1</v>
      </c>
      <c r="D13">
        <v>2</v>
      </c>
      <c r="E13">
        <v>1</v>
      </c>
      <c r="F13">
        <v>0.98</v>
      </c>
      <c r="G13">
        <v>2</v>
      </c>
      <c r="L13">
        <v>5.5</v>
      </c>
      <c r="M13">
        <v>2</v>
      </c>
      <c r="N13" s="4">
        <v>111.6</v>
      </c>
      <c r="P13">
        <f t="shared" si="1"/>
        <v>0</v>
      </c>
      <c r="Q13">
        <v>96.92</v>
      </c>
      <c r="S13">
        <f t="shared" si="2"/>
        <v>0</v>
      </c>
      <c r="T13" s="5">
        <v>89.069398535817015</v>
      </c>
      <c r="U13" s="5"/>
      <c r="V13" s="5">
        <f t="shared" si="3"/>
        <v>0</v>
      </c>
    </row>
    <row r="14" spans="1:22" x14ac:dyDescent="0.25">
      <c r="C14">
        <v>1</v>
      </c>
      <c r="D14">
        <v>2</v>
      </c>
      <c r="E14">
        <v>1</v>
      </c>
      <c r="F14">
        <v>0.98</v>
      </c>
      <c r="G14">
        <v>2</v>
      </c>
      <c r="L14">
        <v>5.5</v>
      </c>
      <c r="M14">
        <v>2</v>
      </c>
      <c r="N14" s="4">
        <v>111.6</v>
      </c>
      <c r="P14">
        <f t="shared" si="1"/>
        <v>0</v>
      </c>
      <c r="Q14">
        <v>96.92</v>
      </c>
      <c r="S14">
        <f t="shared" si="2"/>
        <v>0</v>
      </c>
      <c r="T14" s="5">
        <v>89.069398535817015</v>
      </c>
      <c r="U14" s="5"/>
      <c r="V14" s="5">
        <f t="shared" si="3"/>
        <v>0</v>
      </c>
    </row>
    <row r="15" spans="1:22" x14ac:dyDescent="0.25">
      <c r="C15">
        <v>1</v>
      </c>
      <c r="D15">
        <v>2</v>
      </c>
      <c r="E15">
        <v>1</v>
      </c>
      <c r="F15">
        <v>0.98</v>
      </c>
      <c r="G15">
        <v>2</v>
      </c>
      <c r="L15">
        <v>5.5</v>
      </c>
      <c r="M15">
        <v>2</v>
      </c>
      <c r="N15" s="4">
        <v>111.6</v>
      </c>
      <c r="P15">
        <f t="shared" si="1"/>
        <v>0</v>
      </c>
      <c r="Q15">
        <v>96.92</v>
      </c>
      <c r="S15">
        <f t="shared" si="2"/>
        <v>0</v>
      </c>
      <c r="T15" s="5">
        <v>89.069398535817015</v>
      </c>
      <c r="U15" s="5"/>
      <c r="V15" s="5">
        <f t="shared" si="3"/>
        <v>0</v>
      </c>
    </row>
    <row r="16" spans="1:22" x14ac:dyDescent="0.25">
      <c r="C16">
        <v>2</v>
      </c>
      <c r="D16">
        <v>1</v>
      </c>
      <c r="E16">
        <v>1</v>
      </c>
      <c r="F16">
        <v>0.98</v>
      </c>
      <c r="G16">
        <v>2</v>
      </c>
      <c r="I16" t="e">
        <f>#REF!/G16</f>
        <v>#REF!</v>
      </c>
      <c r="K16" t="e">
        <f>#REF!/#REF!</f>
        <v>#REF!</v>
      </c>
      <c r="L16">
        <v>5.5</v>
      </c>
      <c r="M16">
        <v>2</v>
      </c>
      <c r="N16" s="4">
        <v>111.6</v>
      </c>
      <c r="P16">
        <f t="shared" si="1"/>
        <v>0</v>
      </c>
      <c r="Q16">
        <v>96.92</v>
      </c>
      <c r="R16" s="2"/>
      <c r="S16">
        <f t="shared" si="2"/>
        <v>0</v>
      </c>
      <c r="T16" s="5">
        <v>89.069398535817015</v>
      </c>
      <c r="U16" s="5"/>
      <c r="V16" s="5">
        <f>U16/T16</f>
        <v>0</v>
      </c>
    </row>
    <row r="17" spans="3:22" x14ac:dyDescent="0.25">
      <c r="C17">
        <v>2</v>
      </c>
      <c r="D17">
        <v>1</v>
      </c>
      <c r="E17">
        <v>1</v>
      </c>
      <c r="F17">
        <v>0.98</v>
      </c>
      <c r="G17">
        <v>2</v>
      </c>
      <c r="I17" t="e">
        <f>#REF!/G17</f>
        <v>#REF!</v>
      </c>
      <c r="K17" t="e">
        <f>#REF!/#REF!</f>
        <v>#REF!</v>
      </c>
      <c r="L17">
        <v>5.5</v>
      </c>
      <c r="M17">
        <v>2</v>
      </c>
      <c r="N17" s="4">
        <v>111.6</v>
      </c>
      <c r="P17">
        <f t="shared" si="1"/>
        <v>0</v>
      </c>
      <c r="Q17">
        <v>96.92</v>
      </c>
      <c r="R17" s="2"/>
      <c r="S17">
        <f t="shared" si="2"/>
        <v>0</v>
      </c>
      <c r="T17" s="5">
        <v>89.069398535817015</v>
      </c>
      <c r="U17" s="5"/>
      <c r="V17" s="5">
        <f t="shared" si="3"/>
        <v>0</v>
      </c>
    </row>
    <row r="18" spans="3:22" x14ac:dyDescent="0.25">
      <c r="C18">
        <v>2</v>
      </c>
      <c r="D18">
        <v>1</v>
      </c>
      <c r="E18">
        <v>1</v>
      </c>
      <c r="F18">
        <v>0.98</v>
      </c>
      <c r="G18">
        <v>2</v>
      </c>
      <c r="I18" t="e">
        <f>#REF!/G18</f>
        <v>#REF!</v>
      </c>
      <c r="K18" t="e">
        <f>#REF!/#REF!</f>
        <v>#REF!</v>
      </c>
      <c r="L18">
        <v>5.5</v>
      </c>
      <c r="M18">
        <v>2</v>
      </c>
      <c r="N18" s="4">
        <v>111.6</v>
      </c>
      <c r="P18">
        <f t="shared" si="1"/>
        <v>0</v>
      </c>
      <c r="Q18">
        <v>96.92</v>
      </c>
      <c r="R18" s="2"/>
      <c r="S18">
        <f t="shared" si="2"/>
        <v>0</v>
      </c>
      <c r="T18" s="5">
        <v>89.069398535817015</v>
      </c>
      <c r="U18" s="5"/>
      <c r="V18" s="5">
        <f t="shared" si="3"/>
        <v>0</v>
      </c>
    </row>
    <row r="19" spans="3:22" x14ac:dyDescent="0.25">
      <c r="C19">
        <v>2</v>
      </c>
      <c r="D19">
        <v>1</v>
      </c>
      <c r="E19">
        <v>1</v>
      </c>
      <c r="F19">
        <v>0.98</v>
      </c>
      <c r="G19">
        <v>2</v>
      </c>
      <c r="I19" t="e">
        <f>#REF!/G19</f>
        <v>#REF!</v>
      </c>
      <c r="K19" t="e">
        <f>#REF!/#REF!</f>
        <v>#REF!</v>
      </c>
      <c r="L19">
        <v>5.5</v>
      </c>
      <c r="M19">
        <v>2</v>
      </c>
      <c r="N19" s="4">
        <v>111.6</v>
      </c>
      <c r="P19">
        <f t="shared" si="1"/>
        <v>0</v>
      </c>
      <c r="Q19">
        <v>96.92</v>
      </c>
      <c r="R19" s="2"/>
      <c r="S19">
        <f t="shared" si="2"/>
        <v>0</v>
      </c>
      <c r="T19" s="5">
        <v>89.069398535817015</v>
      </c>
      <c r="U19" s="5"/>
      <c r="V19" s="5">
        <f t="shared" si="3"/>
        <v>0</v>
      </c>
    </row>
    <row r="20" spans="3:22" x14ac:dyDescent="0.25">
      <c r="C20">
        <v>2</v>
      </c>
      <c r="D20">
        <v>1</v>
      </c>
      <c r="E20">
        <v>1</v>
      </c>
      <c r="F20">
        <v>0.98</v>
      </c>
      <c r="G20">
        <v>2</v>
      </c>
      <c r="I20" t="e">
        <f>#REF!/G20</f>
        <v>#REF!</v>
      </c>
      <c r="K20" t="e">
        <f>#REF!/#REF!</f>
        <v>#REF!</v>
      </c>
      <c r="L20">
        <v>5.5</v>
      </c>
      <c r="M20">
        <v>2</v>
      </c>
      <c r="N20" s="4">
        <v>111.6</v>
      </c>
      <c r="P20">
        <f t="shared" si="1"/>
        <v>0</v>
      </c>
      <c r="Q20">
        <v>96.92</v>
      </c>
      <c r="R20" s="2"/>
      <c r="S20">
        <f t="shared" si="2"/>
        <v>0</v>
      </c>
      <c r="T20" s="5">
        <v>89.069398535817015</v>
      </c>
      <c r="U20" s="5"/>
      <c r="V20" s="5">
        <f t="shared" si="3"/>
        <v>0</v>
      </c>
    </row>
    <row r="21" spans="3:22" x14ac:dyDescent="0.25">
      <c r="C21">
        <v>2</v>
      </c>
      <c r="D21">
        <v>1</v>
      </c>
      <c r="E21">
        <v>1</v>
      </c>
      <c r="F21">
        <v>0.98</v>
      </c>
      <c r="G21">
        <v>2</v>
      </c>
      <c r="I21" t="e">
        <f>#REF!/G21</f>
        <v>#REF!</v>
      </c>
      <c r="K21" t="e">
        <f>#REF!/#REF!</f>
        <v>#REF!</v>
      </c>
      <c r="L21">
        <v>5.5</v>
      </c>
      <c r="M21">
        <v>2</v>
      </c>
      <c r="N21" s="4">
        <v>111.6</v>
      </c>
      <c r="P21">
        <f t="shared" si="1"/>
        <v>0</v>
      </c>
      <c r="Q21">
        <v>96.92</v>
      </c>
      <c r="R21" s="2"/>
      <c r="S21">
        <f t="shared" si="2"/>
        <v>0</v>
      </c>
      <c r="T21" s="5">
        <v>89.069398535817015</v>
      </c>
      <c r="U21" s="5"/>
      <c r="V21" s="5">
        <f t="shared" si="3"/>
        <v>0</v>
      </c>
    </row>
    <row r="22" spans="3:22" x14ac:dyDescent="0.25">
      <c r="C22">
        <v>2</v>
      </c>
      <c r="D22">
        <v>1</v>
      </c>
      <c r="E22">
        <v>1</v>
      </c>
      <c r="F22">
        <v>0.98</v>
      </c>
      <c r="G22">
        <v>2</v>
      </c>
      <c r="I22" t="e">
        <f>#REF!/G22</f>
        <v>#REF!</v>
      </c>
      <c r="K22" t="e">
        <f>#REF!/#REF!</f>
        <v>#REF!</v>
      </c>
      <c r="L22">
        <v>5.5</v>
      </c>
      <c r="M22">
        <v>2</v>
      </c>
      <c r="N22" s="4">
        <v>111.6</v>
      </c>
      <c r="P22">
        <f t="shared" si="1"/>
        <v>0</v>
      </c>
      <c r="Q22">
        <v>96.92</v>
      </c>
      <c r="R22" s="2"/>
      <c r="S22">
        <f t="shared" si="2"/>
        <v>0</v>
      </c>
      <c r="T22" s="5">
        <v>89.069398535817015</v>
      </c>
      <c r="U22" s="5"/>
      <c r="V22" s="5">
        <f t="shared" si="3"/>
        <v>0</v>
      </c>
    </row>
    <row r="23" spans="3:22" x14ac:dyDescent="0.25">
      <c r="C23">
        <v>2</v>
      </c>
      <c r="D23">
        <v>2</v>
      </c>
      <c r="E23">
        <v>1</v>
      </c>
      <c r="F23">
        <v>0.98</v>
      </c>
      <c r="G23">
        <v>2</v>
      </c>
      <c r="L23">
        <v>5.5</v>
      </c>
      <c r="M23">
        <v>2</v>
      </c>
      <c r="N23" s="4">
        <v>111.6</v>
      </c>
      <c r="P23">
        <f t="shared" si="1"/>
        <v>0</v>
      </c>
      <c r="Q23">
        <v>96.92</v>
      </c>
      <c r="R23" s="2"/>
      <c r="S23">
        <f t="shared" si="2"/>
        <v>0</v>
      </c>
      <c r="T23" s="5">
        <v>89.069398535817015</v>
      </c>
      <c r="U23" s="5"/>
      <c r="V23" s="5">
        <f t="shared" si="3"/>
        <v>0</v>
      </c>
    </row>
    <row r="24" spans="3:22" x14ac:dyDescent="0.25">
      <c r="C24">
        <v>2</v>
      </c>
      <c r="D24">
        <v>2</v>
      </c>
      <c r="E24">
        <v>1</v>
      </c>
      <c r="F24">
        <v>0.98</v>
      </c>
      <c r="G24">
        <v>2</v>
      </c>
      <c r="L24">
        <v>5.5</v>
      </c>
      <c r="M24">
        <v>2</v>
      </c>
      <c r="N24" s="4">
        <v>111.6</v>
      </c>
      <c r="P24">
        <f t="shared" si="1"/>
        <v>0</v>
      </c>
      <c r="Q24">
        <v>96.92</v>
      </c>
      <c r="R24" s="2"/>
      <c r="S24">
        <f t="shared" si="2"/>
        <v>0</v>
      </c>
      <c r="T24" s="5">
        <v>89.069398535817015</v>
      </c>
      <c r="U24" s="5"/>
      <c r="V24" s="5">
        <f t="shared" si="3"/>
        <v>0</v>
      </c>
    </row>
    <row r="25" spans="3:22" x14ac:dyDescent="0.25">
      <c r="C25">
        <v>2</v>
      </c>
      <c r="D25">
        <v>2</v>
      </c>
      <c r="E25">
        <v>1</v>
      </c>
      <c r="F25">
        <v>0.98</v>
      </c>
      <c r="G25">
        <v>2</v>
      </c>
      <c r="L25">
        <v>5.5</v>
      </c>
      <c r="M25">
        <v>2</v>
      </c>
      <c r="N25" s="4">
        <v>111.6</v>
      </c>
      <c r="P25">
        <f t="shared" si="1"/>
        <v>0</v>
      </c>
      <c r="Q25">
        <v>96.92</v>
      </c>
      <c r="R25" s="2"/>
      <c r="S25">
        <f t="shared" si="2"/>
        <v>0</v>
      </c>
      <c r="T25" s="5">
        <v>89.069398535817015</v>
      </c>
      <c r="U25" s="5"/>
      <c r="V25" s="5">
        <f t="shared" si="3"/>
        <v>0</v>
      </c>
    </row>
    <row r="26" spans="3:22" x14ac:dyDescent="0.25">
      <c r="C26">
        <v>2</v>
      </c>
      <c r="D26">
        <v>2</v>
      </c>
      <c r="E26">
        <v>1</v>
      </c>
      <c r="F26">
        <v>0.98</v>
      </c>
      <c r="G26">
        <v>2</v>
      </c>
      <c r="L26">
        <v>5.5</v>
      </c>
      <c r="M26">
        <v>2</v>
      </c>
      <c r="N26" s="4">
        <v>111.6</v>
      </c>
      <c r="P26">
        <f t="shared" si="1"/>
        <v>0</v>
      </c>
      <c r="Q26">
        <v>96.92</v>
      </c>
      <c r="R26" s="2"/>
      <c r="S26">
        <f t="shared" si="2"/>
        <v>0</v>
      </c>
      <c r="T26" s="5">
        <v>89.069398535817015</v>
      </c>
      <c r="U26" s="5"/>
      <c r="V26" s="5">
        <f t="shared" si="3"/>
        <v>0</v>
      </c>
    </row>
    <row r="27" spans="3:22" x14ac:dyDescent="0.25">
      <c r="C27">
        <v>2</v>
      </c>
      <c r="D27">
        <v>2</v>
      </c>
      <c r="E27">
        <v>1</v>
      </c>
      <c r="F27">
        <v>0.98</v>
      </c>
      <c r="G27">
        <v>2</v>
      </c>
      <c r="L27">
        <v>5.5</v>
      </c>
      <c r="M27">
        <v>2</v>
      </c>
      <c r="N27" s="4">
        <v>111.6</v>
      </c>
      <c r="P27">
        <f t="shared" si="1"/>
        <v>0</v>
      </c>
      <c r="Q27">
        <v>96.92</v>
      </c>
      <c r="R27" s="2"/>
      <c r="S27">
        <f t="shared" si="2"/>
        <v>0</v>
      </c>
      <c r="T27" s="5">
        <v>89.069398535817015</v>
      </c>
      <c r="U27" s="5"/>
      <c r="V27" s="5">
        <f t="shared" si="3"/>
        <v>0</v>
      </c>
    </row>
    <row r="28" spans="3:22" x14ac:dyDescent="0.25">
      <c r="C28">
        <v>2</v>
      </c>
      <c r="D28">
        <v>2</v>
      </c>
      <c r="E28">
        <v>1</v>
      </c>
      <c r="F28">
        <v>0.98</v>
      </c>
      <c r="G28">
        <v>2</v>
      </c>
      <c r="L28">
        <v>5.5</v>
      </c>
      <c r="M28">
        <v>2</v>
      </c>
      <c r="N28" s="4">
        <v>111.6</v>
      </c>
      <c r="P28">
        <f t="shared" si="1"/>
        <v>0</v>
      </c>
      <c r="Q28">
        <v>96.92</v>
      </c>
      <c r="R28" s="2"/>
      <c r="S28">
        <f t="shared" si="2"/>
        <v>0</v>
      </c>
      <c r="T28" s="5">
        <v>89.069398535817015</v>
      </c>
    </row>
    <row r="29" spans="3:22" x14ac:dyDescent="0.25">
      <c r="C29">
        <v>2</v>
      </c>
      <c r="D29">
        <v>2</v>
      </c>
      <c r="E29">
        <v>1</v>
      </c>
      <c r="F29">
        <v>0.98</v>
      </c>
      <c r="G29">
        <v>2</v>
      </c>
      <c r="L29">
        <v>5.5</v>
      </c>
      <c r="M29">
        <v>2</v>
      </c>
      <c r="N29" s="4">
        <v>111.6</v>
      </c>
      <c r="P29">
        <f t="shared" si="1"/>
        <v>0</v>
      </c>
      <c r="Q29">
        <v>96.92</v>
      </c>
      <c r="R29" s="2"/>
      <c r="S29">
        <f t="shared" si="2"/>
        <v>0</v>
      </c>
      <c r="T29" s="5">
        <v>89.069398535817015</v>
      </c>
    </row>
    <row r="30" spans="3:22" x14ac:dyDescent="0.25">
      <c r="C30">
        <v>2</v>
      </c>
      <c r="D30">
        <v>1</v>
      </c>
      <c r="E30">
        <v>1</v>
      </c>
      <c r="F30">
        <v>0.98</v>
      </c>
      <c r="G30">
        <v>2</v>
      </c>
      <c r="I30" t="e">
        <f>#REF!/G30</f>
        <v>#REF!</v>
      </c>
      <c r="K30" t="e">
        <f>#REF!/#REF!</f>
        <v>#REF!</v>
      </c>
      <c r="L30">
        <v>5.5</v>
      </c>
      <c r="M30">
        <v>2</v>
      </c>
      <c r="N30" s="4">
        <v>111.6</v>
      </c>
      <c r="P30">
        <f t="shared" si="1"/>
        <v>0</v>
      </c>
      <c r="Q30">
        <v>96.92</v>
      </c>
      <c r="T30" s="5">
        <v>89.069398535817015</v>
      </c>
    </row>
    <row r="31" spans="3:22" x14ac:dyDescent="0.25">
      <c r="C31">
        <v>2</v>
      </c>
      <c r="D31">
        <v>1</v>
      </c>
      <c r="E31">
        <v>1</v>
      </c>
      <c r="F31">
        <v>0.98</v>
      </c>
      <c r="G31">
        <v>2</v>
      </c>
      <c r="I31" t="e">
        <f>#REF!/G31</f>
        <v>#REF!</v>
      </c>
      <c r="K31" t="e">
        <f>#REF!/#REF!</f>
        <v>#REF!</v>
      </c>
      <c r="L31">
        <v>5.5</v>
      </c>
      <c r="M31">
        <v>2</v>
      </c>
      <c r="N31" s="4">
        <v>111.6</v>
      </c>
      <c r="P31">
        <f t="shared" si="1"/>
        <v>0</v>
      </c>
      <c r="Q31">
        <v>96.92</v>
      </c>
      <c r="T31" s="5">
        <v>89.069398535817015</v>
      </c>
    </row>
    <row r="32" spans="3:22" x14ac:dyDescent="0.25">
      <c r="C32">
        <v>2</v>
      </c>
      <c r="D32">
        <v>1</v>
      </c>
      <c r="E32">
        <v>1</v>
      </c>
      <c r="F32">
        <v>0.98</v>
      </c>
      <c r="G32">
        <v>2</v>
      </c>
      <c r="I32" t="e">
        <f>#REF!/G32</f>
        <v>#REF!</v>
      </c>
      <c r="K32" t="e">
        <f>#REF!/#REF!</f>
        <v>#REF!</v>
      </c>
      <c r="L32">
        <v>5.5</v>
      </c>
      <c r="M32">
        <v>2</v>
      </c>
      <c r="N32" s="4">
        <v>111.6</v>
      </c>
      <c r="P32">
        <f t="shared" si="1"/>
        <v>0</v>
      </c>
      <c r="Q32">
        <v>96.92</v>
      </c>
      <c r="T32" s="5">
        <v>89.069398535817015</v>
      </c>
    </row>
    <row r="33" spans="3:20" x14ac:dyDescent="0.25">
      <c r="C33">
        <v>2</v>
      </c>
      <c r="D33">
        <v>1</v>
      </c>
      <c r="E33">
        <v>1</v>
      </c>
      <c r="F33">
        <v>0.98</v>
      </c>
      <c r="G33">
        <v>2</v>
      </c>
      <c r="I33" t="e">
        <f>#REF!/G33</f>
        <v>#REF!</v>
      </c>
      <c r="K33" t="e">
        <f>#REF!/#REF!</f>
        <v>#REF!</v>
      </c>
      <c r="L33">
        <v>5.5</v>
      </c>
      <c r="M33">
        <v>2</v>
      </c>
      <c r="N33" s="4">
        <v>111.6</v>
      </c>
      <c r="P33">
        <f t="shared" si="1"/>
        <v>0</v>
      </c>
      <c r="Q33">
        <v>96.92</v>
      </c>
      <c r="T33" s="5">
        <v>89.069398535817015</v>
      </c>
    </row>
    <row r="34" spans="3:20" x14ac:dyDescent="0.25">
      <c r="C34">
        <v>2</v>
      </c>
      <c r="D34">
        <v>1</v>
      </c>
      <c r="E34">
        <v>1</v>
      </c>
      <c r="F34">
        <v>0.98</v>
      </c>
      <c r="G34">
        <v>2</v>
      </c>
      <c r="I34" t="e">
        <f>#REF!/G34</f>
        <v>#REF!</v>
      </c>
      <c r="K34" t="e">
        <f>#REF!/#REF!</f>
        <v>#REF!</v>
      </c>
      <c r="L34">
        <v>5.5</v>
      </c>
      <c r="M34">
        <v>2</v>
      </c>
      <c r="N34" s="4">
        <v>111.6</v>
      </c>
      <c r="P34">
        <f t="shared" si="1"/>
        <v>0</v>
      </c>
      <c r="Q34">
        <v>96.92</v>
      </c>
      <c r="T34" s="5">
        <v>89.069398535817015</v>
      </c>
    </row>
    <row r="35" spans="3:20" x14ac:dyDescent="0.25">
      <c r="C35">
        <v>2</v>
      </c>
      <c r="D35">
        <v>1</v>
      </c>
      <c r="E35">
        <v>1</v>
      </c>
      <c r="F35">
        <v>0.98</v>
      </c>
      <c r="G35">
        <v>2</v>
      </c>
      <c r="I35" t="e">
        <f>#REF!/G35</f>
        <v>#REF!</v>
      </c>
      <c r="K35" t="e">
        <f>#REF!/#REF!</f>
        <v>#REF!</v>
      </c>
      <c r="L35">
        <v>5.5</v>
      </c>
      <c r="M35">
        <v>2</v>
      </c>
      <c r="N35" s="4">
        <v>111.6</v>
      </c>
      <c r="P35">
        <f t="shared" si="1"/>
        <v>0</v>
      </c>
      <c r="Q35">
        <v>96.92</v>
      </c>
      <c r="T35" s="5">
        <v>89.069398535817015</v>
      </c>
    </row>
    <row r="36" spans="3:20" x14ac:dyDescent="0.25">
      <c r="C36">
        <v>2</v>
      </c>
      <c r="D36">
        <v>1</v>
      </c>
      <c r="E36">
        <v>1</v>
      </c>
      <c r="F36">
        <v>0.98</v>
      </c>
      <c r="G36">
        <v>2</v>
      </c>
      <c r="I36" t="e">
        <f>#REF!/G36</f>
        <v>#REF!</v>
      </c>
      <c r="K36" t="e">
        <f>#REF!/#REF!</f>
        <v>#REF!</v>
      </c>
      <c r="L36">
        <v>5.5</v>
      </c>
      <c r="M36">
        <v>2</v>
      </c>
      <c r="N36" s="4">
        <v>111.6</v>
      </c>
      <c r="P36">
        <f t="shared" si="1"/>
        <v>0</v>
      </c>
      <c r="Q36">
        <v>96.92</v>
      </c>
      <c r="T36" s="5">
        <v>89.069398535817015</v>
      </c>
    </row>
    <row r="37" spans="3:20" x14ac:dyDescent="0.25">
      <c r="C37">
        <v>2</v>
      </c>
      <c r="D37">
        <v>2</v>
      </c>
      <c r="E37">
        <v>1</v>
      </c>
      <c r="F37">
        <v>0.98</v>
      </c>
      <c r="G37">
        <v>2</v>
      </c>
      <c r="L37">
        <v>5.5</v>
      </c>
      <c r="M37">
        <v>2</v>
      </c>
      <c r="N37" s="4">
        <v>111.6</v>
      </c>
      <c r="P37">
        <f t="shared" si="1"/>
        <v>0</v>
      </c>
      <c r="Q37">
        <v>96.92</v>
      </c>
      <c r="T37" s="5">
        <v>89.069398535817015</v>
      </c>
    </row>
    <row r="38" spans="3:20" x14ac:dyDescent="0.25">
      <c r="C38">
        <v>2</v>
      </c>
      <c r="D38">
        <v>2</v>
      </c>
      <c r="E38">
        <v>1</v>
      </c>
      <c r="F38">
        <v>0.98</v>
      </c>
      <c r="G38">
        <v>2</v>
      </c>
      <c r="L38">
        <v>5.5</v>
      </c>
      <c r="M38">
        <v>2</v>
      </c>
      <c r="N38" s="4">
        <v>111.6</v>
      </c>
      <c r="P38">
        <f t="shared" si="1"/>
        <v>0</v>
      </c>
      <c r="Q38">
        <v>96.92</v>
      </c>
      <c r="T38" s="5">
        <v>89.069398535817015</v>
      </c>
    </row>
    <row r="39" spans="3:20" x14ac:dyDescent="0.25">
      <c r="C39">
        <v>2</v>
      </c>
      <c r="D39">
        <v>2</v>
      </c>
      <c r="E39">
        <v>1</v>
      </c>
      <c r="F39">
        <v>0.98</v>
      </c>
      <c r="G39">
        <v>2</v>
      </c>
      <c r="L39">
        <v>5.5</v>
      </c>
      <c r="M39">
        <v>2</v>
      </c>
      <c r="N39" s="4">
        <v>111.6</v>
      </c>
      <c r="P39">
        <f t="shared" si="1"/>
        <v>0</v>
      </c>
      <c r="Q39">
        <v>96.92</v>
      </c>
      <c r="T39" s="5">
        <v>89.069398535817015</v>
      </c>
    </row>
    <row r="40" spans="3:20" x14ac:dyDescent="0.25">
      <c r="C40">
        <v>2</v>
      </c>
      <c r="D40">
        <v>2</v>
      </c>
      <c r="E40">
        <v>1</v>
      </c>
      <c r="F40">
        <v>0.98</v>
      </c>
      <c r="G40">
        <v>2</v>
      </c>
      <c r="L40">
        <v>5.5</v>
      </c>
      <c r="M40">
        <v>2</v>
      </c>
      <c r="N40" s="4">
        <v>111.6</v>
      </c>
      <c r="P40">
        <f t="shared" si="1"/>
        <v>0</v>
      </c>
      <c r="Q40">
        <v>96.92</v>
      </c>
      <c r="T40" s="5">
        <v>89.069398535817015</v>
      </c>
    </row>
    <row r="41" spans="3:20" x14ac:dyDescent="0.25">
      <c r="C41">
        <v>2</v>
      </c>
      <c r="D41">
        <v>2</v>
      </c>
      <c r="E41">
        <v>1</v>
      </c>
      <c r="F41">
        <v>0.98</v>
      </c>
      <c r="G41">
        <v>2</v>
      </c>
      <c r="L41">
        <v>5.5</v>
      </c>
      <c r="M41">
        <v>2</v>
      </c>
      <c r="N41" s="4">
        <v>111.6</v>
      </c>
      <c r="P41">
        <f t="shared" si="1"/>
        <v>0</v>
      </c>
      <c r="Q41">
        <v>96.92</v>
      </c>
      <c r="T41" s="5">
        <v>89.069398535817015</v>
      </c>
    </row>
    <row r="42" spans="3:20" x14ac:dyDescent="0.25">
      <c r="C42">
        <v>2</v>
      </c>
      <c r="D42">
        <v>2</v>
      </c>
      <c r="E42">
        <v>1</v>
      </c>
      <c r="F42">
        <v>0.98</v>
      </c>
      <c r="G42">
        <v>2</v>
      </c>
      <c r="L42">
        <v>5.5</v>
      </c>
      <c r="M42">
        <v>2</v>
      </c>
      <c r="N42" s="4">
        <v>111.6</v>
      </c>
      <c r="P42">
        <f t="shared" si="1"/>
        <v>0</v>
      </c>
      <c r="Q42">
        <v>96.92</v>
      </c>
      <c r="T42" s="5">
        <v>89.069398535817015</v>
      </c>
    </row>
    <row r="43" spans="3:20" x14ac:dyDescent="0.25">
      <c r="C43">
        <v>2</v>
      </c>
      <c r="D43">
        <v>2</v>
      </c>
      <c r="E43">
        <v>1</v>
      </c>
      <c r="F43">
        <v>0.98</v>
      </c>
      <c r="G43">
        <v>2</v>
      </c>
      <c r="L43">
        <v>5.5</v>
      </c>
      <c r="M43">
        <v>2</v>
      </c>
      <c r="N43" s="4">
        <v>111.6</v>
      </c>
      <c r="P43">
        <f t="shared" si="1"/>
        <v>0</v>
      </c>
      <c r="Q43">
        <v>96.92</v>
      </c>
      <c r="T43" s="5">
        <v>89.069398535817015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C5D-0173-4E89-A9B2-67965BF7911E}">
  <dimension ref="A1:V43"/>
  <sheetViews>
    <sheetView zoomScale="85" zoomScaleNormal="85" workbookViewId="0">
      <selection activeCell="K18" sqref="K18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customWidth="1"/>
    <col min="10" max="10" width="26.28515625" bestFit="1" customWidth="1"/>
    <col min="11" max="11" width="16.5703125" customWidth="1"/>
    <col min="13" max="13" width="22.140625" customWidth="1"/>
    <col min="14" max="14" width="23.28515625" customWidth="1"/>
    <col min="15" max="15" width="26.5703125" customWidth="1"/>
    <col min="16" max="17" width="14.85546875" customWidth="1"/>
    <col min="18" max="18" width="23.5703125" bestFit="1" customWidth="1"/>
    <col min="19" max="19" width="15.7109375" bestFit="1" customWidth="1"/>
    <col min="20" max="20" width="15.7109375" customWidth="1"/>
    <col min="21" max="21" width="22.140625" bestFit="1" customWidth="1"/>
    <col min="22" max="22" width="14.28515625" bestFit="1" customWidth="1"/>
  </cols>
  <sheetData>
    <row r="1" spans="1:22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19</v>
      </c>
      <c r="J1" t="s">
        <v>25</v>
      </c>
      <c r="K1" t="s">
        <v>26</v>
      </c>
      <c r="L1" t="s">
        <v>0</v>
      </c>
      <c r="M1" t="s">
        <v>1</v>
      </c>
      <c r="N1" t="s">
        <v>17</v>
      </c>
      <c r="O1" t="s">
        <v>7</v>
      </c>
      <c r="P1" t="s">
        <v>10</v>
      </c>
      <c r="Q1" t="s">
        <v>28</v>
      </c>
      <c r="R1" t="s">
        <v>23</v>
      </c>
      <c r="S1" t="s">
        <v>21</v>
      </c>
      <c r="T1" t="s">
        <v>29</v>
      </c>
      <c r="U1" s="5" t="s">
        <v>30</v>
      </c>
      <c r="V1" t="s">
        <v>22</v>
      </c>
    </row>
    <row r="2" spans="1:22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5</v>
      </c>
      <c r="H2">
        <v>0.08</v>
      </c>
      <c r="I2">
        <f>H2/G2</f>
        <v>1.6E-2</v>
      </c>
      <c r="J2">
        <v>4.4800000000000004</v>
      </c>
      <c r="K2">
        <f>J2/G2</f>
        <v>0.89600000000000013</v>
      </c>
      <c r="L2">
        <v>5.62</v>
      </c>
      <c r="M2">
        <v>2</v>
      </c>
      <c r="N2" s="4">
        <v>93.58</v>
      </c>
      <c r="O2">
        <v>93.58</v>
      </c>
      <c r="P2">
        <f>O2/N2</f>
        <v>1</v>
      </c>
      <c r="Q2">
        <v>97.14</v>
      </c>
      <c r="R2">
        <v>97.14</v>
      </c>
      <c r="S2">
        <f>R2/Q2</f>
        <v>1</v>
      </c>
      <c r="T2" s="5">
        <v>70.201083540212707</v>
      </c>
      <c r="U2">
        <v>70.201083540212707</v>
      </c>
      <c r="V2">
        <f>U2/T2</f>
        <v>1</v>
      </c>
    </row>
    <row r="3" spans="1:22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5</v>
      </c>
      <c r="H3">
        <v>0.16</v>
      </c>
      <c r="I3" s="5">
        <f t="shared" ref="I3:I8" si="0">H3/G3</f>
        <v>3.2000000000000001E-2</v>
      </c>
      <c r="J3">
        <v>3.32</v>
      </c>
      <c r="K3" s="5">
        <f>J3/G3</f>
        <v>0.66399999999999992</v>
      </c>
      <c r="L3">
        <v>5.52</v>
      </c>
      <c r="M3">
        <v>2</v>
      </c>
      <c r="N3" s="4">
        <v>93.58</v>
      </c>
      <c r="O3">
        <v>52.58</v>
      </c>
      <c r="P3">
        <f t="shared" ref="P3:P43" si="1">O3/N3</f>
        <v>0.56187219491344309</v>
      </c>
      <c r="Q3">
        <v>97.14</v>
      </c>
      <c r="R3">
        <v>72.81</v>
      </c>
      <c r="S3">
        <f t="shared" ref="S3:S29" si="2">R3/Q3</f>
        <v>0.74953675108091411</v>
      </c>
      <c r="T3" s="5">
        <v>70.201083540212707</v>
      </c>
      <c r="U3" s="3">
        <v>27.066152943395053</v>
      </c>
      <c r="V3" s="5">
        <f t="shared" ref="V3:V27" si="3">U3/T3</f>
        <v>0.38555178322697786</v>
      </c>
    </row>
    <row r="4" spans="1:22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5</v>
      </c>
      <c r="H4">
        <v>0.04</v>
      </c>
      <c r="I4" s="5">
        <f t="shared" si="0"/>
        <v>8.0000000000000002E-3</v>
      </c>
      <c r="J4">
        <v>2.56</v>
      </c>
      <c r="K4" s="5">
        <f>J4/G4</f>
        <v>0.51200000000000001</v>
      </c>
      <c r="L4">
        <v>5.34</v>
      </c>
      <c r="M4">
        <v>2</v>
      </c>
      <c r="N4" s="4">
        <v>93.58</v>
      </c>
      <c r="O4">
        <v>36.479999999999997</v>
      </c>
      <c r="P4">
        <f t="shared" si="1"/>
        <v>0.38982688608677063</v>
      </c>
      <c r="Q4">
        <v>97.14</v>
      </c>
      <c r="R4">
        <v>72.59</v>
      </c>
      <c r="S4">
        <f t="shared" si="2"/>
        <v>0.74727197858760552</v>
      </c>
      <c r="T4" s="5">
        <v>70.201083540212707</v>
      </c>
      <c r="U4" s="3">
        <v>10.312302875794966</v>
      </c>
      <c r="V4" s="5">
        <f t="shared" si="3"/>
        <v>0.146896634008332</v>
      </c>
    </row>
    <row r="5" spans="1:22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5</v>
      </c>
      <c r="H5">
        <v>0.04</v>
      </c>
      <c r="I5" s="5">
        <f t="shared" si="0"/>
        <v>8.0000000000000002E-3</v>
      </c>
      <c r="J5">
        <v>1.76</v>
      </c>
      <c r="K5" s="5">
        <f>J5/G5</f>
        <v>0.35199999999999998</v>
      </c>
      <c r="L5">
        <v>5.21</v>
      </c>
      <c r="M5">
        <v>2</v>
      </c>
      <c r="N5" s="4">
        <v>93.58</v>
      </c>
      <c r="O5">
        <v>20.27</v>
      </c>
      <c r="P5">
        <f t="shared" si="1"/>
        <v>0.21660611241718317</v>
      </c>
      <c r="Q5">
        <v>97.14</v>
      </c>
      <c r="R5">
        <v>55.42</v>
      </c>
      <c r="S5">
        <f t="shared" si="2"/>
        <v>0.57051677990529137</v>
      </c>
      <c r="T5" s="5">
        <v>70.201083540212707</v>
      </c>
      <c r="U5" s="3">
        <v>3.7466973874567295</v>
      </c>
      <c r="V5" s="5">
        <f t="shared" si="3"/>
        <v>5.3370933873271909E-2</v>
      </c>
    </row>
    <row r="6" spans="1:22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5</v>
      </c>
      <c r="H6">
        <v>0.03</v>
      </c>
      <c r="I6" s="5">
        <f t="shared" si="0"/>
        <v>6.0000000000000001E-3</v>
      </c>
      <c r="J6">
        <v>1.25</v>
      </c>
      <c r="K6" s="5">
        <f>J6/G6</f>
        <v>0.25</v>
      </c>
      <c r="L6">
        <v>5.13</v>
      </c>
      <c r="M6">
        <v>2</v>
      </c>
      <c r="N6" s="4">
        <v>93.58</v>
      </c>
      <c r="O6">
        <v>16.16</v>
      </c>
      <c r="P6">
        <f t="shared" si="1"/>
        <v>0.17268647146826246</v>
      </c>
      <c r="Q6">
        <v>97.14</v>
      </c>
      <c r="R6">
        <v>43.2</v>
      </c>
      <c r="S6">
        <f t="shared" si="2"/>
        <v>0.44471896232242125</v>
      </c>
      <c r="T6" s="5">
        <v>70.201083540212707</v>
      </c>
      <c r="U6" s="3">
        <v>1.3476147311634041</v>
      </c>
      <c r="V6" s="5">
        <f t="shared" si="3"/>
        <v>1.919649474343884E-2</v>
      </c>
    </row>
    <row r="7" spans="1:22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5</v>
      </c>
      <c r="H7">
        <v>0.01</v>
      </c>
      <c r="I7" s="5">
        <f t="shared" si="0"/>
        <v>2E-3</v>
      </c>
      <c r="J7">
        <v>0.86</v>
      </c>
      <c r="K7" s="5">
        <f>J7/G7</f>
        <v>0.17199999999999999</v>
      </c>
      <c r="L7">
        <v>5.08</v>
      </c>
      <c r="M7">
        <v>2</v>
      </c>
      <c r="N7" s="4">
        <v>93.58</v>
      </c>
      <c r="O7">
        <v>5.67</v>
      </c>
      <c r="P7">
        <f t="shared" si="1"/>
        <v>6.0589869630262874E-2</v>
      </c>
      <c r="Q7">
        <v>97.14</v>
      </c>
      <c r="R7">
        <v>35.81</v>
      </c>
      <c r="S7">
        <f t="shared" si="2"/>
        <v>0.3686431953880997</v>
      </c>
      <c r="T7" s="5">
        <v>70.201083540212707</v>
      </c>
      <c r="U7" s="3">
        <v>0.44070083245943686</v>
      </c>
      <c r="V7" s="5">
        <f t="shared" si="3"/>
        <v>6.2776927396995781E-3</v>
      </c>
    </row>
    <row r="8" spans="1:22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5</v>
      </c>
      <c r="H8">
        <v>0.01</v>
      </c>
      <c r="I8" s="5">
        <f t="shared" si="0"/>
        <v>2E-3</v>
      </c>
      <c r="J8">
        <v>0.62</v>
      </c>
      <c r="K8" s="5">
        <f>J8/G8</f>
        <v>0.124</v>
      </c>
      <c r="L8">
        <v>5.16</v>
      </c>
      <c r="M8">
        <v>2</v>
      </c>
      <c r="N8" s="4">
        <v>93.58</v>
      </c>
      <c r="O8">
        <v>1.79</v>
      </c>
      <c r="P8">
        <f t="shared" si="1"/>
        <v>1.9128018807437489E-2</v>
      </c>
      <c r="Q8">
        <v>97.14</v>
      </c>
      <c r="R8">
        <v>30.89</v>
      </c>
      <c r="S8">
        <f t="shared" si="2"/>
        <v>0.31799464690137946</v>
      </c>
      <c r="T8" s="5">
        <v>70.201083540212707</v>
      </c>
      <c r="U8" s="3">
        <v>0</v>
      </c>
      <c r="V8" s="5">
        <f t="shared" si="3"/>
        <v>0</v>
      </c>
    </row>
    <row r="9" spans="1:22" x14ac:dyDescent="0.25">
      <c r="C9">
        <v>1</v>
      </c>
      <c r="D9">
        <v>2</v>
      </c>
      <c r="E9">
        <v>1</v>
      </c>
      <c r="F9">
        <v>0.98</v>
      </c>
      <c r="G9">
        <v>5</v>
      </c>
      <c r="L9">
        <v>5.5</v>
      </c>
      <c r="M9">
        <v>2</v>
      </c>
      <c r="N9" s="4">
        <v>93.58</v>
      </c>
      <c r="P9">
        <f t="shared" si="1"/>
        <v>0</v>
      </c>
      <c r="Q9">
        <v>97.14</v>
      </c>
      <c r="S9">
        <f t="shared" si="2"/>
        <v>0</v>
      </c>
      <c r="T9" s="5">
        <v>70.201083540212707</v>
      </c>
      <c r="U9" s="3"/>
      <c r="V9" s="5">
        <f t="shared" si="3"/>
        <v>0</v>
      </c>
    </row>
    <row r="10" spans="1:22" x14ac:dyDescent="0.25">
      <c r="C10">
        <v>1</v>
      </c>
      <c r="D10">
        <v>2</v>
      </c>
      <c r="E10">
        <v>1</v>
      </c>
      <c r="F10">
        <v>0.98</v>
      </c>
      <c r="G10">
        <v>5</v>
      </c>
      <c r="L10">
        <v>5.5</v>
      </c>
      <c r="M10">
        <v>2</v>
      </c>
      <c r="N10" s="4">
        <v>93.58</v>
      </c>
      <c r="P10">
        <f t="shared" si="1"/>
        <v>0</v>
      </c>
      <c r="Q10">
        <v>97.14</v>
      </c>
      <c r="S10">
        <f t="shared" si="2"/>
        <v>0</v>
      </c>
      <c r="T10" s="5">
        <v>70.201083540212707</v>
      </c>
      <c r="U10" s="3"/>
      <c r="V10" s="5">
        <f t="shared" si="3"/>
        <v>0</v>
      </c>
    </row>
    <row r="11" spans="1:22" x14ac:dyDescent="0.25">
      <c r="C11">
        <v>1</v>
      </c>
      <c r="D11">
        <v>2</v>
      </c>
      <c r="E11">
        <v>1</v>
      </c>
      <c r="F11">
        <v>0.98</v>
      </c>
      <c r="G11">
        <v>5</v>
      </c>
      <c r="L11">
        <v>5.5</v>
      </c>
      <c r="M11">
        <v>2</v>
      </c>
      <c r="N11" s="4">
        <v>93.58</v>
      </c>
      <c r="P11">
        <f t="shared" si="1"/>
        <v>0</v>
      </c>
      <c r="Q11">
        <v>97.14</v>
      </c>
      <c r="S11">
        <f t="shared" si="2"/>
        <v>0</v>
      </c>
      <c r="T11" s="5">
        <v>70.201083540212707</v>
      </c>
      <c r="U11" s="3"/>
      <c r="V11" s="5">
        <f t="shared" si="3"/>
        <v>0</v>
      </c>
    </row>
    <row r="12" spans="1:22" x14ac:dyDescent="0.25">
      <c r="C12">
        <v>1</v>
      </c>
      <c r="D12">
        <v>2</v>
      </c>
      <c r="E12">
        <v>1</v>
      </c>
      <c r="F12">
        <v>0.98</v>
      </c>
      <c r="G12">
        <v>5</v>
      </c>
      <c r="L12">
        <v>5.5</v>
      </c>
      <c r="M12">
        <v>2</v>
      </c>
      <c r="N12" s="4">
        <v>93.58</v>
      </c>
      <c r="P12">
        <f t="shared" si="1"/>
        <v>0</v>
      </c>
      <c r="Q12">
        <v>97.14</v>
      </c>
      <c r="S12">
        <f t="shared" si="2"/>
        <v>0</v>
      </c>
      <c r="T12" s="5">
        <v>70.201083540212707</v>
      </c>
      <c r="U12" s="3"/>
      <c r="V12" s="5">
        <f t="shared" si="3"/>
        <v>0</v>
      </c>
    </row>
    <row r="13" spans="1:22" x14ac:dyDescent="0.25">
      <c r="C13">
        <v>1</v>
      </c>
      <c r="D13">
        <v>2</v>
      </c>
      <c r="E13">
        <v>1</v>
      </c>
      <c r="F13">
        <v>0.98</v>
      </c>
      <c r="G13">
        <v>5</v>
      </c>
      <c r="L13">
        <v>5.5</v>
      </c>
      <c r="M13">
        <v>2</v>
      </c>
      <c r="N13" s="4">
        <v>93.58</v>
      </c>
      <c r="P13">
        <f t="shared" si="1"/>
        <v>0</v>
      </c>
      <c r="Q13">
        <v>97.14</v>
      </c>
      <c r="S13">
        <f t="shared" si="2"/>
        <v>0</v>
      </c>
      <c r="T13" s="5">
        <v>70.201083540212707</v>
      </c>
      <c r="U13" s="3"/>
      <c r="V13" s="5">
        <f t="shared" si="3"/>
        <v>0</v>
      </c>
    </row>
    <row r="14" spans="1:22" x14ac:dyDescent="0.25">
      <c r="C14">
        <v>1</v>
      </c>
      <c r="D14">
        <v>2</v>
      </c>
      <c r="E14">
        <v>1</v>
      </c>
      <c r="F14">
        <v>0.98</v>
      </c>
      <c r="G14">
        <v>5</v>
      </c>
      <c r="L14">
        <v>5.5</v>
      </c>
      <c r="M14">
        <v>2</v>
      </c>
      <c r="N14" s="4">
        <v>93.58</v>
      </c>
      <c r="P14">
        <f t="shared" si="1"/>
        <v>0</v>
      </c>
      <c r="Q14">
        <v>97.14</v>
      </c>
      <c r="S14">
        <f t="shared" si="2"/>
        <v>0</v>
      </c>
      <c r="T14" s="5">
        <v>70.201083540212707</v>
      </c>
      <c r="U14" s="3"/>
      <c r="V14" s="5">
        <f t="shared" si="3"/>
        <v>0</v>
      </c>
    </row>
    <row r="15" spans="1:22" x14ac:dyDescent="0.25">
      <c r="C15">
        <v>1</v>
      </c>
      <c r="D15">
        <v>2</v>
      </c>
      <c r="E15">
        <v>1</v>
      </c>
      <c r="F15">
        <v>0.98</v>
      </c>
      <c r="G15">
        <v>5</v>
      </c>
      <c r="L15">
        <v>5.5</v>
      </c>
      <c r="M15">
        <v>2</v>
      </c>
      <c r="N15" s="4">
        <v>93.58</v>
      </c>
      <c r="P15">
        <f t="shared" si="1"/>
        <v>0</v>
      </c>
      <c r="Q15">
        <v>97.14</v>
      </c>
      <c r="S15">
        <f t="shared" si="2"/>
        <v>0</v>
      </c>
      <c r="T15" s="5">
        <v>70.201083540212707</v>
      </c>
      <c r="U15" s="3"/>
      <c r="V15" s="5">
        <f t="shared" si="3"/>
        <v>0</v>
      </c>
    </row>
    <row r="16" spans="1:22" x14ac:dyDescent="0.25">
      <c r="C16">
        <v>2</v>
      </c>
      <c r="D16">
        <v>1</v>
      </c>
      <c r="E16">
        <v>1</v>
      </c>
      <c r="F16">
        <v>0.98</v>
      </c>
      <c r="G16">
        <v>5</v>
      </c>
      <c r="I16" t="e">
        <f>#REF!/G16</f>
        <v>#REF!</v>
      </c>
      <c r="K16" t="e">
        <f>#REF!/#REF!</f>
        <v>#REF!</v>
      </c>
      <c r="L16">
        <v>5.5</v>
      </c>
      <c r="M16">
        <v>2</v>
      </c>
      <c r="N16" s="4">
        <v>93.58</v>
      </c>
      <c r="P16">
        <f t="shared" si="1"/>
        <v>0</v>
      </c>
      <c r="Q16">
        <v>97.14</v>
      </c>
      <c r="R16" s="2"/>
      <c r="S16">
        <f t="shared" si="2"/>
        <v>0</v>
      </c>
      <c r="T16" s="5">
        <v>70.201083540212707</v>
      </c>
      <c r="U16" s="3"/>
      <c r="V16" s="5">
        <f>U16/T16</f>
        <v>0</v>
      </c>
    </row>
    <row r="17" spans="3:22" x14ac:dyDescent="0.25">
      <c r="C17">
        <v>2</v>
      </c>
      <c r="D17">
        <v>1</v>
      </c>
      <c r="E17">
        <v>1</v>
      </c>
      <c r="F17">
        <v>0.98</v>
      </c>
      <c r="G17">
        <v>5</v>
      </c>
      <c r="I17" t="e">
        <f>#REF!/G17</f>
        <v>#REF!</v>
      </c>
      <c r="K17" t="e">
        <f>#REF!/#REF!</f>
        <v>#REF!</v>
      </c>
      <c r="L17">
        <v>5.5</v>
      </c>
      <c r="M17">
        <v>2</v>
      </c>
      <c r="N17" s="4">
        <v>93.58</v>
      </c>
      <c r="P17">
        <f t="shared" si="1"/>
        <v>0</v>
      </c>
      <c r="Q17">
        <v>97.14</v>
      </c>
      <c r="R17" s="2"/>
      <c r="S17">
        <f t="shared" si="2"/>
        <v>0</v>
      </c>
      <c r="T17" s="5">
        <v>70.201083540212707</v>
      </c>
      <c r="U17" s="3"/>
      <c r="V17" s="5">
        <f t="shared" si="3"/>
        <v>0</v>
      </c>
    </row>
    <row r="18" spans="3:22" x14ac:dyDescent="0.25">
      <c r="C18">
        <v>2</v>
      </c>
      <c r="D18">
        <v>1</v>
      </c>
      <c r="E18">
        <v>1</v>
      </c>
      <c r="F18">
        <v>0.98</v>
      </c>
      <c r="G18">
        <v>5</v>
      </c>
      <c r="I18" t="e">
        <f>#REF!/G18</f>
        <v>#REF!</v>
      </c>
      <c r="K18" t="e">
        <f>#REF!/#REF!</f>
        <v>#REF!</v>
      </c>
      <c r="L18">
        <v>5.5</v>
      </c>
      <c r="M18">
        <v>2</v>
      </c>
      <c r="N18" s="4">
        <v>93.58</v>
      </c>
      <c r="P18">
        <f t="shared" si="1"/>
        <v>0</v>
      </c>
      <c r="Q18">
        <v>97.14</v>
      </c>
      <c r="R18" s="2"/>
      <c r="S18">
        <f t="shared" si="2"/>
        <v>0</v>
      </c>
      <c r="T18" s="5">
        <v>70.201083540212707</v>
      </c>
      <c r="U18" s="3"/>
      <c r="V18" s="5">
        <f t="shared" si="3"/>
        <v>0</v>
      </c>
    </row>
    <row r="19" spans="3:22" x14ac:dyDescent="0.25">
      <c r="C19">
        <v>2</v>
      </c>
      <c r="D19">
        <v>1</v>
      </c>
      <c r="E19">
        <v>1</v>
      </c>
      <c r="F19">
        <v>0.98</v>
      </c>
      <c r="G19">
        <v>5</v>
      </c>
      <c r="I19" t="e">
        <f>#REF!/G19</f>
        <v>#REF!</v>
      </c>
      <c r="K19" t="e">
        <f>#REF!/#REF!</f>
        <v>#REF!</v>
      </c>
      <c r="L19">
        <v>5.5</v>
      </c>
      <c r="M19">
        <v>2</v>
      </c>
      <c r="N19" s="4">
        <v>93.58</v>
      </c>
      <c r="P19">
        <f t="shared" si="1"/>
        <v>0</v>
      </c>
      <c r="Q19">
        <v>97.14</v>
      </c>
      <c r="R19" s="2"/>
      <c r="S19">
        <f t="shared" si="2"/>
        <v>0</v>
      </c>
      <c r="T19" s="5">
        <v>70.201083540212707</v>
      </c>
      <c r="U19" s="3"/>
      <c r="V19" s="5">
        <f t="shared" si="3"/>
        <v>0</v>
      </c>
    </row>
    <row r="20" spans="3:22" x14ac:dyDescent="0.25">
      <c r="C20">
        <v>2</v>
      </c>
      <c r="D20">
        <v>1</v>
      </c>
      <c r="E20">
        <v>1</v>
      </c>
      <c r="F20">
        <v>0.98</v>
      </c>
      <c r="G20">
        <v>5</v>
      </c>
      <c r="I20" t="e">
        <f>#REF!/G20</f>
        <v>#REF!</v>
      </c>
      <c r="K20" t="e">
        <f>#REF!/#REF!</f>
        <v>#REF!</v>
      </c>
      <c r="L20">
        <v>5.5</v>
      </c>
      <c r="M20">
        <v>2</v>
      </c>
      <c r="N20" s="4">
        <v>93.58</v>
      </c>
      <c r="P20">
        <f t="shared" si="1"/>
        <v>0</v>
      </c>
      <c r="Q20">
        <v>97.14</v>
      </c>
      <c r="R20" s="2"/>
      <c r="S20">
        <f t="shared" si="2"/>
        <v>0</v>
      </c>
      <c r="T20" s="5">
        <v>70.201083540212707</v>
      </c>
      <c r="U20" s="3"/>
      <c r="V20" s="5">
        <f t="shared" si="3"/>
        <v>0</v>
      </c>
    </row>
    <row r="21" spans="3:22" x14ac:dyDescent="0.25">
      <c r="C21">
        <v>2</v>
      </c>
      <c r="D21">
        <v>1</v>
      </c>
      <c r="E21">
        <v>1</v>
      </c>
      <c r="F21">
        <v>0.98</v>
      </c>
      <c r="G21">
        <v>5</v>
      </c>
      <c r="I21" t="e">
        <f>#REF!/G21</f>
        <v>#REF!</v>
      </c>
      <c r="K21" t="e">
        <f>#REF!/#REF!</f>
        <v>#REF!</v>
      </c>
      <c r="L21">
        <v>5.5</v>
      </c>
      <c r="M21">
        <v>2</v>
      </c>
      <c r="N21" s="4">
        <v>93.58</v>
      </c>
      <c r="P21">
        <f t="shared" si="1"/>
        <v>0</v>
      </c>
      <c r="Q21">
        <v>97.14</v>
      </c>
      <c r="R21" s="2"/>
      <c r="S21">
        <f t="shared" si="2"/>
        <v>0</v>
      </c>
      <c r="T21" s="5">
        <v>70.201083540212707</v>
      </c>
      <c r="U21" s="3"/>
      <c r="V21" s="5">
        <f t="shared" si="3"/>
        <v>0</v>
      </c>
    </row>
    <row r="22" spans="3:22" x14ac:dyDescent="0.25">
      <c r="C22">
        <v>2</v>
      </c>
      <c r="D22">
        <v>1</v>
      </c>
      <c r="E22">
        <v>1</v>
      </c>
      <c r="F22">
        <v>0.98</v>
      </c>
      <c r="G22">
        <v>5</v>
      </c>
      <c r="I22" t="e">
        <f>#REF!/G22</f>
        <v>#REF!</v>
      </c>
      <c r="K22" t="e">
        <f>#REF!/#REF!</f>
        <v>#REF!</v>
      </c>
      <c r="L22">
        <v>5.5</v>
      </c>
      <c r="M22">
        <v>2</v>
      </c>
      <c r="N22" s="4">
        <v>93.58</v>
      </c>
      <c r="P22">
        <f t="shared" si="1"/>
        <v>0</v>
      </c>
      <c r="Q22">
        <v>97.14</v>
      </c>
      <c r="R22" s="2"/>
      <c r="S22">
        <f t="shared" si="2"/>
        <v>0</v>
      </c>
      <c r="T22" s="5">
        <v>70.201083540212707</v>
      </c>
      <c r="U22" s="3"/>
      <c r="V22" s="5">
        <f t="shared" si="3"/>
        <v>0</v>
      </c>
    </row>
    <row r="23" spans="3:22" x14ac:dyDescent="0.25">
      <c r="C23">
        <v>2</v>
      </c>
      <c r="D23">
        <v>2</v>
      </c>
      <c r="E23">
        <v>1</v>
      </c>
      <c r="F23">
        <v>0.98</v>
      </c>
      <c r="G23">
        <v>5</v>
      </c>
      <c r="L23">
        <v>5.5</v>
      </c>
      <c r="M23">
        <v>2</v>
      </c>
      <c r="N23" s="4">
        <v>93.58</v>
      </c>
      <c r="P23">
        <f t="shared" si="1"/>
        <v>0</v>
      </c>
      <c r="Q23">
        <v>97.14</v>
      </c>
      <c r="R23" s="2"/>
      <c r="S23">
        <f t="shared" si="2"/>
        <v>0</v>
      </c>
      <c r="T23" s="5">
        <v>70.201083540212707</v>
      </c>
      <c r="U23" s="3"/>
      <c r="V23" s="5">
        <f t="shared" si="3"/>
        <v>0</v>
      </c>
    </row>
    <row r="24" spans="3:22" x14ac:dyDescent="0.25">
      <c r="C24">
        <v>2</v>
      </c>
      <c r="D24">
        <v>2</v>
      </c>
      <c r="E24">
        <v>1</v>
      </c>
      <c r="F24">
        <v>0.98</v>
      </c>
      <c r="G24">
        <v>5</v>
      </c>
      <c r="L24">
        <v>5.5</v>
      </c>
      <c r="M24">
        <v>2</v>
      </c>
      <c r="N24" s="4">
        <v>93.58</v>
      </c>
      <c r="P24">
        <f t="shared" si="1"/>
        <v>0</v>
      </c>
      <c r="Q24">
        <v>97.14</v>
      </c>
      <c r="R24" s="2"/>
      <c r="S24">
        <f t="shared" si="2"/>
        <v>0</v>
      </c>
      <c r="T24" s="5">
        <v>70.201083540212707</v>
      </c>
      <c r="U24" s="3"/>
      <c r="V24" s="5">
        <f t="shared" si="3"/>
        <v>0</v>
      </c>
    </row>
    <row r="25" spans="3:22" x14ac:dyDescent="0.25">
      <c r="C25">
        <v>2</v>
      </c>
      <c r="D25">
        <v>2</v>
      </c>
      <c r="E25">
        <v>1</v>
      </c>
      <c r="F25">
        <v>0.98</v>
      </c>
      <c r="G25">
        <v>5</v>
      </c>
      <c r="L25">
        <v>5.5</v>
      </c>
      <c r="M25">
        <v>2</v>
      </c>
      <c r="N25" s="4">
        <v>93.58</v>
      </c>
      <c r="P25">
        <f t="shared" si="1"/>
        <v>0</v>
      </c>
      <c r="Q25">
        <v>97.14</v>
      </c>
      <c r="R25" s="2"/>
      <c r="S25">
        <f t="shared" si="2"/>
        <v>0</v>
      </c>
      <c r="T25" s="5">
        <v>70.201083540212707</v>
      </c>
      <c r="U25" s="3"/>
      <c r="V25" s="5">
        <f t="shared" si="3"/>
        <v>0</v>
      </c>
    </row>
    <row r="26" spans="3:22" x14ac:dyDescent="0.25">
      <c r="C26">
        <v>2</v>
      </c>
      <c r="D26">
        <v>2</v>
      </c>
      <c r="E26">
        <v>1</v>
      </c>
      <c r="F26">
        <v>0.98</v>
      </c>
      <c r="G26">
        <v>5</v>
      </c>
      <c r="L26">
        <v>5.5</v>
      </c>
      <c r="M26">
        <v>2</v>
      </c>
      <c r="N26" s="4">
        <v>93.58</v>
      </c>
      <c r="P26">
        <f t="shared" si="1"/>
        <v>0</v>
      </c>
      <c r="Q26">
        <v>97.14</v>
      </c>
      <c r="R26" s="2"/>
      <c r="S26">
        <f t="shared" si="2"/>
        <v>0</v>
      </c>
      <c r="T26" s="5">
        <v>70.201083540212707</v>
      </c>
      <c r="U26" s="3"/>
      <c r="V26" s="5">
        <f t="shared" si="3"/>
        <v>0</v>
      </c>
    </row>
    <row r="27" spans="3:22" x14ac:dyDescent="0.25">
      <c r="C27">
        <v>2</v>
      </c>
      <c r="D27">
        <v>2</v>
      </c>
      <c r="E27">
        <v>1</v>
      </c>
      <c r="F27">
        <v>0.98</v>
      </c>
      <c r="G27">
        <v>5</v>
      </c>
      <c r="L27">
        <v>5.5</v>
      </c>
      <c r="M27">
        <v>2</v>
      </c>
      <c r="N27" s="4">
        <v>93.58</v>
      </c>
      <c r="P27">
        <f t="shared" si="1"/>
        <v>0</v>
      </c>
      <c r="Q27">
        <v>97.14</v>
      </c>
      <c r="R27" s="2"/>
      <c r="S27">
        <f t="shared" si="2"/>
        <v>0</v>
      </c>
      <c r="T27" s="5">
        <v>70.201083540212707</v>
      </c>
      <c r="U27" s="3"/>
      <c r="V27" s="5">
        <f t="shared" si="3"/>
        <v>0</v>
      </c>
    </row>
    <row r="28" spans="3:22" x14ac:dyDescent="0.25">
      <c r="C28">
        <v>2</v>
      </c>
      <c r="D28">
        <v>2</v>
      </c>
      <c r="E28">
        <v>1</v>
      </c>
      <c r="F28">
        <v>0.98</v>
      </c>
      <c r="G28">
        <v>5</v>
      </c>
      <c r="L28">
        <v>5.5</v>
      </c>
      <c r="M28">
        <v>2</v>
      </c>
      <c r="N28" s="4">
        <v>93.58</v>
      </c>
      <c r="P28">
        <f t="shared" si="1"/>
        <v>0</v>
      </c>
      <c r="Q28">
        <v>97.14</v>
      </c>
      <c r="R28" s="2"/>
      <c r="S28">
        <f t="shared" si="2"/>
        <v>0</v>
      </c>
      <c r="T28" s="5">
        <v>70.201083540212707</v>
      </c>
    </row>
    <row r="29" spans="3:22" x14ac:dyDescent="0.25">
      <c r="C29">
        <v>2</v>
      </c>
      <c r="D29">
        <v>2</v>
      </c>
      <c r="E29">
        <v>1</v>
      </c>
      <c r="F29">
        <v>0.98</v>
      </c>
      <c r="G29">
        <v>5</v>
      </c>
      <c r="L29">
        <v>5.5</v>
      </c>
      <c r="M29">
        <v>2</v>
      </c>
      <c r="N29" s="4">
        <v>93.58</v>
      </c>
      <c r="P29">
        <f t="shared" si="1"/>
        <v>0</v>
      </c>
      <c r="Q29">
        <v>97.14</v>
      </c>
      <c r="R29" s="2"/>
      <c r="S29">
        <f t="shared" si="2"/>
        <v>0</v>
      </c>
      <c r="T29" s="5">
        <v>70.201083540212707</v>
      </c>
    </row>
    <row r="30" spans="3:22" x14ac:dyDescent="0.25">
      <c r="C30">
        <v>2</v>
      </c>
      <c r="D30">
        <v>1</v>
      </c>
      <c r="E30">
        <v>1</v>
      </c>
      <c r="F30">
        <v>0.98</v>
      </c>
      <c r="G30">
        <v>5</v>
      </c>
      <c r="I30" t="e">
        <f>#REF!/G30</f>
        <v>#REF!</v>
      </c>
      <c r="K30" t="e">
        <f>#REF!/#REF!</f>
        <v>#REF!</v>
      </c>
      <c r="L30">
        <v>5.5</v>
      </c>
      <c r="M30">
        <v>2</v>
      </c>
      <c r="N30" s="4">
        <v>93.58</v>
      </c>
      <c r="P30">
        <f t="shared" si="1"/>
        <v>0</v>
      </c>
      <c r="Q30">
        <v>97.14</v>
      </c>
      <c r="T30" s="5">
        <v>70.201083540212707</v>
      </c>
    </row>
    <row r="31" spans="3:22" x14ac:dyDescent="0.25">
      <c r="C31">
        <v>2</v>
      </c>
      <c r="D31">
        <v>1</v>
      </c>
      <c r="E31">
        <v>1</v>
      </c>
      <c r="F31">
        <v>0.98</v>
      </c>
      <c r="G31">
        <v>5</v>
      </c>
      <c r="I31" t="e">
        <f>#REF!/G31</f>
        <v>#REF!</v>
      </c>
      <c r="K31" t="e">
        <f>#REF!/#REF!</f>
        <v>#REF!</v>
      </c>
      <c r="L31">
        <v>5.5</v>
      </c>
      <c r="M31">
        <v>2</v>
      </c>
      <c r="N31" s="4">
        <v>93.58</v>
      </c>
      <c r="P31">
        <f t="shared" si="1"/>
        <v>0</v>
      </c>
      <c r="Q31">
        <v>97.14</v>
      </c>
      <c r="T31" s="5">
        <v>70.201083540212707</v>
      </c>
    </row>
    <row r="32" spans="3:22" x14ac:dyDescent="0.25">
      <c r="C32">
        <v>2</v>
      </c>
      <c r="D32">
        <v>1</v>
      </c>
      <c r="E32">
        <v>1</v>
      </c>
      <c r="F32">
        <v>0.98</v>
      </c>
      <c r="G32">
        <v>5</v>
      </c>
      <c r="I32" t="e">
        <f>#REF!/G32</f>
        <v>#REF!</v>
      </c>
      <c r="K32" t="e">
        <f>#REF!/#REF!</f>
        <v>#REF!</v>
      </c>
      <c r="L32">
        <v>5.5</v>
      </c>
      <c r="M32">
        <v>2</v>
      </c>
      <c r="N32" s="4">
        <v>93.58</v>
      </c>
      <c r="P32">
        <f t="shared" si="1"/>
        <v>0</v>
      </c>
      <c r="Q32">
        <v>97.14</v>
      </c>
      <c r="T32" s="5">
        <v>70.201083540212707</v>
      </c>
    </row>
    <row r="33" spans="3:20" x14ac:dyDescent="0.25">
      <c r="C33">
        <v>2</v>
      </c>
      <c r="D33">
        <v>1</v>
      </c>
      <c r="E33">
        <v>1</v>
      </c>
      <c r="F33">
        <v>0.98</v>
      </c>
      <c r="G33">
        <v>5</v>
      </c>
      <c r="I33" t="e">
        <f>#REF!/G33</f>
        <v>#REF!</v>
      </c>
      <c r="K33" t="e">
        <f>#REF!/#REF!</f>
        <v>#REF!</v>
      </c>
      <c r="L33">
        <v>5.5</v>
      </c>
      <c r="M33">
        <v>2</v>
      </c>
      <c r="N33" s="4">
        <v>93.58</v>
      </c>
      <c r="P33">
        <f t="shared" si="1"/>
        <v>0</v>
      </c>
      <c r="Q33">
        <v>97.14</v>
      </c>
      <c r="T33" s="5">
        <v>70.201083540212707</v>
      </c>
    </row>
    <row r="34" spans="3:20" x14ac:dyDescent="0.25">
      <c r="C34">
        <v>2</v>
      </c>
      <c r="D34">
        <v>1</v>
      </c>
      <c r="E34">
        <v>1</v>
      </c>
      <c r="F34">
        <v>0.98</v>
      </c>
      <c r="G34">
        <v>5</v>
      </c>
      <c r="I34" t="e">
        <f>#REF!/G34</f>
        <v>#REF!</v>
      </c>
      <c r="K34" t="e">
        <f>#REF!/#REF!</f>
        <v>#REF!</v>
      </c>
      <c r="L34">
        <v>5.5</v>
      </c>
      <c r="M34">
        <v>2</v>
      </c>
      <c r="N34" s="4">
        <v>93.58</v>
      </c>
      <c r="P34">
        <f t="shared" si="1"/>
        <v>0</v>
      </c>
      <c r="Q34">
        <v>97.14</v>
      </c>
      <c r="T34" s="5">
        <v>70.201083540212707</v>
      </c>
    </row>
    <row r="35" spans="3:20" x14ac:dyDescent="0.25">
      <c r="C35">
        <v>2</v>
      </c>
      <c r="D35">
        <v>1</v>
      </c>
      <c r="E35">
        <v>1</v>
      </c>
      <c r="F35">
        <v>0.98</v>
      </c>
      <c r="G35">
        <v>5</v>
      </c>
      <c r="I35" t="e">
        <f>#REF!/G35</f>
        <v>#REF!</v>
      </c>
      <c r="K35" t="e">
        <f>#REF!/#REF!</f>
        <v>#REF!</v>
      </c>
      <c r="L35">
        <v>5.5</v>
      </c>
      <c r="M35">
        <v>2</v>
      </c>
      <c r="N35" s="4">
        <v>93.58</v>
      </c>
      <c r="P35">
        <f t="shared" si="1"/>
        <v>0</v>
      </c>
      <c r="Q35">
        <v>97.14</v>
      </c>
      <c r="T35" s="5">
        <v>70.201083540212707</v>
      </c>
    </row>
    <row r="36" spans="3:20" x14ac:dyDescent="0.25">
      <c r="C36">
        <v>2</v>
      </c>
      <c r="D36">
        <v>1</v>
      </c>
      <c r="E36">
        <v>1</v>
      </c>
      <c r="F36">
        <v>0.98</v>
      </c>
      <c r="G36">
        <v>5</v>
      </c>
      <c r="I36" t="e">
        <f>#REF!/G36</f>
        <v>#REF!</v>
      </c>
      <c r="K36" t="e">
        <f>#REF!/#REF!</f>
        <v>#REF!</v>
      </c>
      <c r="L36">
        <v>5.5</v>
      </c>
      <c r="M36">
        <v>2</v>
      </c>
      <c r="N36" s="4">
        <v>93.58</v>
      </c>
      <c r="P36">
        <f t="shared" si="1"/>
        <v>0</v>
      </c>
      <c r="Q36">
        <v>97.14</v>
      </c>
      <c r="T36" s="5">
        <v>70.201083540212707</v>
      </c>
    </row>
    <row r="37" spans="3:20" x14ac:dyDescent="0.25">
      <c r="C37">
        <v>2</v>
      </c>
      <c r="D37">
        <v>2</v>
      </c>
      <c r="E37">
        <v>1</v>
      </c>
      <c r="F37">
        <v>0.98</v>
      </c>
      <c r="G37">
        <v>5</v>
      </c>
      <c r="L37">
        <v>5.5</v>
      </c>
      <c r="M37">
        <v>2</v>
      </c>
      <c r="N37" s="4">
        <v>93.58</v>
      </c>
      <c r="P37">
        <f t="shared" si="1"/>
        <v>0</v>
      </c>
      <c r="Q37">
        <v>97.14</v>
      </c>
      <c r="T37" s="5">
        <v>70.201083540212707</v>
      </c>
    </row>
    <row r="38" spans="3:20" x14ac:dyDescent="0.25">
      <c r="C38">
        <v>2</v>
      </c>
      <c r="D38">
        <v>2</v>
      </c>
      <c r="E38">
        <v>1</v>
      </c>
      <c r="F38">
        <v>0.98</v>
      </c>
      <c r="G38">
        <v>5</v>
      </c>
      <c r="L38">
        <v>5.5</v>
      </c>
      <c r="M38">
        <v>2</v>
      </c>
      <c r="N38" s="4">
        <v>93.58</v>
      </c>
      <c r="P38">
        <f t="shared" si="1"/>
        <v>0</v>
      </c>
      <c r="Q38">
        <v>97.14</v>
      </c>
      <c r="T38" s="5">
        <v>70.201083540212707</v>
      </c>
    </row>
    <row r="39" spans="3:20" x14ac:dyDescent="0.25">
      <c r="C39">
        <v>2</v>
      </c>
      <c r="D39">
        <v>2</v>
      </c>
      <c r="E39">
        <v>1</v>
      </c>
      <c r="F39">
        <v>0.98</v>
      </c>
      <c r="G39">
        <v>5</v>
      </c>
      <c r="L39">
        <v>5.5</v>
      </c>
      <c r="M39">
        <v>2</v>
      </c>
      <c r="N39" s="4">
        <v>93.58</v>
      </c>
      <c r="P39">
        <f t="shared" si="1"/>
        <v>0</v>
      </c>
      <c r="Q39">
        <v>97.14</v>
      </c>
      <c r="T39" s="5">
        <v>70.201083540212707</v>
      </c>
    </row>
    <row r="40" spans="3:20" x14ac:dyDescent="0.25">
      <c r="C40">
        <v>2</v>
      </c>
      <c r="D40">
        <v>2</v>
      </c>
      <c r="E40">
        <v>1</v>
      </c>
      <c r="F40">
        <v>0.98</v>
      </c>
      <c r="G40">
        <v>5</v>
      </c>
      <c r="L40">
        <v>5.5</v>
      </c>
      <c r="M40">
        <v>2</v>
      </c>
      <c r="N40" s="4">
        <v>93.58</v>
      </c>
      <c r="P40">
        <f t="shared" si="1"/>
        <v>0</v>
      </c>
      <c r="Q40">
        <v>97.14</v>
      </c>
      <c r="T40" s="5">
        <v>70.201083540212707</v>
      </c>
    </row>
    <row r="41" spans="3:20" x14ac:dyDescent="0.25">
      <c r="C41">
        <v>2</v>
      </c>
      <c r="D41">
        <v>2</v>
      </c>
      <c r="E41">
        <v>1</v>
      </c>
      <c r="F41">
        <v>0.98</v>
      </c>
      <c r="G41">
        <v>5</v>
      </c>
      <c r="L41">
        <v>5.5</v>
      </c>
      <c r="M41">
        <v>2</v>
      </c>
      <c r="N41" s="4">
        <v>93.58</v>
      </c>
      <c r="P41">
        <f t="shared" si="1"/>
        <v>0</v>
      </c>
      <c r="Q41">
        <v>97.14</v>
      </c>
      <c r="T41" s="5">
        <v>70.201083540212707</v>
      </c>
    </row>
    <row r="42" spans="3:20" x14ac:dyDescent="0.25">
      <c r="C42">
        <v>2</v>
      </c>
      <c r="D42">
        <v>2</v>
      </c>
      <c r="E42">
        <v>1</v>
      </c>
      <c r="F42">
        <v>0.98</v>
      </c>
      <c r="G42">
        <v>5</v>
      </c>
      <c r="L42">
        <v>5.5</v>
      </c>
      <c r="M42">
        <v>2</v>
      </c>
      <c r="N42" s="4">
        <v>93.58</v>
      </c>
      <c r="P42">
        <f t="shared" si="1"/>
        <v>0</v>
      </c>
      <c r="Q42">
        <v>97.14</v>
      </c>
      <c r="T42" s="5">
        <v>70.201083540212707</v>
      </c>
    </row>
    <row r="43" spans="3:20" x14ac:dyDescent="0.25">
      <c r="C43">
        <v>2</v>
      </c>
      <c r="D43">
        <v>2</v>
      </c>
      <c r="E43">
        <v>1</v>
      </c>
      <c r="F43">
        <v>0.98</v>
      </c>
      <c r="G43">
        <v>5</v>
      </c>
      <c r="L43">
        <v>5.5</v>
      </c>
      <c r="M43">
        <v>2</v>
      </c>
      <c r="N43" s="4">
        <v>93.58</v>
      </c>
      <c r="P43">
        <f t="shared" si="1"/>
        <v>0</v>
      </c>
      <c r="Q43">
        <v>97.14</v>
      </c>
      <c r="T43" s="5">
        <v>70.201083540212707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EC8-4DFC-4D16-80BF-1CDB54C37900}">
  <dimension ref="A1:V43"/>
  <sheetViews>
    <sheetView zoomScale="85" zoomScaleNormal="85" workbookViewId="0">
      <selection activeCell="O1" activeCellId="2" sqref="U1:U1048576 R1:R1048576 O1:O1048576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customWidth="1"/>
    <col min="10" max="10" width="26.28515625" bestFit="1" customWidth="1"/>
    <col min="11" max="11" width="16.5703125" customWidth="1"/>
    <col min="13" max="13" width="22.140625" customWidth="1"/>
    <col min="14" max="14" width="23.28515625" customWidth="1"/>
    <col min="15" max="15" width="26.5703125" customWidth="1"/>
    <col min="16" max="17" width="14.85546875" customWidth="1"/>
    <col min="18" max="18" width="23.5703125" bestFit="1" customWidth="1"/>
    <col min="19" max="19" width="15.7109375" bestFit="1" customWidth="1"/>
    <col min="20" max="20" width="15.7109375" customWidth="1"/>
    <col min="21" max="21" width="22.140625" bestFit="1" customWidth="1"/>
    <col min="22" max="22" width="14.28515625" bestFit="1" customWidth="1"/>
  </cols>
  <sheetData>
    <row r="1" spans="1:22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19</v>
      </c>
      <c r="J1" t="s">
        <v>25</v>
      </c>
      <c r="K1" t="s">
        <v>26</v>
      </c>
      <c r="L1" t="s">
        <v>0</v>
      </c>
      <c r="M1" t="s">
        <v>1</v>
      </c>
      <c r="N1" t="s">
        <v>17</v>
      </c>
      <c r="O1" t="s">
        <v>7</v>
      </c>
      <c r="P1" t="s">
        <v>10</v>
      </c>
      <c r="Q1" t="s">
        <v>28</v>
      </c>
      <c r="R1" t="s">
        <v>23</v>
      </c>
      <c r="S1" t="s">
        <v>21</v>
      </c>
      <c r="T1" t="s">
        <v>29</v>
      </c>
      <c r="U1" s="5" t="s">
        <v>30</v>
      </c>
      <c r="V1" t="s">
        <v>22</v>
      </c>
    </row>
    <row r="2" spans="1:22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6</v>
      </c>
      <c r="H2">
        <v>0.12</v>
      </c>
      <c r="I2">
        <f>H2/G2</f>
        <v>0.02</v>
      </c>
      <c r="J2">
        <v>5</v>
      </c>
      <c r="K2">
        <f>J2/G2</f>
        <v>0.83333333333333337</v>
      </c>
      <c r="L2">
        <v>5.68</v>
      </c>
      <c r="M2">
        <v>2</v>
      </c>
      <c r="N2" s="4">
        <v>70.72</v>
      </c>
      <c r="O2">
        <v>70.72</v>
      </c>
      <c r="P2">
        <f>O2/N2</f>
        <v>1</v>
      </c>
      <c r="Q2">
        <v>117</v>
      </c>
      <c r="R2" s="5">
        <v>117</v>
      </c>
      <c r="S2" s="5">
        <f>R2/Q2</f>
        <v>1</v>
      </c>
      <c r="T2" s="5">
        <v>61.168037497513424</v>
      </c>
      <c r="U2" s="5">
        <v>61.168037497513424</v>
      </c>
      <c r="V2">
        <f>U2/T2</f>
        <v>1</v>
      </c>
    </row>
    <row r="3" spans="1:22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6</v>
      </c>
      <c r="H3">
        <v>0.08</v>
      </c>
      <c r="I3" s="5">
        <f t="shared" ref="I3:I8" si="0">H3/G3</f>
        <v>1.3333333333333334E-2</v>
      </c>
      <c r="J3">
        <v>4</v>
      </c>
      <c r="K3" s="5">
        <f>J3/G3</f>
        <v>0.66666666666666663</v>
      </c>
      <c r="L3">
        <v>5.51</v>
      </c>
      <c r="M3">
        <v>2</v>
      </c>
      <c r="N3" s="4">
        <v>70.72</v>
      </c>
      <c r="O3">
        <v>47.63</v>
      </c>
      <c r="P3">
        <f t="shared" ref="P3:P43" si="1">O3/N3</f>
        <v>0.67350113122171951</v>
      </c>
      <c r="Q3">
        <v>117</v>
      </c>
      <c r="R3" s="5">
        <v>88.85</v>
      </c>
      <c r="S3" s="5">
        <f t="shared" ref="S3:S29" si="2">R3/Q3</f>
        <v>0.75940170940170937</v>
      </c>
      <c r="T3" s="5">
        <v>61.168037497513424</v>
      </c>
      <c r="U3" s="5">
        <v>17.991439373867177</v>
      </c>
      <c r="V3" s="5">
        <f t="shared" ref="V3:V27" si="3">U3/T3</f>
        <v>0.29413138151765222</v>
      </c>
    </row>
    <row r="4" spans="1:22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6</v>
      </c>
      <c r="H4">
        <v>0.16</v>
      </c>
      <c r="I4" s="5">
        <f t="shared" si="0"/>
        <v>2.6666666666666668E-2</v>
      </c>
      <c r="J4">
        <v>2.96</v>
      </c>
      <c r="K4" s="5">
        <f>J4/G4</f>
        <v>0.49333333333333335</v>
      </c>
      <c r="L4">
        <v>5.45</v>
      </c>
      <c r="M4">
        <v>2</v>
      </c>
      <c r="N4" s="4">
        <v>70.72</v>
      </c>
      <c r="O4">
        <v>17.72</v>
      </c>
      <c r="P4">
        <f t="shared" si="1"/>
        <v>0.2505656108597285</v>
      </c>
      <c r="Q4">
        <v>117</v>
      </c>
      <c r="R4" s="5">
        <v>69.13</v>
      </c>
      <c r="S4" s="5">
        <f t="shared" si="2"/>
        <v>0.59085470085470082</v>
      </c>
      <c r="T4" s="5">
        <v>61.168037497513424</v>
      </c>
      <c r="U4" s="5">
        <v>4.2238076774244551</v>
      </c>
      <c r="V4" s="5">
        <f t="shared" si="3"/>
        <v>6.905252890606732E-2</v>
      </c>
    </row>
    <row r="5" spans="1:22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6</v>
      </c>
      <c r="H5">
        <v>0.04</v>
      </c>
      <c r="I5" s="5">
        <f t="shared" si="0"/>
        <v>6.6666666666666671E-3</v>
      </c>
      <c r="J5">
        <v>2.08</v>
      </c>
      <c r="K5" s="5">
        <f>J5/G5</f>
        <v>0.34666666666666668</v>
      </c>
      <c r="L5">
        <v>5.19</v>
      </c>
      <c r="M5">
        <v>2</v>
      </c>
      <c r="N5" s="4">
        <v>70.72</v>
      </c>
      <c r="O5">
        <v>8.9700000000000006</v>
      </c>
      <c r="P5">
        <f t="shared" si="1"/>
        <v>0.12683823529411767</v>
      </c>
      <c r="Q5">
        <v>117</v>
      </c>
      <c r="R5" s="5">
        <v>44.39</v>
      </c>
      <c r="S5" s="5">
        <f t="shared" si="2"/>
        <v>0.37940170940170942</v>
      </c>
      <c r="T5" s="5">
        <v>61.168037497513424</v>
      </c>
      <c r="U5" s="5">
        <v>0.76696743575218129</v>
      </c>
      <c r="V5" s="5">
        <f t="shared" si="3"/>
        <v>1.2538696141483363E-2</v>
      </c>
    </row>
    <row r="6" spans="1:22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6</v>
      </c>
      <c r="H6">
        <v>0.02</v>
      </c>
      <c r="I6" s="5">
        <f t="shared" si="0"/>
        <v>3.3333333333333335E-3</v>
      </c>
      <c r="J6">
        <v>1.4</v>
      </c>
      <c r="K6" s="5">
        <f>J6/G6</f>
        <v>0.23333333333333331</v>
      </c>
      <c r="L6">
        <v>5.04</v>
      </c>
      <c r="M6">
        <v>2</v>
      </c>
      <c r="N6" s="4">
        <v>70.72</v>
      </c>
      <c r="O6">
        <v>4.47</v>
      </c>
      <c r="P6">
        <f t="shared" si="1"/>
        <v>6.3207013574660631E-2</v>
      </c>
      <c r="Q6">
        <v>117</v>
      </c>
      <c r="R6" s="5">
        <v>33.409999999999997</v>
      </c>
      <c r="S6" s="5">
        <f t="shared" si="2"/>
        <v>0.28555555555555551</v>
      </c>
      <c r="T6" s="5">
        <v>61.168037497513424</v>
      </c>
      <c r="U6" s="5">
        <v>0</v>
      </c>
      <c r="V6" s="5">
        <f t="shared" si="3"/>
        <v>0</v>
      </c>
    </row>
    <row r="7" spans="1:22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6</v>
      </c>
      <c r="H7">
        <v>0.01</v>
      </c>
      <c r="I7" s="5">
        <f t="shared" si="0"/>
        <v>1.6666666666666668E-3</v>
      </c>
      <c r="J7">
        <v>0.97</v>
      </c>
      <c r="K7" s="5">
        <f>J7/G7</f>
        <v>0.16166666666666665</v>
      </c>
      <c r="L7">
        <v>4.99</v>
      </c>
      <c r="M7">
        <v>2</v>
      </c>
      <c r="N7" s="4">
        <v>70.72</v>
      </c>
      <c r="O7">
        <v>2.15</v>
      </c>
      <c r="P7">
        <f t="shared" si="1"/>
        <v>3.0401583710407239E-2</v>
      </c>
      <c r="Q7">
        <v>117</v>
      </c>
      <c r="R7" s="5">
        <v>20.86</v>
      </c>
      <c r="S7" s="5">
        <f t="shared" si="2"/>
        <v>0.17829059829059829</v>
      </c>
      <c r="T7" s="5">
        <v>61.168037497513424</v>
      </c>
      <c r="U7" s="5">
        <v>0</v>
      </c>
      <c r="V7" s="5">
        <f t="shared" si="3"/>
        <v>0</v>
      </c>
    </row>
    <row r="8" spans="1:22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6</v>
      </c>
      <c r="H8">
        <v>0</v>
      </c>
      <c r="I8" s="5">
        <f t="shared" si="0"/>
        <v>0</v>
      </c>
      <c r="J8">
        <v>0.68</v>
      </c>
      <c r="K8" s="5">
        <f>J8/G8</f>
        <v>0.11333333333333334</v>
      </c>
      <c r="L8">
        <v>4.8600000000000003</v>
      </c>
      <c r="M8">
        <v>2</v>
      </c>
      <c r="N8" s="4">
        <v>70.72</v>
      </c>
      <c r="O8">
        <v>0.56999999999999995</v>
      </c>
      <c r="P8">
        <f t="shared" si="1"/>
        <v>8.0599547511312208E-3</v>
      </c>
      <c r="Q8">
        <v>117</v>
      </c>
      <c r="R8" s="5">
        <v>20.11</v>
      </c>
      <c r="S8" s="5">
        <f t="shared" si="2"/>
        <v>0.17188034188034187</v>
      </c>
      <c r="T8" s="5">
        <v>61.168037497513424</v>
      </c>
      <c r="U8" s="5">
        <v>0</v>
      </c>
      <c r="V8" s="5">
        <f t="shared" si="3"/>
        <v>0</v>
      </c>
    </row>
    <row r="9" spans="1:22" x14ac:dyDescent="0.25">
      <c r="C9">
        <v>1</v>
      </c>
      <c r="D9">
        <v>2</v>
      </c>
      <c r="E9">
        <v>1</v>
      </c>
      <c r="F9">
        <v>0.98</v>
      </c>
      <c r="G9">
        <v>6</v>
      </c>
      <c r="L9">
        <v>5.5</v>
      </c>
      <c r="M9">
        <v>2</v>
      </c>
      <c r="N9" s="4">
        <v>70.72</v>
      </c>
      <c r="P9">
        <f t="shared" si="1"/>
        <v>0</v>
      </c>
      <c r="Q9">
        <v>117</v>
      </c>
      <c r="R9" s="5"/>
      <c r="S9" s="5">
        <f t="shared" si="2"/>
        <v>0</v>
      </c>
      <c r="T9" s="5">
        <v>61.168037497513424</v>
      </c>
      <c r="U9" s="5"/>
      <c r="V9" s="5">
        <f t="shared" si="3"/>
        <v>0</v>
      </c>
    </row>
    <row r="10" spans="1:22" x14ac:dyDescent="0.25">
      <c r="C10">
        <v>1</v>
      </c>
      <c r="D10">
        <v>2</v>
      </c>
      <c r="E10">
        <v>1</v>
      </c>
      <c r="F10">
        <v>0.98</v>
      </c>
      <c r="G10">
        <v>6</v>
      </c>
      <c r="L10">
        <v>5.5</v>
      </c>
      <c r="M10">
        <v>2</v>
      </c>
      <c r="N10" s="4">
        <v>70.72</v>
      </c>
      <c r="P10">
        <f t="shared" si="1"/>
        <v>0</v>
      </c>
      <c r="Q10">
        <v>117</v>
      </c>
      <c r="R10" s="5"/>
      <c r="S10" s="5">
        <f t="shared" si="2"/>
        <v>0</v>
      </c>
      <c r="T10" s="5">
        <v>61.168037497513424</v>
      </c>
      <c r="U10" s="5"/>
      <c r="V10" s="5">
        <f t="shared" si="3"/>
        <v>0</v>
      </c>
    </row>
    <row r="11" spans="1:22" x14ac:dyDescent="0.25">
      <c r="C11">
        <v>1</v>
      </c>
      <c r="D11">
        <v>2</v>
      </c>
      <c r="E11">
        <v>1</v>
      </c>
      <c r="F11">
        <v>0.98</v>
      </c>
      <c r="G11">
        <v>6</v>
      </c>
      <c r="L11">
        <v>5.5</v>
      </c>
      <c r="M11">
        <v>2</v>
      </c>
      <c r="N11" s="4">
        <v>70.72</v>
      </c>
      <c r="P11">
        <f t="shared" si="1"/>
        <v>0</v>
      </c>
      <c r="Q11">
        <v>117</v>
      </c>
      <c r="R11" s="5"/>
      <c r="S11" s="5">
        <f t="shared" si="2"/>
        <v>0</v>
      </c>
      <c r="T11" s="5">
        <v>61.168037497513424</v>
      </c>
      <c r="U11" s="5"/>
      <c r="V11" s="5">
        <f t="shared" si="3"/>
        <v>0</v>
      </c>
    </row>
    <row r="12" spans="1:22" x14ac:dyDescent="0.25">
      <c r="C12">
        <v>1</v>
      </c>
      <c r="D12">
        <v>2</v>
      </c>
      <c r="E12">
        <v>1</v>
      </c>
      <c r="F12">
        <v>0.98</v>
      </c>
      <c r="G12">
        <v>6</v>
      </c>
      <c r="L12">
        <v>5.5</v>
      </c>
      <c r="M12">
        <v>2</v>
      </c>
      <c r="N12" s="4">
        <v>70.72</v>
      </c>
      <c r="P12">
        <f t="shared" si="1"/>
        <v>0</v>
      </c>
      <c r="Q12">
        <v>117</v>
      </c>
      <c r="R12" s="5"/>
      <c r="S12" s="5">
        <f t="shared" si="2"/>
        <v>0</v>
      </c>
      <c r="T12" s="5">
        <v>61.168037497513424</v>
      </c>
      <c r="U12" s="5"/>
      <c r="V12" s="5">
        <f t="shared" si="3"/>
        <v>0</v>
      </c>
    </row>
    <row r="13" spans="1:22" x14ac:dyDescent="0.25">
      <c r="C13">
        <v>1</v>
      </c>
      <c r="D13">
        <v>2</v>
      </c>
      <c r="E13">
        <v>1</v>
      </c>
      <c r="F13">
        <v>0.98</v>
      </c>
      <c r="G13">
        <v>6</v>
      </c>
      <c r="L13">
        <v>5.5</v>
      </c>
      <c r="M13">
        <v>2</v>
      </c>
      <c r="N13" s="4">
        <v>70.72</v>
      </c>
      <c r="P13">
        <f t="shared" si="1"/>
        <v>0</v>
      </c>
      <c r="Q13">
        <v>117</v>
      </c>
      <c r="R13" s="5"/>
      <c r="S13" s="5">
        <f t="shared" si="2"/>
        <v>0</v>
      </c>
      <c r="T13" s="5">
        <v>61.168037497513424</v>
      </c>
      <c r="U13" s="5"/>
      <c r="V13" s="5">
        <f t="shared" si="3"/>
        <v>0</v>
      </c>
    </row>
    <row r="14" spans="1:22" x14ac:dyDescent="0.25">
      <c r="C14">
        <v>1</v>
      </c>
      <c r="D14">
        <v>2</v>
      </c>
      <c r="E14">
        <v>1</v>
      </c>
      <c r="F14">
        <v>0.98</v>
      </c>
      <c r="G14">
        <v>6</v>
      </c>
      <c r="L14">
        <v>5.5</v>
      </c>
      <c r="M14">
        <v>2</v>
      </c>
      <c r="N14" s="4">
        <v>70.72</v>
      </c>
      <c r="P14">
        <f t="shared" si="1"/>
        <v>0</v>
      </c>
      <c r="Q14">
        <v>117</v>
      </c>
      <c r="R14" s="5"/>
      <c r="S14" s="5">
        <f t="shared" si="2"/>
        <v>0</v>
      </c>
      <c r="T14" s="5">
        <v>61.168037497513424</v>
      </c>
      <c r="U14" s="5"/>
      <c r="V14" s="5">
        <f t="shared" si="3"/>
        <v>0</v>
      </c>
    </row>
    <row r="15" spans="1:22" x14ac:dyDescent="0.25">
      <c r="C15">
        <v>1</v>
      </c>
      <c r="D15">
        <v>2</v>
      </c>
      <c r="E15">
        <v>1</v>
      </c>
      <c r="F15">
        <v>0.98</v>
      </c>
      <c r="G15">
        <v>6</v>
      </c>
      <c r="L15">
        <v>5.5</v>
      </c>
      <c r="M15">
        <v>2</v>
      </c>
      <c r="N15" s="4">
        <v>70.72</v>
      </c>
      <c r="P15">
        <f t="shared" si="1"/>
        <v>0</v>
      </c>
      <c r="Q15">
        <v>117</v>
      </c>
      <c r="R15" s="5"/>
      <c r="S15" s="5">
        <f t="shared" si="2"/>
        <v>0</v>
      </c>
      <c r="T15" s="5">
        <v>61.168037497513424</v>
      </c>
      <c r="U15" s="5"/>
      <c r="V15" s="5">
        <f t="shared" si="3"/>
        <v>0</v>
      </c>
    </row>
    <row r="16" spans="1:22" x14ac:dyDescent="0.25">
      <c r="C16">
        <v>2</v>
      </c>
      <c r="D16">
        <v>1</v>
      </c>
      <c r="E16">
        <v>1</v>
      </c>
      <c r="F16">
        <v>0.98</v>
      </c>
      <c r="G16">
        <v>6</v>
      </c>
      <c r="I16" t="e">
        <f>#REF!/G16</f>
        <v>#REF!</v>
      </c>
      <c r="K16" t="e">
        <f>#REF!/#REF!</f>
        <v>#REF!</v>
      </c>
      <c r="L16">
        <v>5.5</v>
      </c>
      <c r="M16">
        <v>2</v>
      </c>
      <c r="N16" s="4">
        <v>70.72</v>
      </c>
      <c r="P16">
        <f t="shared" si="1"/>
        <v>0</v>
      </c>
      <c r="Q16">
        <v>117</v>
      </c>
      <c r="R16" s="5"/>
      <c r="S16" s="5">
        <f t="shared" si="2"/>
        <v>0</v>
      </c>
      <c r="T16" s="5">
        <v>61.168037497513424</v>
      </c>
      <c r="U16" s="5"/>
      <c r="V16" s="5">
        <f>U16/T16</f>
        <v>0</v>
      </c>
    </row>
    <row r="17" spans="3:22" x14ac:dyDescent="0.25">
      <c r="C17">
        <v>2</v>
      </c>
      <c r="D17">
        <v>1</v>
      </c>
      <c r="E17">
        <v>1</v>
      </c>
      <c r="F17">
        <v>0.98</v>
      </c>
      <c r="G17">
        <v>6</v>
      </c>
      <c r="I17" t="e">
        <f>#REF!/G17</f>
        <v>#REF!</v>
      </c>
      <c r="K17" t="e">
        <f>#REF!/#REF!</f>
        <v>#REF!</v>
      </c>
      <c r="L17">
        <v>5.5</v>
      </c>
      <c r="M17">
        <v>2</v>
      </c>
      <c r="N17" s="4">
        <v>70.72</v>
      </c>
      <c r="P17">
        <f t="shared" si="1"/>
        <v>0</v>
      </c>
      <c r="Q17">
        <v>117</v>
      </c>
      <c r="R17" s="5"/>
      <c r="S17" s="5">
        <f t="shared" si="2"/>
        <v>0</v>
      </c>
      <c r="T17" s="5">
        <v>61.168037497513424</v>
      </c>
      <c r="U17" s="5"/>
      <c r="V17" s="5">
        <f t="shared" si="3"/>
        <v>0</v>
      </c>
    </row>
    <row r="18" spans="3:22" x14ac:dyDescent="0.25">
      <c r="C18">
        <v>2</v>
      </c>
      <c r="D18">
        <v>1</v>
      </c>
      <c r="E18">
        <v>1</v>
      </c>
      <c r="F18">
        <v>0.98</v>
      </c>
      <c r="G18">
        <v>6</v>
      </c>
      <c r="I18" t="e">
        <f>#REF!/G18</f>
        <v>#REF!</v>
      </c>
      <c r="K18" t="e">
        <f>#REF!/#REF!</f>
        <v>#REF!</v>
      </c>
      <c r="L18">
        <v>5.5</v>
      </c>
      <c r="M18">
        <v>2</v>
      </c>
      <c r="N18" s="4">
        <v>70.72</v>
      </c>
      <c r="P18">
        <f t="shared" si="1"/>
        <v>0</v>
      </c>
      <c r="Q18">
        <v>117</v>
      </c>
      <c r="R18" s="5"/>
      <c r="S18" s="5">
        <f t="shared" si="2"/>
        <v>0</v>
      </c>
      <c r="T18" s="5">
        <v>61.168037497513424</v>
      </c>
      <c r="U18" s="5"/>
      <c r="V18" s="5">
        <f t="shared" si="3"/>
        <v>0</v>
      </c>
    </row>
    <row r="19" spans="3:22" x14ac:dyDescent="0.25">
      <c r="C19">
        <v>2</v>
      </c>
      <c r="D19">
        <v>1</v>
      </c>
      <c r="E19">
        <v>1</v>
      </c>
      <c r="F19">
        <v>0.98</v>
      </c>
      <c r="G19">
        <v>6</v>
      </c>
      <c r="I19" t="e">
        <f>#REF!/G19</f>
        <v>#REF!</v>
      </c>
      <c r="K19" t="e">
        <f>#REF!/#REF!</f>
        <v>#REF!</v>
      </c>
      <c r="L19">
        <v>5.5</v>
      </c>
      <c r="M19">
        <v>2</v>
      </c>
      <c r="N19" s="4">
        <v>70.72</v>
      </c>
      <c r="P19">
        <f t="shared" si="1"/>
        <v>0</v>
      </c>
      <c r="Q19">
        <v>117</v>
      </c>
      <c r="R19" s="5"/>
      <c r="S19" s="5">
        <f t="shared" si="2"/>
        <v>0</v>
      </c>
      <c r="T19" s="5">
        <v>61.168037497513424</v>
      </c>
      <c r="U19" s="5"/>
      <c r="V19" s="5">
        <f t="shared" si="3"/>
        <v>0</v>
      </c>
    </row>
    <row r="20" spans="3:22" x14ac:dyDescent="0.25">
      <c r="C20">
        <v>2</v>
      </c>
      <c r="D20">
        <v>1</v>
      </c>
      <c r="E20">
        <v>1</v>
      </c>
      <c r="F20">
        <v>0.98</v>
      </c>
      <c r="G20">
        <v>6</v>
      </c>
      <c r="I20" t="e">
        <f>#REF!/G20</f>
        <v>#REF!</v>
      </c>
      <c r="K20" t="e">
        <f>#REF!/#REF!</f>
        <v>#REF!</v>
      </c>
      <c r="L20">
        <v>5.5</v>
      </c>
      <c r="M20">
        <v>2</v>
      </c>
      <c r="N20" s="4">
        <v>70.72</v>
      </c>
      <c r="P20">
        <f t="shared" si="1"/>
        <v>0</v>
      </c>
      <c r="Q20">
        <v>117</v>
      </c>
      <c r="R20" s="5"/>
      <c r="S20" s="5">
        <f t="shared" si="2"/>
        <v>0</v>
      </c>
      <c r="T20" s="5">
        <v>61.168037497513424</v>
      </c>
      <c r="U20" s="5"/>
      <c r="V20" s="5">
        <f t="shared" si="3"/>
        <v>0</v>
      </c>
    </row>
    <row r="21" spans="3:22" x14ac:dyDescent="0.25">
      <c r="C21">
        <v>2</v>
      </c>
      <c r="D21">
        <v>1</v>
      </c>
      <c r="E21">
        <v>1</v>
      </c>
      <c r="F21">
        <v>0.98</v>
      </c>
      <c r="G21">
        <v>6</v>
      </c>
      <c r="I21" t="e">
        <f>#REF!/G21</f>
        <v>#REF!</v>
      </c>
      <c r="K21" t="e">
        <f>#REF!/#REF!</f>
        <v>#REF!</v>
      </c>
      <c r="L21">
        <v>5.5</v>
      </c>
      <c r="M21">
        <v>2</v>
      </c>
      <c r="N21" s="4">
        <v>70.72</v>
      </c>
      <c r="P21">
        <f t="shared" si="1"/>
        <v>0</v>
      </c>
      <c r="Q21">
        <v>117</v>
      </c>
      <c r="R21" s="5"/>
      <c r="S21" s="5">
        <f t="shared" si="2"/>
        <v>0</v>
      </c>
      <c r="T21" s="5">
        <v>61.168037497513424</v>
      </c>
      <c r="U21" s="5"/>
      <c r="V21" s="5">
        <f t="shared" si="3"/>
        <v>0</v>
      </c>
    </row>
    <row r="22" spans="3:22" x14ac:dyDescent="0.25">
      <c r="C22">
        <v>2</v>
      </c>
      <c r="D22">
        <v>1</v>
      </c>
      <c r="E22">
        <v>1</v>
      </c>
      <c r="F22">
        <v>0.98</v>
      </c>
      <c r="G22">
        <v>6</v>
      </c>
      <c r="I22" t="e">
        <f>#REF!/G22</f>
        <v>#REF!</v>
      </c>
      <c r="K22" t="e">
        <f>#REF!/#REF!</f>
        <v>#REF!</v>
      </c>
      <c r="L22">
        <v>5.5</v>
      </c>
      <c r="M22">
        <v>2</v>
      </c>
      <c r="N22" s="4">
        <v>70.72</v>
      </c>
      <c r="P22">
        <f t="shared" si="1"/>
        <v>0</v>
      </c>
      <c r="Q22">
        <v>117</v>
      </c>
      <c r="R22" s="5"/>
      <c r="S22" s="5">
        <f t="shared" si="2"/>
        <v>0</v>
      </c>
      <c r="T22" s="5">
        <v>61.168037497513424</v>
      </c>
      <c r="U22" s="5"/>
      <c r="V22" s="5">
        <f t="shared" si="3"/>
        <v>0</v>
      </c>
    </row>
    <row r="23" spans="3:22" x14ac:dyDescent="0.25">
      <c r="C23">
        <v>2</v>
      </c>
      <c r="D23">
        <v>2</v>
      </c>
      <c r="E23">
        <v>1</v>
      </c>
      <c r="F23">
        <v>0.98</v>
      </c>
      <c r="G23">
        <v>6</v>
      </c>
      <c r="L23">
        <v>5.5</v>
      </c>
      <c r="M23">
        <v>2</v>
      </c>
      <c r="N23" s="4">
        <v>70.72</v>
      </c>
      <c r="P23">
        <f t="shared" si="1"/>
        <v>0</v>
      </c>
      <c r="Q23">
        <v>117</v>
      </c>
      <c r="R23" s="5"/>
      <c r="S23" s="5">
        <f t="shared" si="2"/>
        <v>0</v>
      </c>
      <c r="T23" s="5">
        <v>61.168037497513424</v>
      </c>
      <c r="U23" s="5"/>
      <c r="V23" s="5">
        <f t="shared" si="3"/>
        <v>0</v>
      </c>
    </row>
    <row r="24" spans="3:22" x14ac:dyDescent="0.25">
      <c r="C24">
        <v>2</v>
      </c>
      <c r="D24">
        <v>2</v>
      </c>
      <c r="E24">
        <v>1</v>
      </c>
      <c r="F24">
        <v>0.98</v>
      </c>
      <c r="G24">
        <v>6</v>
      </c>
      <c r="L24">
        <v>5.5</v>
      </c>
      <c r="M24">
        <v>2</v>
      </c>
      <c r="N24" s="4">
        <v>70.72</v>
      </c>
      <c r="P24">
        <f t="shared" si="1"/>
        <v>0</v>
      </c>
      <c r="Q24">
        <v>117</v>
      </c>
      <c r="R24" s="5"/>
      <c r="S24" s="5">
        <f t="shared" si="2"/>
        <v>0</v>
      </c>
      <c r="T24" s="5">
        <v>61.168037497513424</v>
      </c>
      <c r="U24" s="5"/>
      <c r="V24" s="5">
        <f t="shared" si="3"/>
        <v>0</v>
      </c>
    </row>
    <row r="25" spans="3:22" x14ac:dyDescent="0.25">
      <c r="C25">
        <v>2</v>
      </c>
      <c r="D25">
        <v>2</v>
      </c>
      <c r="E25">
        <v>1</v>
      </c>
      <c r="F25">
        <v>0.98</v>
      </c>
      <c r="G25">
        <v>6</v>
      </c>
      <c r="L25">
        <v>5.5</v>
      </c>
      <c r="M25">
        <v>2</v>
      </c>
      <c r="N25" s="4">
        <v>70.72</v>
      </c>
      <c r="P25">
        <f t="shared" si="1"/>
        <v>0</v>
      </c>
      <c r="Q25">
        <v>117</v>
      </c>
      <c r="R25" s="5"/>
      <c r="S25" s="5">
        <f t="shared" si="2"/>
        <v>0</v>
      </c>
      <c r="T25" s="5">
        <v>61.168037497513424</v>
      </c>
      <c r="U25" s="5"/>
      <c r="V25" s="5">
        <f t="shared" si="3"/>
        <v>0</v>
      </c>
    </row>
    <row r="26" spans="3:22" x14ac:dyDescent="0.25">
      <c r="C26">
        <v>2</v>
      </c>
      <c r="D26">
        <v>2</v>
      </c>
      <c r="E26">
        <v>1</v>
      </c>
      <c r="F26">
        <v>0.98</v>
      </c>
      <c r="G26">
        <v>6</v>
      </c>
      <c r="L26">
        <v>5.5</v>
      </c>
      <c r="M26">
        <v>2</v>
      </c>
      <c r="N26" s="4">
        <v>70.72</v>
      </c>
      <c r="P26">
        <f t="shared" si="1"/>
        <v>0</v>
      </c>
      <c r="Q26">
        <v>117</v>
      </c>
      <c r="R26" s="5"/>
      <c r="S26" s="5">
        <f t="shared" si="2"/>
        <v>0</v>
      </c>
      <c r="T26" s="5">
        <v>61.168037497513424</v>
      </c>
      <c r="U26" s="5"/>
      <c r="V26" s="5">
        <f t="shared" si="3"/>
        <v>0</v>
      </c>
    </row>
    <row r="27" spans="3:22" x14ac:dyDescent="0.25">
      <c r="C27">
        <v>2</v>
      </c>
      <c r="D27">
        <v>2</v>
      </c>
      <c r="E27">
        <v>1</v>
      </c>
      <c r="F27">
        <v>0.98</v>
      </c>
      <c r="G27">
        <v>6</v>
      </c>
      <c r="L27">
        <v>5.5</v>
      </c>
      <c r="M27">
        <v>2</v>
      </c>
      <c r="N27" s="4">
        <v>70.72</v>
      </c>
      <c r="P27">
        <f t="shared" si="1"/>
        <v>0</v>
      </c>
      <c r="Q27">
        <v>117</v>
      </c>
      <c r="R27" s="5"/>
      <c r="S27" s="5">
        <f t="shared" si="2"/>
        <v>0</v>
      </c>
      <c r="T27" s="5">
        <v>61.168037497513424</v>
      </c>
      <c r="U27" s="5"/>
      <c r="V27" s="5">
        <f t="shared" si="3"/>
        <v>0</v>
      </c>
    </row>
    <row r="28" spans="3:22" x14ac:dyDescent="0.25">
      <c r="C28">
        <v>2</v>
      </c>
      <c r="D28">
        <v>2</v>
      </c>
      <c r="E28">
        <v>1</v>
      </c>
      <c r="F28">
        <v>0.98</v>
      </c>
      <c r="G28">
        <v>6</v>
      </c>
      <c r="L28">
        <v>5.5</v>
      </c>
      <c r="M28">
        <v>2</v>
      </c>
      <c r="N28" s="4">
        <v>70.72</v>
      </c>
      <c r="P28">
        <f t="shared" si="1"/>
        <v>0</v>
      </c>
      <c r="Q28">
        <v>117</v>
      </c>
      <c r="R28" s="5"/>
      <c r="S28" s="5">
        <f t="shared" si="2"/>
        <v>0</v>
      </c>
      <c r="T28" s="5">
        <v>61.168037497513424</v>
      </c>
      <c r="U28" s="5"/>
    </row>
    <row r="29" spans="3:22" x14ac:dyDescent="0.25">
      <c r="C29">
        <v>2</v>
      </c>
      <c r="D29">
        <v>2</v>
      </c>
      <c r="E29">
        <v>1</v>
      </c>
      <c r="F29">
        <v>0.98</v>
      </c>
      <c r="G29">
        <v>6</v>
      </c>
      <c r="L29">
        <v>5.5</v>
      </c>
      <c r="M29">
        <v>2</v>
      </c>
      <c r="N29" s="4">
        <v>70.72</v>
      </c>
      <c r="P29">
        <f t="shared" si="1"/>
        <v>0</v>
      </c>
      <c r="Q29">
        <v>117</v>
      </c>
      <c r="R29" s="5"/>
      <c r="S29" s="5">
        <f t="shared" si="2"/>
        <v>0</v>
      </c>
      <c r="T29" s="5">
        <v>61.168037497513424</v>
      </c>
      <c r="U29" s="5"/>
    </row>
    <row r="30" spans="3:22" x14ac:dyDescent="0.25">
      <c r="C30">
        <v>2</v>
      </c>
      <c r="D30">
        <v>1</v>
      </c>
      <c r="E30">
        <v>1</v>
      </c>
      <c r="F30">
        <v>0.98</v>
      </c>
      <c r="G30">
        <v>6</v>
      </c>
      <c r="I30" t="e">
        <f>#REF!/G30</f>
        <v>#REF!</v>
      </c>
      <c r="K30" t="e">
        <f>#REF!/#REF!</f>
        <v>#REF!</v>
      </c>
      <c r="L30">
        <v>5.5</v>
      </c>
      <c r="M30">
        <v>2</v>
      </c>
      <c r="N30" s="4">
        <v>70.72</v>
      </c>
      <c r="P30">
        <f t="shared" si="1"/>
        <v>0</v>
      </c>
      <c r="Q30">
        <v>117</v>
      </c>
      <c r="R30" s="5"/>
      <c r="S30" s="5"/>
      <c r="T30" s="5">
        <v>61.168037497513424</v>
      </c>
      <c r="U30" s="5"/>
    </row>
    <row r="31" spans="3:22" x14ac:dyDescent="0.25">
      <c r="C31">
        <v>2</v>
      </c>
      <c r="D31">
        <v>1</v>
      </c>
      <c r="E31">
        <v>1</v>
      </c>
      <c r="F31">
        <v>0.98</v>
      </c>
      <c r="G31">
        <v>6</v>
      </c>
      <c r="I31" t="e">
        <f>#REF!/G31</f>
        <v>#REF!</v>
      </c>
      <c r="K31" t="e">
        <f>#REF!/#REF!</f>
        <v>#REF!</v>
      </c>
      <c r="L31">
        <v>5.5</v>
      </c>
      <c r="M31">
        <v>2</v>
      </c>
      <c r="N31" s="4">
        <v>70.72</v>
      </c>
      <c r="P31">
        <f t="shared" si="1"/>
        <v>0</v>
      </c>
      <c r="Q31">
        <v>117</v>
      </c>
      <c r="R31" s="5"/>
      <c r="S31" s="5"/>
      <c r="T31" s="5">
        <v>61.168037497513424</v>
      </c>
      <c r="U31" s="5"/>
    </row>
    <row r="32" spans="3:22" x14ac:dyDescent="0.25">
      <c r="C32">
        <v>2</v>
      </c>
      <c r="D32">
        <v>1</v>
      </c>
      <c r="E32">
        <v>1</v>
      </c>
      <c r="F32">
        <v>0.98</v>
      </c>
      <c r="G32">
        <v>6</v>
      </c>
      <c r="I32" t="e">
        <f>#REF!/G32</f>
        <v>#REF!</v>
      </c>
      <c r="K32" t="e">
        <f>#REF!/#REF!</f>
        <v>#REF!</v>
      </c>
      <c r="L32">
        <v>5.5</v>
      </c>
      <c r="M32">
        <v>2</v>
      </c>
      <c r="N32" s="4">
        <v>70.72</v>
      </c>
      <c r="P32">
        <f t="shared" si="1"/>
        <v>0</v>
      </c>
      <c r="Q32">
        <v>117</v>
      </c>
      <c r="R32" s="5"/>
      <c r="S32" s="5"/>
      <c r="T32" s="5">
        <v>61.168037497513424</v>
      </c>
      <c r="U32" s="5"/>
    </row>
    <row r="33" spans="3:21" x14ac:dyDescent="0.25">
      <c r="C33">
        <v>2</v>
      </c>
      <c r="D33">
        <v>1</v>
      </c>
      <c r="E33">
        <v>1</v>
      </c>
      <c r="F33">
        <v>0.98</v>
      </c>
      <c r="G33">
        <v>6</v>
      </c>
      <c r="I33" t="e">
        <f>#REF!/G33</f>
        <v>#REF!</v>
      </c>
      <c r="K33" t="e">
        <f>#REF!/#REF!</f>
        <v>#REF!</v>
      </c>
      <c r="L33">
        <v>5.5</v>
      </c>
      <c r="M33">
        <v>2</v>
      </c>
      <c r="N33" s="4">
        <v>70.72</v>
      </c>
      <c r="P33">
        <f t="shared" si="1"/>
        <v>0</v>
      </c>
      <c r="Q33">
        <v>117</v>
      </c>
      <c r="R33" s="5"/>
      <c r="S33" s="5"/>
      <c r="T33" s="5">
        <v>61.168037497513424</v>
      </c>
      <c r="U33" s="5"/>
    </row>
    <row r="34" spans="3:21" x14ac:dyDescent="0.25">
      <c r="C34">
        <v>2</v>
      </c>
      <c r="D34">
        <v>1</v>
      </c>
      <c r="E34">
        <v>1</v>
      </c>
      <c r="F34">
        <v>0.98</v>
      </c>
      <c r="G34">
        <v>6</v>
      </c>
      <c r="I34" t="e">
        <f>#REF!/G34</f>
        <v>#REF!</v>
      </c>
      <c r="K34" t="e">
        <f>#REF!/#REF!</f>
        <v>#REF!</v>
      </c>
      <c r="L34">
        <v>5.5</v>
      </c>
      <c r="M34">
        <v>2</v>
      </c>
      <c r="N34" s="4">
        <v>70.72</v>
      </c>
      <c r="P34">
        <f t="shared" si="1"/>
        <v>0</v>
      </c>
      <c r="Q34">
        <v>117</v>
      </c>
      <c r="R34" s="5"/>
      <c r="S34" s="5"/>
      <c r="T34" s="5">
        <v>61.168037497513424</v>
      </c>
      <c r="U34" s="5"/>
    </row>
    <row r="35" spans="3:21" x14ac:dyDescent="0.25">
      <c r="C35">
        <v>2</v>
      </c>
      <c r="D35">
        <v>1</v>
      </c>
      <c r="E35">
        <v>1</v>
      </c>
      <c r="F35">
        <v>0.98</v>
      </c>
      <c r="G35">
        <v>6</v>
      </c>
      <c r="I35" t="e">
        <f>#REF!/G35</f>
        <v>#REF!</v>
      </c>
      <c r="K35" t="e">
        <f>#REF!/#REF!</f>
        <v>#REF!</v>
      </c>
      <c r="L35">
        <v>5.5</v>
      </c>
      <c r="M35">
        <v>2</v>
      </c>
      <c r="N35" s="4">
        <v>70.72</v>
      </c>
      <c r="P35">
        <f t="shared" si="1"/>
        <v>0</v>
      </c>
      <c r="Q35">
        <v>117</v>
      </c>
      <c r="R35" s="5"/>
      <c r="S35" s="5"/>
      <c r="T35" s="5">
        <v>61.168037497513424</v>
      </c>
      <c r="U35" s="5"/>
    </row>
    <row r="36" spans="3:21" x14ac:dyDescent="0.25">
      <c r="C36">
        <v>2</v>
      </c>
      <c r="D36">
        <v>1</v>
      </c>
      <c r="E36">
        <v>1</v>
      </c>
      <c r="F36">
        <v>0.98</v>
      </c>
      <c r="G36">
        <v>6</v>
      </c>
      <c r="I36" t="e">
        <f>#REF!/G36</f>
        <v>#REF!</v>
      </c>
      <c r="K36" t="e">
        <f>#REF!/#REF!</f>
        <v>#REF!</v>
      </c>
      <c r="L36">
        <v>5.5</v>
      </c>
      <c r="M36">
        <v>2</v>
      </c>
      <c r="N36" s="4">
        <v>70.72</v>
      </c>
      <c r="P36">
        <f t="shared" si="1"/>
        <v>0</v>
      </c>
      <c r="Q36">
        <v>117</v>
      </c>
      <c r="R36" s="5"/>
      <c r="S36" s="5"/>
      <c r="T36" s="5">
        <v>61.168037497513424</v>
      </c>
      <c r="U36" s="5"/>
    </row>
    <row r="37" spans="3:21" x14ac:dyDescent="0.25">
      <c r="C37">
        <v>2</v>
      </c>
      <c r="D37">
        <v>2</v>
      </c>
      <c r="E37">
        <v>1</v>
      </c>
      <c r="F37">
        <v>0.98</v>
      </c>
      <c r="G37">
        <v>6</v>
      </c>
      <c r="L37">
        <v>5.5</v>
      </c>
      <c r="M37">
        <v>2</v>
      </c>
      <c r="N37" s="4">
        <v>70.72</v>
      </c>
      <c r="P37">
        <f t="shared" si="1"/>
        <v>0</v>
      </c>
      <c r="Q37">
        <v>117</v>
      </c>
      <c r="R37" s="5"/>
      <c r="S37" s="5"/>
      <c r="T37" s="5">
        <v>61.168037497513424</v>
      </c>
      <c r="U37" s="5"/>
    </row>
    <row r="38" spans="3:21" x14ac:dyDescent="0.25">
      <c r="C38">
        <v>2</v>
      </c>
      <c r="D38">
        <v>2</v>
      </c>
      <c r="E38">
        <v>1</v>
      </c>
      <c r="F38">
        <v>0.98</v>
      </c>
      <c r="G38">
        <v>6</v>
      </c>
      <c r="L38">
        <v>5.5</v>
      </c>
      <c r="M38">
        <v>2</v>
      </c>
      <c r="N38" s="4">
        <v>70.72</v>
      </c>
      <c r="P38">
        <f t="shared" si="1"/>
        <v>0</v>
      </c>
      <c r="Q38">
        <v>117</v>
      </c>
      <c r="R38" s="5"/>
      <c r="S38" s="5"/>
      <c r="T38" s="5">
        <v>61.168037497513424</v>
      </c>
      <c r="U38" s="5"/>
    </row>
    <row r="39" spans="3:21" x14ac:dyDescent="0.25">
      <c r="C39">
        <v>2</v>
      </c>
      <c r="D39">
        <v>2</v>
      </c>
      <c r="E39">
        <v>1</v>
      </c>
      <c r="F39">
        <v>0.98</v>
      </c>
      <c r="G39">
        <v>6</v>
      </c>
      <c r="L39">
        <v>5.5</v>
      </c>
      <c r="M39">
        <v>2</v>
      </c>
      <c r="N39" s="4">
        <v>70.72</v>
      </c>
      <c r="P39">
        <f t="shared" si="1"/>
        <v>0</v>
      </c>
      <c r="Q39">
        <v>117</v>
      </c>
      <c r="R39" s="5"/>
      <c r="S39" s="5"/>
      <c r="T39" s="5">
        <v>61.168037497513424</v>
      </c>
      <c r="U39" s="5"/>
    </row>
    <row r="40" spans="3:21" x14ac:dyDescent="0.25">
      <c r="C40">
        <v>2</v>
      </c>
      <c r="D40">
        <v>2</v>
      </c>
      <c r="E40">
        <v>1</v>
      </c>
      <c r="F40">
        <v>0.98</v>
      </c>
      <c r="G40">
        <v>6</v>
      </c>
      <c r="L40">
        <v>5.5</v>
      </c>
      <c r="M40">
        <v>2</v>
      </c>
      <c r="N40" s="4">
        <v>70.72</v>
      </c>
      <c r="P40">
        <f t="shared" si="1"/>
        <v>0</v>
      </c>
      <c r="Q40">
        <v>117</v>
      </c>
      <c r="R40" s="5"/>
      <c r="S40" s="5"/>
      <c r="T40" s="5">
        <v>61.168037497513424</v>
      </c>
      <c r="U40" s="5"/>
    </row>
    <row r="41" spans="3:21" x14ac:dyDescent="0.25">
      <c r="C41">
        <v>2</v>
      </c>
      <c r="D41">
        <v>2</v>
      </c>
      <c r="E41">
        <v>1</v>
      </c>
      <c r="F41">
        <v>0.98</v>
      </c>
      <c r="G41">
        <v>6</v>
      </c>
      <c r="L41">
        <v>5.5</v>
      </c>
      <c r="M41">
        <v>2</v>
      </c>
      <c r="N41" s="4">
        <v>70.72</v>
      </c>
      <c r="P41">
        <f t="shared" si="1"/>
        <v>0</v>
      </c>
      <c r="Q41">
        <v>117</v>
      </c>
      <c r="R41" s="5"/>
      <c r="S41" s="5"/>
      <c r="T41" s="5">
        <v>61.168037497513424</v>
      </c>
      <c r="U41" s="5"/>
    </row>
    <row r="42" spans="3:21" x14ac:dyDescent="0.25">
      <c r="C42">
        <v>2</v>
      </c>
      <c r="D42">
        <v>2</v>
      </c>
      <c r="E42">
        <v>1</v>
      </c>
      <c r="F42">
        <v>0.98</v>
      </c>
      <c r="G42">
        <v>6</v>
      </c>
      <c r="L42">
        <v>5.5</v>
      </c>
      <c r="M42">
        <v>2</v>
      </c>
      <c r="N42" s="4">
        <v>70.72</v>
      </c>
      <c r="P42">
        <f t="shared" si="1"/>
        <v>0</v>
      </c>
      <c r="Q42">
        <v>117</v>
      </c>
      <c r="R42" s="5"/>
      <c r="S42" s="5"/>
      <c r="T42" s="5">
        <v>61.168037497513424</v>
      </c>
      <c r="U42" s="5"/>
    </row>
    <row r="43" spans="3:21" x14ac:dyDescent="0.25">
      <c r="C43">
        <v>2</v>
      </c>
      <c r="D43">
        <v>2</v>
      </c>
      <c r="E43">
        <v>1</v>
      </c>
      <c r="F43">
        <v>0.98</v>
      </c>
      <c r="G43">
        <v>6</v>
      </c>
      <c r="L43">
        <v>5.5</v>
      </c>
      <c r="M43">
        <v>2</v>
      </c>
      <c r="N43" s="4">
        <v>70.72</v>
      </c>
      <c r="P43">
        <f t="shared" si="1"/>
        <v>0</v>
      </c>
      <c r="Q43">
        <v>117</v>
      </c>
      <c r="R43" s="5"/>
      <c r="S43" s="5"/>
      <c r="T43" s="5">
        <v>61.168037497513424</v>
      </c>
      <c r="U43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03F3-0070-4E87-9CC7-696A7048467B}">
  <dimension ref="A1:V43"/>
  <sheetViews>
    <sheetView zoomScale="85" zoomScaleNormal="85" workbookViewId="0">
      <selection activeCell="J3" sqref="J3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customWidth="1"/>
    <col min="10" max="10" width="26.28515625" bestFit="1" customWidth="1"/>
    <col min="11" max="11" width="16.5703125" customWidth="1"/>
    <col min="13" max="13" width="22.140625" customWidth="1"/>
    <col min="14" max="14" width="23.28515625" customWidth="1"/>
    <col min="15" max="15" width="26.5703125" customWidth="1"/>
    <col min="16" max="17" width="14.85546875" customWidth="1"/>
    <col min="18" max="18" width="23.5703125" bestFit="1" customWidth="1"/>
    <col min="19" max="19" width="15.7109375" bestFit="1" customWidth="1"/>
    <col min="20" max="20" width="15.7109375" customWidth="1"/>
    <col min="21" max="21" width="22.140625" bestFit="1" customWidth="1"/>
    <col min="22" max="22" width="14.28515625" bestFit="1" customWidth="1"/>
  </cols>
  <sheetData>
    <row r="1" spans="1:22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19</v>
      </c>
      <c r="J1" t="s">
        <v>25</v>
      </c>
      <c r="K1" t="s">
        <v>26</v>
      </c>
      <c r="L1" t="s">
        <v>0</v>
      </c>
      <c r="M1" t="s">
        <v>1</v>
      </c>
      <c r="N1" t="s">
        <v>17</v>
      </c>
      <c r="O1" t="s">
        <v>7</v>
      </c>
      <c r="P1" t="s">
        <v>10</v>
      </c>
      <c r="Q1" t="s">
        <v>28</v>
      </c>
      <c r="R1" t="s">
        <v>23</v>
      </c>
      <c r="S1" t="s">
        <v>21</v>
      </c>
      <c r="T1" s="5" t="s">
        <v>30</v>
      </c>
      <c r="U1" t="s">
        <v>24</v>
      </c>
      <c r="V1" t="s">
        <v>22</v>
      </c>
    </row>
    <row r="2" spans="1:22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9.6</v>
      </c>
      <c r="H2">
        <v>1.9500000000000002</v>
      </c>
      <c r="I2">
        <f>H2/G2</f>
        <v>0.20312500000000003</v>
      </c>
      <c r="J2">
        <v>5</v>
      </c>
      <c r="K2" s="5">
        <f>J2/G2</f>
        <v>0.52083333333333337</v>
      </c>
      <c r="L2">
        <v>5.62</v>
      </c>
      <c r="M2">
        <v>2</v>
      </c>
      <c r="N2" s="4">
        <v>70.72</v>
      </c>
      <c r="P2">
        <f>O2/N2</f>
        <v>0</v>
      </c>
      <c r="Q2">
        <v>82.46</v>
      </c>
      <c r="R2">
        <v>82.46</v>
      </c>
      <c r="S2">
        <f>R2/Q2</f>
        <v>1</v>
      </c>
    </row>
    <row r="3" spans="1:22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9.6</v>
      </c>
      <c r="H3">
        <v>1.85</v>
      </c>
      <c r="I3" s="5">
        <f t="shared" ref="I3:I8" si="0">H3/G3</f>
        <v>0.19270833333333334</v>
      </c>
      <c r="J3">
        <v>3.35</v>
      </c>
      <c r="K3" s="5">
        <f>J3/G3</f>
        <v>0.34895833333333337</v>
      </c>
      <c r="L3">
        <v>5.41</v>
      </c>
      <c r="M3">
        <v>2</v>
      </c>
      <c r="N3" s="4">
        <v>70.72</v>
      </c>
      <c r="P3">
        <f t="shared" ref="P3:P43" si="1">O3/N3</f>
        <v>0</v>
      </c>
      <c r="Q3">
        <v>82.46</v>
      </c>
      <c r="R3">
        <v>37.75</v>
      </c>
      <c r="S3">
        <f t="shared" ref="S3:S29" si="2">R3/Q3</f>
        <v>0.45779772010671843</v>
      </c>
      <c r="U3" s="3"/>
    </row>
    <row r="4" spans="1:22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9.6</v>
      </c>
      <c r="H4">
        <v>1.6</v>
      </c>
      <c r="I4" s="5">
        <f t="shared" si="0"/>
        <v>0.16666666666666669</v>
      </c>
      <c r="J4">
        <v>2.4500000000000002</v>
      </c>
      <c r="K4" s="5">
        <f>J4/G4</f>
        <v>0.25520833333333337</v>
      </c>
      <c r="L4">
        <v>5.2</v>
      </c>
      <c r="M4">
        <v>2</v>
      </c>
      <c r="N4" s="4">
        <v>70.72</v>
      </c>
      <c r="P4">
        <f t="shared" si="1"/>
        <v>0</v>
      </c>
      <c r="Q4">
        <v>82.46</v>
      </c>
      <c r="R4">
        <v>12.09</v>
      </c>
      <c r="S4">
        <f t="shared" si="2"/>
        <v>0.14661654135338348</v>
      </c>
      <c r="U4" s="3"/>
    </row>
    <row r="5" spans="1:22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9.6</v>
      </c>
      <c r="H5">
        <v>1.2</v>
      </c>
      <c r="I5" s="5">
        <f t="shared" si="0"/>
        <v>0.125</v>
      </c>
      <c r="J5">
        <v>1.6</v>
      </c>
      <c r="K5" s="5">
        <f>J5/G5</f>
        <v>0.16666666666666669</v>
      </c>
      <c r="L5">
        <v>5.05</v>
      </c>
      <c r="M5">
        <v>2</v>
      </c>
      <c r="N5" s="4">
        <v>70.72</v>
      </c>
      <c r="P5">
        <f t="shared" si="1"/>
        <v>0</v>
      </c>
      <c r="Q5">
        <v>82.46</v>
      </c>
      <c r="R5">
        <v>3.46</v>
      </c>
      <c r="S5">
        <f t="shared" si="2"/>
        <v>4.1959738054814455E-2</v>
      </c>
      <c r="U5" s="3"/>
    </row>
    <row r="6" spans="1:22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9.6</v>
      </c>
      <c r="H6">
        <v>0.81</v>
      </c>
      <c r="I6" s="5">
        <f t="shared" si="0"/>
        <v>8.4375000000000006E-2</v>
      </c>
      <c r="J6">
        <v>1.03</v>
      </c>
      <c r="K6" s="5">
        <f>J6/G6</f>
        <v>0.10729166666666667</v>
      </c>
      <c r="L6">
        <v>4.8600000000000003</v>
      </c>
      <c r="M6">
        <v>2</v>
      </c>
      <c r="N6" s="4">
        <v>70.72</v>
      </c>
      <c r="P6">
        <f t="shared" si="1"/>
        <v>0</v>
      </c>
      <c r="Q6">
        <v>82.46</v>
      </c>
      <c r="R6">
        <v>0</v>
      </c>
      <c r="S6">
        <f t="shared" si="2"/>
        <v>0</v>
      </c>
      <c r="U6" s="3"/>
    </row>
    <row r="7" spans="1:22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9.6</v>
      </c>
      <c r="H7">
        <v>0.54</v>
      </c>
      <c r="I7" s="5">
        <f t="shared" si="0"/>
        <v>5.6250000000000008E-2</v>
      </c>
      <c r="J7">
        <v>0.68</v>
      </c>
      <c r="K7" s="5">
        <f>J7/G7</f>
        <v>7.0833333333333345E-2</v>
      </c>
      <c r="L7">
        <v>4.8</v>
      </c>
      <c r="M7">
        <v>2</v>
      </c>
      <c r="N7" s="4">
        <v>70.72</v>
      </c>
      <c r="P7">
        <f t="shared" si="1"/>
        <v>0</v>
      </c>
      <c r="Q7">
        <v>82.46</v>
      </c>
      <c r="R7">
        <v>0</v>
      </c>
      <c r="S7">
        <f t="shared" si="2"/>
        <v>0</v>
      </c>
      <c r="U7" s="3"/>
    </row>
    <row r="8" spans="1:22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9.6</v>
      </c>
      <c r="H8">
        <v>0.36</v>
      </c>
      <c r="I8" s="5">
        <f t="shared" si="0"/>
        <v>3.7499999999999999E-2</v>
      </c>
      <c r="J8">
        <v>0.42</v>
      </c>
      <c r="K8" s="5">
        <f>J8/G8</f>
        <v>4.3749999999999997E-2</v>
      </c>
      <c r="L8">
        <v>4.71</v>
      </c>
      <c r="M8">
        <v>2</v>
      </c>
      <c r="N8" s="4">
        <v>70.72</v>
      </c>
      <c r="P8">
        <f t="shared" si="1"/>
        <v>0</v>
      </c>
      <c r="Q8">
        <v>82.46</v>
      </c>
      <c r="R8">
        <v>0</v>
      </c>
      <c r="S8">
        <f t="shared" si="2"/>
        <v>0</v>
      </c>
      <c r="U8" s="3"/>
    </row>
    <row r="9" spans="1:22" x14ac:dyDescent="0.25">
      <c r="C9">
        <v>1</v>
      </c>
      <c r="D9">
        <v>2</v>
      </c>
      <c r="E9">
        <v>1</v>
      </c>
      <c r="F9">
        <v>0.98</v>
      </c>
      <c r="G9">
        <v>9.6</v>
      </c>
      <c r="L9">
        <v>5.5</v>
      </c>
      <c r="M9">
        <v>2</v>
      </c>
      <c r="N9" s="4">
        <v>70.72</v>
      </c>
      <c r="P9">
        <f t="shared" si="1"/>
        <v>0</v>
      </c>
      <c r="Q9">
        <v>82.46</v>
      </c>
      <c r="S9">
        <f t="shared" si="2"/>
        <v>0</v>
      </c>
      <c r="U9" s="3"/>
    </row>
    <row r="10" spans="1:22" x14ac:dyDescent="0.25">
      <c r="C10">
        <v>1</v>
      </c>
      <c r="D10">
        <v>2</v>
      </c>
      <c r="E10">
        <v>1</v>
      </c>
      <c r="F10">
        <v>0.98</v>
      </c>
      <c r="G10">
        <v>9.6</v>
      </c>
      <c r="L10">
        <v>5.5</v>
      </c>
      <c r="M10">
        <v>2</v>
      </c>
      <c r="N10" s="4">
        <v>70.72</v>
      </c>
      <c r="P10">
        <f t="shared" si="1"/>
        <v>0</v>
      </c>
      <c r="Q10">
        <v>82.46</v>
      </c>
      <c r="S10">
        <f t="shared" si="2"/>
        <v>0</v>
      </c>
      <c r="U10" s="3"/>
    </row>
    <row r="11" spans="1:22" x14ac:dyDescent="0.25">
      <c r="C11">
        <v>1</v>
      </c>
      <c r="D11">
        <v>2</v>
      </c>
      <c r="E11">
        <v>1</v>
      </c>
      <c r="F11">
        <v>0.98</v>
      </c>
      <c r="G11">
        <v>9.6</v>
      </c>
      <c r="L11">
        <v>5.5</v>
      </c>
      <c r="M11">
        <v>2</v>
      </c>
      <c r="N11" s="4">
        <v>70.72</v>
      </c>
      <c r="P11">
        <f t="shared" si="1"/>
        <v>0</v>
      </c>
      <c r="Q11">
        <v>82.46</v>
      </c>
      <c r="S11">
        <f t="shared" si="2"/>
        <v>0</v>
      </c>
      <c r="U11" s="3"/>
    </row>
    <row r="12" spans="1:22" x14ac:dyDescent="0.25">
      <c r="C12">
        <v>1</v>
      </c>
      <c r="D12">
        <v>2</v>
      </c>
      <c r="E12">
        <v>1</v>
      </c>
      <c r="F12">
        <v>0.98</v>
      </c>
      <c r="G12">
        <v>9.6</v>
      </c>
      <c r="L12">
        <v>5.5</v>
      </c>
      <c r="M12">
        <v>2</v>
      </c>
      <c r="N12" s="4">
        <v>70.72</v>
      </c>
      <c r="P12">
        <f t="shared" si="1"/>
        <v>0</v>
      </c>
      <c r="Q12">
        <v>82.46</v>
      </c>
      <c r="S12">
        <f t="shared" si="2"/>
        <v>0</v>
      </c>
      <c r="U12" s="3"/>
    </row>
    <row r="13" spans="1:22" x14ac:dyDescent="0.25">
      <c r="C13">
        <v>1</v>
      </c>
      <c r="D13">
        <v>2</v>
      </c>
      <c r="E13">
        <v>1</v>
      </c>
      <c r="F13">
        <v>0.98</v>
      </c>
      <c r="G13">
        <v>9.6</v>
      </c>
      <c r="L13">
        <v>5.5</v>
      </c>
      <c r="M13">
        <v>2</v>
      </c>
      <c r="N13" s="4">
        <v>70.72</v>
      </c>
      <c r="P13">
        <f t="shared" si="1"/>
        <v>0</v>
      </c>
      <c r="Q13">
        <v>82.46</v>
      </c>
      <c r="S13">
        <f t="shared" si="2"/>
        <v>0</v>
      </c>
      <c r="U13" s="3"/>
    </row>
    <row r="14" spans="1:22" x14ac:dyDescent="0.25">
      <c r="C14">
        <v>1</v>
      </c>
      <c r="D14">
        <v>2</v>
      </c>
      <c r="E14">
        <v>1</v>
      </c>
      <c r="F14">
        <v>0.98</v>
      </c>
      <c r="G14">
        <v>9.6</v>
      </c>
      <c r="L14">
        <v>5.5</v>
      </c>
      <c r="M14">
        <v>2</v>
      </c>
      <c r="N14" s="4">
        <v>70.72</v>
      </c>
      <c r="P14">
        <f t="shared" si="1"/>
        <v>0</v>
      </c>
      <c r="Q14">
        <v>82.46</v>
      </c>
      <c r="S14">
        <f t="shared" si="2"/>
        <v>0</v>
      </c>
      <c r="U14" s="3"/>
    </row>
    <row r="15" spans="1:22" x14ac:dyDescent="0.25">
      <c r="C15">
        <v>1</v>
      </c>
      <c r="D15">
        <v>2</v>
      </c>
      <c r="E15">
        <v>1</v>
      </c>
      <c r="F15">
        <v>0.98</v>
      </c>
      <c r="G15">
        <v>9.6</v>
      </c>
      <c r="L15">
        <v>5.5</v>
      </c>
      <c r="M15">
        <v>2</v>
      </c>
      <c r="N15" s="4">
        <v>70.72</v>
      </c>
      <c r="P15">
        <f t="shared" si="1"/>
        <v>0</v>
      </c>
      <c r="Q15">
        <v>82.46</v>
      </c>
      <c r="S15">
        <f t="shared" si="2"/>
        <v>0</v>
      </c>
      <c r="U15" s="3"/>
    </row>
    <row r="16" spans="1:22" x14ac:dyDescent="0.25">
      <c r="C16">
        <v>2</v>
      </c>
      <c r="D16">
        <v>1</v>
      </c>
      <c r="E16">
        <v>1</v>
      </c>
      <c r="F16">
        <v>0.98</v>
      </c>
      <c r="G16">
        <v>9.6</v>
      </c>
      <c r="I16" t="e">
        <f>#REF!/G16</f>
        <v>#REF!</v>
      </c>
      <c r="K16" t="e">
        <f>#REF!/#REF!</f>
        <v>#REF!</v>
      </c>
      <c r="L16">
        <v>5.5</v>
      </c>
      <c r="M16">
        <v>2</v>
      </c>
      <c r="N16" s="4">
        <v>70.72</v>
      </c>
      <c r="P16">
        <f t="shared" si="1"/>
        <v>0</v>
      </c>
      <c r="Q16">
        <v>82.46</v>
      </c>
      <c r="R16" s="2"/>
      <c r="S16">
        <f t="shared" si="2"/>
        <v>0</v>
      </c>
      <c r="U16" s="3"/>
      <c r="V16" t="e">
        <f>U16/$U$16</f>
        <v>#DIV/0!</v>
      </c>
    </row>
    <row r="17" spans="3:22" x14ac:dyDescent="0.25">
      <c r="C17">
        <v>2</v>
      </c>
      <c r="D17">
        <v>1</v>
      </c>
      <c r="E17">
        <v>1</v>
      </c>
      <c r="F17">
        <v>0.98</v>
      </c>
      <c r="G17">
        <v>9.6</v>
      </c>
      <c r="I17" t="e">
        <f>#REF!/G17</f>
        <v>#REF!</v>
      </c>
      <c r="K17" t="e">
        <f>#REF!/#REF!</f>
        <v>#REF!</v>
      </c>
      <c r="L17">
        <v>5.5</v>
      </c>
      <c r="M17">
        <v>2</v>
      </c>
      <c r="N17" s="4">
        <v>70.72</v>
      </c>
      <c r="P17">
        <f t="shared" si="1"/>
        <v>0</v>
      </c>
      <c r="Q17">
        <v>82.46</v>
      </c>
      <c r="R17" s="2"/>
      <c r="S17">
        <f t="shared" si="2"/>
        <v>0</v>
      </c>
      <c r="U17" s="3"/>
      <c r="V17" t="e">
        <f t="shared" ref="V17:V22" si="3">U17/$U$16</f>
        <v>#DIV/0!</v>
      </c>
    </row>
    <row r="18" spans="3:22" x14ac:dyDescent="0.25">
      <c r="C18">
        <v>2</v>
      </c>
      <c r="D18">
        <v>1</v>
      </c>
      <c r="E18">
        <v>1</v>
      </c>
      <c r="F18">
        <v>0.98</v>
      </c>
      <c r="G18">
        <v>9.6</v>
      </c>
      <c r="I18" t="e">
        <f>#REF!/G18</f>
        <v>#REF!</v>
      </c>
      <c r="K18" t="e">
        <f>#REF!/#REF!</f>
        <v>#REF!</v>
      </c>
      <c r="L18">
        <v>5.5</v>
      </c>
      <c r="M18">
        <v>2</v>
      </c>
      <c r="N18" s="4">
        <v>70.72</v>
      </c>
      <c r="P18">
        <f t="shared" si="1"/>
        <v>0</v>
      </c>
      <c r="Q18">
        <v>82.46</v>
      </c>
      <c r="R18" s="2"/>
      <c r="S18">
        <f t="shared" si="2"/>
        <v>0</v>
      </c>
      <c r="U18" s="3"/>
      <c r="V18" t="e">
        <f t="shared" si="3"/>
        <v>#DIV/0!</v>
      </c>
    </row>
    <row r="19" spans="3:22" x14ac:dyDescent="0.25">
      <c r="C19">
        <v>2</v>
      </c>
      <c r="D19">
        <v>1</v>
      </c>
      <c r="E19">
        <v>1</v>
      </c>
      <c r="F19">
        <v>0.98</v>
      </c>
      <c r="G19">
        <v>9.6</v>
      </c>
      <c r="I19" t="e">
        <f>#REF!/G19</f>
        <v>#REF!</v>
      </c>
      <c r="K19" t="e">
        <f>#REF!/#REF!</f>
        <v>#REF!</v>
      </c>
      <c r="L19">
        <v>5.5</v>
      </c>
      <c r="M19">
        <v>2</v>
      </c>
      <c r="N19" s="4">
        <v>70.72</v>
      </c>
      <c r="P19">
        <f t="shared" si="1"/>
        <v>0</v>
      </c>
      <c r="Q19">
        <v>82.46</v>
      </c>
      <c r="R19" s="2"/>
      <c r="S19">
        <f t="shared" si="2"/>
        <v>0</v>
      </c>
      <c r="U19" s="3"/>
      <c r="V19" t="e">
        <f t="shared" si="3"/>
        <v>#DIV/0!</v>
      </c>
    </row>
    <row r="20" spans="3:22" x14ac:dyDescent="0.25">
      <c r="C20">
        <v>2</v>
      </c>
      <c r="D20">
        <v>1</v>
      </c>
      <c r="E20">
        <v>1</v>
      </c>
      <c r="F20">
        <v>0.98</v>
      </c>
      <c r="G20">
        <v>9.6</v>
      </c>
      <c r="I20" t="e">
        <f>#REF!/G20</f>
        <v>#REF!</v>
      </c>
      <c r="K20" t="e">
        <f>#REF!/#REF!</f>
        <v>#REF!</v>
      </c>
      <c r="L20">
        <v>5.5</v>
      </c>
      <c r="M20">
        <v>2</v>
      </c>
      <c r="N20" s="4">
        <v>70.72</v>
      </c>
      <c r="P20">
        <f t="shared" si="1"/>
        <v>0</v>
      </c>
      <c r="Q20">
        <v>82.46</v>
      </c>
      <c r="R20" s="2"/>
      <c r="S20">
        <f t="shared" si="2"/>
        <v>0</v>
      </c>
      <c r="U20" s="3"/>
      <c r="V20" t="e">
        <f t="shared" si="3"/>
        <v>#DIV/0!</v>
      </c>
    </row>
    <row r="21" spans="3:22" x14ac:dyDescent="0.25">
      <c r="C21">
        <v>2</v>
      </c>
      <c r="D21">
        <v>1</v>
      </c>
      <c r="E21">
        <v>1</v>
      </c>
      <c r="F21">
        <v>0.98</v>
      </c>
      <c r="G21">
        <v>9.6</v>
      </c>
      <c r="I21" t="e">
        <f>#REF!/G21</f>
        <v>#REF!</v>
      </c>
      <c r="K21" t="e">
        <f>#REF!/#REF!</f>
        <v>#REF!</v>
      </c>
      <c r="L21">
        <v>5.5</v>
      </c>
      <c r="M21">
        <v>2</v>
      </c>
      <c r="N21" s="4">
        <v>70.72</v>
      </c>
      <c r="P21">
        <f t="shared" si="1"/>
        <v>0</v>
      </c>
      <c r="Q21">
        <v>82.46</v>
      </c>
      <c r="R21" s="2"/>
      <c r="S21">
        <f t="shared" si="2"/>
        <v>0</v>
      </c>
      <c r="U21" s="3"/>
      <c r="V21" t="e">
        <f t="shared" si="3"/>
        <v>#DIV/0!</v>
      </c>
    </row>
    <row r="22" spans="3:22" x14ac:dyDescent="0.25">
      <c r="C22">
        <v>2</v>
      </c>
      <c r="D22">
        <v>1</v>
      </c>
      <c r="E22">
        <v>1</v>
      </c>
      <c r="F22">
        <v>0.98</v>
      </c>
      <c r="G22">
        <v>9.6</v>
      </c>
      <c r="I22" t="e">
        <f>#REF!/G22</f>
        <v>#REF!</v>
      </c>
      <c r="K22" t="e">
        <f>#REF!/#REF!</f>
        <v>#REF!</v>
      </c>
      <c r="L22">
        <v>5.5</v>
      </c>
      <c r="M22">
        <v>2</v>
      </c>
      <c r="N22" s="4">
        <v>70.72</v>
      </c>
      <c r="P22">
        <f t="shared" si="1"/>
        <v>0</v>
      </c>
      <c r="Q22">
        <v>82.46</v>
      </c>
      <c r="R22" s="2"/>
      <c r="S22">
        <f t="shared" si="2"/>
        <v>0</v>
      </c>
      <c r="U22" s="3"/>
      <c r="V22" t="e">
        <f t="shared" si="3"/>
        <v>#DIV/0!</v>
      </c>
    </row>
    <row r="23" spans="3:22" x14ac:dyDescent="0.25">
      <c r="C23">
        <v>2</v>
      </c>
      <c r="D23">
        <v>2</v>
      </c>
      <c r="E23">
        <v>1</v>
      </c>
      <c r="F23">
        <v>0.98</v>
      </c>
      <c r="G23">
        <v>9.6</v>
      </c>
      <c r="L23">
        <v>5.5</v>
      </c>
      <c r="M23">
        <v>2</v>
      </c>
      <c r="N23" s="4">
        <v>70.72</v>
      </c>
      <c r="P23">
        <f t="shared" si="1"/>
        <v>0</v>
      </c>
      <c r="Q23">
        <v>82.46</v>
      </c>
      <c r="R23" s="2"/>
      <c r="S23">
        <f t="shared" si="2"/>
        <v>0</v>
      </c>
      <c r="U23" s="3"/>
      <c r="V23" t="e">
        <f>U23/$U$23</f>
        <v>#DIV/0!</v>
      </c>
    </row>
    <row r="24" spans="3:22" x14ac:dyDescent="0.25">
      <c r="C24">
        <v>2</v>
      </c>
      <c r="D24">
        <v>2</v>
      </c>
      <c r="E24">
        <v>1</v>
      </c>
      <c r="F24">
        <v>0.98</v>
      </c>
      <c r="G24">
        <v>9.6</v>
      </c>
      <c r="L24">
        <v>5.5</v>
      </c>
      <c r="M24">
        <v>2</v>
      </c>
      <c r="N24" s="4">
        <v>70.72</v>
      </c>
      <c r="P24">
        <f t="shared" si="1"/>
        <v>0</v>
      </c>
      <c r="Q24">
        <v>82.46</v>
      </c>
      <c r="R24" s="2"/>
      <c r="S24">
        <f t="shared" si="2"/>
        <v>0</v>
      </c>
      <c r="U24" s="3"/>
      <c r="V24" t="e">
        <f t="shared" ref="V24:V27" si="4">U24/$U$23</f>
        <v>#DIV/0!</v>
      </c>
    </row>
    <row r="25" spans="3:22" x14ac:dyDescent="0.25">
      <c r="C25">
        <v>2</v>
      </c>
      <c r="D25">
        <v>2</v>
      </c>
      <c r="E25">
        <v>1</v>
      </c>
      <c r="F25">
        <v>0.98</v>
      </c>
      <c r="G25">
        <v>9.6</v>
      </c>
      <c r="L25">
        <v>5.5</v>
      </c>
      <c r="M25">
        <v>2</v>
      </c>
      <c r="N25" s="4">
        <v>70.72</v>
      </c>
      <c r="P25">
        <f t="shared" si="1"/>
        <v>0</v>
      </c>
      <c r="Q25">
        <v>82.46</v>
      </c>
      <c r="R25" s="2"/>
      <c r="S25">
        <f t="shared" si="2"/>
        <v>0</v>
      </c>
      <c r="U25" s="3"/>
      <c r="V25" t="e">
        <f t="shared" si="4"/>
        <v>#DIV/0!</v>
      </c>
    </row>
    <row r="26" spans="3:22" x14ac:dyDescent="0.25">
      <c r="C26">
        <v>2</v>
      </c>
      <c r="D26">
        <v>2</v>
      </c>
      <c r="E26">
        <v>1</v>
      </c>
      <c r="F26">
        <v>0.98</v>
      </c>
      <c r="G26">
        <v>9.6</v>
      </c>
      <c r="L26">
        <v>5.5</v>
      </c>
      <c r="M26">
        <v>2</v>
      </c>
      <c r="N26" s="4">
        <v>70.72</v>
      </c>
      <c r="P26">
        <f t="shared" si="1"/>
        <v>0</v>
      </c>
      <c r="Q26">
        <v>82.46</v>
      </c>
      <c r="R26" s="2"/>
      <c r="S26">
        <f t="shared" si="2"/>
        <v>0</v>
      </c>
      <c r="U26" s="3"/>
      <c r="V26" t="e">
        <f t="shared" si="4"/>
        <v>#DIV/0!</v>
      </c>
    </row>
    <row r="27" spans="3:22" x14ac:dyDescent="0.25">
      <c r="C27">
        <v>2</v>
      </c>
      <c r="D27">
        <v>2</v>
      </c>
      <c r="E27">
        <v>1</v>
      </c>
      <c r="F27">
        <v>0.98</v>
      </c>
      <c r="G27">
        <v>9.6</v>
      </c>
      <c r="L27">
        <v>5.5</v>
      </c>
      <c r="M27">
        <v>2</v>
      </c>
      <c r="N27" s="4">
        <v>70.72</v>
      </c>
      <c r="P27">
        <f t="shared" si="1"/>
        <v>0</v>
      </c>
      <c r="Q27">
        <v>82.46</v>
      </c>
      <c r="R27" s="2"/>
      <c r="S27">
        <f t="shared" si="2"/>
        <v>0</v>
      </c>
      <c r="U27" s="3"/>
      <c r="V27" t="e">
        <f t="shared" si="4"/>
        <v>#DIV/0!</v>
      </c>
    </row>
    <row r="28" spans="3:22" x14ac:dyDescent="0.25">
      <c r="C28">
        <v>2</v>
      </c>
      <c r="D28">
        <v>2</v>
      </c>
      <c r="E28">
        <v>1</v>
      </c>
      <c r="F28">
        <v>0.98</v>
      </c>
      <c r="G28">
        <v>9.6</v>
      </c>
      <c r="L28">
        <v>5.5</v>
      </c>
      <c r="M28">
        <v>2</v>
      </c>
      <c r="N28" s="4">
        <v>70.72</v>
      </c>
      <c r="P28">
        <f t="shared" si="1"/>
        <v>0</v>
      </c>
      <c r="Q28">
        <v>82.46</v>
      </c>
      <c r="R28" s="2"/>
      <c r="S28">
        <f t="shared" si="2"/>
        <v>0</v>
      </c>
    </row>
    <row r="29" spans="3:22" x14ac:dyDescent="0.25">
      <c r="C29">
        <v>2</v>
      </c>
      <c r="D29">
        <v>2</v>
      </c>
      <c r="E29">
        <v>1</v>
      </c>
      <c r="F29">
        <v>0.98</v>
      </c>
      <c r="G29">
        <v>9.6</v>
      </c>
      <c r="L29">
        <v>5.5</v>
      </c>
      <c r="M29">
        <v>2</v>
      </c>
      <c r="N29" s="4">
        <v>70.72</v>
      </c>
      <c r="P29">
        <f t="shared" si="1"/>
        <v>0</v>
      </c>
      <c r="Q29">
        <v>82.46</v>
      </c>
      <c r="R29" s="2"/>
      <c r="S29">
        <f t="shared" si="2"/>
        <v>0</v>
      </c>
    </row>
    <row r="30" spans="3:22" x14ac:dyDescent="0.25">
      <c r="C30">
        <v>2</v>
      </c>
      <c r="D30">
        <v>1</v>
      </c>
      <c r="E30">
        <v>1</v>
      </c>
      <c r="F30">
        <v>0.98</v>
      </c>
      <c r="G30">
        <v>9.6</v>
      </c>
      <c r="I30" t="e">
        <f>#REF!/G30</f>
        <v>#REF!</v>
      </c>
      <c r="K30" t="e">
        <f>#REF!/#REF!</f>
        <v>#REF!</v>
      </c>
      <c r="L30">
        <v>5.5</v>
      </c>
      <c r="M30">
        <v>2</v>
      </c>
      <c r="N30" s="4">
        <v>70.72</v>
      </c>
      <c r="P30">
        <f t="shared" si="1"/>
        <v>0</v>
      </c>
      <c r="Q30">
        <v>82.46</v>
      </c>
    </row>
    <row r="31" spans="3:22" x14ac:dyDescent="0.25">
      <c r="C31">
        <v>2</v>
      </c>
      <c r="D31">
        <v>1</v>
      </c>
      <c r="E31">
        <v>1</v>
      </c>
      <c r="F31">
        <v>0.98</v>
      </c>
      <c r="G31">
        <v>9.6</v>
      </c>
      <c r="I31" t="e">
        <f>#REF!/G31</f>
        <v>#REF!</v>
      </c>
      <c r="K31" t="e">
        <f>#REF!/#REF!</f>
        <v>#REF!</v>
      </c>
      <c r="L31">
        <v>5.5</v>
      </c>
      <c r="M31">
        <v>2</v>
      </c>
      <c r="N31" s="4">
        <v>70.72</v>
      </c>
      <c r="P31">
        <f t="shared" si="1"/>
        <v>0</v>
      </c>
      <c r="Q31">
        <v>82.46</v>
      </c>
    </row>
    <row r="32" spans="3:22" x14ac:dyDescent="0.25">
      <c r="C32">
        <v>2</v>
      </c>
      <c r="D32">
        <v>1</v>
      </c>
      <c r="E32">
        <v>1</v>
      </c>
      <c r="F32">
        <v>0.98</v>
      </c>
      <c r="G32">
        <v>9.6</v>
      </c>
      <c r="I32" t="e">
        <f>#REF!/G32</f>
        <v>#REF!</v>
      </c>
      <c r="K32" t="e">
        <f>#REF!/#REF!</f>
        <v>#REF!</v>
      </c>
      <c r="L32">
        <v>5.5</v>
      </c>
      <c r="M32">
        <v>2</v>
      </c>
      <c r="N32" s="4">
        <v>70.72</v>
      </c>
      <c r="P32">
        <f t="shared" si="1"/>
        <v>0</v>
      </c>
      <c r="Q32">
        <v>82.46</v>
      </c>
    </row>
    <row r="33" spans="3:17" x14ac:dyDescent="0.25">
      <c r="C33">
        <v>2</v>
      </c>
      <c r="D33">
        <v>1</v>
      </c>
      <c r="E33">
        <v>1</v>
      </c>
      <c r="F33">
        <v>0.98</v>
      </c>
      <c r="G33">
        <v>9.6</v>
      </c>
      <c r="I33" t="e">
        <f>#REF!/G33</f>
        <v>#REF!</v>
      </c>
      <c r="K33" t="e">
        <f>#REF!/#REF!</f>
        <v>#REF!</v>
      </c>
      <c r="L33">
        <v>5.5</v>
      </c>
      <c r="M33">
        <v>2</v>
      </c>
      <c r="N33" s="4">
        <v>70.72</v>
      </c>
      <c r="P33">
        <f t="shared" si="1"/>
        <v>0</v>
      </c>
      <c r="Q33">
        <v>82.46</v>
      </c>
    </row>
    <row r="34" spans="3:17" x14ac:dyDescent="0.25">
      <c r="C34">
        <v>2</v>
      </c>
      <c r="D34">
        <v>1</v>
      </c>
      <c r="E34">
        <v>1</v>
      </c>
      <c r="F34">
        <v>0.98</v>
      </c>
      <c r="G34">
        <v>9.6</v>
      </c>
      <c r="I34" t="e">
        <f>#REF!/G34</f>
        <v>#REF!</v>
      </c>
      <c r="K34" t="e">
        <f>#REF!/#REF!</f>
        <v>#REF!</v>
      </c>
      <c r="L34">
        <v>5.5</v>
      </c>
      <c r="M34">
        <v>2</v>
      </c>
      <c r="N34" s="4">
        <v>70.72</v>
      </c>
      <c r="P34">
        <f t="shared" si="1"/>
        <v>0</v>
      </c>
      <c r="Q34">
        <v>82.46</v>
      </c>
    </row>
    <row r="35" spans="3:17" x14ac:dyDescent="0.25">
      <c r="C35">
        <v>2</v>
      </c>
      <c r="D35">
        <v>1</v>
      </c>
      <c r="E35">
        <v>1</v>
      </c>
      <c r="F35">
        <v>0.98</v>
      </c>
      <c r="G35">
        <v>9.6</v>
      </c>
      <c r="I35" t="e">
        <f>#REF!/G35</f>
        <v>#REF!</v>
      </c>
      <c r="K35" t="e">
        <f>#REF!/#REF!</f>
        <v>#REF!</v>
      </c>
      <c r="L35">
        <v>5.5</v>
      </c>
      <c r="M35">
        <v>2</v>
      </c>
      <c r="N35" s="4">
        <v>70.72</v>
      </c>
      <c r="P35">
        <f t="shared" si="1"/>
        <v>0</v>
      </c>
      <c r="Q35">
        <v>82.46</v>
      </c>
    </row>
    <row r="36" spans="3:17" x14ac:dyDescent="0.25">
      <c r="C36">
        <v>2</v>
      </c>
      <c r="D36">
        <v>1</v>
      </c>
      <c r="E36">
        <v>1</v>
      </c>
      <c r="F36">
        <v>0.98</v>
      </c>
      <c r="G36">
        <v>9.6</v>
      </c>
      <c r="I36" t="e">
        <f>#REF!/G36</f>
        <v>#REF!</v>
      </c>
      <c r="K36" t="e">
        <f>#REF!/#REF!</f>
        <v>#REF!</v>
      </c>
      <c r="L36">
        <v>5.5</v>
      </c>
      <c r="M36">
        <v>2</v>
      </c>
      <c r="N36" s="4">
        <v>70.72</v>
      </c>
      <c r="P36">
        <f t="shared" si="1"/>
        <v>0</v>
      </c>
      <c r="Q36">
        <v>82.46</v>
      </c>
    </row>
    <row r="37" spans="3:17" x14ac:dyDescent="0.25">
      <c r="C37">
        <v>2</v>
      </c>
      <c r="D37">
        <v>2</v>
      </c>
      <c r="E37">
        <v>1</v>
      </c>
      <c r="F37">
        <v>0.98</v>
      </c>
      <c r="G37">
        <v>9.6</v>
      </c>
      <c r="L37">
        <v>5.5</v>
      </c>
      <c r="M37">
        <v>2</v>
      </c>
      <c r="N37" s="4">
        <v>70.72</v>
      </c>
      <c r="P37">
        <f t="shared" si="1"/>
        <v>0</v>
      </c>
      <c r="Q37">
        <v>82.46</v>
      </c>
    </row>
    <row r="38" spans="3:17" x14ac:dyDescent="0.25">
      <c r="C38">
        <v>2</v>
      </c>
      <c r="D38">
        <v>2</v>
      </c>
      <c r="E38">
        <v>1</v>
      </c>
      <c r="F38">
        <v>0.98</v>
      </c>
      <c r="G38">
        <v>9.6</v>
      </c>
      <c r="L38">
        <v>5.5</v>
      </c>
      <c r="M38">
        <v>2</v>
      </c>
      <c r="N38" s="4">
        <v>70.72</v>
      </c>
      <c r="P38">
        <f t="shared" si="1"/>
        <v>0</v>
      </c>
      <c r="Q38">
        <v>82.46</v>
      </c>
    </row>
    <row r="39" spans="3:17" x14ac:dyDescent="0.25">
      <c r="C39">
        <v>2</v>
      </c>
      <c r="D39">
        <v>2</v>
      </c>
      <c r="E39">
        <v>1</v>
      </c>
      <c r="F39">
        <v>0.98</v>
      </c>
      <c r="G39">
        <v>9.6</v>
      </c>
      <c r="L39">
        <v>5.5</v>
      </c>
      <c r="M39">
        <v>2</v>
      </c>
      <c r="N39" s="4">
        <v>70.72</v>
      </c>
      <c r="P39">
        <f t="shared" si="1"/>
        <v>0</v>
      </c>
      <c r="Q39">
        <v>82.46</v>
      </c>
    </row>
    <row r="40" spans="3:17" x14ac:dyDescent="0.25">
      <c r="C40">
        <v>2</v>
      </c>
      <c r="D40">
        <v>2</v>
      </c>
      <c r="E40">
        <v>1</v>
      </c>
      <c r="F40">
        <v>0.98</v>
      </c>
      <c r="G40">
        <v>9.6</v>
      </c>
      <c r="L40">
        <v>5.5</v>
      </c>
      <c r="M40">
        <v>2</v>
      </c>
      <c r="N40" s="4">
        <v>70.72</v>
      </c>
      <c r="P40">
        <f t="shared" si="1"/>
        <v>0</v>
      </c>
      <c r="Q40">
        <v>82.46</v>
      </c>
    </row>
    <row r="41" spans="3:17" x14ac:dyDescent="0.25">
      <c r="C41">
        <v>2</v>
      </c>
      <c r="D41">
        <v>2</v>
      </c>
      <c r="E41">
        <v>1</v>
      </c>
      <c r="F41">
        <v>0.98</v>
      </c>
      <c r="G41">
        <v>9.6</v>
      </c>
      <c r="L41">
        <v>5.5</v>
      </c>
      <c r="M41">
        <v>2</v>
      </c>
      <c r="N41" s="4">
        <v>70.72</v>
      </c>
      <c r="P41">
        <f t="shared" si="1"/>
        <v>0</v>
      </c>
      <c r="Q41">
        <v>82.46</v>
      </c>
    </row>
    <row r="42" spans="3:17" x14ac:dyDescent="0.25">
      <c r="C42">
        <v>2</v>
      </c>
      <c r="D42">
        <v>2</v>
      </c>
      <c r="E42">
        <v>1</v>
      </c>
      <c r="F42">
        <v>0.98</v>
      </c>
      <c r="G42">
        <v>9.6</v>
      </c>
      <c r="L42">
        <v>5.5</v>
      </c>
      <c r="M42">
        <v>2</v>
      </c>
      <c r="N42" s="4">
        <v>70.72</v>
      </c>
      <c r="P42">
        <f t="shared" si="1"/>
        <v>0</v>
      </c>
      <c r="Q42">
        <v>82.46</v>
      </c>
    </row>
    <row r="43" spans="3:17" x14ac:dyDescent="0.25">
      <c r="C43">
        <v>2</v>
      </c>
      <c r="D43">
        <v>2</v>
      </c>
      <c r="E43">
        <v>1</v>
      </c>
      <c r="F43">
        <v>0.98</v>
      </c>
      <c r="G43">
        <v>9.6</v>
      </c>
      <c r="L43">
        <v>5.5</v>
      </c>
      <c r="M43">
        <v>2</v>
      </c>
      <c r="N43" s="4">
        <v>70.72</v>
      </c>
      <c r="P43">
        <f t="shared" si="1"/>
        <v>0</v>
      </c>
      <c r="Q43">
        <v>82.46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EEE6-8C93-4B11-9518-9CFC24422B41}">
  <dimension ref="A1:V43"/>
  <sheetViews>
    <sheetView zoomScale="85" zoomScaleNormal="85" workbookViewId="0">
      <selection activeCell="I2" sqref="I2:I8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customWidth="1"/>
    <col min="10" max="10" width="26.28515625" bestFit="1" customWidth="1"/>
    <col min="11" max="11" width="16.5703125" customWidth="1"/>
    <col min="13" max="13" width="22.140625" customWidth="1"/>
    <col min="14" max="14" width="23.28515625" customWidth="1"/>
    <col min="15" max="15" width="26.5703125" customWidth="1"/>
    <col min="16" max="17" width="14.85546875" customWidth="1"/>
    <col min="18" max="18" width="23.5703125" bestFit="1" customWidth="1"/>
    <col min="19" max="19" width="15.7109375" bestFit="1" customWidth="1"/>
    <col min="20" max="20" width="15.7109375" customWidth="1"/>
    <col min="21" max="21" width="22.140625" bestFit="1" customWidth="1"/>
    <col min="22" max="22" width="14.28515625" bestFit="1" customWidth="1"/>
  </cols>
  <sheetData>
    <row r="1" spans="1:22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19</v>
      </c>
      <c r="J1" t="s">
        <v>25</v>
      </c>
      <c r="K1" t="s">
        <v>26</v>
      </c>
      <c r="L1" t="s">
        <v>0</v>
      </c>
      <c r="M1" t="s">
        <v>1</v>
      </c>
      <c r="N1" t="s">
        <v>17</v>
      </c>
      <c r="O1" t="s">
        <v>7</v>
      </c>
      <c r="P1" t="s">
        <v>10</v>
      </c>
      <c r="Q1" t="s">
        <v>28</v>
      </c>
      <c r="R1" t="s">
        <v>23</v>
      </c>
      <c r="S1" t="s">
        <v>21</v>
      </c>
      <c r="T1" t="s">
        <v>29</v>
      </c>
      <c r="U1" s="5" t="s">
        <v>30</v>
      </c>
      <c r="V1" t="s">
        <v>22</v>
      </c>
    </row>
    <row r="2" spans="1:22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12.6</v>
      </c>
      <c r="H2">
        <v>4.4800000000000004</v>
      </c>
      <c r="I2">
        <f>H2/G2</f>
        <v>0.35555555555555562</v>
      </c>
      <c r="J2">
        <v>6.32</v>
      </c>
      <c r="K2">
        <f>J2/G2</f>
        <v>0.50158730158730158</v>
      </c>
      <c r="L2">
        <v>5.82</v>
      </c>
      <c r="M2">
        <v>2</v>
      </c>
      <c r="N2" s="4">
        <v>70.72</v>
      </c>
      <c r="P2">
        <f>O2/N2</f>
        <v>0</v>
      </c>
      <c r="Q2">
        <v>104.55</v>
      </c>
      <c r="R2">
        <v>104.55</v>
      </c>
      <c r="S2">
        <f>R2/Q2</f>
        <v>1</v>
      </c>
    </row>
    <row r="3" spans="1:22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12.6</v>
      </c>
      <c r="H3">
        <v>3.92</v>
      </c>
      <c r="I3" s="5">
        <f t="shared" ref="I3:I8" si="0">H3/G3</f>
        <v>0.31111111111111112</v>
      </c>
      <c r="J3">
        <v>4.6399999999999997</v>
      </c>
      <c r="K3" s="5">
        <f>J3/G3</f>
        <v>0.36825396825396822</v>
      </c>
      <c r="L3">
        <v>5.59</v>
      </c>
      <c r="M3">
        <v>2</v>
      </c>
      <c r="N3" s="4">
        <v>70.72</v>
      </c>
      <c r="P3">
        <f t="shared" ref="P3:P43" si="1">O3/N3</f>
        <v>0</v>
      </c>
      <c r="Q3">
        <v>104.55</v>
      </c>
      <c r="R3">
        <v>36.729999999999997</v>
      </c>
      <c r="S3">
        <f t="shared" ref="S3:S29" si="2">R3/Q3</f>
        <v>0.35131516021042564</v>
      </c>
      <c r="U3" s="3"/>
    </row>
    <row r="4" spans="1:22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12.6</v>
      </c>
      <c r="H4">
        <v>3.2</v>
      </c>
      <c r="I4" s="5">
        <f t="shared" si="0"/>
        <v>0.25396825396825401</v>
      </c>
      <c r="J4">
        <v>3.44</v>
      </c>
      <c r="K4" s="5">
        <f>J4/G4</f>
        <v>0.27301587301587305</v>
      </c>
      <c r="L4">
        <v>5.39</v>
      </c>
      <c r="M4">
        <v>2</v>
      </c>
      <c r="N4" s="4">
        <v>70.72</v>
      </c>
      <c r="P4">
        <f t="shared" si="1"/>
        <v>0</v>
      </c>
      <c r="Q4">
        <v>104.55</v>
      </c>
      <c r="R4">
        <v>9.3000000000000007</v>
      </c>
      <c r="S4">
        <f t="shared" si="2"/>
        <v>8.8952654232424683E-2</v>
      </c>
      <c r="U4" s="3"/>
    </row>
    <row r="5" spans="1:22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12.6</v>
      </c>
      <c r="H5">
        <v>2.56</v>
      </c>
      <c r="I5" s="5">
        <f t="shared" si="0"/>
        <v>0.20317460317460317</v>
      </c>
      <c r="J5">
        <v>2.56</v>
      </c>
      <c r="K5" s="5">
        <f>J5/G5</f>
        <v>0.20317460317460317</v>
      </c>
      <c r="L5">
        <v>5.21</v>
      </c>
      <c r="M5">
        <v>2</v>
      </c>
      <c r="N5" s="4">
        <v>70.72</v>
      </c>
      <c r="P5">
        <f t="shared" si="1"/>
        <v>0</v>
      </c>
      <c r="Q5">
        <v>104.55</v>
      </c>
      <c r="R5">
        <v>0</v>
      </c>
      <c r="S5">
        <f t="shared" si="2"/>
        <v>0</v>
      </c>
      <c r="U5" s="3"/>
    </row>
    <row r="6" spans="1:22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12.6</v>
      </c>
      <c r="H6">
        <v>1.72</v>
      </c>
      <c r="I6" s="5">
        <f t="shared" si="0"/>
        <v>0.13650793650793652</v>
      </c>
      <c r="J6">
        <v>1.8</v>
      </c>
      <c r="K6" s="5">
        <f>J6/G6</f>
        <v>0.14285714285714288</v>
      </c>
      <c r="L6">
        <v>5.1100000000000003</v>
      </c>
      <c r="M6">
        <v>2</v>
      </c>
      <c r="N6" s="4">
        <v>70.72</v>
      </c>
      <c r="P6">
        <f t="shared" si="1"/>
        <v>0</v>
      </c>
      <c r="Q6">
        <v>104.55</v>
      </c>
      <c r="R6">
        <v>0</v>
      </c>
      <c r="S6">
        <f t="shared" si="2"/>
        <v>0</v>
      </c>
      <c r="U6" s="3"/>
    </row>
    <row r="7" spans="1:22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12.6</v>
      </c>
      <c r="H7">
        <v>0.87</v>
      </c>
      <c r="I7" s="5">
        <f t="shared" si="0"/>
        <v>6.9047619047619052E-2</v>
      </c>
      <c r="J7">
        <v>0.92</v>
      </c>
      <c r="K7" s="5">
        <f>J7/G7</f>
        <v>7.301587301587302E-2</v>
      </c>
      <c r="L7">
        <v>4.8600000000000003</v>
      </c>
      <c r="M7">
        <v>2</v>
      </c>
      <c r="N7" s="4">
        <v>70.72</v>
      </c>
      <c r="P7">
        <f t="shared" si="1"/>
        <v>0</v>
      </c>
      <c r="Q7">
        <v>104.55</v>
      </c>
      <c r="R7">
        <v>0</v>
      </c>
      <c r="S7">
        <f t="shared" si="2"/>
        <v>0</v>
      </c>
      <c r="U7" s="3"/>
    </row>
    <row r="8" spans="1:22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12.6</v>
      </c>
      <c r="H8">
        <v>0.91</v>
      </c>
      <c r="I8" s="5">
        <f t="shared" si="0"/>
        <v>7.2222222222222229E-2</v>
      </c>
      <c r="J8">
        <v>0.96</v>
      </c>
      <c r="K8" s="5">
        <f>J8/G8</f>
        <v>7.6190476190476183E-2</v>
      </c>
      <c r="L8">
        <v>4.8600000000000003</v>
      </c>
      <c r="M8">
        <v>2</v>
      </c>
      <c r="N8" s="4">
        <v>70.72</v>
      </c>
      <c r="P8">
        <f t="shared" si="1"/>
        <v>0</v>
      </c>
      <c r="Q8">
        <v>104.55</v>
      </c>
      <c r="R8">
        <v>0</v>
      </c>
      <c r="S8">
        <f t="shared" si="2"/>
        <v>0</v>
      </c>
      <c r="U8" s="3"/>
    </row>
    <row r="9" spans="1:22" x14ac:dyDescent="0.25">
      <c r="C9">
        <v>1</v>
      </c>
      <c r="D9">
        <v>2</v>
      </c>
      <c r="E9">
        <v>1</v>
      </c>
      <c r="F9">
        <v>0.98</v>
      </c>
      <c r="G9">
        <v>12.6</v>
      </c>
      <c r="L9">
        <v>5.5</v>
      </c>
      <c r="M9">
        <v>2</v>
      </c>
      <c r="N9" s="4">
        <v>70.72</v>
      </c>
      <c r="P9">
        <f t="shared" si="1"/>
        <v>0</v>
      </c>
      <c r="Q9">
        <v>104.55</v>
      </c>
      <c r="S9">
        <f t="shared" si="2"/>
        <v>0</v>
      </c>
      <c r="U9" s="3"/>
    </row>
    <row r="10" spans="1:22" x14ac:dyDescent="0.25">
      <c r="C10">
        <v>1</v>
      </c>
      <c r="D10">
        <v>2</v>
      </c>
      <c r="E10">
        <v>1</v>
      </c>
      <c r="F10">
        <v>0.98</v>
      </c>
      <c r="G10">
        <v>12.6</v>
      </c>
      <c r="L10">
        <v>5.5</v>
      </c>
      <c r="M10">
        <v>2</v>
      </c>
      <c r="N10" s="4">
        <v>70.72</v>
      </c>
      <c r="P10">
        <f t="shared" si="1"/>
        <v>0</v>
      </c>
      <c r="Q10">
        <v>104.55</v>
      </c>
      <c r="S10">
        <f t="shared" si="2"/>
        <v>0</v>
      </c>
      <c r="U10" s="3"/>
    </row>
    <row r="11" spans="1:22" x14ac:dyDescent="0.25">
      <c r="C11">
        <v>1</v>
      </c>
      <c r="D11">
        <v>2</v>
      </c>
      <c r="E11">
        <v>1</v>
      </c>
      <c r="F11">
        <v>0.98</v>
      </c>
      <c r="G11">
        <v>12.6</v>
      </c>
      <c r="L11">
        <v>5.5</v>
      </c>
      <c r="M11">
        <v>2</v>
      </c>
      <c r="N11" s="4">
        <v>70.72</v>
      </c>
      <c r="P11">
        <f t="shared" si="1"/>
        <v>0</v>
      </c>
      <c r="Q11">
        <v>104.55</v>
      </c>
      <c r="S11">
        <f t="shared" si="2"/>
        <v>0</v>
      </c>
      <c r="U11" s="3"/>
    </row>
    <row r="12" spans="1:22" x14ac:dyDescent="0.25">
      <c r="C12">
        <v>1</v>
      </c>
      <c r="D12">
        <v>2</v>
      </c>
      <c r="E12">
        <v>1</v>
      </c>
      <c r="F12">
        <v>0.98</v>
      </c>
      <c r="G12">
        <v>12.6</v>
      </c>
      <c r="L12">
        <v>5.5</v>
      </c>
      <c r="M12">
        <v>2</v>
      </c>
      <c r="N12" s="4">
        <v>70.72</v>
      </c>
      <c r="P12">
        <f t="shared" si="1"/>
        <v>0</v>
      </c>
      <c r="Q12">
        <v>104.55</v>
      </c>
      <c r="S12">
        <f t="shared" si="2"/>
        <v>0</v>
      </c>
      <c r="U12" s="3"/>
    </row>
    <row r="13" spans="1:22" x14ac:dyDescent="0.25">
      <c r="C13">
        <v>1</v>
      </c>
      <c r="D13">
        <v>2</v>
      </c>
      <c r="E13">
        <v>1</v>
      </c>
      <c r="F13">
        <v>0.98</v>
      </c>
      <c r="G13">
        <v>12.6</v>
      </c>
      <c r="L13">
        <v>5.5</v>
      </c>
      <c r="M13">
        <v>2</v>
      </c>
      <c r="N13" s="4">
        <v>70.72</v>
      </c>
      <c r="P13">
        <f t="shared" si="1"/>
        <v>0</v>
      </c>
      <c r="Q13">
        <v>104.55</v>
      </c>
      <c r="S13">
        <f t="shared" si="2"/>
        <v>0</v>
      </c>
      <c r="U13" s="3"/>
    </row>
    <row r="14" spans="1:22" x14ac:dyDescent="0.25">
      <c r="C14">
        <v>1</v>
      </c>
      <c r="D14">
        <v>2</v>
      </c>
      <c r="E14">
        <v>1</v>
      </c>
      <c r="F14">
        <v>0.98</v>
      </c>
      <c r="G14">
        <v>12.6</v>
      </c>
      <c r="L14">
        <v>5.5</v>
      </c>
      <c r="M14">
        <v>2</v>
      </c>
      <c r="N14" s="4">
        <v>70.72</v>
      </c>
      <c r="P14">
        <f t="shared" si="1"/>
        <v>0</v>
      </c>
      <c r="Q14">
        <v>104.55</v>
      </c>
      <c r="S14">
        <f t="shared" si="2"/>
        <v>0</v>
      </c>
      <c r="U14" s="3"/>
    </row>
    <row r="15" spans="1:22" x14ac:dyDescent="0.25">
      <c r="C15">
        <v>1</v>
      </c>
      <c r="D15">
        <v>2</v>
      </c>
      <c r="E15">
        <v>1</v>
      </c>
      <c r="F15">
        <v>0.98</v>
      </c>
      <c r="G15">
        <v>12.6</v>
      </c>
      <c r="L15">
        <v>5.5</v>
      </c>
      <c r="M15">
        <v>2</v>
      </c>
      <c r="N15" s="4">
        <v>70.72</v>
      </c>
      <c r="P15">
        <f t="shared" si="1"/>
        <v>0</v>
      </c>
      <c r="Q15">
        <v>104.55</v>
      </c>
      <c r="S15">
        <f t="shared" si="2"/>
        <v>0</v>
      </c>
      <c r="U15" s="3"/>
    </row>
    <row r="16" spans="1:22" x14ac:dyDescent="0.25">
      <c r="C16">
        <v>2</v>
      </c>
      <c r="D16">
        <v>1</v>
      </c>
      <c r="E16">
        <v>1</v>
      </c>
      <c r="F16">
        <v>0.98</v>
      </c>
      <c r="G16">
        <v>12.6</v>
      </c>
      <c r="I16" t="e">
        <f>#REF!/G16</f>
        <v>#REF!</v>
      </c>
      <c r="K16" t="e">
        <f>#REF!/#REF!</f>
        <v>#REF!</v>
      </c>
      <c r="L16">
        <v>5.5</v>
      </c>
      <c r="M16">
        <v>2</v>
      </c>
      <c r="N16" s="4">
        <v>70.72</v>
      </c>
      <c r="P16">
        <f t="shared" si="1"/>
        <v>0</v>
      </c>
      <c r="Q16">
        <v>104.55</v>
      </c>
      <c r="R16" s="2"/>
      <c r="S16">
        <f t="shared" si="2"/>
        <v>0</v>
      </c>
      <c r="U16" s="3"/>
      <c r="V16" t="e">
        <f>U16/$U$16</f>
        <v>#DIV/0!</v>
      </c>
    </row>
    <row r="17" spans="3:22" x14ac:dyDescent="0.25">
      <c r="C17">
        <v>2</v>
      </c>
      <c r="D17">
        <v>1</v>
      </c>
      <c r="E17">
        <v>1</v>
      </c>
      <c r="F17">
        <v>0.98</v>
      </c>
      <c r="G17">
        <v>12.6</v>
      </c>
      <c r="I17" t="e">
        <f>#REF!/G17</f>
        <v>#REF!</v>
      </c>
      <c r="K17" t="e">
        <f>#REF!/#REF!</f>
        <v>#REF!</v>
      </c>
      <c r="L17">
        <v>5.5</v>
      </c>
      <c r="M17">
        <v>2</v>
      </c>
      <c r="N17" s="4">
        <v>70.72</v>
      </c>
      <c r="P17">
        <f t="shared" si="1"/>
        <v>0</v>
      </c>
      <c r="Q17">
        <v>104.55</v>
      </c>
      <c r="R17" s="2"/>
      <c r="S17">
        <f t="shared" si="2"/>
        <v>0</v>
      </c>
      <c r="U17" s="3"/>
      <c r="V17" t="e">
        <f t="shared" ref="V17:V22" si="3">U17/$U$16</f>
        <v>#DIV/0!</v>
      </c>
    </row>
    <row r="18" spans="3:22" x14ac:dyDescent="0.25">
      <c r="C18">
        <v>2</v>
      </c>
      <c r="D18">
        <v>1</v>
      </c>
      <c r="E18">
        <v>1</v>
      </c>
      <c r="F18">
        <v>0.98</v>
      </c>
      <c r="G18">
        <v>12.6</v>
      </c>
      <c r="I18" t="e">
        <f>#REF!/G18</f>
        <v>#REF!</v>
      </c>
      <c r="K18" t="e">
        <f>#REF!/#REF!</f>
        <v>#REF!</v>
      </c>
      <c r="L18">
        <v>5.5</v>
      </c>
      <c r="M18">
        <v>2</v>
      </c>
      <c r="N18" s="4">
        <v>70.72</v>
      </c>
      <c r="P18">
        <f t="shared" si="1"/>
        <v>0</v>
      </c>
      <c r="Q18">
        <v>104.55</v>
      </c>
      <c r="R18" s="2"/>
      <c r="S18">
        <f t="shared" si="2"/>
        <v>0</v>
      </c>
      <c r="U18" s="3"/>
      <c r="V18" t="e">
        <f t="shared" si="3"/>
        <v>#DIV/0!</v>
      </c>
    </row>
    <row r="19" spans="3:22" x14ac:dyDescent="0.25">
      <c r="C19">
        <v>2</v>
      </c>
      <c r="D19">
        <v>1</v>
      </c>
      <c r="E19">
        <v>1</v>
      </c>
      <c r="F19">
        <v>0.98</v>
      </c>
      <c r="G19">
        <v>12.6</v>
      </c>
      <c r="I19" t="e">
        <f>#REF!/G19</f>
        <v>#REF!</v>
      </c>
      <c r="K19" t="e">
        <f>#REF!/#REF!</f>
        <v>#REF!</v>
      </c>
      <c r="L19">
        <v>5.5</v>
      </c>
      <c r="M19">
        <v>2</v>
      </c>
      <c r="N19" s="4">
        <v>70.72</v>
      </c>
      <c r="P19">
        <f t="shared" si="1"/>
        <v>0</v>
      </c>
      <c r="Q19">
        <v>104.55</v>
      </c>
      <c r="R19" s="2"/>
      <c r="S19">
        <f t="shared" si="2"/>
        <v>0</v>
      </c>
      <c r="U19" s="3"/>
      <c r="V19" t="e">
        <f t="shared" si="3"/>
        <v>#DIV/0!</v>
      </c>
    </row>
    <row r="20" spans="3:22" x14ac:dyDescent="0.25">
      <c r="C20">
        <v>2</v>
      </c>
      <c r="D20">
        <v>1</v>
      </c>
      <c r="E20">
        <v>1</v>
      </c>
      <c r="F20">
        <v>0.98</v>
      </c>
      <c r="G20">
        <v>12.6</v>
      </c>
      <c r="I20" t="e">
        <f>#REF!/G20</f>
        <v>#REF!</v>
      </c>
      <c r="K20" t="e">
        <f>#REF!/#REF!</f>
        <v>#REF!</v>
      </c>
      <c r="L20">
        <v>5.5</v>
      </c>
      <c r="M20">
        <v>2</v>
      </c>
      <c r="N20" s="4">
        <v>70.72</v>
      </c>
      <c r="P20">
        <f t="shared" si="1"/>
        <v>0</v>
      </c>
      <c r="Q20">
        <v>104.55</v>
      </c>
      <c r="R20" s="2"/>
      <c r="S20">
        <f t="shared" si="2"/>
        <v>0</v>
      </c>
      <c r="U20" s="3"/>
      <c r="V20" t="e">
        <f t="shared" si="3"/>
        <v>#DIV/0!</v>
      </c>
    </row>
    <row r="21" spans="3:22" x14ac:dyDescent="0.25">
      <c r="C21">
        <v>2</v>
      </c>
      <c r="D21">
        <v>1</v>
      </c>
      <c r="E21">
        <v>1</v>
      </c>
      <c r="F21">
        <v>0.98</v>
      </c>
      <c r="G21">
        <v>12.6</v>
      </c>
      <c r="I21" t="e">
        <f>#REF!/G21</f>
        <v>#REF!</v>
      </c>
      <c r="K21" t="e">
        <f>#REF!/#REF!</f>
        <v>#REF!</v>
      </c>
      <c r="L21">
        <v>5.5</v>
      </c>
      <c r="M21">
        <v>2</v>
      </c>
      <c r="N21" s="4">
        <v>70.72</v>
      </c>
      <c r="P21">
        <f t="shared" si="1"/>
        <v>0</v>
      </c>
      <c r="Q21">
        <v>104.55</v>
      </c>
      <c r="R21" s="2"/>
      <c r="S21">
        <f t="shared" si="2"/>
        <v>0</v>
      </c>
      <c r="U21" s="3"/>
      <c r="V21" t="e">
        <f t="shared" si="3"/>
        <v>#DIV/0!</v>
      </c>
    </row>
    <row r="22" spans="3:22" x14ac:dyDescent="0.25">
      <c r="C22">
        <v>2</v>
      </c>
      <c r="D22">
        <v>1</v>
      </c>
      <c r="E22">
        <v>1</v>
      </c>
      <c r="F22">
        <v>0.98</v>
      </c>
      <c r="G22">
        <v>12.6</v>
      </c>
      <c r="I22" t="e">
        <f>#REF!/G22</f>
        <v>#REF!</v>
      </c>
      <c r="K22" t="e">
        <f>#REF!/#REF!</f>
        <v>#REF!</v>
      </c>
      <c r="L22">
        <v>5.5</v>
      </c>
      <c r="M22">
        <v>2</v>
      </c>
      <c r="N22" s="4">
        <v>70.72</v>
      </c>
      <c r="P22">
        <f t="shared" si="1"/>
        <v>0</v>
      </c>
      <c r="Q22">
        <v>104.55</v>
      </c>
      <c r="R22" s="2"/>
      <c r="S22">
        <f t="shared" si="2"/>
        <v>0</v>
      </c>
      <c r="U22" s="3"/>
      <c r="V22" t="e">
        <f t="shared" si="3"/>
        <v>#DIV/0!</v>
      </c>
    </row>
    <row r="23" spans="3:22" x14ac:dyDescent="0.25">
      <c r="C23">
        <v>2</v>
      </c>
      <c r="D23">
        <v>2</v>
      </c>
      <c r="E23">
        <v>1</v>
      </c>
      <c r="F23">
        <v>0.98</v>
      </c>
      <c r="G23">
        <v>12.6</v>
      </c>
      <c r="L23">
        <v>5.5</v>
      </c>
      <c r="M23">
        <v>2</v>
      </c>
      <c r="N23" s="4">
        <v>70.72</v>
      </c>
      <c r="P23">
        <f t="shared" si="1"/>
        <v>0</v>
      </c>
      <c r="Q23">
        <v>104.55</v>
      </c>
      <c r="R23" s="2"/>
      <c r="S23">
        <f t="shared" si="2"/>
        <v>0</v>
      </c>
      <c r="U23" s="3"/>
      <c r="V23" t="e">
        <f>U23/$U$23</f>
        <v>#DIV/0!</v>
      </c>
    </row>
    <row r="24" spans="3:22" x14ac:dyDescent="0.25">
      <c r="C24">
        <v>2</v>
      </c>
      <c r="D24">
        <v>2</v>
      </c>
      <c r="E24">
        <v>1</v>
      </c>
      <c r="F24">
        <v>0.98</v>
      </c>
      <c r="G24">
        <v>12.6</v>
      </c>
      <c r="L24">
        <v>5.5</v>
      </c>
      <c r="M24">
        <v>2</v>
      </c>
      <c r="N24" s="4">
        <v>70.72</v>
      </c>
      <c r="P24">
        <f t="shared" si="1"/>
        <v>0</v>
      </c>
      <c r="Q24">
        <v>104.55</v>
      </c>
      <c r="R24" s="2"/>
      <c r="S24">
        <f t="shared" si="2"/>
        <v>0</v>
      </c>
      <c r="U24" s="3"/>
      <c r="V24" t="e">
        <f t="shared" ref="V24:V27" si="4">U24/$U$23</f>
        <v>#DIV/0!</v>
      </c>
    </row>
    <row r="25" spans="3:22" x14ac:dyDescent="0.25">
      <c r="C25">
        <v>2</v>
      </c>
      <c r="D25">
        <v>2</v>
      </c>
      <c r="E25">
        <v>1</v>
      </c>
      <c r="F25">
        <v>0.98</v>
      </c>
      <c r="G25">
        <v>12.6</v>
      </c>
      <c r="L25">
        <v>5.5</v>
      </c>
      <c r="M25">
        <v>2</v>
      </c>
      <c r="N25" s="4">
        <v>70.72</v>
      </c>
      <c r="P25">
        <f t="shared" si="1"/>
        <v>0</v>
      </c>
      <c r="Q25">
        <v>104.55</v>
      </c>
      <c r="R25" s="2"/>
      <c r="S25">
        <f t="shared" si="2"/>
        <v>0</v>
      </c>
      <c r="U25" s="3"/>
      <c r="V25" t="e">
        <f t="shared" si="4"/>
        <v>#DIV/0!</v>
      </c>
    </row>
    <row r="26" spans="3:22" x14ac:dyDescent="0.25">
      <c r="C26">
        <v>2</v>
      </c>
      <c r="D26">
        <v>2</v>
      </c>
      <c r="E26">
        <v>1</v>
      </c>
      <c r="F26">
        <v>0.98</v>
      </c>
      <c r="G26">
        <v>12.6</v>
      </c>
      <c r="L26">
        <v>5.5</v>
      </c>
      <c r="M26">
        <v>2</v>
      </c>
      <c r="N26" s="4">
        <v>70.72</v>
      </c>
      <c r="P26">
        <f t="shared" si="1"/>
        <v>0</v>
      </c>
      <c r="Q26">
        <v>104.55</v>
      </c>
      <c r="R26" s="2"/>
      <c r="S26">
        <f t="shared" si="2"/>
        <v>0</v>
      </c>
      <c r="U26" s="3"/>
      <c r="V26" t="e">
        <f t="shared" si="4"/>
        <v>#DIV/0!</v>
      </c>
    </row>
    <row r="27" spans="3:22" x14ac:dyDescent="0.25">
      <c r="C27">
        <v>2</v>
      </c>
      <c r="D27">
        <v>2</v>
      </c>
      <c r="E27">
        <v>1</v>
      </c>
      <c r="F27">
        <v>0.98</v>
      </c>
      <c r="G27">
        <v>12.6</v>
      </c>
      <c r="L27">
        <v>5.5</v>
      </c>
      <c r="M27">
        <v>2</v>
      </c>
      <c r="N27" s="4">
        <v>70.72</v>
      </c>
      <c r="P27">
        <f t="shared" si="1"/>
        <v>0</v>
      </c>
      <c r="Q27">
        <v>104.55</v>
      </c>
      <c r="R27" s="2"/>
      <c r="S27">
        <f t="shared" si="2"/>
        <v>0</v>
      </c>
      <c r="U27" s="3"/>
      <c r="V27" t="e">
        <f t="shared" si="4"/>
        <v>#DIV/0!</v>
      </c>
    </row>
    <row r="28" spans="3:22" x14ac:dyDescent="0.25">
      <c r="C28">
        <v>2</v>
      </c>
      <c r="D28">
        <v>2</v>
      </c>
      <c r="E28">
        <v>1</v>
      </c>
      <c r="F28">
        <v>0.98</v>
      </c>
      <c r="G28">
        <v>12.6</v>
      </c>
      <c r="L28">
        <v>5.5</v>
      </c>
      <c r="M28">
        <v>2</v>
      </c>
      <c r="N28" s="4">
        <v>70.72</v>
      </c>
      <c r="P28">
        <f t="shared" si="1"/>
        <v>0</v>
      </c>
      <c r="Q28">
        <v>104.55</v>
      </c>
      <c r="R28" s="2"/>
      <c r="S28">
        <f t="shared" si="2"/>
        <v>0</v>
      </c>
    </row>
    <row r="29" spans="3:22" x14ac:dyDescent="0.25">
      <c r="C29">
        <v>2</v>
      </c>
      <c r="D29">
        <v>2</v>
      </c>
      <c r="E29">
        <v>1</v>
      </c>
      <c r="F29">
        <v>0.98</v>
      </c>
      <c r="G29">
        <v>12.6</v>
      </c>
      <c r="L29">
        <v>5.5</v>
      </c>
      <c r="M29">
        <v>2</v>
      </c>
      <c r="N29" s="4">
        <v>70.72</v>
      </c>
      <c r="P29">
        <f t="shared" si="1"/>
        <v>0</v>
      </c>
      <c r="Q29">
        <v>104.55</v>
      </c>
      <c r="R29" s="2"/>
      <c r="S29">
        <f t="shared" si="2"/>
        <v>0</v>
      </c>
    </row>
    <row r="30" spans="3:22" x14ac:dyDescent="0.25">
      <c r="C30">
        <v>2</v>
      </c>
      <c r="D30">
        <v>1</v>
      </c>
      <c r="E30">
        <v>1</v>
      </c>
      <c r="F30">
        <v>0.98</v>
      </c>
      <c r="G30">
        <v>12.6</v>
      </c>
      <c r="I30" t="e">
        <f>#REF!/G30</f>
        <v>#REF!</v>
      </c>
      <c r="K30" t="e">
        <f>#REF!/#REF!</f>
        <v>#REF!</v>
      </c>
      <c r="L30">
        <v>5.5</v>
      </c>
      <c r="M30">
        <v>2</v>
      </c>
      <c r="N30" s="4">
        <v>70.72</v>
      </c>
      <c r="P30">
        <f t="shared" si="1"/>
        <v>0</v>
      </c>
      <c r="Q30">
        <v>104.55</v>
      </c>
    </row>
    <row r="31" spans="3:22" x14ac:dyDescent="0.25">
      <c r="C31">
        <v>2</v>
      </c>
      <c r="D31">
        <v>1</v>
      </c>
      <c r="E31">
        <v>1</v>
      </c>
      <c r="F31">
        <v>0.98</v>
      </c>
      <c r="G31">
        <v>12.6</v>
      </c>
      <c r="I31" t="e">
        <f>#REF!/G31</f>
        <v>#REF!</v>
      </c>
      <c r="K31" t="e">
        <f>#REF!/#REF!</f>
        <v>#REF!</v>
      </c>
      <c r="L31">
        <v>5.5</v>
      </c>
      <c r="M31">
        <v>2</v>
      </c>
      <c r="N31" s="4">
        <v>70.72</v>
      </c>
      <c r="P31">
        <f t="shared" si="1"/>
        <v>0</v>
      </c>
      <c r="Q31">
        <v>104.55</v>
      </c>
    </row>
    <row r="32" spans="3:22" x14ac:dyDescent="0.25">
      <c r="C32">
        <v>2</v>
      </c>
      <c r="D32">
        <v>1</v>
      </c>
      <c r="E32">
        <v>1</v>
      </c>
      <c r="F32">
        <v>0.98</v>
      </c>
      <c r="G32">
        <v>12.6</v>
      </c>
      <c r="I32" t="e">
        <f>#REF!/G32</f>
        <v>#REF!</v>
      </c>
      <c r="K32" t="e">
        <f>#REF!/#REF!</f>
        <v>#REF!</v>
      </c>
      <c r="L32">
        <v>5.5</v>
      </c>
      <c r="M32">
        <v>2</v>
      </c>
      <c r="N32" s="4">
        <v>70.72</v>
      </c>
      <c r="P32">
        <f t="shared" si="1"/>
        <v>0</v>
      </c>
      <c r="Q32">
        <v>104.55</v>
      </c>
    </row>
    <row r="33" spans="3:17" x14ac:dyDescent="0.25">
      <c r="C33">
        <v>2</v>
      </c>
      <c r="D33">
        <v>1</v>
      </c>
      <c r="E33">
        <v>1</v>
      </c>
      <c r="F33">
        <v>0.98</v>
      </c>
      <c r="G33">
        <v>12.6</v>
      </c>
      <c r="I33" t="e">
        <f>#REF!/G33</f>
        <v>#REF!</v>
      </c>
      <c r="K33" t="e">
        <f>#REF!/#REF!</f>
        <v>#REF!</v>
      </c>
      <c r="L33">
        <v>5.5</v>
      </c>
      <c r="M33">
        <v>2</v>
      </c>
      <c r="N33" s="4">
        <v>70.72</v>
      </c>
      <c r="P33">
        <f t="shared" si="1"/>
        <v>0</v>
      </c>
      <c r="Q33">
        <v>104.55</v>
      </c>
    </row>
    <row r="34" spans="3:17" x14ac:dyDescent="0.25">
      <c r="C34">
        <v>2</v>
      </c>
      <c r="D34">
        <v>1</v>
      </c>
      <c r="E34">
        <v>1</v>
      </c>
      <c r="F34">
        <v>0.98</v>
      </c>
      <c r="G34">
        <v>12.6</v>
      </c>
      <c r="I34" t="e">
        <f>#REF!/G34</f>
        <v>#REF!</v>
      </c>
      <c r="K34" t="e">
        <f>#REF!/#REF!</f>
        <v>#REF!</v>
      </c>
      <c r="L34">
        <v>5.5</v>
      </c>
      <c r="M34">
        <v>2</v>
      </c>
      <c r="N34" s="4">
        <v>70.72</v>
      </c>
      <c r="P34">
        <f t="shared" si="1"/>
        <v>0</v>
      </c>
      <c r="Q34">
        <v>104.55</v>
      </c>
    </row>
    <row r="35" spans="3:17" x14ac:dyDescent="0.25">
      <c r="C35">
        <v>2</v>
      </c>
      <c r="D35">
        <v>1</v>
      </c>
      <c r="E35">
        <v>1</v>
      </c>
      <c r="F35">
        <v>0.98</v>
      </c>
      <c r="G35">
        <v>12.6</v>
      </c>
      <c r="I35" t="e">
        <f>#REF!/G35</f>
        <v>#REF!</v>
      </c>
      <c r="K35" t="e">
        <f>#REF!/#REF!</f>
        <v>#REF!</v>
      </c>
      <c r="L35">
        <v>5.5</v>
      </c>
      <c r="M35">
        <v>2</v>
      </c>
      <c r="N35" s="4">
        <v>70.72</v>
      </c>
      <c r="P35">
        <f t="shared" si="1"/>
        <v>0</v>
      </c>
      <c r="Q35">
        <v>104.55</v>
      </c>
    </row>
    <row r="36" spans="3:17" x14ac:dyDescent="0.25">
      <c r="C36">
        <v>2</v>
      </c>
      <c r="D36">
        <v>1</v>
      </c>
      <c r="E36">
        <v>1</v>
      </c>
      <c r="F36">
        <v>0.98</v>
      </c>
      <c r="G36">
        <v>12.6</v>
      </c>
      <c r="I36" t="e">
        <f>#REF!/G36</f>
        <v>#REF!</v>
      </c>
      <c r="K36" t="e">
        <f>#REF!/#REF!</f>
        <v>#REF!</v>
      </c>
      <c r="L36">
        <v>5.5</v>
      </c>
      <c r="M36">
        <v>2</v>
      </c>
      <c r="N36" s="4">
        <v>70.72</v>
      </c>
      <c r="P36">
        <f t="shared" si="1"/>
        <v>0</v>
      </c>
      <c r="Q36">
        <v>104.55</v>
      </c>
    </row>
    <row r="37" spans="3:17" x14ac:dyDescent="0.25">
      <c r="C37">
        <v>2</v>
      </c>
      <c r="D37">
        <v>2</v>
      </c>
      <c r="E37">
        <v>1</v>
      </c>
      <c r="F37">
        <v>0.98</v>
      </c>
      <c r="G37">
        <v>12.6</v>
      </c>
      <c r="L37">
        <v>5.5</v>
      </c>
      <c r="M37">
        <v>2</v>
      </c>
      <c r="N37" s="4">
        <v>70.72</v>
      </c>
      <c r="P37">
        <f t="shared" si="1"/>
        <v>0</v>
      </c>
      <c r="Q37">
        <v>104.55</v>
      </c>
    </row>
    <row r="38" spans="3:17" x14ac:dyDescent="0.25">
      <c r="C38">
        <v>2</v>
      </c>
      <c r="D38">
        <v>2</v>
      </c>
      <c r="E38">
        <v>1</v>
      </c>
      <c r="F38">
        <v>0.98</v>
      </c>
      <c r="G38">
        <v>12.6</v>
      </c>
      <c r="L38">
        <v>5.5</v>
      </c>
      <c r="M38">
        <v>2</v>
      </c>
      <c r="N38" s="4">
        <v>70.72</v>
      </c>
      <c r="P38">
        <f t="shared" si="1"/>
        <v>0</v>
      </c>
      <c r="Q38">
        <v>104.55</v>
      </c>
    </row>
    <row r="39" spans="3:17" x14ac:dyDescent="0.25">
      <c r="C39">
        <v>2</v>
      </c>
      <c r="D39">
        <v>2</v>
      </c>
      <c r="E39">
        <v>1</v>
      </c>
      <c r="F39">
        <v>0.98</v>
      </c>
      <c r="G39">
        <v>12.6</v>
      </c>
      <c r="L39">
        <v>5.5</v>
      </c>
      <c r="M39">
        <v>2</v>
      </c>
      <c r="N39" s="4">
        <v>70.72</v>
      </c>
      <c r="P39">
        <f t="shared" si="1"/>
        <v>0</v>
      </c>
      <c r="Q39">
        <v>104.55</v>
      </c>
    </row>
    <row r="40" spans="3:17" x14ac:dyDescent="0.25">
      <c r="C40">
        <v>2</v>
      </c>
      <c r="D40">
        <v>2</v>
      </c>
      <c r="E40">
        <v>1</v>
      </c>
      <c r="F40">
        <v>0.98</v>
      </c>
      <c r="G40">
        <v>12.6</v>
      </c>
      <c r="L40">
        <v>5.5</v>
      </c>
      <c r="M40">
        <v>2</v>
      </c>
      <c r="N40" s="4">
        <v>70.72</v>
      </c>
      <c r="P40">
        <f t="shared" si="1"/>
        <v>0</v>
      </c>
      <c r="Q40">
        <v>104.55</v>
      </c>
    </row>
    <row r="41" spans="3:17" x14ac:dyDescent="0.25">
      <c r="C41">
        <v>2</v>
      </c>
      <c r="D41">
        <v>2</v>
      </c>
      <c r="E41">
        <v>1</v>
      </c>
      <c r="F41">
        <v>0.98</v>
      </c>
      <c r="G41">
        <v>12.6</v>
      </c>
      <c r="L41">
        <v>5.5</v>
      </c>
      <c r="M41">
        <v>2</v>
      </c>
      <c r="N41" s="4">
        <v>70.72</v>
      </c>
      <c r="P41">
        <f t="shared" si="1"/>
        <v>0</v>
      </c>
      <c r="Q41">
        <v>104.55</v>
      </c>
    </row>
    <row r="42" spans="3:17" x14ac:dyDescent="0.25">
      <c r="C42">
        <v>2</v>
      </c>
      <c r="D42">
        <v>2</v>
      </c>
      <c r="E42">
        <v>1</v>
      </c>
      <c r="F42">
        <v>0.98</v>
      </c>
      <c r="G42">
        <v>12.6</v>
      </c>
      <c r="L42">
        <v>5.5</v>
      </c>
      <c r="M42">
        <v>2</v>
      </c>
      <c r="N42" s="4">
        <v>70.72</v>
      </c>
      <c r="P42">
        <f t="shared" si="1"/>
        <v>0</v>
      </c>
      <c r="Q42">
        <v>104.55</v>
      </c>
    </row>
    <row r="43" spans="3:17" x14ac:dyDescent="0.25">
      <c r="C43">
        <v>2</v>
      </c>
      <c r="D43">
        <v>2</v>
      </c>
      <c r="E43">
        <v>1</v>
      </c>
      <c r="F43">
        <v>0.98</v>
      </c>
      <c r="G43">
        <v>12.6</v>
      </c>
      <c r="L43">
        <v>5.5</v>
      </c>
      <c r="M43">
        <v>2</v>
      </c>
      <c r="N43" s="4">
        <v>70.72</v>
      </c>
      <c r="P43">
        <f t="shared" si="1"/>
        <v>0</v>
      </c>
      <c r="Q43">
        <v>104.55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C062-99B4-44E6-80E8-E2CA50A9FD3E}">
  <dimension ref="A1:W43"/>
  <sheetViews>
    <sheetView zoomScale="85" zoomScaleNormal="85" workbookViewId="0">
      <selection activeCell="V1" sqref="V1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5" customWidth="1"/>
    <col min="7" max="7" width="13.85546875" bestFit="1" customWidth="1"/>
    <col min="8" max="8" width="26.28515625" bestFit="1" customWidth="1"/>
    <col min="9" max="9" width="16.5703125" bestFit="1" customWidth="1"/>
    <col min="10" max="10" width="16.5703125" customWidth="1"/>
    <col min="11" max="11" width="26.28515625" bestFit="1" customWidth="1"/>
    <col min="12" max="12" width="16.5703125" customWidth="1"/>
    <col min="14" max="14" width="22.140625" customWidth="1"/>
    <col min="15" max="15" width="23.28515625" customWidth="1"/>
    <col min="16" max="16" width="26.5703125" customWidth="1"/>
    <col min="17" max="18" width="14.85546875" customWidth="1"/>
    <col min="19" max="19" width="23.5703125" bestFit="1" customWidth="1"/>
    <col min="20" max="20" width="15.7109375" bestFit="1" customWidth="1"/>
    <col min="21" max="21" width="15.7109375" customWidth="1"/>
    <col min="22" max="22" width="22.140625" bestFit="1" customWidth="1"/>
    <col min="23" max="23" width="14.28515625" bestFit="1" customWidth="1"/>
  </cols>
  <sheetData>
    <row r="1" spans="1:23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27</v>
      </c>
      <c r="G1" t="s">
        <v>3</v>
      </c>
      <c r="H1" t="s">
        <v>4</v>
      </c>
      <c r="I1" t="s">
        <v>4</v>
      </c>
      <c r="J1" t="s">
        <v>19</v>
      </c>
      <c r="K1" t="s">
        <v>25</v>
      </c>
      <c r="L1" t="s">
        <v>26</v>
      </c>
      <c r="M1" t="s">
        <v>0</v>
      </c>
      <c r="N1" t="s">
        <v>1</v>
      </c>
      <c r="O1" t="s">
        <v>17</v>
      </c>
      <c r="P1" t="s">
        <v>7</v>
      </c>
      <c r="Q1" t="s">
        <v>10</v>
      </c>
      <c r="R1" t="s">
        <v>28</v>
      </c>
      <c r="S1" t="s">
        <v>23</v>
      </c>
      <c r="T1" t="s">
        <v>21</v>
      </c>
      <c r="U1" t="s">
        <v>29</v>
      </c>
      <c r="V1" s="5" t="s">
        <v>30</v>
      </c>
      <c r="W1" t="s">
        <v>22</v>
      </c>
    </row>
    <row r="2" spans="1:23" x14ac:dyDescent="0.25">
      <c r="A2">
        <v>0</v>
      </c>
      <c r="C2">
        <v>1</v>
      </c>
      <c r="D2">
        <v>1</v>
      </c>
      <c r="E2">
        <v>1</v>
      </c>
      <c r="F2">
        <v>0.98</v>
      </c>
      <c r="G2">
        <v>0</v>
      </c>
      <c r="H2">
        <v>4.4800000000000004</v>
      </c>
      <c r="I2">
        <v>0.12</v>
      </c>
      <c r="J2" t="e">
        <f>I2/G2</f>
        <v>#DIV/0!</v>
      </c>
      <c r="K2">
        <v>6.32</v>
      </c>
      <c r="L2">
        <v>5</v>
      </c>
      <c r="M2">
        <v>5.74</v>
      </c>
      <c r="N2">
        <v>2</v>
      </c>
      <c r="O2" s="4">
        <v>70.72</v>
      </c>
      <c r="Q2">
        <f>P2/O2</f>
        <v>0</v>
      </c>
      <c r="R2">
        <v>104.55</v>
      </c>
      <c r="T2">
        <f>S2/R2</f>
        <v>0</v>
      </c>
      <c r="U2">
        <v>91.788339944387616</v>
      </c>
      <c r="V2">
        <v>91.788339944387616</v>
      </c>
      <c r="W2">
        <f>V2/U2</f>
        <v>1</v>
      </c>
    </row>
    <row r="3" spans="1:23" x14ac:dyDescent="0.25">
      <c r="A3">
        <v>0.5</v>
      </c>
      <c r="C3">
        <v>1</v>
      </c>
      <c r="D3">
        <v>1</v>
      </c>
      <c r="E3">
        <v>1</v>
      </c>
      <c r="F3">
        <v>0.98</v>
      </c>
      <c r="G3">
        <v>0</v>
      </c>
      <c r="H3">
        <v>3.92</v>
      </c>
      <c r="I3">
        <v>0.08</v>
      </c>
      <c r="J3" t="e">
        <f t="shared" ref="J3:J36" si="0">I3/G3</f>
        <v>#DIV/0!</v>
      </c>
      <c r="K3">
        <v>4.6399999999999997</v>
      </c>
      <c r="L3">
        <v>4</v>
      </c>
      <c r="M3">
        <v>5.73</v>
      </c>
      <c r="N3">
        <v>2</v>
      </c>
      <c r="O3" s="4">
        <v>70.72</v>
      </c>
      <c r="Q3">
        <f t="shared" ref="Q3:Q43" si="1">P3/O3</f>
        <v>0</v>
      </c>
      <c r="R3">
        <v>104.55</v>
      </c>
      <c r="T3">
        <f t="shared" ref="T3:T29" si="2">S3/R3</f>
        <v>0</v>
      </c>
      <c r="U3" s="5">
        <v>91.788339944387616</v>
      </c>
      <c r="V3" s="3">
        <v>90.526621854809989</v>
      </c>
      <c r="W3" s="5">
        <f t="shared" ref="W3:W15" si="3">V3/U3</f>
        <v>0.98625404827735119</v>
      </c>
    </row>
    <row r="4" spans="1:23" x14ac:dyDescent="0.25">
      <c r="A4">
        <v>1</v>
      </c>
      <c r="C4">
        <v>1</v>
      </c>
      <c r="D4">
        <v>1</v>
      </c>
      <c r="E4">
        <v>1</v>
      </c>
      <c r="F4">
        <v>0.98</v>
      </c>
      <c r="G4">
        <v>0</v>
      </c>
      <c r="H4">
        <v>3.2</v>
      </c>
      <c r="I4">
        <v>0.16</v>
      </c>
      <c r="J4" t="e">
        <f t="shared" si="0"/>
        <v>#DIV/0!</v>
      </c>
      <c r="K4">
        <v>3.44</v>
      </c>
      <c r="L4">
        <v>2.96</v>
      </c>
      <c r="M4">
        <v>5.63</v>
      </c>
      <c r="N4">
        <v>2</v>
      </c>
      <c r="O4" s="4">
        <v>70.72</v>
      </c>
      <c r="Q4">
        <f t="shared" si="1"/>
        <v>0</v>
      </c>
      <c r="R4">
        <v>104.55</v>
      </c>
      <c r="T4">
        <f t="shared" si="2"/>
        <v>0</v>
      </c>
      <c r="U4" s="5">
        <v>91.788339944387616</v>
      </c>
      <c r="V4" s="3">
        <v>89.545060581043245</v>
      </c>
      <c r="W4" s="5">
        <f t="shared" si="3"/>
        <v>0.97556030139881034</v>
      </c>
    </row>
    <row r="5" spans="1:23" x14ac:dyDescent="0.25">
      <c r="A5">
        <v>1.5</v>
      </c>
      <c r="C5">
        <v>1</v>
      </c>
      <c r="D5">
        <v>1</v>
      </c>
      <c r="E5">
        <v>1</v>
      </c>
      <c r="F5">
        <v>0.98</v>
      </c>
      <c r="G5">
        <v>0</v>
      </c>
      <c r="H5">
        <v>2.56</v>
      </c>
      <c r="I5">
        <v>0.04</v>
      </c>
      <c r="J5" t="e">
        <f t="shared" si="0"/>
        <v>#DIV/0!</v>
      </c>
      <c r="K5">
        <v>2.56</v>
      </c>
      <c r="L5">
        <v>2.08</v>
      </c>
      <c r="M5">
        <v>5.63</v>
      </c>
      <c r="N5">
        <v>2</v>
      </c>
      <c r="O5" s="4">
        <v>70.72</v>
      </c>
      <c r="Q5">
        <f t="shared" si="1"/>
        <v>0</v>
      </c>
      <c r="R5">
        <v>104.55</v>
      </c>
      <c r="T5">
        <f t="shared" si="2"/>
        <v>0</v>
      </c>
      <c r="U5" s="5">
        <v>91.788339944387616</v>
      </c>
      <c r="V5" s="3">
        <v>87.160855673434327</v>
      </c>
      <c r="W5" s="5">
        <f t="shared" si="3"/>
        <v>0.94958527113839331</v>
      </c>
    </row>
    <row r="6" spans="1:23" x14ac:dyDescent="0.25">
      <c r="A6">
        <v>2</v>
      </c>
      <c r="C6">
        <v>1</v>
      </c>
      <c r="D6">
        <v>1</v>
      </c>
      <c r="E6">
        <v>1</v>
      </c>
      <c r="F6">
        <v>0.98</v>
      </c>
      <c r="G6">
        <v>0</v>
      </c>
      <c r="H6">
        <v>1.72</v>
      </c>
      <c r="I6">
        <v>0.02</v>
      </c>
      <c r="J6" t="e">
        <f t="shared" si="0"/>
        <v>#DIV/0!</v>
      </c>
      <c r="K6">
        <v>1.8</v>
      </c>
      <c r="L6">
        <v>1.4</v>
      </c>
      <c r="M6">
        <v>5.58</v>
      </c>
      <c r="N6">
        <v>2</v>
      </c>
      <c r="O6" s="4">
        <v>70.72</v>
      </c>
      <c r="Q6">
        <f t="shared" si="1"/>
        <v>0</v>
      </c>
      <c r="R6">
        <v>104.55</v>
      </c>
      <c r="T6">
        <f t="shared" si="2"/>
        <v>0</v>
      </c>
      <c r="U6" s="5">
        <v>91.788339944387616</v>
      </c>
      <c r="V6" s="3">
        <v>83.51976773076575</v>
      </c>
      <c r="W6" s="5">
        <f t="shared" si="3"/>
        <v>0.9099169652852247</v>
      </c>
    </row>
    <row r="7" spans="1:23" x14ac:dyDescent="0.25">
      <c r="A7">
        <v>2.5</v>
      </c>
      <c r="C7">
        <v>1</v>
      </c>
      <c r="D7">
        <v>1</v>
      </c>
      <c r="E7">
        <v>1</v>
      </c>
      <c r="F7">
        <v>0.98</v>
      </c>
      <c r="G7">
        <v>0</v>
      </c>
      <c r="H7">
        <v>0.87</v>
      </c>
      <c r="I7">
        <v>0.01</v>
      </c>
      <c r="J7" t="e">
        <f t="shared" si="0"/>
        <v>#DIV/0!</v>
      </c>
      <c r="K7">
        <v>0.92</v>
      </c>
      <c r="L7">
        <v>0.97</v>
      </c>
      <c r="M7">
        <v>5.59</v>
      </c>
      <c r="N7">
        <v>2</v>
      </c>
      <c r="O7" s="4">
        <v>70.72</v>
      </c>
      <c r="Q7">
        <f t="shared" si="1"/>
        <v>0</v>
      </c>
      <c r="R7">
        <v>104.55</v>
      </c>
      <c r="T7">
        <f t="shared" si="2"/>
        <v>0</v>
      </c>
      <c r="U7" s="5">
        <v>91.788339944387616</v>
      </c>
      <c r="V7" s="3">
        <v>84.399974003979082</v>
      </c>
      <c r="W7" s="5">
        <f t="shared" si="3"/>
        <v>0.91950648693630399</v>
      </c>
    </row>
    <row r="8" spans="1:23" x14ac:dyDescent="0.25">
      <c r="A8">
        <v>3</v>
      </c>
      <c r="C8">
        <v>1</v>
      </c>
      <c r="D8">
        <v>1</v>
      </c>
      <c r="E8">
        <v>1</v>
      </c>
      <c r="F8">
        <v>0.98</v>
      </c>
      <c r="G8">
        <v>0</v>
      </c>
      <c r="H8">
        <v>0.91</v>
      </c>
      <c r="I8">
        <v>0</v>
      </c>
      <c r="J8" t="e">
        <f t="shared" si="0"/>
        <v>#DIV/0!</v>
      </c>
      <c r="K8">
        <v>0.96</v>
      </c>
      <c r="L8">
        <v>0.68</v>
      </c>
      <c r="M8">
        <v>5.59</v>
      </c>
      <c r="N8">
        <v>2</v>
      </c>
      <c r="O8" s="4">
        <v>70.72</v>
      </c>
      <c r="Q8">
        <f t="shared" si="1"/>
        <v>0</v>
      </c>
      <c r="R8">
        <v>104.55</v>
      </c>
      <c r="T8">
        <f t="shared" si="2"/>
        <v>0</v>
      </c>
      <c r="U8" s="5">
        <v>91.788339944387616</v>
      </c>
      <c r="V8" s="3">
        <v>80.902839007592945</v>
      </c>
      <c r="W8" s="5">
        <f t="shared" si="3"/>
        <v>0.88140649516714287</v>
      </c>
    </row>
    <row r="9" spans="1:23" x14ac:dyDescent="0.25">
      <c r="C9">
        <v>1</v>
      </c>
      <c r="D9">
        <v>2</v>
      </c>
      <c r="E9">
        <v>1</v>
      </c>
      <c r="F9">
        <v>0.98</v>
      </c>
      <c r="G9">
        <v>0</v>
      </c>
      <c r="I9">
        <f t="shared" ref="I9:I49" si="4">H9*5</f>
        <v>0</v>
      </c>
      <c r="M9">
        <v>5.5</v>
      </c>
      <c r="N9">
        <v>2</v>
      </c>
      <c r="O9" s="4">
        <v>70.72</v>
      </c>
      <c r="Q9">
        <f t="shared" si="1"/>
        <v>0</v>
      </c>
      <c r="R9">
        <v>104.55</v>
      </c>
      <c r="T9">
        <f t="shared" si="2"/>
        <v>0</v>
      </c>
      <c r="U9" s="5">
        <v>91.788339944387616</v>
      </c>
      <c r="V9" s="3"/>
      <c r="W9" s="5">
        <f t="shared" si="3"/>
        <v>0</v>
      </c>
    </row>
    <row r="10" spans="1:23" x14ac:dyDescent="0.25">
      <c r="C10">
        <v>1</v>
      </c>
      <c r="D10">
        <v>2</v>
      </c>
      <c r="E10">
        <v>1</v>
      </c>
      <c r="F10">
        <v>0.98</v>
      </c>
      <c r="G10">
        <v>0</v>
      </c>
      <c r="I10">
        <f t="shared" si="4"/>
        <v>0</v>
      </c>
      <c r="M10">
        <v>5.5</v>
      </c>
      <c r="N10">
        <v>2</v>
      </c>
      <c r="O10" s="4">
        <v>70.72</v>
      </c>
      <c r="Q10">
        <f t="shared" si="1"/>
        <v>0</v>
      </c>
      <c r="R10">
        <v>104.55</v>
      </c>
      <c r="T10">
        <f t="shared" si="2"/>
        <v>0</v>
      </c>
      <c r="U10" s="5">
        <v>91.788339944387616</v>
      </c>
      <c r="V10" s="3"/>
      <c r="W10" s="5">
        <f t="shared" si="3"/>
        <v>0</v>
      </c>
    </row>
    <row r="11" spans="1:23" x14ac:dyDescent="0.25">
      <c r="C11">
        <v>1</v>
      </c>
      <c r="D11">
        <v>2</v>
      </c>
      <c r="E11">
        <v>1</v>
      </c>
      <c r="F11">
        <v>0.98</v>
      </c>
      <c r="G11">
        <v>0</v>
      </c>
      <c r="I11">
        <f t="shared" si="4"/>
        <v>0</v>
      </c>
      <c r="M11">
        <v>5.5</v>
      </c>
      <c r="N11">
        <v>2</v>
      </c>
      <c r="O11" s="4">
        <v>70.72</v>
      </c>
      <c r="Q11">
        <f t="shared" si="1"/>
        <v>0</v>
      </c>
      <c r="R11">
        <v>104.55</v>
      </c>
      <c r="T11">
        <f t="shared" si="2"/>
        <v>0</v>
      </c>
      <c r="U11" s="5">
        <v>91.788339944387616</v>
      </c>
      <c r="V11" s="3"/>
      <c r="W11" s="5">
        <f t="shared" si="3"/>
        <v>0</v>
      </c>
    </row>
    <row r="12" spans="1:23" x14ac:dyDescent="0.25">
      <c r="C12">
        <v>1</v>
      </c>
      <c r="D12">
        <v>2</v>
      </c>
      <c r="E12">
        <v>1</v>
      </c>
      <c r="F12">
        <v>0.98</v>
      </c>
      <c r="G12">
        <v>0</v>
      </c>
      <c r="I12">
        <f t="shared" si="4"/>
        <v>0</v>
      </c>
      <c r="M12">
        <v>5.5</v>
      </c>
      <c r="N12">
        <v>2</v>
      </c>
      <c r="O12" s="4">
        <v>70.72</v>
      </c>
      <c r="Q12">
        <f t="shared" si="1"/>
        <v>0</v>
      </c>
      <c r="R12">
        <v>104.55</v>
      </c>
      <c r="T12">
        <f t="shared" si="2"/>
        <v>0</v>
      </c>
      <c r="U12" s="5">
        <v>91.788339944387616</v>
      </c>
      <c r="V12" s="3"/>
      <c r="W12" s="5">
        <f t="shared" si="3"/>
        <v>0</v>
      </c>
    </row>
    <row r="13" spans="1:23" x14ac:dyDescent="0.25">
      <c r="C13">
        <v>1</v>
      </c>
      <c r="D13">
        <v>2</v>
      </c>
      <c r="E13">
        <v>1</v>
      </c>
      <c r="F13">
        <v>0.98</v>
      </c>
      <c r="G13">
        <v>0</v>
      </c>
      <c r="I13">
        <f t="shared" si="4"/>
        <v>0</v>
      </c>
      <c r="M13">
        <v>5.5</v>
      </c>
      <c r="N13">
        <v>2</v>
      </c>
      <c r="O13" s="4">
        <v>70.72</v>
      </c>
      <c r="Q13">
        <f t="shared" si="1"/>
        <v>0</v>
      </c>
      <c r="R13">
        <v>104.55</v>
      </c>
      <c r="T13">
        <f t="shared" si="2"/>
        <v>0</v>
      </c>
      <c r="U13" s="5">
        <v>91.788339944387616</v>
      </c>
      <c r="V13" s="3"/>
      <c r="W13" s="5">
        <f t="shared" si="3"/>
        <v>0</v>
      </c>
    </row>
    <row r="14" spans="1:23" x14ac:dyDescent="0.25">
      <c r="C14">
        <v>1</v>
      </c>
      <c r="D14">
        <v>2</v>
      </c>
      <c r="E14">
        <v>1</v>
      </c>
      <c r="F14">
        <v>0.98</v>
      </c>
      <c r="G14">
        <v>0</v>
      </c>
      <c r="I14">
        <f t="shared" si="4"/>
        <v>0</v>
      </c>
      <c r="M14">
        <v>5.5</v>
      </c>
      <c r="N14">
        <v>2</v>
      </c>
      <c r="O14" s="4">
        <v>70.72</v>
      </c>
      <c r="Q14">
        <f t="shared" si="1"/>
        <v>0</v>
      </c>
      <c r="R14">
        <v>104.55</v>
      </c>
      <c r="T14">
        <f t="shared" si="2"/>
        <v>0</v>
      </c>
      <c r="U14" s="5">
        <v>91.788339944387616</v>
      </c>
      <c r="V14" s="3"/>
      <c r="W14" s="5">
        <f t="shared" si="3"/>
        <v>0</v>
      </c>
    </row>
    <row r="15" spans="1:23" x14ac:dyDescent="0.25">
      <c r="C15">
        <v>1</v>
      </c>
      <c r="D15">
        <v>2</v>
      </c>
      <c r="E15">
        <v>1</v>
      </c>
      <c r="F15">
        <v>0.98</v>
      </c>
      <c r="G15">
        <v>0</v>
      </c>
      <c r="I15">
        <f t="shared" si="4"/>
        <v>0</v>
      </c>
      <c r="M15">
        <v>5.5</v>
      </c>
      <c r="N15">
        <v>2</v>
      </c>
      <c r="O15" s="4">
        <v>70.72</v>
      </c>
      <c r="Q15">
        <f t="shared" si="1"/>
        <v>0</v>
      </c>
      <c r="R15">
        <v>104.55</v>
      </c>
      <c r="T15">
        <f t="shared" si="2"/>
        <v>0</v>
      </c>
      <c r="U15" s="5">
        <v>91.788339944387616</v>
      </c>
      <c r="V15" s="3"/>
      <c r="W15" s="5">
        <f t="shared" si="3"/>
        <v>0</v>
      </c>
    </row>
    <row r="16" spans="1:23" x14ac:dyDescent="0.25">
      <c r="C16">
        <v>2</v>
      </c>
      <c r="D16">
        <v>1</v>
      </c>
      <c r="E16">
        <v>1</v>
      </c>
      <c r="F16">
        <v>0.98</v>
      </c>
      <c r="G16">
        <v>0</v>
      </c>
      <c r="I16">
        <f t="shared" si="4"/>
        <v>0</v>
      </c>
      <c r="J16" t="e">
        <f t="shared" si="0"/>
        <v>#DIV/0!</v>
      </c>
      <c r="L16" t="e">
        <f>#REF!/#REF!</f>
        <v>#REF!</v>
      </c>
      <c r="M16">
        <v>5.5</v>
      </c>
      <c r="N16">
        <v>2</v>
      </c>
      <c r="O16" s="4">
        <v>70.72</v>
      </c>
      <c r="Q16">
        <f t="shared" si="1"/>
        <v>0</v>
      </c>
      <c r="R16">
        <v>104.55</v>
      </c>
      <c r="S16" s="2"/>
      <c r="T16">
        <f t="shared" si="2"/>
        <v>0</v>
      </c>
      <c r="U16" s="5">
        <v>91.788339944387616</v>
      </c>
      <c r="V16" s="3"/>
      <c r="W16" t="e">
        <f>V16/$V$16</f>
        <v>#DIV/0!</v>
      </c>
    </row>
    <row r="17" spans="3:23" x14ac:dyDescent="0.25">
      <c r="C17">
        <v>2</v>
      </c>
      <c r="D17">
        <v>1</v>
      </c>
      <c r="E17">
        <v>1</v>
      </c>
      <c r="F17">
        <v>0.98</v>
      </c>
      <c r="G17">
        <v>0</v>
      </c>
      <c r="I17">
        <f t="shared" si="4"/>
        <v>0</v>
      </c>
      <c r="J17" t="e">
        <f t="shared" si="0"/>
        <v>#DIV/0!</v>
      </c>
      <c r="L17" t="e">
        <f>#REF!/#REF!</f>
        <v>#REF!</v>
      </c>
      <c r="M17">
        <v>5.5</v>
      </c>
      <c r="N17">
        <v>2</v>
      </c>
      <c r="O17" s="4">
        <v>70.72</v>
      </c>
      <c r="Q17">
        <f t="shared" si="1"/>
        <v>0</v>
      </c>
      <c r="R17">
        <v>104.55</v>
      </c>
      <c r="S17" s="2"/>
      <c r="T17">
        <f t="shared" si="2"/>
        <v>0</v>
      </c>
      <c r="U17" s="5">
        <v>91.788339944387616</v>
      </c>
      <c r="V17" s="3"/>
      <c r="W17" t="e">
        <f t="shared" ref="W17:W22" si="5">V17/$V$16</f>
        <v>#DIV/0!</v>
      </c>
    </row>
    <row r="18" spans="3:23" x14ac:dyDescent="0.25">
      <c r="C18">
        <v>2</v>
      </c>
      <c r="D18">
        <v>1</v>
      </c>
      <c r="E18">
        <v>1</v>
      </c>
      <c r="F18">
        <v>0.98</v>
      </c>
      <c r="G18">
        <v>0</v>
      </c>
      <c r="I18">
        <f t="shared" si="4"/>
        <v>0</v>
      </c>
      <c r="J18" t="e">
        <f t="shared" si="0"/>
        <v>#DIV/0!</v>
      </c>
      <c r="L18" t="e">
        <f>#REF!/#REF!</f>
        <v>#REF!</v>
      </c>
      <c r="M18">
        <v>5.5</v>
      </c>
      <c r="N18">
        <v>2</v>
      </c>
      <c r="O18" s="4">
        <v>70.72</v>
      </c>
      <c r="Q18">
        <f t="shared" si="1"/>
        <v>0</v>
      </c>
      <c r="R18">
        <v>104.55</v>
      </c>
      <c r="S18" s="2"/>
      <c r="T18">
        <f t="shared" si="2"/>
        <v>0</v>
      </c>
      <c r="U18" s="5">
        <v>91.788339944387616</v>
      </c>
      <c r="V18" s="3"/>
      <c r="W18" t="e">
        <f t="shared" si="5"/>
        <v>#DIV/0!</v>
      </c>
    </row>
    <row r="19" spans="3:23" x14ac:dyDescent="0.25">
      <c r="C19">
        <v>2</v>
      </c>
      <c r="D19">
        <v>1</v>
      </c>
      <c r="E19">
        <v>1</v>
      </c>
      <c r="F19">
        <v>0.98</v>
      </c>
      <c r="G19">
        <v>0</v>
      </c>
      <c r="I19">
        <f t="shared" si="4"/>
        <v>0</v>
      </c>
      <c r="J19" t="e">
        <f t="shared" si="0"/>
        <v>#DIV/0!</v>
      </c>
      <c r="L19" t="e">
        <f>#REF!/#REF!</f>
        <v>#REF!</v>
      </c>
      <c r="M19">
        <v>5.5</v>
      </c>
      <c r="N19">
        <v>2</v>
      </c>
      <c r="O19" s="4">
        <v>70.72</v>
      </c>
      <c r="Q19">
        <f t="shared" si="1"/>
        <v>0</v>
      </c>
      <c r="R19">
        <v>104.55</v>
      </c>
      <c r="S19" s="2"/>
      <c r="T19">
        <f t="shared" si="2"/>
        <v>0</v>
      </c>
      <c r="U19" s="5">
        <v>91.788339944387616</v>
      </c>
      <c r="V19" s="3"/>
      <c r="W19" t="e">
        <f t="shared" si="5"/>
        <v>#DIV/0!</v>
      </c>
    </row>
    <row r="20" spans="3:23" x14ac:dyDescent="0.25">
      <c r="C20">
        <v>2</v>
      </c>
      <c r="D20">
        <v>1</v>
      </c>
      <c r="E20">
        <v>1</v>
      </c>
      <c r="F20">
        <v>0.98</v>
      </c>
      <c r="G20">
        <v>0</v>
      </c>
      <c r="I20">
        <f t="shared" si="4"/>
        <v>0</v>
      </c>
      <c r="J20" t="e">
        <f t="shared" si="0"/>
        <v>#DIV/0!</v>
      </c>
      <c r="L20" t="e">
        <f>#REF!/#REF!</f>
        <v>#REF!</v>
      </c>
      <c r="M20">
        <v>5.5</v>
      </c>
      <c r="N20">
        <v>2</v>
      </c>
      <c r="O20" s="4">
        <v>70.72</v>
      </c>
      <c r="Q20">
        <f t="shared" si="1"/>
        <v>0</v>
      </c>
      <c r="R20">
        <v>104.55</v>
      </c>
      <c r="S20" s="2"/>
      <c r="T20">
        <f t="shared" si="2"/>
        <v>0</v>
      </c>
      <c r="U20" s="5">
        <v>91.788339944387616</v>
      </c>
      <c r="V20" s="3"/>
      <c r="W20" t="e">
        <f t="shared" si="5"/>
        <v>#DIV/0!</v>
      </c>
    </row>
    <row r="21" spans="3:23" x14ac:dyDescent="0.25">
      <c r="C21">
        <v>2</v>
      </c>
      <c r="D21">
        <v>1</v>
      </c>
      <c r="E21">
        <v>1</v>
      </c>
      <c r="F21">
        <v>0.98</v>
      </c>
      <c r="G21">
        <v>0</v>
      </c>
      <c r="I21">
        <f t="shared" si="4"/>
        <v>0</v>
      </c>
      <c r="J21" t="e">
        <f t="shared" si="0"/>
        <v>#DIV/0!</v>
      </c>
      <c r="L21" t="e">
        <f>#REF!/#REF!</f>
        <v>#REF!</v>
      </c>
      <c r="M21">
        <v>5.5</v>
      </c>
      <c r="N21">
        <v>2</v>
      </c>
      <c r="O21" s="4">
        <v>70.72</v>
      </c>
      <c r="Q21">
        <f t="shared" si="1"/>
        <v>0</v>
      </c>
      <c r="R21">
        <v>104.55</v>
      </c>
      <c r="S21" s="2"/>
      <c r="T21">
        <f t="shared" si="2"/>
        <v>0</v>
      </c>
      <c r="U21" s="5">
        <v>91.788339944387616</v>
      </c>
      <c r="V21" s="3"/>
      <c r="W21" t="e">
        <f t="shared" si="5"/>
        <v>#DIV/0!</v>
      </c>
    </row>
    <row r="22" spans="3:23" x14ac:dyDescent="0.25">
      <c r="C22">
        <v>2</v>
      </c>
      <c r="D22">
        <v>1</v>
      </c>
      <c r="E22">
        <v>1</v>
      </c>
      <c r="F22">
        <v>0.98</v>
      </c>
      <c r="G22">
        <v>0</v>
      </c>
      <c r="I22">
        <f t="shared" si="4"/>
        <v>0</v>
      </c>
      <c r="J22" t="e">
        <f t="shared" si="0"/>
        <v>#DIV/0!</v>
      </c>
      <c r="L22" t="e">
        <f>#REF!/#REF!</f>
        <v>#REF!</v>
      </c>
      <c r="M22">
        <v>5.5</v>
      </c>
      <c r="N22">
        <v>2</v>
      </c>
      <c r="O22" s="4">
        <v>70.72</v>
      </c>
      <c r="Q22">
        <f t="shared" si="1"/>
        <v>0</v>
      </c>
      <c r="R22">
        <v>104.55</v>
      </c>
      <c r="S22" s="2"/>
      <c r="T22">
        <f t="shared" si="2"/>
        <v>0</v>
      </c>
      <c r="U22" s="5">
        <v>91.788339944387616</v>
      </c>
      <c r="V22" s="3"/>
      <c r="W22" t="e">
        <f t="shared" si="5"/>
        <v>#DIV/0!</v>
      </c>
    </row>
    <row r="23" spans="3:23" x14ac:dyDescent="0.25">
      <c r="C23">
        <v>2</v>
      </c>
      <c r="D23">
        <v>2</v>
      </c>
      <c r="E23">
        <v>1</v>
      </c>
      <c r="F23">
        <v>0.98</v>
      </c>
      <c r="G23">
        <v>0</v>
      </c>
      <c r="I23">
        <f t="shared" si="4"/>
        <v>0</v>
      </c>
      <c r="M23">
        <v>5.5</v>
      </c>
      <c r="N23">
        <v>2</v>
      </c>
      <c r="O23" s="4">
        <v>70.72</v>
      </c>
      <c r="Q23">
        <f t="shared" si="1"/>
        <v>0</v>
      </c>
      <c r="R23">
        <v>104.55</v>
      </c>
      <c r="S23" s="2"/>
      <c r="T23">
        <f t="shared" si="2"/>
        <v>0</v>
      </c>
      <c r="U23" s="5">
        <v>91.788339944387616</v>
      </c>
      <c r="V23" s="3"/>
      <c r="W23" t="e">
        <f>V23/$V$23</f>
        <v>#DIV/0!</v>
      </c>
    </row>
    <row r="24" spans="3:23" x14ac:dyDescent="0.25">
      <c r="C24">
        <v>2</v>
      </c>
      <c r="D24">
        <v>2</v>
      </c>
      <c r="E24">
        <v>1</v>
      </c>
      <c r="F24">
        <v>0.98</v>
      </c>
      <c r="G24">
        <v>0</v>
      </c>
      <c r="I24">
        <f t="shared" si="4"/>
        <v>0</v>
      </c>
      <c r="M24">
        <v>5.5</v>
      </c>
      <c r="N24">
        <v>2</v>
      </c>
      <c r="O24" s="4">
        <v>70.72</v>
      </c>
      <c r="Q24">
        <f t="shared" si="1"/>
        <v>0</v>
      </c>
      <c r="R24">
        <v>104.55</v>
      </c>
      <c r="S24" s="2"/>
      <c r="T24">
        <f t="shared" si="2"/>
        <v>0</v>
      </c>
      <c r="U24" s="5">
        <v>91.788339944387616</v>
      </c>
      <c r="V24" s="3"/>
      <c r="W24" t="e">
        <f t="shared" ref="W24:W27" si="6">V24/$V$23</f>
        <v>#DIV/0!</v>
      </c>
    </row>
    <row r="25" spans="3:23" x14ac:dyDescent="0.25">
      <c r="C25">
        <v>2</v>
      </c>
      <c r="D25">
        <v>2</v>
      </c>
      <c r="E25">
        <v>1</v>
      </c>
      <c r="F25">
        <v>0.98</v>
      </c>
      <c r="G25">
        <v>0</v>
      </c>
      <c r="I25">
        <f t="shared" si="4"/>
        <v>0</v>
      </c>
      <c r="M25">
        <v>5.5</v>
      </c>
      <c r="N25">
        <v>2</v>
      </c>
      <c r="O25" s="4">
        <v>70.72</v>
      </c>
      <c r="Q25">
        <f t="shared" si="1"/>
        <v>0</v>
      </c>
      <c r="R25">
        <v>104.55</v>
      </c>
      <c r="S25" s="2"/>
      <c r="T25">
        <f t="shared" si="2"/>
        <v>0</v>
      </c>
      <c r="U25" s="5">
        <v>91.788339944387616</v>
      </c>
      <c r="V25" s="3"/>
      <c r="W25" t="e">
        <f t="shared" si="6"/>
        <v>#DIV/0!</v>
      </c>
    </row>
    <row r="26" spans="3:23" x14ac:dyDescent="0.25">
      <c r="C26">
        <v>2</v>
      </c>
      <c r="D26">
        <v>2</v>
      </c>
      <c r="E26">
        <v>1</v>
      </c>
      <c r="F26">
        <v>0.98</v>
      </c>
      <c r="G26">
        <v>0</v>
      </c>
      <c r="I26">
        <f t="shared" si="4"/>
        <v>0</v>
      </c>
      <c r="M26">
        <v>5.5</v>
      </c>
      <c r="N26">
        <v>2</v>
      </c>
      <c r="O26" s="4">
        <v>70.72</v>
      </c>
      <c r="Q26">
        <f t="shared" si="1"/>
        <v>0</v>
      </c>
      <c r="R26">
        <v>104.55</v>
      </c>
      <c r="S26" s="2"/>
      <c r="T26">
        <f t="shared" si="2"/>
        <v>0</v>
      </c>
      <c r="U26" s="5">
        <v>91.788339944387616</v>
      </c>
      <c r="V26" s="3"/>
      <c r="W26" t="e">
        <f t="shared" si="6"/>
        <v>#DIV/0!</v>
      </c>
    </row>
    <row r="27" spans="3:23" x14ac:dyDescent="0.25">
      <c r="C27">
        <v>2</v>
      </c>
      <c r="D27">
        <v>2</v>
      </c>
      <c r="E27">
        <v>1</v>
      </c>
      <c r="F27">
        <v>0.98</v>
      </c>
      <c r="G27">
        <v>0</v>
      </c>
      <c r="I27">
        <f t="shared" si="4"/>
        <v>0</v>
      </c>
      <c r="M27">
        <v>5.5</v>
      </c>
      <c r="N27">
        <v>2</v>
      </c>
      <c r="O27" s="4">
        <v>70.72</v>
      </c>
      <c r="Q27">
        <f t="shared" si="1"/>
        <v>0</v>
      </c>
      <c r="R27">
        <v>104.55</v>
      </c>
      <c r="S27" s="2"/>
      <c r="T27">
        <f t="shared" si="2"/>
        <v>0</v>
      </c>
      <c r="U27" s="5">
        <v>91.788339944387616</v>
      </c>
      <c r="V27" s="3"/>
      <c r="W27" t="e">
        <f t="shared" si="6"/>
        <v>#DIV/0!</v>
      </c>
    </row>
    <row r="28" spans="3:23" x14ac:dyDescent="0.25">
      <c r="C28">
        <v>2</v>
      </c>
      <c r="D28">
        <v>2</v>
      </c>
      <c r="E28">
        <v>1</v>
      </c>
      <c r="F28">
        <v>0.98</v>
      </c>
      <c r="G28">
        <v>0</v>
      </c>
      <c r="I28">
        <f t="shared" si="4"/>
        <v>0</v>
      </c>
      <c r="M28">
        <v>5.5</v>
      </c>
      <c r="N28">
        <v>2</v>
      </c>
      <c r="O28" s="4">
        <v>70.72</v>
      </c>
      <c r="Q28">
        <f t="shared" si="1"/>
        <v>0</v>
      </c>
      <c r="R28">
        <v>104.55</v>
      </c>
      <c r="S28" s="2"/>
      <c r="T28">
        <f t="shared" si="2"/>
        <v>0</v>
      </c>
      <c r="U28" s="5">
        <v>91.788339944387616</v>
      </c>
    </row>
    <row r="29" spans="3:23" x14ac:dyDescent="0.25">
      <c r="C29">
        <v>2</v>
      </c>
      <c r="D29">
        <v>2</v>
      </c>
      <c r="E29">
        <v>1</v>
      </c>
      <c r="F29">
        <v>0.98</v>
      </c>
      <c r="G29">
        <v>0</v>
      </c>
      <c r="I29">
        <f t="shared" si="4"/>
        <v>0</v>
      </c>
      <c r="M29">
        <v>5.5</v>
      </c>
      <c r="N29">
        <v>2</v>
      </c>
      <c r="O29" s="4">
        <v>70.72</v>
      </c>
      <c r="Q29">
        <f t="shared" si="1"/>
        <v>0</v>
      </c>
      <c r="R29">
        <v>104.55</v>
      </c>
      <c r="S29" s="2"/>
      <c r="T29">
        <f t="shared" si="2"/>
        <v>0</v>
      </c>
      <c r="U29" s="5">
        <v>91.788339944387616</v>
      </c>
    </row>
    <row r="30" spans="3:23" x14ac:dyDescent="0.25">
      <c r="C30">
        <v>2</v>
      </c>
      <c r="D30">
        <v>1</v>
      </c>
      <c r="E30">
        <v>1</v>
      </c>
      <c r="F30">
        <v>0.98</v>
      </c>
      <c r="G30">
        <v>0</v>
      </c>
      <c r="I30">
        <f t="shared" si="4"/>
        <v>0</v>
      </c>
      <c r="J30" t="e">
        <f>I30/G30</f>
        <v>#DIV/0!</v>
      </c>
      <c r="L30" t="e">
        <f>#REF!/#REF!</f>
        <v>#REF!</v>
      </c>
      <c r="M30">
        <v>5.5</v>
      </c>
      <c r="N30">
        <v>2</v>
      </c>
      <c r="O30" s="4">
        <v>70.72</v>
      </c>
      <c r="Q30">
        <f t="shared" si="1"/>
        <v>0</v>
      </c>
      <c r="R30">
        <v>104.55</v>
      </c>
      <c r="U30" s="5">
        <v>91.788339944387616</v>
      </c>
    </row>
    <row r="31" spans="3:23" x14ac:dyDescent="0.25">
      <c r="C31">
        <v>2</v>
      </c>
      <c r="D31">
        <v>1</v>
      </c>
      <c r="E31">
        <v>1</v>
      </c>
      <c r="F31">
        <v>0.98</v>
      </c>
      <c r="G31">
        <v>0</v>
      </c>
      <c r="I31">
        <f t="shared" si="4"/>
        <v>0</v>
      </c>
      <c r="J31" t="e">
        <f t="shared" si="0"/>
        <v>#DIV/0!</v>
      </c>
      <c r="L31" t="e">
        <f>#REF!/#REF!</f>
        <v>#REF!</v>
      </c>
      <c r="M31">
        <v>5.5</v>
      </c>
      <c r="N31">
        <v>2</v>
      </c>
      <c r="O31" s="4">
        <v>70.72</v>
      </c>
      <c r="Q31">
        <f t="shared" si="1"/>
        <v>0</v>
      </c>
      <c r="R31">
        <v>104.55</v>
      </c>
      <c r="U31" s="5">
        <v>91.788339944387616</v>
      </c>
    </row>
    <row r="32" spans="3:23" x14ac:dyDescent="0.25">
      <c r="C32">
        <v>2</v>
      </c>
      <c r="D32">
        <v>1</v>
      </c>
      <c r="E32">
        <v>1</v>
      </c>
      <c r="F32">
        <v>0.98</v>
      </c>
      <c r="G32">
        <v>0</v>
      </c>
      <c r="I32">
        <f t="shared" si="4"/>
        <v>0</v>
      </c>
      <c r="J32" t="e">
        <f t="shared" si="0"/>
        <v>#DIV/0!</v>
      </c>
      <c r="L32" t="e">
        <f>#REF!/#REF!</f>
        <v>#REF!</v>
      </c>
      <c r="M32">
        <v>5.5</v>
      </c>
      <c r="N32">
        <v>2</v>
      </c>
      <c r="O32" s="4">
        <v>70.72</v>
      </c>
      <c r="Q32">
        <f t="shared" si="1"/>
        <v>0</v>
      </c>
      <c r="R32">
        <v>104.55</v>
      </c>
      <c r="U32" s="5">
        <v>91.788339944387616</v>
      </c>
    </row>
    <row r="33" spans="3:21" x14ac:dyDescent="0.25">
      <c r="C33">
        <v>2</v>
      </c>
      <c r="D33">
        <v>1</v>
      </c>
      <c r="E33">
        <v>1</v>
      </c>
      <c r="F33">
        <v>0.98</v>
      </c>
      <c r="G33">
        <v>0</v>
      </c>
      <c r="I33">
        <f t="shared" si="4"/>
        <v>0</v>
      </c>
      <c r="J33" t="e">
        <f t="shared" si="0"/>
        <v>#DIV/0!</v>
      </c>
      <c r="L33" t="e">
        <f>#REF!/#REF!</f>
        <v>#REF!</v>
      </c>
      <c r="M33">
        <v>5.5</v>
      </c>
      <c r="N33">
        <v>2</v>
      </c>
      <c r="O33" s="4">
        <v>70.72</v>
      </c>
      <c r="Q33">
        <f t="shared" si="1"/>
        <v>0</v>
      </c>
      <c r="R33">
        <v>104.55</v>
      </c>
      <c r="U33" s="5">
        <v>91.788339944387616</v>
      </c>
    </row>
    <row r="34" spans="3:21" x14ac:dyDescent="0.25">
      <c r="C34">
        <v>2</v>
      </c>
      <c r="D34">
        <v>1</v>
      </c>
      <c r="E34">
        <v>1</v>
      </c>
      <c r="F34">
        <v>0.98</v>
      </c>
      <c r="G34">
        <v>0</v>
      </c>
      <c r="I34">
        <f t="shared" si="4"/>
        <v>0</v>
      </c>
      <c r="J34" t="e">
        <f t="shared" si="0"/>
        <v>#DIV/0!</v>
      </c>
      <c r="L34" t="e">
        <f>#REF!/#REF!</f>
        <v>#REF!</v>
      </c>
      <c r="M34">
        <v>5.5</v>
      </c>
      <c r="N34">
        <v>2</v>
      </c>
      <c r="O34" s="4">
        <v>70.72</v>
      </c>
      <c r="Q34">
        <f t="shared" si="1"/>
        <v>0</v>
      </c>
      <c r="R34">
        <v>104.55</v>
      </c>
      <c r="U34" s="5">
        <v>91.788339944387616</v>
      </c>
    </row>
    <row r="35" spans="3:21" x14ac:dyDescent="0.25">
      <c r="C35">
        <v>2</v>
      </c>
      <c r="D35">
        <v>1</v>
      </c>
      <c r="E35">
        <v>1</v>
      </c>
      <c r="F35">
        <v>0.98</v>
      </c>
      <c r="G35">
        <v>0</v>
      </c>
      <c r="I35">
        <f t="shared" si="4"/>
        <v>0</v>
      </c>
      <c r="J35" t="e">
        <f t="shared" si="0"/>
        <v>#DIV/0!</v>
      </c>
      <c r="L35" t="e">
        <f>#REF!/#REF!</f>
        <v>#REF!</v>
      </c>
      <c r="M35">
        <v>5.5</v>
      </c>
      <c r="N35">
        <v>2</v>
      </c>
      <c r="O35" s="4">
        <v>70.72</v>
      </c>
      <c r="Q35">
        <f t="shared" si="1"/>
        <v>0</v>
      </c>
      <c r="R35">
        <v>104.55</v>
      </c>
      <c r="U35" s="5">
        <v>91.788339944387616</v>
      </c>
    </row>
    <row r="36" spans="3:21" x14ac:dyDescent="0.25">
      <c r="C36">
        <v>2</v>
      </c>
      <c r="D36">
        <v>1</v>
      </c>
      <c r="E36">
        <v>1</v>
      </c>
      <c r="F36">
        <v>0.98</v>
      </c>
      <c r="G36">
        <v>0</v>
      </c>
      <c r="I36">
        <f t="shared" si="4"/>
        <v>0</v>
      </c>
      <c r="J36" t="e">
        <f t="shared" si="0"/>
        <v>#DIV/0!</v>
      </c>
      <c r="L36" t="e">
        <f>#REF!/#REF!</f>
        <v>#REF!</v>
      </c>
      <c r="M36">
        <v>5.5</v>
      </c>
      <c r="N36">
        <v>2</v>
      </c>
      <c r="O36" s="4">
        <v>70.72</v>
      </c>
      <c r="Q36">
        <f t="shared" si="1"/>
        <v>0</v>
      </c>
      <c r="R36">
        <v>104.55</v>
      </c>
      <c r="U36" s="5">
        <v>91.788339944387616</v>
      </c>
    </row>
    <row r="37" spans="3:21" x14ac:dyDescent="0.25">
      <c r="C37">
        <v>2</v>
      </c>
      <c r="D37">
        <v>2</v>
      </c>
      <c r="E37">
        <v>1</v>
      </c>
      <c r="F37">
        <v>0.98</v>
      </c>
      <c r="G37">
        <v>0</v>
      </c>
      <c r="I37">
        <f t="shared" si="4"/>
        <v>0</v>
      </c>
      <c r="M37">
        <v>5.5</v>
      </c>
      <c r="N37">
        <v>2</v>
      </c>
      <c r="O37" s="4">
        <v>70.72</v>
      </c>
      <c r="Q37">
        <f t="shared" si="1"/>
        <v>0</v>
      </c>
      <c r="R37">
        <v>104.55</v>
      </c>
      <c r="U37" s="5">
        <v>91.788339944387616</v>
      </c>
    </row>
    <row r="38" spans="3:21" x14ac:dyDescent="0.25">
      <c r="C38">
        <v>2</v>
      </c>
      <c r="D38">
        <v>2</v>
      </c>
      <c r="E38">
        <v>1</v>
      </c>
      <c r="F38">
        <v>0.98</v>
      </c>
      <c r="G38">
        <v>0</v>
      </c>
      <c r="I38">
        <f t="shared" si="4"/>
        <v>0</v>
      </c>
      <c r="M38">
        <v>5.5</v>
      </c>
      <c r="N38">
        <v>2</v>
      </c>
      <c r="O38" s="4">
        <v>70.72</v>
      </c>
      <c r="Q38">
        <f t="shared" si="1"/>
        <v>0</v>
      </c>
      <c r="R38">
        <v>104.55</v>
      </c>
      <c r="U38" s="5">
        <v>91.788339944387616</v>
      </c>
    </row>
    <row r="39" spans="3:21" x14ac:dyDescent="0.25">
      <c r="C39">
        <v>2</v>
      </c>
      <c r="D39">
        <v>2</v>
      </c>
      <c r="E39">
        <v>1</v>
      </c>
      <c r="F39">
        <v>0.98</v>
      </c>
      <c r="G39">
        <v>0</v>
      </c>
      <c r="I39">
        <f t="shared" si="4"/>
        <v>0</v>
      </c>
      <c r="M39">
        <v>5.5</v>
      </c>
      <c r="N39">
        <v>2</v>
      </c>
      <c r="O39" s="4">
        <v>70.72</v>
      </c>
      <c r="Q39">
        <f t="shared" si="1"/>
        <v>0</v>
      </c>
      <c r="R39">
        <v>104.55</v>
      </c>
      <c r="U39" s="5">
        <v>91.788339944387616</v>
      </c>
    </row>
    <row r="40" spans="3:21" x14ac:dyDescent="0.25">
      <c r="C40">
        <v>2</v>
      </c>
      <c r="D40">
        <v>2</v>
      </c>
      <c r="E40">
        <v>1</v>
      </c>
      <c r="F40">
        <v>0.98</v>
      </c>
      <c r="G40">
        <v>0</v>
      </c>
      <c r="I40">
        <f t="shared" si="4"/>
        <v>0</v>
      </c>
      <c r="M40">
        <v>5.5</v>
      </c>
      <c r="N40">
        <v>2</v>
      </c>
      <c r="O40" s="4">
        <v>70.72</v>
      </c>
      <c r="Q40">
        <f t="shared" si="1"/>
        <v>0</v>
      </c>
      <c r="R40">
        <v>104.55</v>
      </c>
      <c r="U40" s="5">
        <v>91.788339944387616</v>
      </c>
    </row>
    <row r="41" spans="3:21" x14ac:dyDescent="0.25">
      <c r="C41">
        <v>2</v>
      </c>
      <c r="D41">
        <v>2</v>
      </c>
      <c r="E41">
        <v>1</v>
      </c>
      <c r="F41">
        <v>0.98</v>
      </c>
      <c r="G41">
        <v>0</v>
      </c>
      <c r="I41">
        <f t="shared" si="4"/>
        <v>0</v>
      </c>
      <c r="M41">
        <v>5.5</v>
      </c>
      <c r="N41">
        <v>2</v>
      </c>
      <c r="O41" s="4">
        <v>70.72</v>
      </c>
      <c r="Q41">
        <f t="shared" si="1"/>
        <v>0</v>
      </c>
      <c r="R41">
        <v>104.55</v>
      </c>
      <c r="U41" s="5">
        <v>91.788339944387616</v>
      </c>
    </row>
    <row r="42" spans="3:21" x14ac:dyDescent="0.25">
      <c r="C42">
        <v>2</v>
      </c>
      <c r="D42">
        <v>2</v>
      </c>
      <c r="E42">
        <v>1</v>
      </c>
      <c r="F42">
        <v>0.98</v>
      </c>
      <c r="G42">
        <v>0</v>
      </c>
      <c r="I42">
        <f t="shared" si="4"/>
        <v>0</v>
      </c>
      <c r="M42">
        <v>5.5</v>
      </c>
      <c r="N42">
        <v>2</v>
      </c>
      <c r="O42" s="4">
        <v>70.72</v>
      </c>
      <c r="Q42">
        <f t="shared" si="1"/>
        <v>0</v>
      </c>
      <c r="R42">
        <v>104.55</v>
      </c>
      <c r="U42" s="5">
        <v>91.788339944387616</v>
      </c>
    </row>
    <row r="43" spans="3:21" x14ac:dyDescent="0.25">
      <c r="C43">
        <v>2</v>
      </c>
      <c r="D43">
        <v>2</v>
      </c>
      <c r="E43">
        <v>1</v>
      </c>
      <c r="F43">
        <v>0.98</v>
      </c>
      <c r="G43">
        <v>0</v>
      </c>
      <c r="I43">
        <f t="shared" si="4"/>
        <v>0</v>
      </c>
      <c r="M43">
        <v>5.5</v>
      </c>
      <c r="N43">
        <v>2</v>
      </c>
      <c r="O43" s="4">
        <v>70.72</v>
      </c>
      <c r="Q43">
        <f t="shared" si="1"/>
        <v>0</v>
      </c>
      <c r="R43">
        <v>104.55</v>
      </c>
      <c r="U43" s="5">
        <v>91.788339944387616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7305-9F5D-421B-9F6C-04DD8105B861}">
  <dimension ref="A1:V43"/>
  <sheetViews>
    <sheetView zoomScale="85" zoomScaleNormal="85" workbookViewId="0">
      <selection activeCell="J1" sqref="J1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13.85546875" style="5" bestFit="1" customWidth="1"/>
    <col min="8" max="8" width="26.28515625" style="5" bestFit="1" customWidth="1"/>
    <col min="9" max="9" width="16.5703125" style="5" customWidth="1"/>
    <col min="10" max="10" width="26.28515625" style="5" bestFit="1" customWidth="1"/>
    <col min="11" max="11" width="16.5703125" style="5" customWidth="1"/>
    <col min="12" max="12" width="8.85546875" style="5"/>
    <col min="13" max="13" width="22.140625" style="5" customWidth="1"/>
    <col min="14" max="14" width="23.28515625" style="5" customWidth="1"/>
    <col min="15" max="15" width="26.5703125" style="5" customWidth="1"/>
    <col min="16" max="17" width="14.85546875" style="5" customWidth="1"/>
    <col min="18" max="18" width="23.5703125" style="5" bestFit="1" customWidth="1"/>
    <col min="19" max="19" width="15.7109375" style="5" bestFit="1" customWidth="1"/>
    <col min="20" max="20" width="15.7109375" style="5" customWidth="1"/>
    <col min="21" max="21" width="22.140625" style="5" bestFit="1" customWidth="1"/>
    <col min="22" max="22" width="14.28515625" style="5" bestFit="1" customWidth="1"/>
    <col min="23" max="16384" width="8.85546875" style="5"/>
  </cols>
  <sheetData>
    <row r="1" spans="1:22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</v>
      </c>
      <c r="H1" s="5" t="s">
        <v>4</v>
      </c>
      <c r="I1" s="5" t="s">
        <v>19</v>
      </c>
      <c r="J1" s="5" t="s">
        <v>25</v>
      </c>
      <c r="K1" s="5" t="s">
        <v>26</v>
      </c>
      <c r="L1" s="5" t="s">
        <v>0</v>
      </c>
      <c r="M1" s="5" t="s">
        <v>1</v>
      </c>
      <c r="N1" s="5" t="s">
        <v>17</v>
      </c>
      <c r="O1" s="5" t="s">
        <v>7</v>
      </c>
      <c r="P1" s="5" t="s">
        <v>10</v>
      </c>
      <c r="Q1" s="5" t="s">
        <v>28</v>
      </c>
      <c r="R1" s="5" t="s">
        <v>23</v>
      </c>
      <c r="S1" s="5" t="s">
        <v>21</v>
      </c>
      <c r="T1" s="5" t="s">
        <v>29</v>
      </c>
      <c r="U1" s="5" t="s">
        <v>30</v>
      </c>
      <c r="V1" s="5" t="s">
        <v>22</v>
      </c>
    </row>
    <row r="2" spans="1:22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2</v>
      </c>
      <c r="H2" s="5">
        <v>0.1</v>
      </c>
      <c r="I2" s="5">
        <f>H2/G2</f>
        <v>0.05</v>
      </c>
      <c r="J2" s="5">
        <v>1.86</v>
      </c>
      <c r="K2" s="5">
        <f>J2/G2</f>
        <v>0.93</v>
      </c>
      <c r="L2" s="5">
        <v>7.6</v>
      </c>
      <c r="M2" s="5">
        <v>2</v>
      </c>
      <c r="N2" s="6">
        <v>118.03632131411509</v>
      </c>
      <c r="O2" s="5">
        <v>118.03632131411509</v>
      </c>
      <c r="P2" s="5">
        <f>O2/N2</f>
        <v>1</v>
      </c>
      <c r="Q2" s="5">
        <v>91.308302472225009</v>
      </c>
      <c r="R2" s="7">
        <v>91.308302472225009</v>
      </c>
      <c r="S2" s="5">
        <f>R2/Q2</f>
        <v>1</v>
      </c>
      <c r="T2" s="5">
        <v>89.069398535817015</v>
      </c>
      <c r="V2" s="5">
        <f>U2/T2</f>
        <v>0</v>
      </c>
    </row>
    <row r="3" spans="1:22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2</v>
      </c>
      <c r="H3" s="5">
        <v>0.04</v>
      </c>
      <c r="I3" s="5">
        <f t="shared" ref="I3:I8" si="0">H3/G3</f>
        <v>0.02</v>
      </c>
      <c r="J3" s="5">
        <v>1.05</v>
      </c>
      <c r="K3" s="5">
        <f>J3/G3</f>
        <v>0.52500000000000002</v>
      </c>
      <c r="L3" s="5">
        <v>7.44</v>
      </c>
      <c r="M3" s="5">
        <v>2</v>
      </c>
      <c r="N3" s="6">
        <v>118.03632131411509</v>
      </c>
      <c r="O3" s="5">
        <v>64.897179754602419</v>
      </c>
      <c r="P3" s="5">
        <f t="shared" ref="P3:P43" si="1">O3/N3</f>
        <v>0.54980686480307861</v>
      </c>
      <c r="Q3" s="5">
        <v>91.308302472225009</v>
      </c>
      <c r="R3" s="5">
        <v>63.796667000300275</v>
      </c>
      <c r="S3" s="5">
        <f t="shared" ref="S3:S29" si="2">R3/Q3</f>
        <v>0.69869513804296746</v>
      </c>
      <c r="T3" s="5">
        <v>89.069398535817015</v>
      </c>
      <c r="V3" s="5">
        <f t="shared" ref="V3:V27" si="3">U3/T3</f>
        <v>0</v>
      </c>
    </row>
    <row r="4" spans="1:22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2</v>
      </c>
      <c r="H4" s="5">
        <v>0.03</v>
      </c>
      <c r="I4" s="5">
        <f t="shared" si="0"/>
        <v>1.4999999999999999E-2</v>
      </c>
      <c r="J4" s="5">
        <v>0.56000000000000005</v>
      </c>
      <c r="K4" s="5">
        <f>J4/G4</f>
        <v>0.28000000000000003</v>
      </c>
      <c r="L4" s="5">
        <v>7.42</v>
      </c>
      <c r="M4" s="5">
        <v>2</v>
      </c>
      <c r="N4" s="6">
        <v>118.03632131411509</v>
      </c>
      <c r="O4" s="5">
        <v>56.943354249599707</v>
      </c>
      <c r="P4" s="5">
        <f t="shared" si="1"/>
        <v>0.4824223054026191</v>
      </c>
      <c r="Q4" s="5">
        <v>91.308302472225009</v>
      </c>
      <c r="R4" s="5">
        <v>50.05467420678611</v>
      </c>
      <c r="S4" s="5">
        <f t="shared" si="2"/>
        <v>0.54819411654282146</v>
      </c>
      <c r="T4" s="5">
        <v>89.069398535817015</v>
      </c>
      <c r="V4" s="5">
        <f t="shared" si="3"/>
        <v>0</v>
      </c>
    </row>
    <row r="5" spans="1:22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2</v>
      </c>
      <c r="H5" s="5">
        <v>0.01</v>
      </c>
      <c r="I5" s="5">
        <f t="shared" si="0"/>
        <v>5.0000000000000001E-3</v>
      </c>
      <c r="J5" s="5">
        <v>0.28999999999999998</v>
      </c>
      <c r="K5" s="5">
        <f>J5/G5</f>
        <v>0.14499999999999999</v>
      </c>
      <c r="L5" s="5">
        <v>7.41</v>
      </c>
      <c r="M5" s="5">
        <v>2</v>
      </c>
      <c r="N5" s="6">
        <v>118.03632131411509</v>
      </c>
      <c r="O5" s="5">
        <v>47.045377724559849</v>
      </c>
      <c r="P5" s="5">
        <f t="shared" si="1"/>
        <v>0.39856695973575756</v>
      </c>
      <c r="Q5" s="5">
        <v>91.308302472225009</v>
      </c>
      <c r="R5" s="5">
        <v>45.492443198878995</v>
      </c>
      <c r="S5" s="5">
        <f t="shared" si="2"/>
        <v>0.4982289886806</v>
      </c>
      <c r="T5" s="5">
        <v>89.069398535817015</v>
      </c>
      <c r="V5" s="5">
        <f t="shared" si="3"/>
        <v>0</v>
      </c>
    </row>
    <row r="6" spans="1:22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2</v>
      </c>
      <c r="H6" s="5">
        <v>0.01</v>
      </c>
      <c r="I6" s="5">
        <f t="shared" si="0"/>
        <v>5.0000000000000001E-3</v>
      </c>
      <c r="J6" s="5">
        <v>0.14000000000000001</v>
      </c>
      <c r="K6" s="5">
        <f>J6/G6</f>
        <v>7.0000000000000007E-2</v>
      </c>
      <c r="L6" s="5">
        <v>7.4</v>
      </c>
      <c r="M6" s="5">
        <v>2</v>
      </c>
      <c r="N6" s="6">
        <v>118.03632131411509</v>
      </c>
      <c r="O6" s="5">
        <v>45.078986835021318</v>
      </c>
      <c r="P6" s="5">
        <f t="shared" si="1"/>
        <v>0.38190775799474747</v>
      </c>
      <c r="Q6" s="5">
        <v>91.308302472225009</v>
      </c>
      <c r="R6" s="5">
        <v>41.621459313382047</v>
      </c>
      <c r="S6" s="5">
        <f t="shared" si="2"/>
        <v>0.45583433473689694</v>
      </c>
      <c r="T6" s="5">
        <v>89.069398535817015</v>
      </c>
      <c r="V6" s="5">
        <f t="shared" si="3"/>
        <v>0</v>
      </c>
    </row>
    <row r="7" spans="1:22" x14ac:dyDescent="0.25">
      <c r="A7" s="5">
        <v>5</v>
      </c>
      <c r="C7" s="5">
        <v>1</v>
      </c>
      <c r="D7" s="5">
        <v>1</v>
      </c>
      <c r="E7" s="5">
        <v>1</v>
      </c>
      <c r="F7" s="5">
        <v>0.98</v>
      </c>
      <c r="G7" s="5">
        <v>2</v>
      </c>
      <c r="H7" s="5">
        <v>0.01</v>
      </c>
      <c r="I7" s="5">
        <f t="shared" si="0"/>
        <v>5.0000000000000001E-3</v>
      </c>
      <c r="J7" s="5">
        <v>7.0000000000000007E-2</v>
      </c>
      <c r="K7" s="5">
        <f>J7/G7</f>
        <v>3.5000000000000003E-2</v>
      </c>
      <c r="L7" s="5">
        <v>7.39</v>
      </c>
      <c r="M7" s="5">
        <v>2</v>
      </c>
      <c r="N7" s="6">
        <v>118.03632131411509</v>
      </c>
      <c r="O7" s="5">
        <v>35.76551940939536</v>
      </c>
      <c r="P7" s="5">
        <f t="shared" si="1"/>
        <v>0.30300435502574774</v>
      </c>
      <c r="Q7" s="5">
        <v>91.308302472225009</v>
      </c>
      <c r="R7" s="5">
        <v>40.515463917525778</v>
      </c>
      <c r="S7" s="5">
        <f t="shared" si="2"/>
        <v>0.44372157646726751</v>
      </c>
      <c r="T7" s="5">
        <v>89.069398535817015</v>
      </c>
      <c r="V7" s="5">
        <f t="shared" si="3"/>
        <v>0</v>
      </c>
    </row>
    <row r="8" spans="1:22" x14ac:dyDescent="0.25">
      <c r="C8" s="5">
        <v>1</v>
      </c>
      <c r="D8" s="5">
        <v>1</v>
      </c>
      <c r="E8" s="5">
        <v>1</v>
      </c>
      <c r="F8" s="5">
        <v>0.98</v>
      </c>
      <c r="G8" s="5">
        <v>2</v>
      </c>
      <c r="I8" s="5">
        <f t="shared" si="0"/>
        <v>0</v>
      </c>
      <c r="K8" s="5">
        <f>J8/G8</f>
        <v>0</v>
      </c>
      <c r="L8" s="5">
        <v>7.4</v>
      </c>
      <c r="M8" s="5">
        <v>2</v>
      </c>
      <c r="N8" s="6">
        <v>118.03632131411509</v>
      </c>
      <c r="P8" s="5">
        <f t="shared" si="1"/>
        <v>0</v>
      </c>
      <c r="Q8" s="5">
        <v>91.308302472225009</v>
      </c>
      <c r="S8" s="5">
        <f t="shared" si="2"/>
        <v>0</v>
      </c>
      <c r="T8" s="5">
        <v>89.069398535817015</v>
      </c>
      <c r="V8" s="5">
        <f t="shared" si="3"/>
        <v>0</v>
      </c>
    </row>
    <row r="9" spans="1:22" x14ac:dyDescent="0.25">
      <c r="C9" s="5">
        <v>1</v>
      </c>
      <c r="D9" s="5">
        <v>2</v>
      </c>
      <c r="E9" s="5">
        <v>1</v>
      </c>
      <c r="F9" s="5">
        <v>0.98</v>
      </c>
      <c r="G9" s="5">
        <v>2</v>
      </c>
      <c r="M9" s="5">
        <v>2</v>
      </c>
      <c r="N9" s="6">
        <v>118.03632131411509</v>
      </c>
      <c r="P9" s="5">
        <f t="shared" si="1"/>
        <v>0</v>
      </c>
      <c r="Q9" s="5">
        <v>91.308302472225009</v>
      </c>
      <c r="S9" s="5">
        <f t="shared" si="2"/>
        <v>0</v>
      </c>
      <c r="T9" s="5">
        <v>89.069398535817015</v>
      </c>
      <c r="V9" s="5">
        <f t="shared" si="3"/>
        <v>0</v>
      </c>
    </row>
    <row r="10" spans="1:22" x14ac:dyDescent="0.25">
      <c r="C10" s="5">
        <v>1</v>
      </c>
      <c r="D10" s="5">
        <v>2</v>
      </c>
      <c r="E10" s="5">
        <v>1</v>
      </c>
      <c r="F10" s="5">
        <v>0.98</v>
      </c>
      <c r="G10" s="5">
        <v>2</v>
      </c>
      <c r="M10" s="5">
        <v>2</v>
      </c>
      <c r="N10" s="6">
        <v>118.03632131411509</v>
      </c>
      <c r="P10" s="5">
        <f t="shared" si="1"/>
        <v>0</v>
      </c>
      <c r="Q10" s="5">
        <v>91.308302472225009</v>
      </c>
      <c r="S10" s="5">
        <f t="shared" si="2"/>
        <v>0</v>
      </c>
      <c r="T10" s="5">
        <v>89.069398535817015</v>
      </c>
      <c r="V10" s="5">
        <f t="shared" si="3"/>
        <v>0</v>
      </c>
    </row>
    <row r="11" spans="1:22" x14ac:dyDescent="0.25">
      <c r="C11" s="5">
        <v>1</v>
      </c>
      <c r="D11" s="5">
        <v>2</v>
      </c>
      <c r="E11" s="5">
        <v>1</v>
      </c>
      <c r="F11" s="5">
        <v>0.98</v>
      </c>
      <c r="G11" s="5">
        <v>2</v>
      </c>
      <c r="M11" s="5">
        <v>2</v>
      </c>
      <c r="N11" s="6">
        <v>118.03632131411509</v>
      </c>
      <c r="P11" s="5">
        <f t="shared" si="1"/>
        <v>0</v>
      </c>
      <c r="Q11" s="5">
        <v>91.308302472225009</v>
      </c>
      <c r="S11" s="5">
        <f t="shared" si="2"/>
        <v>0</v>
      </c>
      <c r="T11" s="5">
        <v>89.069398535817015</v>
      </c>
      <c r="V11" s="5">
        <f t="shared" si="3"/>
        <v>0</v>
      </c>
    </row>
    <row r="12" spans="1:22" x14ac:dyDescent="0.25">
      <c r="C12" s="5">
        <v>1</v>
      </c>
      <c r="D12" s="5">
        <v>2</v>
      </c>
      <c r="E12" s="5">
        <v>1</v>
      </c>
      <c r="F12" s="5">
        <v>0.98</v>
      </c>
      <c r="G12" s="5">
        <v>2</v>
      </c>
      <c r="M12" s="5">
        <v>2</v>
      </c>
      <c r="N12" s="6">
        <v>118.03632131411509</v>
      </c>
      <c r="P12" s="5">
        <f t="shared" si="1"/>
        <v>0</v>
      </c>
      <c r="Q12" s="5">
        <v>91.308302472225009</v>
      </c>
      <c r="S12" s="5">
        <f t="shared" si="2"/>
        <v>0</v>
      </c>
      <c r="T12" s="5">
        <v>89.069398535817015</v>
      </c>
      <c r="V12" s="5">
        <f t="shared" si="3"/>
        <v>0</v>
      </c>
    </row>
    <row r="13" spans="1:22" x14ac:dyDescent="0.25">
      <c r="C13" s="5">
        <v>1</v>
      </c>
      <c r="D13" s="5">
        <v>2</v>
      </c>
      <c r="E13" s="5">
        <v>1</v>
      </c>
      <c r="F13" s="5">
        <v>0.98</v>
      </c>
      <c r="G13" s="5">
        <v>2</v>
      </c>
      <c r="M13" s="5">
        <v>2</v>
      </c>
      <c r="N13" s="6">
        <v>118.03632131411509</v>
      </c>
      <c r="P13" s="5">
        <f t="shared" si="1"/>
        <v>0</v>
      </c>
      <c r="Q13" s="5">
        <v>91.308302472225009</v>
      </c>
      <c r="S13" s="5">
        <f t="shared" si="2"/>
        <v>0</v>
      </c>
      <c r="T13" s="5">
        <v>89.069398535817015</v>
      </c>
      <c r="V13" s="5">
        <f t="shared" si="3"/>
        <v>0</v>
      </c>
    </row>
    <row r="14" spans="1:22" x14ac:dyDescent="0.25">
      <c r="C14" s="5">
        <v>1</v>
      </c>
      <c r="D14" s="5">
        <v>2</v>
      </c>
      <c r="E14" s="5">
        <v>1</v>
      </c>
      <c r="F14" s="5">
        <v>0.98</v>
      </c>
      <c r="G14" s="5">
        <v>2</v>
      </c>
      <c r="M14" s="5">
        <v>2</v>
      </c>
      <c r="N14" s="6">
        <v>118.03632131411509</v>
      </c>
      <c r="P14" s="5">
        <f t="shared" si="1"/>
        <v>0</v>
      </c>
      <c r="Q14" s="5">
        <v>91.308302472225009</v>
      </c>
      <c r="S14" s="5">
        <f t="shared" si="2"/>
        <v>0</v>
      </c>
      <c r="T14" s="5">
        <v>89.069398535817015</v>
      </c>
      <c r="V14" s="5">
        <f t="shared" si="3"/>
        <v>0</v>
      </c>
    </row>
    <row r="15" spans="1:22" x14ac:dyDescent="0.25">
      <c r="C15" s="5">
        <v>1</v>
      </c>
      <c r="D15" s="5">
        <v>2</v>
      </c>
      <c r="E15" s="5">
        <v>1</v>
      </c>
      <c r="F15" s="5">
        <v>0.98</v>
      </c>
      <c r="G15" s="5">
        <v>2</v>
      </c>
      <c r="M15" s="5">
        <v>2</v>
      </c>
      <c r="N15" s="6">
        <v>118.03632131411509</v>
      </c>
      <c r="P15" s="5">
        <f t="shared" si="1"/>
        <v>0</v>
      </c>
      <c r="Q15" s="5">
        <v>91.308302472225009</v>
      </c>
      <c r="S15" s="5">
        <f t="shared" si="2"/>
        <v>0</v>
      </c>
      <c r="T15" s="5">
        <v>89.069398535817015</v>
      </c>
      <c r="V15" s="5">
        <f t="shared" si="3"/>
        <v>0</v>
      </c>
    </row>
    <row r="16" spans="1:22" x14ac:dyDescent="0.25">
      <c r="C16" s="5">
        <v>2</v>
      </c>
      <c r="D16" s="5">
        <v>1</v>
      </c>
      <c r="E16" s="5">
        <v>1</v>
      </c>
      <c r="F16" s="5">
        <v>0.98</v>
      </c>
      <c r="G16" s="5">
        <v>2</v>
      </c>
      <c r="I16" s="5" t="e">
        <f>#REF!/G16</f>
        <v>#REF!</v>
      </c>
      <c r="K16" s="5" t="e">
        <f>#REF!/#REF!</f>
        <v>#REF!</v>
      </c>
      <c r="M16" s="5">
        <v>2</v>
      </c>
      <c r="N16" s="6">
        <v>118.03632131411509</v>
      </c>
      <c r="P16" s="5">
        <f t="shared" si="1"/>
        <v>0</v>
      </c>
      <c r="Q16" s="5">
        <v>91.308302472225009</v>
      </c>
      <c r="R16" s="2"/>
      <c r="S16" s="5">
        <f t="shared" si="2"/>
        <v>0</v>
      </c>
      <c r="T16" s="5">
        <v>89.069398535817015</v>
      </c>
      <c r="V16" s="5">
        <f>U16/T16</f>
        <v>0</v>
      </c>
    </row>
    <row r="17" spans="3:22" x14ac:dyDescent="0.25">
      <c r="C17" s="5">
        <v>2</v>
      </c>
      <c r="D17" s="5">
        <v>1</v>
      </c>
      <c r="E17" s="5">
        <v>1</v>
      </c>
      <c r="F17" s="5">
        <v>0.98</v>
      </c>
      <c r="G17" s="5">
        <v>2</v>
      </c>
      <c r="I17" s="5" t="e">
        <f>#REF!/G17</f>
        <v>#REF!</v>
      </c>
      <c r="K17" s="5" t="e">
        <f>#REF!/#REF!</f>
        <v>#REF!</v>
      </c>
      <c r="M17" s="5">
        <v>2</v>
      </c>
      <c r="N17" s="6">
        <v>118.03632131411509</v>
      </c>
      <c r="P17" s="5">
        <f t="shared" si="1"/>
        <v>0</v>
      </c>
      <c r="Q17" s="5">
        <v>91.308302472225009</v>
      </c>
      <c r="R17" s="2"/>
      <c r="S17" s="5">
        <f t="shared" si="2"/>
        <v>0</v>
      </c>
      <c r="T17" s="5">
        <v>89.069398535817015</v>
      </c>
      <c r="V17" s="5">
        <f t="shared" si="3"/>
        <v>0</v>
      </c>
    </row>
    <row r="18" spans="3:22" x14ac:dyDescent="0.25">
      <c r="C18" s="5">
        <v>2</v>
      </c>
      <c r="D18" s="5">
        <v>1</v>
      </c>
      <c r="E18" s="5">
        <v>1</v>
      </c>
      <c r="F18" s="5">
        <v>0.98</v>
      </c>
      <c r="G18" s="5">
        <v>2</v>
      </c>
      <c r="I18" s="5" t="e">
        <f>#REF!/G18</f>
        <v>#REF!</v>
      </c>
      <c r="K18" s="5" t="e">
        <f>#REF!/#REF!</f>
        <v>#REF!</v>
      </c>
      <c r="M18" s="5">
        <v>2</v>
      </c>
      <c r="N18" s="6">
        <v>118.03632131411509</v>
      </c>
      <c r="P18" s="5">
        <f t="shared" si="1"/>
        <v>0</v>
      </c>
      <c r="Q18" s="5">
        <v>91.308302472225009</v>
      </c>
      <c r="R18" s="2"/>
      <c r="S18" s="5">
        <f t="shared" si="2"/>
        <v>0</v>
      </c>
      <c r="T18" s="5">
        <v>89.069398535817015</v>
      </c>
      <c r="V18" s="5">
        <f t="shared" si="3"/>
        <v>0</v>
      </c>
    </row>
    <row r="19" spans="3:22" x14ac:dyDescent="0.25">
      <c r="C19" s="5">
        <v>2</v>
      </c>
      <c r="D19" s="5">
        <v>1</v>
      </c>
      <c r="E19" s="5">
        <v>1</v>
      </c>
      <c r="F19" s="5">
        <v>0.98</v>
      </c>
      <c r="G19" s="5">
        <v>2</v>
      </c>
      <c r="I19" s="5" t="e">
        <f>#REF!/G19</f>
        <v>#REF!</v>
      </c>
      <c r="K19" s="5" t="e">
        <f>#REF!/#REF!</f>
        <v>#REF!</v>
      </c>
      <c r="M19" s="5">
        <v>2</v>
      </c>
      <c r="N19" s="6">
        <v>118.03632131411509</v>
      </c>
      <c r="P19" s="5">
        <f t="shared" si="1"/>
        <v>0</v>
      </c>
      <c r="Q19" s="5">
        <v>91.308302472225009</v>
      </c>
      <c r="R19" s="2"/>
      <c r="S19" s="5">
        <f t="shared" si="2"/>
        <v>0</v>
      </c>
      <c r="T19" s="5">
        <v>89.069398535817015</v>
      </c>
      <c r="V19" s="5">
        <f t="shared" si="3"/>
        <v>0</v>
      </c>
    </row>
    <row r="20" spans="3:22" x14ac:dyDescent="0.25">
      <c r="C20" s="5">
        <v>2</v>
      </c>
      <c r="D20" s="5">
        <v>1</v>
      </c>
      <c r="E20" s="5">
        <v>1</v>
      </c>
      <c r="F20" s="5">
        <v>0.98</v>
      </c>
      <c r="G20" s="5">
        <v>2</v>
      </c>
      <c r="I20" s="5" t="e">
        <f>#REF!/G20</f>
        <v>#REF!</v>
      </c>
      <c r="K20" s="5" t="e">
        <f>#REF!/#REF!</f>
        <v>#REF!</v>
      </c>
      <c r="M20" s="5">
        <v>2</v>
      </c>
      <c r="N20" s="6">
        <v>118.03632131411509</v>
      </c>
      <c r="P20" s="5">
        <f t="shared" si="1"/>
        <v>0</v>
      </c>
      <c r="Q20" s="5">
        <v>91.308302472225009</v>
      </c>
      <c r="R20" s="2"/>
      <c r="S20" s="5">
        <f t="shared" si="2"/>
        <v>0</v>
      </c>
      <c r="T20" s="5">
        <v>89.069398535817015</v>
      </c>
      <c r="V20" s="5">
        <f t="shared" si="3"/>
        <v>0</v>
      </c>
    </row>
    <row r="21" spans="3:22" x14ac:dyDescent="0.25">
      <c r="C21" s="5">
        <v>2</v>
      </c>
      <c r="D21" s="5">
        <v>1</v>
      </c>
      <c r="E21" s="5">
        <v>1</v>
      </c>
      <c r="F21" s="5">
        <v>0.98</v>
      </c>
      <c r="G21" s="5">
        <v>2</v>
      </c>
      <c r="I21" s="5" t="e">
        <f>#REF!/G21</f>
        <v>#REF!</v>
      </c>
      <c r="K21" s="5" t="e">
        <f>#REF!/#REF!</f>
        <v>#REF!</v>
      </c>
      <c r="M21" s="5">
        <v>2</v>
      </c>
      <c r="N21" s="6">
        <v>118.03632131411509</v>
      </c>
      <c r="P21" s="5">
        <f t="shared" si="1"/>
        <v>0</v>
      </c>
      <c r="Q21" s="5">
        <v>91.308302472225009</v>
      </c>
      <c r="R21" s="2"/>
      <c r="S21" s="5">
        <f t="shared" si="2"/>
        <v>0</v>
      </c>
      <c r="T21" s="5">
        <v>89.069398535817015</v>
      </c>
      <c r="V21" s="5">
        <f t="shared" si="3"/>
        <v>0</v>
      </c>
    </row>
    <row r="22" spans="3:22" x14ac:dyDescent="0.25">
      <c r="C22" s="5">
        <v>2</v>
      </c>
      <c r="D22" s="5">
        <v>1</v>
      </c>
      <c r="E22" s="5">
        <v>1</v>
      </c>
      <c r="F22" s="5">
        <v>0.98</v>
      </c>
      <c r="G22" s="5">
        <v>2</v>
      </c>
      <c r="I22" s="5" t="e">
        <f>#REF!/G22</f>
        <v>#REF!</v>
      </c>
      <c r="K22" s="5" t="e">
        <f>#REF!/#REF!</f>
        <v>#REF!</v>
      </c>
      <c r="M22" s="5">
        <v>2</v>
      </c>
      <c r="N22" s="6">
        <v>118.03632131411509</v>
      </c>
      <c r="P22" s="5">
        <f t="shared" si="1"/>
        <v>0</v>
      </c>
      <c r="Q22" s="5">
        <v>91.308302472225009</v>
      </c>
      <c r="R22" s="2"/>
      <c r="S22" s="5">
        <f t="shared" si="2"/>
        <v>0</v>
      </c>
      <c r="T22" s="5">
        <v>89.069398535817015</v>
      </c>
      <c r="V22" s="5">
        <f t="shared" si="3"/>
        <v>0</v>
      </c>
    </row>
    <row r="23" spans="3:22" x14ac:dyDescent="0.25">
      <c r="C23" s="5">
        <v>2</v>
      </c>
      <c r="D23" s="5">
        <v>2</v>
      </c>
      <c r="E23" s="5">
        <v>1</v>
      </c>
      <c r="F23" s="5">
        <v>0.98</v>
      </c>
      <c r="G23" s="5">
        <v>2</v>
      </c>
      <c r="M23" s="5">
        <v>2</v>
      </c>
      <c r="N23" s="6">
        <v>118.03632131411509</v>
      </c>
      <c r="P23" s="5">
        <f t="shared" si="1"/>
        <v>0</v>
      </c>
      <c r="Q23" s="5">
        <v>91.308302472225009</v>
      </c>
      <c r="R23" s="2"/>
      <c r="S23" s="5">
        <f t="shared" si="2"/>
        <v>0</v>
      </c>
      <c r="T23" s="5">
        <v>89.069398535817015</v>
      </c>
      <c r="V23" s="5">
        <f t="shared" si="3"/>
        <v>0</v>
      </c>
    </row>
    <row r="24" spans="3:22" x14ac:dyDescent="0.25">
      <c r="C24" s="5">
        <v>2</v>
      </c>
      <c r="D24" s="5">
        <v>2</v>
      </c>
      <c r="E24" s="5">
        <v>1</v>
      </c>
      <c r="F24" s="5">
        <v>0.98</v>
      </c>
      <c r="G24" s="5">
        <v>2</v>
      </c>
      <c r="M24" s="5">
        <v>2</v>
      </c>
      <c r="N24" s="6">
        <v>118.03632131411509</v>
      </c>
      <c r="P24" s="5">
        <f t="shared" si="1"/>
        <v>0</v>
      </c>
      <c r="Q24" s="5">
        <v>91.308302472225009</v>
      </c>
      <c r="R24" s="2"/>
      <c r="S24" s="5">
        <f t="shared" si="2"/>
        <v>0</v>
      </c>
      <c r="T24" s="5">
        <v>89.069398535817015</v>
      </c>
      <c r="V24" s="5">
        <f t="shared" si="3"/>
        <v>0</v>
      </c>
    </row>
    <row r="25" spans="3:22" x14ac:dyDescent="0.25">
      <c r="C25" s="5">
        <v>2</v>
      </c>
      <c r="D25" s="5">
        <v>2</v>
      </c>
      <c r="E25" s="5">
        <v>1</v>
      </c>
      <c r="F25" s="5">
        <v>0.98</v>
      </c>
      <c r="G25" s="5">
        <v>2</v>
      </c>
      <c r="M25" s="5">
        <v>2</v>
      </c>
      <c r="N25" s="6">
        <v>118.03632131411509</v>
      </c>
      <c r="P25" s="5">
        <f t="shared" si="1"/>
        <v>0</v>
      </c>
      <c r="Q25" s="5">
        <v>91.308302472225009</v>
      </c>
      <c r="R25" s="2"/>
      <c r="S25" s="5">
        <f t="shared" si="2"/>
        <v>0</v>
      </c>
      <c r="T25" s="5">
        <v>89.069398535817015</v>
      </c>
      <c r="V25" s="5">
        <f t="shared" si="3"/>
        <v>0</v>
      </c>
    </row>
    <row r="26" spans="3:22" x14ac:dyDescent="0.25">
      <c r="C26" s="5">
        <v>2</v>
      </c>
      <c r="D26" s="5">
        <v>2</v>
      </c>
      <c r="E26" s="5">
        <v>1</v>
      </c>
      <c r="F26" s="5">
        <v>0.98</v>
      </c>
      <c r="G26" s="5">
        <v>2</v>
      </c>
      <c r="M26" s="5">
        <v>2</v>
      </c>
      <c r="N26" s="6">
        <v>118.03632131411509</v>
      </c>
      <c r="P26" s="5">
        <f t="shared" si="1"/>
        <v>0</v>
      </c>
      <c r="Q26" s="5">
        <v>91.308302472225009</v>
      </c>
      <c r="R26" s="2"/>
      <c r="S26" s="5">
        <f t="shared" si="2"/>
        <v>0</v>
      </c>
      <c r="T26" s="5">
        <v>89.069398535817015</v>
      </c>
      <c r="V26" s="5">
        <f t="shared" si="3"/>
        <v>0</v>
      </c>
    </row>
    <row r="27" spans="3:22" x14ac:dyDescent="0.25">
      <c r="C27" s="5">
        <v>2</v>
      </c>
      <c r="D27" s="5">
        <v>2</v>
      </c>
      <c r="E27" s="5">
        <v>1</v>
      </c>
      <c r="F27" s="5">
        <v>0.98</v>
      </c>
      <c r="G27" s="5">
        <v>2</v>
      </c>
      <c r="M27" s="5">
        <v>2</v>
      </c>
      <c r="N27" s="6">
        <v>118.03632131411509</v>
      </c>
      <c r="P27" s="5">
        <f t="shared" si="1"/>
        <v>0</v>
      </c>
      <c r="Q27" s="5">
        <v>91.308302472225009</v>
      </c>
      <c r="R27" s="2"/>
      <c r="S27" s="5">
        <f t="shared" si="2"/>
        <v>0</v>
      </c>
      <c r="T27" s="5">
        <v>89.069398535817015</v>
      </c>
      <c r="V27" s="5">
        <f t="shared" si="3"/>
        <v>0</v>
      </c>
    </row>
    <row r="28" spans="3:22" x14ac:dyDescent="0.25">
      <c r="C28" s="5">
        <v>2</v>
      </c>
      <c r="D28" s="5">
        <v>2</v>
      </c>
      <c r="E28" s="5">
        <v>1</v>
      </c>
      <c r="F28" s="5">
        <v>0.98</v>
      </c>
      <c r="G28" s="5">
        <v>2</v>
      </c>
      <c r="M28" s="5">
        <v>2</v>
      </c>
      <c r="N28" s="6">
        <v>118.03632131411509</v>
      </c>
      <c r="P28" s="5">
        <f t="shared" si="1"/>
        <v>0</v>
      </c>
      <c r="Q28" s="5">
        <v>91.308302472225009</v>
      </c>
      <c r="R28" s="2"/>
      <c r="S28" s="5">
        <f t="shared" si="2"/>
        <v>0</v>
      </c>
      <c r="T28" s="5">
        <v>89.069398535817015</v>
      </c>
    </row>
    <row r="29" spans="3:22" x14ac:dyDescent="0.25">
      <c r="C29" s="5">
        <v>2</v>
      </c>
      <c r="D29" s="5">
        <v>2</v>
      </c>
      <c r="E29" s="5">
        <v>1</v>
      </c>
      <c r="F29" s="5">
        <v>0.98</v>
      </c>
      <c r="G29" s="5">
        <v>2</v>
      </c>
      <c r="M29" s="5">
        <v>2</v>
      </c>
      <c r="N29" s="6">
        <v>118.03632131411509</v>
      </c>
      <c r="P29" s="5">
        <f t="shared" si="1"/>
        <v>0</v>
      </c>
      <c r="Q29" s="5">
        <v>91.308302472225009</v>
      </c>
      <c r="R29" s="2"/>
      <c r="S29" s="5">
        <f t="shared" si="2"/>
        <v>0</v>
      </c>
      <c r="T29" s="5">
        <v>89.069398535817015</v>
      </c>
    </row>
    <row r="30" spans="3:22" x14ac:dyDescent="0.25">
      <c r="C30" s="5">
        <v>2</v>
      </c>
      <c r="D30" s="5">
        <v>1</v>
      </c>
      <c r="E30" s="5">
        <v>1</v>
      </c>
      <c r="F30" s="5">
        <v>0.98</v>
      </c>
      <c r="G30" s="5">
        <v>2</v>
      </c>
      <c r="I30" s="5" t="e">
        <f>#REF!/G30</f>
        <v>#REF!</v>
      </c>
      <c r="K30" s="5" t="e">
        <f>#REF!/#REF!</f>
        <v>#REF!</v>
      </c>
      <c r="M30" s="5">
        <v>2</v>
      </c>
      <c r="N30" s="6">
        <v>118.03632131411509</v>
      </c>
      <c r="P30" s="5">
        <f t="shared" si="1"/>
        <v>0</v>
      </c>
      <c r="Q30" s="5">
        <v>91.308302472225009</v>
      </c>
      <c r="T30" s="5">
        <v>89.069398535817015</v>
      </c>
    </row>
    <row r="31" spans="3:22" x14ac:dyDescent="0.25">
      <c r="C31" s="5">
        <v>2</v>
      </c>
      <c r="D31" s="5">
        <v>1</v>
      </c>
      <c r="E31" s="5">
        <v>1</v>
      </c>
      <c r="F31" s="5">
        <v>0.98</v>
      </c>
      <c r="G31" s="5">
        <v>2</v>
      </c>
      <c r="I31" s="5" t="e">
        <f>#REF!/G31</f>
        <v>#REF!</v>
      </c>
      <c r="K31" s="5" t="e">
        <f>#REF!/#REF!</f>
        <v>#REF!</v>
      </c>
      <c r="M31" s="5">
        <v>2</v>
      </c>
      <c r="N31" s="6">
        <v>118.03632131411509</v>
      </c>
      <c r="P31" s="5">
        <f t="shared" si="1"/>
        <v>0</v>
      </c>
      <c r="Q31" s="5">
        <v>91.308302472225009</v>
      </c>
      <c r="T31" s="5">
        <v>89.069398535817015</v>
      </c>
    </row>
    <row r="32" spans="3:22" x14ac:dyDescent="0.25">
      <c r="C32" s="5">
        <v>2</v>
      </c>
      <c r="D32" s="5">
        <v>1</v>
      </c>
      <c r="E32" s="5">
        <v>1</v>
      </c>
      <c r="F32" s="5">
        <v>0.98</v>
      </c>
      <c r="G32" s="5">
        <v>2</v>
      </c>
      <c r="I32" s="5" t="e">
        <f>#REF!/G32</f>
        <v>#REF!</v>
      </c>
      <c r="K32" s="5" t="e">
        <f>#REF!/#REF!</f>
        <v>#REF!</v>
      </c>
      <c r="M32" s="5">
        <v>2</v>
      </c>
      <c r="N32" s="6">
        <v>118.03632131411509</v>
      </c>
      <c r="P32" s="5">
        <f t="shared" si="1"/>
        <v>0</v>
      </c>
      <c r="Q32" s="5">
        <v>91.308302472225009</v>
      </c>
      <c r="T32" s="5">
        <v>89.069398535817015</v>
      </c>
    </row>
    <row r="33" spans="3:20" x14ac:dyDescent="0.25">
      <c r="C33" s="5">
        <v>2</v>
      </c>
      <c r="D33" s="5">
        <v>1</v>
      </c>
      <c r="E33" s="5">
        <v>1</v>
      </c>
      <c r="F33" s="5">
        <v>0.98</v>
      </c>
      <c r="G33" s="5">
        <v>2</v>
      </c>
      <c r="I33" s="5" t="e">
        <f>#REF!/G33</f>
        <v>#REF!</v>
      </c>
      <c r="K33" s="5" t="e">
        <f>#REF!/#REF!</f>
        <v>#REF!</v>
      </c>
      <c r="M33" s="5">
        <v>2</v>
      </c>
      <c r="N33" s="6">
        <v>118.03632131411509</v>
      </c>
      <c r="P33" s="5">
        <f t="shared" si="1"/>
        <v>0</v>
      </c>
      <c r="Q33" s="5">
        <v>91.308302472225009</v>
      </c>
      <c r="T33" s="5">
        <v>89.069398535817015</v>
      </c>
    </row>
    <row r="34" spans="3:20" x14ac:dyDescent="0.25">
      <c r="C34" s="5">
        <v>2</v>
      </c>
      <c r="D34" s="5">
        <v>1</v>
      </c>
      <c r="E34" s="5">
        <v>1</v>
      </c>
      <c r="F34" s="5">
        <v>0.98</v>
      </c>
      <c r="G34" s="5">
        <v>2</v>
      </c>
      <c r="I34" s="5" t="e">
        <f>#REF!/G34</f>
        <v>#REF!</v>
      </c>
      <c r="K34" s="5" t="e">
        <f>#REF!/#REF!</f>
        <v>#REF!</v>
      </c>
      <c r="M34" s="5">
        <v>2</v>
      </c>
      <c r="N34" s="6">
        <v>118.03632131411509</v>
      </c>
      <c r="P34" s="5">
        <f t="shared" si="1"/>
        <v>0</v>
      </c>
      <c r="Q34" s="5">
        <v>91.308302472225009</v>
      </c>
      <c r="T34" s="5">
        <v>89.069398535817015</v>
      </c>
    </row>
    <row r="35" spans="3:20" x14ac:dyDescent="0.25">
      <c r="C35" s="5">
        <v>2</v>
      </c>
      <c r="D35" s="5">
        <v>1</v>
      </c>
      <c r="E35" s="5">
        <v>1</v>
      </c>
      <c r="F35" s="5">
        <v>0.98</v>
      </c>
      <c r="G35" s="5">
        <v>2</v>
      </c>
      <c r="I35" s="5" t="e">
        <f>#REF!/G35</f>
        <v>#REF!</v>
      </c>
      <c r="K35" s="5" t="e">
        <f>#REF!/#REF!</f>
        <v>#REF!</v>
      </c>
      <c r="M35" s="5">
        <v>2</v>
      </c>
      <c r="N35" s="6">
        <v>118.03632131411509</v>
      </c>
      <c r="P35" s="5">
        <f t="shared" si="1"/>
        <v>0</v>
      </c>
      <c r="Q35" s="5">
        <v>91.308302472225009</v>
      </c>
      <c r="T35" s="5">
        <v>89.069398535817015</v>
      </c>
    </row>
    <row r="36" spans="3:20" x14ac:dyDescent="0.25">
      <c r="C36" s="5">
        <v>2</v>
      </c>
      <c r="D36" s="5">
        <v>1</v>
      </c>
      <c r="E36" s="5">
        <v>1</v>
      </c>
      <c r="F36" s="5">
        <v>0.98</v>
      </c>
      <c r="G36" s="5">
        <v>2</v>
      </c>
      <c r="I36" s="5" t="e">
        <f>#REF!/G36</f>
        <v>#REF!</v>
      </c>
      <c r="K36" s="5" t="e">
        <f>#REF!/#REF!</f>
        <v>#REF!</v>
      </c>
      <c r="M36" s="5">
        <v>2</v>
      </c>
      <c r="N36" s="6">
        <v>118.03632131411509</v>
      </c>
      <c r="P36" s="5">
        <f t="shared" si="1"/>
        <v>0</v>
      </c>
      <c r="Q36" s="5">
        <v>91.308302472225009</v>
      </c>
      <c r="T36" s="5">
        <v>89.069398535817015</v>
      </c>
    </row>
    <row r="37" spans="3:20" x14ac:dyDescent="0.25">
      <c r="C37" s="5">
        <v>2</v>
      </c>
      <c r="D37" s="5">
        <v>2</v>
      </c>
      <c r="E37" s="5">
        <v>1</v>
      </c>
      <c r="F37" s="5">
        <v>0.98</v>
      </c>
      <c r="G37" s="5">
        <v>2</v>
      </c>
      <c r="M37" s="5">
        <v>2</v>
      </c>
      <c r="N37" s="6">
        <v>118.03632131411509</v>
      </c>
      <c r="P37" s="5">
        <f t="shared" si="1"/>
        <v>0</v>
      </c>
      <c r="Q37" s="5">
        <v>91.308302472225009</v>
      </c>
      <c r="T37" s="5">
        <v>89.069398535817015</v>
      </c>
    </row>
    <row r="38" spans="3:20" x14ac:dyDescent="0.25">
      <c r="C38" s="5">
        <v>2</v>
      </c>
      <c r="D38" s="5">
        <v>2</v>
      </c>
      <c r="E38" s="5">
        <v>1</v>
      </c>
      <c r="F38" s="5">
        <v>0.98</v>
      </c>
      <c r="G38" s="5">
        <v>2</v>
      </c>
      <c r="M38" s="5">
        <v>2</v>
      </c>
      <c r="N38" s="6">
        <v>118.03632131411509</v>
      </c>
      <c r="P38" s="5">
        <f t="shared" si="1"/>
        <v>0</v>
      </c>
      <c r="Q38" s="5">
        <v>91.308302472225009</v>
      </c>
      <c r="T38" s="5">
        <v>89.069398535817015</v>
      </c>
    </row>
    <row r="39" spans="3:20" x14ac:dyDescent="0.25">
      <c r="C39" s="5">
        <v>2</v>
      </c>
      <c r="D39" s="5">
        <v>2</v>
      </c>
      <c r="E39" s="5">
        <v>1</v>
      </c>
      <c r="F39" s="5">
        <v>0.98</v>
      </c>
      <c r="G39" s="5">
        <v>2</v>
      </c>
      <c r="M39" s="5">
        <v>2</v>
      </c>
      <c r="N39" s="6">
        <v>118.03632131411509</v>
      </c>
      <c r="P39" s="5">
        <f t="shared" si="1"/>
        <v>0</v>
      </c>
      <c r="Q39" s="5">
        <v>91.308302472225009</v>
      </c>
      <c r="T39" s="5">
        <v>89.069398535817015</v>
      </c>
    </row>
    <row r="40" spans="3:20" x14ac:dyDescent="0.25">
      <c r="C40" s="5">
        <v>2</v>
      </c>
      <c r="D40" s="5">
        <v>2</v>
      </c>
      <c r="E40" s="5">
        <v>1</v>
      </c>
      <c r="F40" s="5">
        <v>0.98</v>
      </c>
      <c r="G40" s="5">
        <v>2</v>
      </c>
      <c r="M40" s="5">
        <v>2</v>
      </c>
      <c r="N40" s="6">
        <v>118.03632131411509</v>
      </c>
      <c r="P40" s="5">
        <f t="shared" si="1"/>
        <v>0</v>
      </c>
      <c r="Q40" s="5">
        <v>91.308302472225009</v>
      </c>
      <c r="T40" s="5">
        <v>89.069398535817015</v>
      </c>
    </row>
    <row r="41" spans="3:20" x14ac:dyDescent="0.25">
      <c r="C41" s="5">
        <v>2</v>
      </c>
      <c r="D41" s="5">
        <v>2</v>
      </c>
      <c r="E41" s="5">
        <v>1</v>
      </c>
      <c r="F41" s="5">
        <v>0.98</v>
      </c>
      <c r="G41" s="5">
        <v>2</v>
      </c>
      <c r="M41" s="5">
        <v>2</v>
      </c>
      <c r="N41" s="6">
        <v>118.03632131411509</v>
      </c>
      <c r="P41" s="5">
        <f t="shared" si="1"/>
        <v>0</v>
      </c>
      <c r="Q41" s="5">
        <v>91.308302472225009</v>
      </c>
      <c r="T41" s="5">
        <v>89.069398535817015</v>
      </c>
    </row>
    <row r="42" spans="3:20" x14ac:dyDescent="0.25">
      <c r="C42" s="5">
        <v>2</v>
      </c>
      <c r="D42" s="5">
        <v>2</v>
      </c>
      <c r="E42" s="5">
        <v>1</v>
      </c>
      <c r="F42" s="5">
        <v>0.98</v>
      </c>
      <c r="G42" s="5">
        <v>2</v>
      </c>
      <c r="M42" s="5">
        <v>2</v>
      </c>
      <c r="N42" s="6">
        <v>118.03632131411509</v>
      </c>
      <c r="P42" s="5">
        <f t="shared" si="1"/>
        <v>0</v>
      </c>
      <c r="Q42" s="5">
        <v>91.308302472225009</v>
      </c>
      <c r="T42" s="5">
        <v>89.069398535817015</v>
      </c>
    </row>
    <row r="43" spans="3:20" x14ac:dyDescent="0.25">
      <c r="C43" s="5">
        <v>2</v>
      </c>
      <c r="D43" s="5">
        <v>2</v>
      </c>
      <c r="E43" s="5">
        <v>1</v>
      </c>
      <c r="F43" s="5">
        <v>0.98</v>
      </c>
      <c r="G43" s="5">
        <v>2</v>
      </c>
      <c r="M43" s="5">
        <v>2</v>
      </c>
      <c r="N43" s="6">
        <v>118.03632131411509</v>
      </c>
      <c r="P43" s="5">
        <f t="shared" si="1"/>
        <v>0</v>
      </c>
      <c r="Q43" s="5">
        <v>91.308302472225009</v>
      </c>
      <c r="T43" s="5">
        <v>89.069398535817015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5144-A25F-481E-A007-7B74C3F9D5CA}">
  <dimension ref="A1:V43"/>
  <sheetViews>
    <sheetView zoomScale="85" zoomScaleNormal="85" workbookViewId="0">
      <selection activeCell="L9" sqref="L9:L43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13.85546875" style="5" bestFit="1" customWidth="1"/>
    <col min="8" max="8" width="26.28515625" style="5" bestFit="1" customWidth="1"/>
    <col min="9" max="9" width="16.5703125" style="5" customWidth="1"/>
    <col min="10" max="10" width="26.28515625" style="5" bestFit="1" customWidth="1"/>
    <col min="11" max="11" width="16.5703125" style="5" customWidth="1"/>
    <col min="12" max="12" width="8.85546875" style="5"/>
    <col min="13" max="13" width="22.140625" style="5" customWidth="1"/>
    <col min="14" max="14" width="23.28515625" style="5" customWidth="1"/>
    <col min="15" max="15" width="26.5703125" style="5" customWidth="1"/>
    <col min="16" max="17" width="14.85546875" style="5" customWidth="1"/>
    <col min="18" max="18" width="23.5703125" style="5" bestFit="1" customWidth="1"/>
    <col min="19" max="19" width="15.7109375" style="5" bestFit="1" customWidth="1"/>
    <col min="20" max="20" width="15.7109375" style="5" customWidth="1"/>
    <col min="21" max="21" width="22.140625" style="5" bestFit="1" customWidth="1"/>
    <col min="22" max="22" width="14.28515625" style="5" bestFit="1" customWidth="1"/>
    <col min="23" max="16384" width="8.85546875" style="5"/>
  </cols>
  <sheetData>
    <row r="1" spans="1:22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</v>
      </c>
      <c r="H1" s="5" t="s">
        <v>4</v>
      </c>
      <c r="I1" s="5" t="s">
        <v>19</v>
      </c>
      <c r="J1" s="5" t="s">
        <v>25</v>
      </c>
      <c r="K1" s="5" t="s">
        <v>26</v>
      </c>
      <c r="L1" s="5" t="s">
        <v>0</v>
      </c>
      <c r="M1" s="5" t="s">
        <v>1</v>
      </c>
      <c r="N1" s="5" t="s">
        <v>17</v>
      </c>
      <c r="O1" s="5" t="s">
        <v>7</v>
      </c>
      <c r="P1" s="5" t="s">
        <v>10</v>
      </c>
      <c r="Q1" s="5" t="s">
        <v>28</v>
      </c>
      <c r="R1" s="5" t="s">
        <v>23</v>
      </c>
      <c r="S1" s="5" t="s">
        <v>21</v>
      </c>
      <c r="T1" s="5" t="s">
        <v>29</v>
      </c>
      <c r="U1" s="5" t="s">
        <v>30</v>
      </c>
      <c r="V1" s="5" t="s">
        <v>22</v>
      </c>
    </row>
    <row r="2" spans="1:22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5</v>
      </c>
      <c r="H2" s="5">
        <v>0.12</v>
      </c>
      <c r="I2" s="5">
        <f>H2/G2</f>
        <v>2.4E-2</v>
      </c>
      <c r="J2" s="5">
        <v>4.04</v>
      </c>
      <c r="K2" s="5">
        <f>J2/G2</f>
        <v>0.80800000000000005</v>
      </c>
      <c r="L2" s="5">
        <v>7.45</v>
      </c>
      <c r="M2" s="5">
        <v>2</v>
      </c>
      <c r="N2" s="6">
        <v>100.22182336683224</v>
      </c>
      <c r="O2" s="5">
        <v>100.22182336683224</v>
      </c>
      <c r="P2" s="5">
        <f>O2/N2</f>
        <v>1</v>
      </c>
      <c r="Q2" s="5">
        <v>83.179236312681411</v>
      </c>
      <c r="R2" s="5">
        <v>83.179236312681411</v>
      </c>
      <c r="S2" s="5">
        <f>R2/Q2</f>
        <v>1</v>
      </c>
      <c r="T2" s="5">
        <v>70.201083540212707</v>
      </c>
      <c r="V2" s="5">
        <f>U2/T2</f>
        <v>0</v>
      </c>
    </row>
    <row r="3" spans="1:22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5</v>
      </c>
      <c r="H3" s="5">
        <v>0.12</v>
      </c>
      <c r="I3" s="5">
        <f t="shared" ref="I3:I8" si="0">H3/G3</f>
        <v>2.4E-2</v>
      </c>
      <c r="J3" s="5">
        <v>2.48</v>
      </c>
      <c r="K3" s="5">
        <f>J3/G3</f>
        <v>0.496</v>
      </c>
      <c r="L3" s="5">
        <v>7.42</v>
      </c>
      <c r="M3" s="5">
        <v>2</v>
      </c>
      <c r="N3" s="6">
        <v>100.22182336683224</v>
      </c>
      <c r="O3" s="5">
        <v>60.333266702984318</v>
      </c>
      <c r="P3" s="5">
        <f t="shared" ref="P3:P43" si="1">O3/N3</f>
        <v>0.60199729635882093</v>
      </c>
      <c r="Q3" s="5">
        <v>83.179236312681411</v>
      </c>
      <c r="R3" s="5">
        <v>61.750575517966176</v>
      </c>
      <c r="S3" s="5">
        <f t="shared" ref="S3:S29" si="2">R3/Q3</f>
        <v>0.74237968819331124</v>
      </c>
      <c r="T3" s="5">
        <v>70.201083540212707</v>
      </c>
      <c r="U3" s="3"/>
      <c r="V3" s="5">
        <f t="shared" ref="V3:V27" si="3">U3/T3</f>
        <v>0</v>
      </c>
    </row>
    <row r="4" spans="1:22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5</v>
      </c>
      <c r="H4" s="5">
        <v>0.08</v>
      </c>
      <c r="I4" s="5">
        <f t="shared" si="0"/>
        <v>1.6E-2</v>
      </c>
      <c r="J4" s="5">
        <v>1.4</v>
      </c>
      <c r="K4" s="5">
        <f>J4/G4</f>
        <v>0.27999999999999997</v>
      </c>
      <c r="L4" s="5">
        <v>7.4</v>
      </c>
      <c r="M4" s="5">
        <v>2</v>
      </c>
      <c r="N4" s="6">
        <v>100.22182336683224</v>
      </c>
      <c r="O4" s="5">
        <v>36.634229548146187</v>
      </c>
      <c r="P4" s="5">
        <f t="shared" si="1"/>
        <v>0.36553146128720354</v>
      </c>
      <c r="Q4" s="5">
        <v>83.179236312681411</v>
      </c>
      <c r="R4" s="5">
        <v>49.335777199479537</v>
      </c>
      <c r="S4" s="5">
        <f t="shared" si="2"/>
        <v>0.59312611399821014</v>
      </c>
      <c r="T4" s="5">
        <v>70.201083540212707</v>
      </c>
      <c r="U4" s="3"/>
      <c r="V4" s="5">
        <f t="shared" si="3"/>
        <v>0</v>
      </c>
    </row>
    <row r="5" spans="1:22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5</v>
      </c>
      <c r="H5" s="5">
        <v>0.05</v>
      </c>
      <c r="I5" s="5">
        <f t="shared" si="0"/>
        <v>0.01</v>
      </c>
      <c r="J5" s="5">
        <v>0.73</v>
      </c>
      <c r="K5" s="5">
        <f>J5/G5</f>
        <v>0.14599999999999999</v>
      </c>
      <c r="L5" s="5">
        <v>7.34</v>
      </c>
      <c r="M5" s="5">
        <v>2</v>
      </c>
      <c r="N5" s="6">
        <v>100.22182336683224</v>
      </c>
      <c r="O5" s="5">
        <v>31.996920737989434</v>
      </c>
      <c r="P5" s="5">
        <f t="shared" si="1"/>
        <v>0.31926101185441619</v>
      </c>
      <c r="Q5" s="5">
        <v>83.179236312681411</v>
      </c>
      <c r="R5" s="5">
        <v>38.718221399259335</v>
      </c>
      <c r="S5" s="5">
        <f t="shared" si="2"/>
        <v>0.46547940466431525</v>
      </c>
      <c r="T5" s="5">
        <v>70.201083540212707</v>
      </c>
      <c r="U5" s="3"/>
      <c r="V5" s="5">
        <f t="shared" si="3"/>
        <v>0</v>
      </c>
    </row>
    <row r="6" spans="1:22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5</v>
      </c>
      <c r="H6" s="5">
        <v>0.02</v>
      </c>
      <c r="I6" s="5">
        <f t="shared" si="0"/>
        <v>4.0000000000000001E-3</v>
      </c>
      <c r="J6" s="5">
        <v>0.37</v>
      </c>
      <c r="K6" s="5">
        <f>J6/G6</f>
        <v>7.3999999999999996E-2</v>
      </c>
      <c r="L6" s="5">
        <v>7.38</v>
      </c>
      <c r="M6" s="5">
        <v>2</v>
      </c>
      <c r="N6" s="6">
        <v>100.22182336683224</v>
      </c>
      <c r="O6" s="5">
        <v>28.222310028349813</v>
      </c>
      <c r="P6" s="5">
        <f t="shared" si="1"/>
        <v>0.28159844912270676</v>
      </c>
      <c r="Q6" s="5">
        <v>83.179236312681411</v>
      </c>
      <c r="R6" s="5">
        <v>35.123736362726454</v>
      </c>
      <c r="S6" s="5">
        <f t="shared" si="2"/>
        <v>0.42226567494190287</v>
      </c>
      <c r="T6" s="5">
        <v>70.201083540212707</v>
      </c>
      <c r="U6" s="3"/>
      <c r="V6" s="5">
        <f t="shared" si="3"/>
        <v>0</v>
      </c>
    </row>
    <row r="7" spans="1:22" x14ac:dyDescent="0.25">
      <c r="C7" s="5">
        <v>1</v>
      </c>
      <c r="D7" s="5">
        <v>1</v>
      </c>
      <c r="E7" s="5">
        <v>1</v>
      </c>
      <c r="F7" s="5">
        <v>0.98</v>
      </c>
      <c r="G7" s="5">
        <v>5</v>
      </c>
      <c r="I7" s="5">
        <f t="shared" si="0"/>
        <v>0</v>
      </c>
      <c r="K7" s="5">
        <f>J7/G7</f>
        <v>0</v>
      </c>
      <c r="M7" s="5">
        <v>2</v>
      </c>
      <c r="N7" s="6">
        <v>100.22182336683224</v>
      </c>
      <c r="P7" s="5">
        <f t="shared" si="1"/>
        <v>0</v>
      </c>
      <c r="Q7" s="5">
        <v>83.179236312681411</v>
      </c>
      <c r="S7" s="5">
        <f t="shared" si="2"/>
        <v>0</v>
      </c>
      <c r="T7" s="5">
        <v>70.201083540212707</v>
      </c>
      <c r="U7" s="3"/>
      <c r="V7" s="5">
        <f t="shared" si="3"/>
        <v>0</v>
      </c>
    </row>
    <row r="8" spans="1:22" x14ac:dyDescent="0.25">
      <c r="C8" s="5">
        <v>1</v>
      </c>
      <c r="D8" s="5">
        <v>1</v>
      </c>
      <c r="E8" s="5">
        <v>1</v>
      </c>
      <c r="F8" s="5">
        <v>0.98</v>
      </c>
      <c r="G8" s="5">
        <v>5</v>
      </c>
      <c r="I8" s="5">
        <f t="shared" si="0"/>
        <v>0</v>
      </c>
      <c r="K8" s="5">
        <f>J8/G8</f>
        <v>0</v>
      </c>
      <c r="M8" s="5">
        <v>2</v>
      </c>
      <c r="N8" s="6">
        <v>100.22182336683224</v>
      </c>
      <c r="P8" s="5">
        <f t="shared" si="1"/>
        <v>0</v>
      </c>
      <c r="Q8" s="5">
        <v>83.179236312681411</v>
      </c>
      <c r="S8" s="5">
        <f t="shared" si="2"/>
        <v>0</v>
      </c>
      <c r="T8" s="5">
        <v>70.201083540212707</v>
      </c>
      <c r="U8" s="3"/>
      <c r="V8" s="5">
        <f t="shared" si="3"/>
        <v>0</v>
      </c>
    </row>
    <row r="9" spans="1:22" x14ac:dyDescent="0.25">
      <c r="C9" s="5">
        <v>1</v>
      </c>
      <c r="D9" s="5">
        <v>2</v>
      </c>
      <c r="E9" s="5">
        <v>1</v>
      </c>
      <c r="F9" s="5">
        <v>0.98</v>
      </c>
      <c r="G9" s="5">
        <v>5</v>
      </c>
      <c r="M9" s="5">
        <v>2</v>
      </c>
      <c r="N9" s="6">
        <v>100.22182336683224</v>
      </c>
      <c r="P9" s="5">
        <f t="shared" si="1"/>
        <v>0</v>
      </c>
      <c r="Q9" s="5">
        <v>83.179236312681411</v>
      </c>
      <c r="S9" s="5">
        <f t="shared" si="2"/>
        <v>0</v>
      </c>
      <c r="T9" s="5">
        <v>70.201083540212707</v>
      </c>
      <c r="U9" s="3"/>
      <c r="V9" s="5">
        <f t="shared" si="3"/>
        <v>0</v>
      </c>
    </row>
    <row r="10" spans="1:22" x14ac:dyDescent="0.25">
      <c r="C10" s="5">
        <v>1</v>
      </c>
      <c r="D10" s="5">
        <v>2</v>
      </c>
      <c r="E10" s="5">
        <v>1</v>
      </c>
      <c r="F10" s="5">
        <v>0.98</v>
      </c>
      <c r="G10" s="5">
        <v>5</v>
      </c>
      <c r="M10" s="5">
        <v>2</v>
      </c>
      <c r="N10" s="6">
        <v>100.22182336683224</v>
      </c>
      <c r="P10" s="5">
        <f t="shared" si="1"/>
        <v>0</v>
      </c>
      <c r="Q10" s="5">
        <v>83.179236312681411</v>
      </c>
      <c r="S10" s="5">
        <f t="shared" si="2"/>
        <v>0</v>
      </c>
      <c r="T10" s="5">
        <v>70.201083540212707</v>
      </c>
      <c r="U10" s="3"/>
      <c r="V10" s="5">
        <f t="shared" si="3"/>
        <v>0</v>
      </c>
    </row>
    <row r="11" spans="1:22" x14ac:dyDescent="0.25">
      <c r="C11" s="5">
        <v>1</v>
      </c>
      <c r="D11" s="5">
        <v>2</v>
      </c>
      <c r="E11" s="5">
        <v>1</v>
      </c>
      <c r="F11" s="5">
        <v>0.98</v>
      </c>
      <c r="G11" s="5">
        <v>5</v>
      </c>
      <c r="M11" s="5">
        <v>2</v>
      </c>
      <c r="N11" s="6">
        <v>100.22182336683224</v>
      </c>
      <c r="P11" s="5">
        <f t="shared" si="1"/>
        <v>0</v>
      </c>
      <c r="Q11" s="5">
        <v>83.179236312681411</v>
      </c>
      <c r="S11" s="5">
        <f t="shared" si="2"/>
        <v>0</v>
      </c>
      <c r="T11" s="5">
        <v>70.201083540212707</v>
      </c>
      <c r="U11" s="3"/>
      <c r="V11" s="5">
        <f t="shared" si="3"/>
        <v>0</v>
      </c>
    </row>
    <row r="12" spans="1:22" x14ac:dyDescent="0.25">
      <c r="C12" s="5">
        <v>1</v>
      </c>
      <c r="D12" s="5">
        <v>2</v>
      </c>
      <c r="E12" s="5">
        <v>1</v>
      </c>
      <c r="F12" s="5">
        <v>0.98</v>
      </c>
      <c r="G12" s="5">
        <v>5</v>
      </c>
      <c r="M12" s="5">
        <v>2</v>
      </c>
      <c r="N12" s="6">
        <v>100.22182336683224</v>
      </c>
      <c r="P12" s="5">
        <f t="shared" si="1"/>
        <v>0</v>
      </c>
      <c r="Q12" s="5">
        <v>83.179236312681411</v>
      </c>
      <c r="S12" s="5">
        <f t="shared" si="2"/>
        <v>0</v>
      </c>
      <c r="T12" s="5">
        <v>70.201083540212707</v>
      </c>
      <c r="U12" s="3"/>
      <c r="V12" s="5">
        <f t="shared" si="3"/>
        <v>0</v>
      </c>
    </row>
    <row r="13" spans="1:22" x14ac:dyDescent="0.25">
      <c r="C13" s="5">
        <v>1</v>
      </c>
      <c r="D13" s="5">
        <v>2</v>
      </c>
      <c r="E13" s="5">
        <v>1</v>
      </c>
      <c r="F13" s="5">
        <v>0.98</v>
      </c>
      <c r="G13" s="5">
        <v>5</v>
      </c>
      <c r="M13" s="5">
        <v>2</v>
      </c>
      <c r="N13" s="6">
        <v>100.22182336683224</v>
      </c>
      <c r="P13" s="5">
        <f t="shared" si="1"/>
        <v>0</v>
      </c>
      <c r="Q13" s="5">
        <v>83.179236312681411</v>
      </c>
      <c r="S13" s="5">
        <f t="shared" si="2"/>
        <v>0</v>
      </c>
      <c r="T13" s="5">
        <v>70.201083540212707</v>
      </c>
      <c r="U13" s="3"/>
      <c r="V13" s="5">
        <f t="shared" si="3"/>
        <v>0</v>
      </c>
    </row>
    <row r="14" spans="1:22" x14ac:dyDescent="0.25">
      <c r="C14" s="5">
        <v>1</v>
      </c>
      <c r="D14" s="5">
        <v>2</v>
      </c>
      <c r="E14" s="5">
        <v>1</v>
      </c>
      <c r="F14" s="5">
        <v>0.98</v>
      </c>
      <c r="G14" s="5">
        <v>5</v>
      </c>
      <c r="M14" s="5">
        <v>2</v>
      </c>
      <c r="N14" s="6">
        <v>100.22182336683224</v>
      </c>
      <c r="P14" s="5">
        <f t="shared" si="1"/>
        <v>0</v>
      </c>
      <c r="Q14" s="5">
        <v>83.179236312681411</v>
      </c>
      <c r="S14" s="5">
        <f t="shared" si="2"/>
        <v>0</v>
      </c>
      <c r="T14" s="5">
        <v>70.201083540212707</v>
      </c>
      <c r="U14" s="3"/>
      <c r="V14" s="5">
        <f t="shared" si="3"/>
        <v>0</v>
      </c>
    </row>
    <row r="15" spans="1:22" x14ac:dyDescent="0.25">
      <c r="C15" s="5">
        <v>1</v>
      </c>
      <c r="D15" s="5">
        <v>2</v>
      </c>
      <c r="E15" s="5">
        <v>1</v>
      </c>
      <c r="F15" s="5">
        <v>0.98</v>
      </c>
      <c r="G15" s="5">
        <v>5</v>
      </c>
      <c r="M15" s="5">
        <v>2</v>
      </c>
      <c r="N15" s="6">
        <v>100.22182336683224</v>
      </c>
      <c r="P15" s="5">
        <f t="shared" si="1"/>
        <v>0</v>
      </c>
      <c r="Q15" s="5">
        <v>83.179236312681411</v>
      </c>
      <c r="S15" s="5">
        <f t="shared" si="2"/>
        <v>0</v>
      </c>
      <c r="T15" s="5">
        <v>70.201083540212707</v>
      </c>
      <c r="U15" s="3"/>
      <c r="V15" s="5">
        <f t="shared" si="3"/>
        <v>0</v>
      </c>
    </row>
    <row r="16" spans="1:22" x14ac:dyDescent="0.25">
      <c r="C16" s="5">
        <v>2</v>
      </c>
      <c r="D16" s="5">
        <v>1</v>
      </c>
      <c r="E16" s="5">
        <v>1</v>
      </c>
      <c r="F16" s="5">
        <v>0.98</v>
      </c>
      <c r="G16" s="5">
        <v>5</v>
      </c>
      <c r="I16" s="5" t="e">
        <f>#REF!/G16</f>
        <v>#REF!</v>
      </c>
      <c r="K16" s="5" t="e">
        <f>#REF!/#REF!</f>
        <v>#REF!</v>
      </c>
      <c r="M16" s="5">
        <v>2</v>
      </c>
      <c r="N16" s="6">
        <v>100.22182336683224</v>
      </c>
      <c r="P16" s="5">
        <f t="shared" si="1"/>
        <v>0</v>
      </c>
      <c r="Q16" s="5">
        <v>83.179236312681411</v>
      </c>
      <c r="R16" s="2"/>
      <c r="S16" s="5">
        <f t="shared" si="2"/>
        <v>0</v>
      </c>
      <c r="T16" s="5">
        <v>70.201083540212707</v>
      </c>
      <c r="U16" s="3"/>
      <c r="V16" s="5">
        <f>U16/T16</f>
        <v>0</v>
      </c>
    </row>
    <row r="17" spans="3:22" x14ac:dyDescent="0.25">
      <c r="C17" s="5">
        <v>2</v>
      </c>
      <c r="D17" s="5">
        <v>1</v>
      </c>
      <c r="E17" s="5">
        <v>1</v>
      </c>
      <c r="F17" s="5">
        <v>0.98</v>
      </c>
      <c r="G17" s="5">
        <v>5</v>
      </c>
      <c r="I17" s="5" t="e">
        <f>#REF!/G17</f>
        <v>#REF!</v>
      </c>
      <c r="K17" s="5" t="e">
        <f>#REF!/#REF!</f>
        <v>#REF!</v>
      </c>
      <c r="M17" s="5">
        <v>2</v>
      </c>
      <c r="N17" s="6">
        <v>100.22182336683224</v>
      </c>
      <c r="P17" s="5">
        <f t="shared" si="1"/>
        <v>0</v>
      </c>
      <c r="Q17" s="5">
        <v>83.179236312681411</v>
      </c>
      <c r="R17" s="2"/>
      <c r="S17" s="5">
        <f t="shared" si="2"/>
        <v>0</v>
      </c>
      <c r="T17" s="5">
        <v>70.201083540212707</v>
      </c>
      <c r="U17" s="3"/>
      <c r="V17" s="5">
        <f t="shared" si="3"/>
        <v>0</v>
      </c>
    </row>
    <row r="18" spans="3:22" x14ac:dyDescent="0.25">
      <c r="C18" s="5">
        <v>2</v>
      </c>
      <c r="D18" s="5">
        <v>1</v>
      </c>
      <c r="E18" s="5">
        <v>1</v>
      </c>
      <c r="F18" s="5">
        <v>0.98</v>
      </c>
      <c r="G18" s="5">
        <v>5</v>
      </c>
      <c r="I18" s="5" t="e">
        <f>#REF!/G18</f>
        <v>#REF!</v>
      </c>
      <c r="K18" s="5" t="e">
        <f>#REF!/#REF!</f>
        <v>#REF!</v>
      </c>
      <c r="M18" s="5">
        <v>2</v>
      </c>
      <c r="N18" s="6">
        <v>100.22182336683224</v>
      </c>
      <c r="P18" s="5">
        <f t="shared" si="1"/>
        <v>0</v>
      </c>
      <c r="Q18" s="5">
        <v>83.179236312681411</v>
      </c>
      <c r="R18" s="2"/>
      <c r="S18" s="5">
        <f t="shared" si="2"/>
        <v>0</v>
      </c>
      <c r="T18" s="5">
        <v>70.201083540212707</v>
      </c>
      <c r="U18" s="3"/>
      <c r="V18" s="5">
        <f t="shared" si="3"/>
        <v>0</v>
      </c>
    </row>
    <row r="19" spans="3:22" x14ac:dyDescent="0.25">
      <c r="C19" s="5">
        <v>2</v>
      </c>
      <c r="D19" s="5">
        <v>1</v>
      </c>
      <c r="E19" s="5">
        <v>1</v>
      </c>
      <c r="F19" s="5">
        <v>0.98</v>
      </c>
      <c r="G19" s="5">
        <v>5</v>
      </c>
      <c r="I19" s="5" t="e">
        <f>#REF!/G19</f>
        <v>#REF!</v>
      </c>
      <c r="K19" s="5" t="e">
        <f>#REF!/#REF!</f>
        <v>#REF!</v>
      </c>
      <c r="M19" s="5">
        <v>2</v>
      </c>
      <c r="N19" s="6">
        <v>100.22182336683224</v>
      </c>
      <c r="P19" s="5">
        <f t="shared" si="1"/>
        <v>0</v>
      </c>
      <c r="Q19" s="5">
        <v>83.179236312681411</v>
      </c>
      <c r="R19" s="2"/>
      <c r="S19" s="5">
        <f t="shared" si="2"/>
        <v>0</v>
      </c>
      <c r="T19" s="5">
        <v>70.201083540212707</v>
      </c>
      <c r="U19" s="3"/>
      <c r="V19" s="5">
        <f t="shared" si="3"/>
        <v>0</v>
      </c>
    </row>
    <row r="20" spans="3:22" x14ac:dyDescent="0.25">
      <c r="C20" s="5">
        <v>2</v>
      </c>
      <c r="D20" s="5">
        <v>1</v>
      </c>
      <c r="E20" s="5">
        <v>1</v>
      </c>
      <c r="F20" s="5">
        <v>0.98</v>
      </c>
      <c r="G20" s="5">
        <v>5</v>
      </c>
      <c r="I20" s="5" t="e">
        <f>#REF!/G20</f>
        <v>#REF!</v>
      </c>
      <c r="K20" s="5" t="e">
        <f>#REF!/#REF!</f>
        <v>#REF!</v>
      </c>
      <c r="M20" s="5">
        <v>2</v>
      </c>
      <c r="N20" s="6">
        <v>100.22182336683224</v>
      </c>
      <c r="P20" s="5">
        <f t="shared" si="1"/>
        <v>0</v>
      </c>
      <c r="Q20" s="5">
        <v>83.179236312681411</v>
      </c>
      <c r="R20" s="2"/>
      <c r="S20" s="5">
        <f t="shared" si="2"/>
        <v>0</v>
      </c>
      <c r="T20" s="5">
        <v>70.201083540212707</v>
      </c>
      <c r="U20" s="3"/>
      <c r="V20" s="5">
        <f t="shared" si="3"/>
        <v>0</v>
      </c>
    </row>
    <row r="21" spans="3:22" x14ac:dyDescent="0.25">
      <c r="C21" s="5">
        <v>2</v>
      </c>
      <c r="D21" s="5">
        <v>1</v>
      </c>
      <c r="E21" s="5">
        <v>1</v>
      </c>
      <c r="F21" s="5">
        <v>0.98</v>
      </c>
      <c r="G21" s="5">
        <v>5</v>
      </c>
      <c r="I21" s="5" t="e">
        <f>#REF!/G21</f>
        <v>#REF!</v>
      </c>
      <c r="K21" s="5" t="e">
        <f>#REF!/#REF!</f>
        <v>#REF!</v>
      </c>
      <c r="M21" s="5">
        <v>2</v>
      </c>
      <c r="N21" s="6">
        <v>100.22182336683224</v>
      </c>
      <c r="P21" s="5">
        <f t="shared" si="1"/>
        <v>0</v>
      </c>
      <c r="Q21" s="5">
        <v>83.179236312681411</v>
      </c>
      <c r="R21" s="2"/>
      <c r="S21" s="5">
        <f t="shared" si="2"/>
        <v>0</v>
      </c>
      <c r="T21" s="5">
        <v>70.201083540212707</v>
      </c>
      <c r="U21" s="3"/>
      <c r="V21" s="5">
        <f t="shared" si="3"/>
        <v>0</v>
      </c>
    </row>
    <row r="22" spans="3:22" x14ac:dyDescent="0.25">
      <c r="C22" s="5">
        <v>2</v>
      </c>
      <c r="D22" s="5">
        <v>1</v>
      </c>
      <c r="E22" s="5">
        <v>1</v>
      </c>
      <c r="F22" s="5">
        <v>0.98</v>
      </c>
      <c r="G22" s="5">
        <v>5</v>
      </c>
      <c r="I22" s="5" t="e">
        <f>#REF!/G22</f>
        <v>#REF!</v>
      </c>
      <c r="K22" s="5" t="e">
        <f>#REF!/#REF!</f>
        <v>#REF!</v>
      </c>
      <c r="M22" s="5">
        <v>2</v>
      </c>
      <c r="N22" s="6">
        <v>100.22182336683224</v>
      </c>
      <c r="P22" s="5">
        <f t="shared" si="1"/>
        <v>0</v>
      </c>
      <c r="Q22" s="5">
        <v>83.179236312681411</v>
      </c>
      <c r="R22" s="2"/>
      <c r="S22" s="5">
        <f t="shared" si="2"/>
        <v>0</v>
      </c>
      <c r="T22" s="5">
        <v>70.201083540212707</v>
      </c>
      <c r="U22" s="3"/>
      <c r="V22" s="5">
        <f t="shared" si="3"/>
        <v>0</v>
      </c>
    </row>
    <row r="23" spans="3:22" x14ac:dyDescent="0.25">
      <c r="C23" s="5">
        <v>2</v>
      </c>
      <c r="D23" s="5">
        <v>2</v>
      </c>
      <c r="E23" s="5">
        <v>1</v>
      </c>
      <c r="F23" s="5">
        <v>0.98</v>
      </c>
      <c r="G23" s="5">
        <v>5</v>
      </c>
      <c r="M23" s="5">
        <v>2</v>
      </c>
      <c r="N23" s="6">
        <v>100.22182336683224</v>
      </c>
      <c r="P23" s="5">
        <f t="shared" si="1"/>
        <v>0</v>
      </c>
      <c r="Q23" s="5">
        <v>83.179236312681411</v>
      </c>
      <c r="R23" s="2"/>
      <c r="S23" s="5">
        <f t="shared" si="2"/>
        <v>0</v>
      </c>
      <c r="T23" s="5">
        <v>70.201083540212707</v>
      </c>
      <c r="U23" s="3"/>
      <c r="V23" s="5">
        <f t="shared" si="3"/>
        <v>0</v>
      </c>
    </row>
    <row r="24" spans="3:22" x14ac:dyDescent="0.25">
      <c r="C24" s="5">
        <v>2</v>
      </c>
      <c r="D24" s="5">
        <v>2</v>
      </c>
      <c r="E24" s="5">
        <v>1</v>
      </c>
      <c r="F24" s="5">
        <v>0.98</v>
      </c>
      <c r="G24" s="5">
        <v>5</v>
      </c>
      <c r="M24" s="5">
        <v>2</v>
      </c>
      <c r="N24" s="6">
        <v>100.22182336683224</v>
      </c>
      <c r="P24" s="5">
        <f t="shared" si="1"/>
        <v>0</v>
      </c>
      <c r="Q24" s="5">
        <v>83.179236312681411</v>
      </c>
      <c r="R24" s="2"/>
      <c r="S24" s="5">
        <f t="shared" si="2"/>
        <v>0</v>
      </c>
      <c r="T24" s="5">
        <v>70.201083540212707</v>
      </c>
      <c r="U24" s="3"/>
      <c r="V24" s="5">
        <f t="shared" si="3"/>
        <v>0</v>
      </c>
    </row>
    <row r="25" spans="3:22" x14ac:dyDescent="0.25">
      <c r="C25" s="5">
        <v>2</v>
      </c>
      <c r="D25" s="5">
        <v>2</v>
      </c>
      <c r="E25" s="5">
        <v>1</v>
      </c>
      <c r="F25" s="5">
        <v>0.98</v>
      </c>
      <c r="G25" s="5">
        <v>5</v>
      </c>
      <c r="M25" s="5">
        <v>2</v>
      </c>
      <c r="N25" s="6">
        <v>100.22182336683224</v>
      </c>
      <c r="P25" s="5">
        <f t="shared" si="1"/>
        <v>0</v>
      </c>
      <c r="Q25" s="5">
        <v>83.179236312681411</v>
      </c>
      <c r="R25" s="2"/>
      <c r="S25" s="5">
        <f t="shared" si="2"/>
        <v>0</v>
      </c>
      <c r="T25" s="5">
        <v>70.201083540212707</v>
      </c>
      <c r="U25" s="3"/>
      <c r="V25" s="5">
        <f t="shared" si="3"/>
        <v>0</v>
      </c>
    </row>
    <row r="26" spans="3:22" x14ac:dyDescent="0.25">
      <c r="C26" s="5">
        <v>2</v>
      </c>
      <c r="D26" s="5">
        <v>2</v>
      </c>
      <c r="E26" s="5">
        <v>1</v>
      </c>
      <c r="F26" s="5">
        <v>0.98</v>
      </c>
      <c r="G26" s="5">
        <v>5</v>
      </c>
      <c r="M26" s="5">
        <v>2</v>
      </c>
      <c r="N26" s="6">
        <v>100.22182336683224</v>
      </c>
      <c r="P26" s="5">
        <f t="shared" si="1"/>
        <v>0</v>
      </c>
      <c r="Q26" s="5">
        <v>83.179236312681411</v>
      </c>
      <c r="R26" s="2"/>
      <c r="S26" s="5">
        <f t="shared" si="2"/>
        <v>0</v>
      </c>
      <c r="T26" s="5">
        <v>70.201083540212707</v>
      </c>
      <c r="U26" s="3"/>
      <c r="V26" s="5">
        <f t="shared" si="3"/>
        <v>0</v>
      </c>
    </row>
    <row r="27" spans="3:22" x14ac:dyDescent="0.25">
      <c r="C27" s="5">
        <v>2</v>
      </c>
      <c r="D27" s="5">
        <v>2</v>
      </c>
      <c r="E27" s="5">
        <v>1</v>
      </c>
      <c r="F27" s="5">
        <v>0.98</v>
      </c>
      <c r="G27" s="5">
        <v>5</v>
      </c>
      <c r="M27" s="5">
        <v>2</v>
      </c>
      <c r="N27" s="6">
        <v>100.22182336683224</v>
      </c>
      <c r="P27" s="5">
        <f t="shared" si="1"/>
        <v>0</v>
      </c>
      <c r="Q27" s="5">
        <v>83.179236312681411</v>
      </c>
      <c r="R27" s="2"/>
      <c r="S27" s="5">
        <f t="shared" si="2"/>
        <v>0</v>
      </c>
      <c r="T27" s="5">
        <v>70.201083540212707</v>
      </c>
      <c r="U27" s="3"/>
      <c r="V27" s="5">
        <f t="shared" si="3"/>
        <v>0</v>
      </c>
    </row>
    <row r="28" spans="3:22" x14ac:dyDescent="0.25">
      <c r="C28" s="5">
        <v>2</v>
      </c>
      <c r="D28" s="5">
        <v>2</v>
      </c>
      <c r="E28" s="5">
        <v>1</v>
      </c>
      <c r="F28" s="5">
        <v>0.98</v>
      </c>
      <c r="G28" s="5">
        <v>5</v>
      </c>
      <c r="M28" s="5">
        <v>2</v>
      </c>
      <c r="N28" s="6">
        <v>100.22182336683224</v>
      </c>
      <c r="P28" s="5">
        <f t="shared" si="1"/>
        <v>0</v>
      </c>
      <c r="Q28" s="5">
        <v>83.179236312681411</v>
      </c>
      <c r="R28" s="2"/>
      <c r="S28" s="5">
        <f t="shared" si="2"/>
        <v>0</v>
      </c>
      <c r="T28" s="5">
        <v>70.201083540212707</v>
      </c>
    </row>
    <row r="29" spans="3:22" x14ac:dyDescent="0.25">
      <c r="C29" s="5">
        <v>2</v>
      </c>
      <c r="D29" s="5">
        <v>2</v>
      </c>
      <c r="E29" s="5">
        <v>1</v>
      </c>
      <c r="F29" s="5">
        <v>0.98</v>
      </c>
      <c r="G29" s="5">
        <v>5</v>
      </c>
      <c r="M29" s="5">
        <v>2</v>
      </c>
      <c r="N29" s="6">
        <v>100.22182336683224</v>
      </c>
      <c r="P29" s="5">
        <f t="shared" si="1"/>
        <v>0</v>
      </c>
      <c r="Q29" s="5">
        <v>83.179236312681411</v>
      </c>
      <c r="R29" s="2"/>
      <c r="S29" s="5">
        <f t="shared" si="2"/>
        <v>0</v>
      </c>
      <c r="T29" s="5">
        <v>70.201083540212707</v>
      </c>
    </row>
    <row r="30" spans="3:22" x14ac:dyDescent="0.25">
      <c r="C30" s="5">
        <v>2</v>
      </c>
      <c r="D30" s="5">
        <v>1</v>
      </c>
      <c r="E30" s="5">
        <v>1</v>
      </c>
      <c r="F30" s="5">
        <v>0.98</v>
      </c>
      <c r="G30" s="5">
        <v>5</v>
      </c>
      <c r="I30" s="5" t="e">
        <f>#REF!/G30</f>
        <v>#REF!</v>
      </c>
      <c r="K30" s="5" t="e">
        <f>#REF!/#REF!</f>
        <v>#REF!</v>
      </c>
      <c r="M30" s="5">
        <v>2</v>
      </c>
      <c r="N30" s="6">
        <v>100.22182336683224</v>
      </c>
      <c r="P30" s="5">
        <f t="shared" si="1"/>
        <v>0</v>
      </c>
      <c r="Q30" s="5">
        <v>83.179236312681411</v>
      </c>
      <c r="T30" s="5">
        <v>70.201083540212707</v>
      </c>
    </row>
    <row r="31" spans="3:22" x14ac:dyDescent="0.25">
      <c r="C31" s="5">
        <v>2</v>
      </c>
      <c r="D31" s="5">
        <v>1</v>
      </c>
      <c r="E31" s="5">
        <v>1</v>
      </c>
      <c r="F31" s="5">
        <v>0.98</v>
      </c>
      <c r="G31" s="5">
        <v>5</v>
      </c>
      <c r="I31" s="5" t="e">
        <f>#REF!/G31</f>
        <v>#REF!</v>
      </c>
      <c r="K31" s="5" t="e">
        <f>#REF!/#REF!</f>
        <v>#REF!</v>
      </c>
      <c r="M31" s="5">
        <v>2</v>
      </c>
      <c r="N31" s="6">
        <v>100.22182336683224</v>
      </c>
      <c r="P31" s="5">
        <f t="shared" si="1"/>
        <v>0</v>
      </c>
      <c r="Q31" s="5">
        <v>83.179236312681411</v>
      </c>
      <c r="T31" s="5">
        <v>70.201083540212707</v>
      </c>
    </row>
    <row r="32" spans="3:22" x14ac:dyDescent="0.25">
      <c r="C32" s="5">
        <v>2</v>
      </c>
      <c r="D32" s="5">
        <v>1</v>
      </c>
      <c r="E32" s="5">
        <v>1</v>
      </c>
      <c r="F32" s="5">
        <v>0.98</v>
      </c>
      <c r="G32" s="5">
        <v>5</v>
      </c>
      <c r="I32" s="5" t="e">
        <f>#REF!/G32</f>
        <v>#REF!</v>
      </c>
      <c r="K32" s="5" t="e">
        <f>#REF!/#REF!</f>
        <v>#REF!</v>
      </c>
      <c r="M32" s="5">
        <v>2</v>
      </c>
      <c r="N32" s="6">
        <v>100.22182336683224</v>
      </c>
      <c r="P32" s="5">
        <f t="shared" si="1"/>
        <v>0</v>
      </c>
      <c r="Q32" s="5">
        <v>83.179236312681411</v>
      </c>
      <c r="T32" s="5">
        <v>70.201083540212707</v>
      </c>
    </row>
    <row r="33" spans="3:20" x14ac:dyDescent="0.25">
      <c r="C33" s="5">
        <v>2</v>
      </c>
      <c r="D33" s="5">
        <v>1</v>
      </c>
      <c r="E33" s="5">
        <v>1</v>
      </c>
      <c r="F33" s="5">
        <v>0.98</v>
      </c>
      <c r="G33" s="5">
        <v>5</v>
      </c>
      <c r="I33" s="5" t="e">
        <f>#REF!/G33</f>
        <v>#REF!</v>
      </c>
      <c r="K33" s="5" t="e">
        <f>#REF!/#REF!</f>
        <v>#REF!</v>
      </c>
      <c r="M33" s="5">
        <v>2</v>
      </c>
      <c r="N33" s="6">
        <v>100.22182336683224</v>
      </c>
      <c r="P33" s="5">
        <f t="shared" si="1"/>
        <v>0</v>
      </c>
      <c r="Q33" s="5">
        <v>83.179236312681411</v>
      </c>
      <c r="T33" s="5">
        <v>70.201083540212707</v>
      </c>
    </row>
    <row r="34" spans="3:20" x14ac:dyDescent="0.25">
      <c r="C34" s="5">
        <v>2</v>
      </c>
      <c r="D34" s="5">
        <v>1</v>
      </c>
      <c r="E34" s="5">
        <v>1</v>
      </c>
      <c r="F34" s="5">
        <v>0.98</v>
      </c>
      <c r="G34" s="5">
        <v>5</v>
      </c>
      <c r="I34" s="5" t="e">
        <f>#REF!/G34</f>
        <v>#REF!</v>
      </c>
      <c r="K34" s="5" t="e">
        <f>#REF!/#REF!</f>
        <v>#REF!</v>
      </c>
      <c r="M34" s="5">
        <v>2</v>
      </c>
      <c r="N34" s="6">
        <v>100.22182336683224</v>
      </c>
      <c r="P34" s="5">
        <f t="shared" si="1"/>
        <v>0</v>
      </c>
      <c r="Q34" s="5">
        <v>83.179236312681411</v>
      </c>
      <c r="T34" s="5">
        <v>70.201083540212707</v>
      </c>
    </row>
    <row r="35" spans="3:20" x14ac:dyDescent="0.25">
      <c r="C35" s="5">
        <v>2</v>
      </c>
      <c r="D35" s="5">
        <v>1</v>
      </c>
      <c r="E35" s="5">
        <v>1</v>
      </c>
      <c r="F35" s="5">
        <v>0.98</v>
      </c>
      <c r="G35" s="5">
        <v>5</v>
      </c>
      <c r="I35" s="5" t="e">
        <f>#REF!/G35</f>
        <v>#REF!</v>
      </c>
      <c r="K35" s="5" t="e">
        <f>#REF!/#REF!</f>
        <v>#REF!</v>
      </c>
      <c r="M35" s="5">
        <v>2</v>
      </c>
      <c r="N35" s="6">
        <v>100.22182336683224</v>
      </c>
      <c r="P35" s="5">
        <f t="shared" si="1"/>
        <v>0</v>
      </c>
      <c r="Q35" s="5">
        <v>83.179236312681411</v>
      </c>
      <c r="T35" s="5">
        <v>70.201083540212707</v>
      </c>
    </row>
    <row r="36" spans="3:20" x14ac:dyDescent="0.25">
      <c r="C36" s="5">
        <v>2</v>
      </c>
      <c r="D36" s="5">
        <v>1</v>
      </c>
      <c r="E36" s="5">
        <v>1</v>
      </c>
      <c r="F36" s="5">
        <v>0.98</v>
      </c>
      <c r="G36" s="5">
        <v>5</v>
      </c>
      <c r="I36" s="5" t="e">
        <f>#REF!/G36</f>
        <v>#REF!</v>
      </c>
      <c r="K36" s="5" t="e">
        <f>#REF!/#REF!</f>
        <v>#REF!</v>
      </c>
      <c r="M36" s="5">
        <v>2</v>
      </c>
      <c r="N36" s="6">
        <v>100.22182336683224</v>
      </c>
      <c r="P36" s="5">
        <f t="shared" si="1"/>
        <v>0</v>
      </c>
      <c r="Q36" s="5">
        <v>83.179236312681411</v>
      </c>
      <c r="T36" s="5">
        <v>70.201083540212707</v>
      </c>
    </row>
    <row r="37" spans="3:20" x14ac:dyDescent="0.25">
      <c r="C37" s="5">
        <v>2</v>
      </c>
      <c r="D37" s="5">
        <v>2</v>
      </c>
      <c r="E37" s="5">
        <v>1</v>
      </c>
      <c r="F37" s="5">
        <v>0.98</v>
      </c>
      <c r="G37" s="5">
        <v>5</v>
      </c>
      <c r="M37" s="5">
        <v>2</v>
      </c>
      <c r="N37" s="6">
        <v>100.22182336683224</v>
      </c>
      <c r="P37" s="5">
        <f t="shared" si="1"/>
        <v>0</v>
      </c>
      <c r="Q37" s="5">
        <v>83.179236312681411</v>
      </c>
      <c r="T37" s="5">
        <v>70.201083540212707</v>
      </c>
    </row>
    <row r="38" spans="3:20" x14ac:dyDescent="0.25">
      <c r="C38" s="5">
        <v>2</v>
      </c>
      <c r="D38" s="5">
        <v>2</v>
      </c>
      <c r="E38" s="5">
        <v>1</v>
      </c>
      <c r="F38" s="5">
        <v>0.98</v>
      </c>
      <c r="G38" s="5">
        <v>5</v>
      </c>
      <c r="M38" s="5">
        <v>2</v>
      </c>
      <c r="N38" s="6">
        <v>100.22182336683224</v>
      </c>
      <c r="P38" s="5">
        <f t="shared" si="1"/>
        <v>0</v>
      </c>
      <c r="Q38" s="5">
        <v>83.179236312681411</v>
      </c>
      <c r="T38" s="5">
        <v>70.201083540212707</v>
      </c>
    </row>
    <row r="39" spans="3:20" x14ac:dyDescent="0.25">
      <c r="C39" s="5">
        <v>2</v>
      </c>
      <c r="D39" s="5">
        <v>2</v>
      </c>
      <c r="E39" s="5">
        <v>1</v>
      </c>
      <c r="F39" s="5">
        <v>0.98</v>
      </c>
      <c r="G39" s="5">
        <v>5</v>
      </c>
      <c r="M39" s="5">
        <v>2</v>
      </c>
      <c r="N39" s="6">
        <v>100.22182336683224</v>
      </c>
      <c r="P39" s="5">
        <f t="shared" si="1"/>
        <v>0</v>
      </c>
      <c r="Q39" s="5">
        <v>83.179236312681411</v>
      </c>
      <c r="T39" s="5">
        <v>70.201083540212707</v>
      </c>
    </row>
    <row r="40" spans="3:20" x14ac:dyDescent="0.25">
      <c r="C40" s="5">
        <v>2</v>
      </c>
      <c r="D40" s="5">
        <v>2</v>
      </c>
      <c r="E40" s="5">
        <v>1</v>
      </c>
      <c r="F40" s="5">
        <v>0.98</v>
      </c>
      <c r="G40" s="5">
        <v>5</v>
      </c>
      <c r="M40" s="5">
        <v>2</v>
      </c>
      <c r="N40" s="6">
        <v>100.22182336683224</v>
      </c>
      <c r="P40" s="5">
        <f t="shared" si="1"/>
        <v>0</v>
      </c>
      <c r="Q40" s="5">
        <v>83.179236312681411</v>
      </c>
      <c r="T40" s="5">
        <v>70.201083540212707</v>
      </c>
    </row>
    <row r="41" spans="3:20" x14ac:dyDescent="0.25">
      <c r="C41" s="5">
        <v>2</v>
      </c>
      <c r="D41" s="5">
        <v>2</v>
      </c>
      <c r="E41" s="5">
        <v>1</v>
      </c>
      <c r="F41" s="5">
        <v>0.98</v>
      </c>
      <c r="G41" s="5">
        <v>5</v>
      </c>
      <c r="M41" s="5">
        <v>2</v>
      </c>
      <c r="N41" s="6">
        <v>100.22182336683224</v>
      </c>
      <c r="P41" s="5">
        <f t="shared" si="1"/>
        <v>0</v>
      </c>
      <c r="Q41" s="5">
        <v>83.179236312681411</v>
      </c>
      <c r="T41" s="5">
        <v>70.201083540212707</v>
      </c>
    </row>
    <row r="42" spans="3:20" x14ac:dyDescent="0.25">
      <c r="C42" s="5">
        <v>2</v>
      </c>
      <c r="D42" s="5">
        <v>2</v>
      </c>
      <c r="E42" s="5">
        <v>1</v>
      </c>
      <c r="F42" s="5">
        <v>0.98</v>
      </c>
      <c r="G42" s="5">
        <v>5</v>
      </c>
      <c r="M42" s="5">
        <v>2</v>
      </c>
      <c r="N42" s="6">
        <v>100.22182336683224</v>
      </c>
      <c r="P42" s="5">
        <f t="shared" si="1"/>
        <v>0</v>
      </c>
      <c r="Q42" s="5">
        <v>83.179236312681411</v>
      </c>
      <c r="T42" s="5">
        <v>70.201083540212707</v>
      </c>
    </row>
    <row r="43" spans="3:20" x14ac:dyDescent="0.25">
      <c r="C43" s="5">
        <v>2</v>
      </c>
      <c r="D43" s="5">
        <v>2</v>
      </c>
      <c r="E43" s="5">
        <v>1</v>
      </c>
      <c r="F43" s="5">
        <v>0.98</v>
      </c>
      <c r="G43" s="5">
        <v>5</v>
      </c>
      <c r="M43" s="5">
        <v>2</v>
      </c>
      <c r="N43" s="6">
        <v>100.22182336683224</v>
      </c>
      <c r="P43" s="5">
        <f t="shared" si="1"/>
        <v>0</v>
      </c>
      <c r="Q43" s="5">
        <v>83.179236312681411</v>
      </c>
      <c r="T43" s="5">
        <v>70.201083540212707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CEA1-2D4C-47B3-A3B8-353AF1E17554}">
  <dimension ref="A1:J9"/>
  <sheetViews>
    <sheetView topLeftCell="A4" workbookViewId="0">
      <selection activeCell="F23" sqref="E23:F23"/>
    </sheetView>
  </sheetViews>
  <sheetFormatPr baseColWidth="10" defaultColWidth="8.85546875" defaultRowHeight="15" x14ac:dyDescent="0.25"/>
  <cols>
    <col min="1" max="2" width="19.85546875" customWidth="1"/>
    <col min="3" max="3" width="16.85546875" customWidth="1"/>
    <col min="5" max="5" width="22.140625" bestFit="1" customWidth="1"/>
    <col min="6" max="6" width="21.5703125" bestFit="1" customWidth="1"/>
    <col min="7" max="7" width="21.5703125" customWidth="1"/>
    <col min="8" max="8" width="20.28515625" customWidth="1"/>
    <col min="9" max="9" width="21.85546875" customWidth="1"/>
    <col min="10" max="10" width="18.7109375" customWidth="1"/>
  </cols>
  <sheetData>
    <row r="1" spans="1:10" x14ac:dyDescent="0.25">
      <c r="A1" t="s">
        <v>2</v>
      </c>
      <c r="B1" t="s">
        <v>6</v>
      </c>
      <c r="C1" t="s">
        <v>3</v>
      </c>
      <c r="D1" t="s">
        <v>0</v>
      </c>
      <c r="E1" t="s">
        <v>1</v>
      </c>
      <c r="F1" t="s">
        <v>5</v>
      </c>
      <c r="G1" t="s">
        <v>8</v>
      </c>
      <c r="H1" t="s">
        <v>4</v>
      </c>
      <c r="I1" t="s">
        <v>7</v>
      </c>
      <c r="J1" t="s">
        <v>10</v>
      </c>
    </row>
    <row r="2" spans="1:10" x14ac:dyDescent="0.25">
      <c r="A2">
        <v>0</v>
      </c>
      <c r="B2">
        <v>0.1</v>
      </c>
      <c r="C2">
        <v>10</v>
      </c>
      <c r="D2">
        <v>7.1</v>
      </c>
      <c r="E2">
        <v>2</v>
      </c>
      <c r="F2" s="1">
        <v>1</v>
      </c>
      <c r="G2">
        <f>F2*88.11</f>
        <v>88.11</v>
      </c>
      <c r="H2">
        <v>9.6</v>
      </c>
      <c r="I2">
        <f>G2</f>
        <v>88.11</v>
      </c>
      <c r="J2">
        <f>I2/$G$2</f>
        <v>1</v>
      </c>
    </row>
    <row r="3" spans="1:10" x14ac:dyDescent="0.25">
      <c r="A3">
        <v>10</v>
      </c>
      <c r="B3">
        <v>0.1</v>
      </c>
      <c r="C3">
        <v>10</v>
      </c>
      <c r="D3">
        <v>7.1</v>
      </c>
      <c r="E3">
        <v>2</v>
      </c>
      <c r="F3" s="1">
        <v>1</v>
      </c>
      <c r="G3">
        <f t="shared" ref="G3:G9" si="0">F3*88.11</f>
        <v>88.11</v>
      </c>
      <c r="H3">
        <v>7.7</v>
      </c>
      <c r="I3">
        <v>83.986400000000003</v>
      </c>
      <c r="J3">
        <f t="shared" ref="J3:J9" si="1">I3/$G$2</f>
        <v>0.95319940982862339</v>
      </c>
    </row>
    <row r="4" spans="1:10" x14ac:dyDescent="0.25">
      <c r="A4">
        <v>20</v>
      </c>
      <c r="B4">
        <v>0.1</v>
      </c>
      <c r="C4">
        <v>10</v>
      </c>
      <c r="D4">
        <v>7.1</v>
      </c>
      <c r="E4">
        <v>2</v>
      </c>
      <c r="F4" s="1">
        <v>1</v>
      </c>
      <c r="G4">
        <f t="shared" si="0"/>
        <v>88.11</v>
      </c>
      <c r="H4">
        <v>6.8</v>
      </c>
      <c r="I4">
        <v>62.191400000000002</v>
      </c>
      <c r="J4">
        <f t="shared" si="1"/>
        <v>0.70583815684939277</v>
      </c>
    </row>
    <row r="5" spans="1:10" x14ac:dyDescent="0.25">
      <c r="A5">
        <v>30</v>
      </c>
      <c r="B5">
        <v>0.1</v>
      </c>
      <c r="C5">
        <v>10</v>
      </c>
      <c r="D5">
        <v>7.1</v>
      </c>
      <c r="E5">
        <v>2</v>
      </c>
      <c r="F5" s="1">
        <v>1</v>
      </c>
      <c r="G5">
        <f t="shared" si="0"/>
        <v>88.11</v>
      </c>
      <c r="H5">
        <v>6.4</v>
      </c>
      <c r="I5">
        <v>84.936800000000005</v>
      </c>
      <c r="J5">
        <f t="shared" si="1"/>
        <v>0.963985926682556</v>
      </c>
    </row>
    <row r="6" spans="1:10" x14ac:dyDescent="0.25">
      <c r="A6">
        <v>0</v>
      </c>
      <c r="B6">
        <v>0</v>
      </c>
      <c r="C6">
        <v>10</v>
      </c>
      <c r="D6">
        <v>7.1</v>
      </c>
      <c r="E6">
        <v>2</v>
      </c>
      <c r="F6" s="1">
        <v>1</v>
      </c>
      <c r="G6">
        <f t="shared" si="0"/>
        <v>88.11</v>
      </c>
      <c r="H6">
        <v>9.5</v>
      </c>
      <c r="I6">
        <f>G6</f>
        <v>88.11</v>
      </c>
      <c r="J6">
        <f t="shared" si="1"/>
        <v>1</v>
      </c>
    </row>
    <row r="7" spans="1:10" x14ac:dyDescent="0.25">
      <c r="A7">
        <v>10</v>
      </c>
      <c r="B7">
        <v>0</v>
      </c>
      <c r="C7">
        <v>10</v>
      </c>
      <c r="D7">
        <v>7.1</v>
      </c>
      <c r="E7">
        <v>2</v>
      </c>
      <c r="F7" s="1">
        <v>1</v>
      </c>
      <c r="G7">
        <f t="shared" si="0"/>
        <v>88.11</v>
      </c>
      <c r="H7">
        <v>8.1999999999999993</v>
      </c>
      <c r="I7">
        <v>83.106999999999999</v>
      </c>
      <c r="J7">
        <f t="shared" si="1"/>
        <v>0.94321870389286122</v>
      </c>
    </row>
    <row r="8" spans="1:10" x14ac:dyDescent="0.25">
      <c r="A8">
        <v>20</v>
      </c>
      <c r="B8">
        <v>0</v>
      </c>
      <c r="C8">
        <v>10</v>
      </c>
      <c r="D8">
        <v>7.1</v>
      </c>
      <c r="E8">
        <v>2</v>
      </c>
      <c r="F8" s="1">
        <v>1</v>
      </c>
      <c r="G8">
        <f t="shared" si="0"/>
        <v>88.11</v>
      </c>
      <c r="H8">
        <v>6.3</v>
      </c>
      <c r="I8">
        <v>84.445899999999995</v>
      </c>
      <c r="J8">
        <f t="shared" si="1"/>
        <v>0.9584144818976279</v>
      </c>
    </row>
    <row r="9" spans="1:10" x14ac:dyDescent="0.25">
      <c r="A9">
        <v>30</v>
      </c>
      <c r="B9">
        <v>0</v>
      </c>
      <c r="C9">
        <v>10</v>
      </c>
      <c r="D9">
        <v>7.1</v>
      </c>
      <c r="E9">
        <v>2</v>
      </c>
      <c r="F9" s="1">
        <v>1</v>
      </c>
      <c r="G9">
        <f t="shared" si="0"/>
        <v>88.11</v>
      </c>
      <c r="H9">
        <v>8.6</v>
      </c>
      <c r="I9">
        <v>64.374799999999993</v>
      </c>
      <c r="J9">
        <f t="shared" si="1"/>
        <v>0.73061854500056744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646E-B743-45A6-9371-1AF18209801A}">
  <dimension ref="A1:W43"/>
  <sheetViews>
    <sheetView zoomScale="85" zoomScaleNormal="85" workbookViewId="0">
      <selection activeCell="K1" sqref="K1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20.85546875" style="5" bestFit="1" customWidth="1"/>
    <col min="8" max="8" width="13.85546875" style="5" bestFit="1" customWidth="1"/>
    <col min="9" max="9" width="26.28515625" style="5" bestFit="1" customWidth="1"/>
    <col min="10" max="10" width="16.5703125" style="5" customWidth="1"/>
    <col min="11" max="11" width="26.28515625" style="5" bestFit="1" customWidth="1"/>
    <col min="12" max="12" width="16.5703125" style="5" customWidth="1"/>
    <col min="13" max="13" width="8.85546875" style="5"/>
    <col min="14" max="14" width="22.140625" style="5" customWidth="1"/>
    <col min="15" max="15" width="23.28515625" style="5" customWidth="1"/>
    <col min="16" max="16" width="26.5703125" style="5" customWidth="1"/>
    <col min="17" max="18" width="14.85546875" style="5" customWidth="1"/>
    <col min="19" max="19" width="23.5703125" style="5" bestFit="1" customWidth="1"/>
    <col min="20" max="20" width="15.7109375" style="5" bestFit="1" customWidth="1"/>
    <col min="21" max="21" width="15.7109375" style="5" customWidth="1"/>
    <col min="22" max="22" width="22.140625" style="5" bestFit="1" customWidth="1"/>
    <col min="23" max="23" width="14.28515625" style="5" bestFit="1" customWidth="1"/>
    <col min="24" max="16384" width="8.85546875" style="5"/>
  </cols>
  <sheetData>
    <row r="1" spans="1:23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31</v>
      </c>
      <c r="H1" s="5" t="s">
        <v>3</v>
      </c>
      <c r="I1" s="5" t="s">
        <v>4</v>
      </c>
      <c r="J1" s="5" t="s">
        <v>19</v>
      </c>
      <c r="K1" s="5" t="s">
        <v>25</v>
      </c>
      <c r="L1" s="5" t="s">
        <v>26</v>
      </c>
      <c r="M1" s="5" t="s">
        <v>0</v>
      </c>
      <c r="N1" s="5" t="s">
        <v>1</v>
      </c>
      <c r="O1" s="5" t="s">
        <v>17</v>
      </c>
      <c r="P1" s="5" t="s">
        <v>7</v>
      </c>
      <c r="Q1" s="5" t="s">
        <v>10</v>
      </c>
      <c r="R1" s="5" t="s">
        <v>28</v>
      </c>
      <c r="S1" s="5" t="s">
        <v>23</v>
      </c>
      <c r="T1" s="5" t="s">
        <v>21</v>
      </c>
      <c r="U1" s="5" t="s">
        <v>29</v>
      </c>
      <c r="V1" s="5" t="s">
        <v>30</v>
      </c>
      <c r="W1" s="5" t="s">
        <v>22</v>
      </c>
    </row>
    <row r="2" spans="1:23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6</v>
      </c>
      <c r="H2" s="5">
        <v>0.12</v>
      </c>
      <c r="I2" s="5">
        <v>0.12</v>
      </c>
      <c r="J2" s="8">
        <f>I2/H2</f>
        <v>1</v>
      </c>
      <c r="K2" s="5">
        <v>2.84</v>
      </c>
      <c r="L2" s="5">
        <f>K2/G2</f>
        <v>0.47333333333333333</v>
      </c>
      <c r="M2" s="5">
        <v>7.42</v>
      </c>
      <c r="N2" s="5">
        <v>2</v>
      </c>
      <c r="O2" s="5">
        <v>103.61171730972728</v>
      </c>
      <c r="P2" s="5">
        <v>103.61171730972728</v>
      </c>
      <c r="Q2" s="5">
        <f>P2/O2</f>
        <v>1</v>
      </c>
      <c r="R2" s="5">
        <v>77.925758182364135</v>
      </c>
      <c r="S2" s="5">
        <v>77.925758182364135</v>
      </c>
      <c r="T2" s="5">
        <f>S2/R2</f>
        <v>1</v>
      </c>
      <c r="U2" s="5">
        <v>61.168037497513424</v>
      </c>
      <c r="W2" s="5">
        <f>V2/U2</f>
        <v>0</v>
      </c>
    </row>
    <row r="3" spans="1:23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6</v>
      </c>
      <c r="H3" s="5">
        <v>0.12</v>
      </c>
      <c r="I3" s="5">
        <v>0.08</v>
      </c>
      <c r="J3" s="8">
        <f t="shared" ref="J3:J36" si="0">I3/H3</f>
        <v>0.66666666666666674</v>
      </c>
      <c r="K3" s="5">
        <v>1.52</v>
      </c>
      <c r="L3" s="5">
        <f>K3/G3</f>
        <v>0.25333333333333335</v>
      </c>
      <c r="M3" s="5">
        <v>7.39</v>
      </c>
      <c r="N3" s="5">
        <v>2</v>
      </c>
      <c r="O3" s="5">
        <v>103.61171730972728</v>
      </c>
      <c r="P3" s="5">
        <v>42.796673451539682</v>
      </c>
      <c r="Q3" s="5">
        <f t="shared" ref="Q3:Q43" si="1">P3/O3</f>
        <v>0.41304858719412268</v>
      </c>
      <c r="R3" s="5">
        <v>77.925758182364135</v>
      </c>
      <c r="S3" s="5">
        <v>53.925658092283058</v>
      </c>
      <c r="T3" s="5">
        <f t="shared" ref="T3:T29" si="2">S3/R3</f>
        <v>0.69201326172643274</v>
      </c>
      <c r="U3" s="5">
        <v>61.168037497513424</v>
      </c>
      <c r="W3" s="5">
        <f t="shared" ref="W3:W27" si="3">V3/U3</f>
        <v>0</v>
      </c>
    </row>
    <row r="4" spans="1:23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6</v>
      </c>
      <c r="H4" s="5">
        <v>0.12</v>
      </c>
      <c r="I4" s="5">
        <v>0.01</v>
      </c>
      <c r="J4" s="8">
        <f t="shared" si="0"/>
        <v>8.3333333333333343E-2</v>
      </c>
      <c r="K4" s="5">
        <v>0.79</v>
      </c>
      <c r="L4" s="5">
        <f>K4/G4</f>
        <v>0.13166666666666668</v>
      </c>
      <c r="M4" s="5">
        <v>7.38</v>
      </c>
      <c r="N4" s="5">
        <v>2</v>
      </c>
      <c r="O4" s="5">
        <v>103.61171730972728</v>
      </c>
      <c r="P4" s="5">
        <v>28.3670158879338</v>
      </c>
      <c r="Q4" s="5">
        <f t="shared" si="1"/>
        <v>0.27378192953926306</v>
      </c>
      <c r="R4" s="5">
        <v>77.925758182364135</v>
      </c>
      <c r="S4" s="5">
        <v>39.132969672705435</v>
      </c>
      <c r="T4" s="5">
        <f t="shared" si="2"/>
        <v>0.50218272603938374</v>
      </c>
      <c r="U4" s="5">
        <v>61.168037497513424</v>
      </c>
      <c r="W4" s="5">
        <f t="shared" si="3"/>
        <v>0</v>
      </c>
    </row>
    <row r="5" spans="1:23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6</v>
      </c>
      <c r="H5" s="5">
        <v>0.12</v>
      </c>
      <c r="I5" s="5">
        <v>0.02</v>
      </c>
      <c r="J5" s="8">
        <f t="shared" si="0"/>
        <v>0.16666666666666669</v>
      </c>
      <c r="K5" s="5">
        <v>0.44</v>
      </c>
      <c r="L5" s="5">
        <f>K5/G5</f>
        <v>7.3333333333333334E-2</v>
      </c>
      <c r="M5" s="5">
        <v>7.36</v>
      </c>
      <c r="N5" s="5">
        <v>2</v>
      </c>
      <c r="O5" s="5">
        <v>103.61171730972728</v>
      </c>
      <c r="P5" s="5">
        <v>23.425322917500672</v>
      </c>
      <c r="Q5" s="5">
        <f t="shared" si="1"/>
        <v>0.22608758474174478</v>
      </c>
      <c r="R5" s="5">
        <v>77.925758182364135</v>
      </c>
      <c r="S5" s="5">
        <v>35.179036132519272</v>
      </c>
      <c r="T5" s="5">
        <f t="shared" si="2"/>
        <v>0.45144297537910716</v>
      </c>
      <c r="U5" s="5">
        <v>61.168037497513424</v>
      </c>
      <c r="W5" s="5">
        <f t="shared" si="3"/>
        <v>0</v>
      </c>
    </row>
    <row r="6" spans="1:23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6</v>
      </c>
      <c r="H6" s="5">
        <v>0.12</v>
      </c>
      <c r="I6" s="5">
        <v>0.01</v>
      </c>
      <c r="J6" s="8">
        <f t="shared" si="0"/>
        <v>8.3333333333333343E-2</v>
      </c>
      <c r="K6" s="5">
        <v>0.21</v>
      </c>
      <c r="L6" s="5">
        <f>K6/G6</f>
        <v>3.4999999999999996E-2</v>
      </c>
      <c r="M6" s="5">
        <v>7.35</v>
      </c>
      <c r="N6" s="5">
        <v>2</v>
      </c>
      <c r="O6" s="5">
        <v>103.61171730972728</v>
      </c>
      <c r="P6" s="5">
        <v>21.236701953420781</v>
      </c>
      <c r="Q6" s="5">
        <f t="shared" si="1"/>
        <v>0.20496428883557397</v>
      </c>
      <c r="R6" s="5">
        <v>77.925758182364135</v>
      </c>
      <c r="S6" s="5">
        <v>33.63064257832049</v>
      </c>
      <c r="T6" s="5">
        <f t="shared" si="2"/>
        <v>0.43157286323242539</v>
      </c>
      <c r="U6" s="5">
        <v>61.168037497513424</v>
      </c>
      <c r="W6" s="5">
        <f t="shared" si="3"/>
        <v>0</v>
      </c>
    </row>
    <row r="7" spans="1:23" x14ac:dyDescent="0.25">
      <c r="C7" s="5">
        <v>1</v>
      </c>
      <c r="D7" s="5">
        <v>1</v>
      </c>
      <c r="E7" s="5">
        <v>1</v>
      </c>
      <c r="F7" s="5">
        <v>0.98</v>
      </c>
      <c r="G7" s="5">
        <v>6</v>
      </c>
      <c r="H7" s="5">
        <v>0.12</v>
      </c>
      <c r="J7" s="8">
        <f t="shared" si="0"/>
        <v>0</v>
      </c>
      <c r="L7" s="5">
        <f>K7/G7</f>
        <v>0</v>
      </c>
      <c r="N7" s="5">
        <v>2</v>
      </c>
      <c r="O7" s="5">
        <v>103.61171730972728</v>
      </c>
      <c r="Q7" s="5">
        <f t="shared" si="1"/>
        <v>0</v>
      </c>
      <c r="R7" s="5">
        <v>77.925758182364135</v>
      </c>
      <c r="T7" s="5">
        <f t="shared" si="2"/>
        <v>0</v>
      </c>
      <c r="U7" s="5">
        <v>61.168037497513424</v>
      </c>
      <c r="W7" s="5">
        <f t="shared" si="3"/>
        <v>0</v>
      </c>
    </row>
    <row r="8" spans="1:23" x14ac:dyDescent="0.25">
      <c r="C8" s="5">
        <v>1</v>
      </c>
      <c r="D8" s="5">
        <v>1</v>
      </c>
      <c r="E8" s="5">
        <v>1</v>
      </c>
      <c r="F8" s="5">
        <v>0.98</v>
      </c>
      <c r="G8" s="5">
        <v>6</v>
      </c>
      <c r="H8" s="5">
        <v>0.12</v>
      </c>
      <c r="J8" s="8">
        <f t="shared" si="0"/>
        <v>0</v>
      </c>
      <c r="L8" s="5">
        <f>K8/G8</f>
        <v>0</v>
      </c>
      <c r="N8" s="5">
        <v>2</v>
      </c>
      <c r="O8" s="5">
        <v>103.61171730972728</v>
      </c>
      <c r="Q8" s="5">
        <f t="shared" si="1"/>
        <v>0</v>
      </c>
      <c r="R8" s="5">
        <v>77.925758182364135</v>
      </c>
      <c r="T8" s="5">
        <f t="shared" si="2"/>
        <v>0</v>
      </c>
      <c r="U8" s="5">
        <v>61.168037497513424</v>
      </c>
      <c r="W8" s="5">
        <f t="shared" si="3"/>
        <v>0</v>
      </c>
    </row>
    <row r="9" spans="1:23" x14ac:dyDescent="0.25">
      <c r="C9" s="5">
        <v>1</v>
      </c>
      <c r="D9" s="5">
        <v>2</v>
      </c>
      <c r="E9" s="5">
        <v>1</v>
      </c>
      <c r="F9" s="5">
        <v>0.98</v>
      </c>
      <c r="G9" s="5">
        <v>6</v>
      </c>
      <c r="H9" s="5">
        <v>0.12</v>
      </c>
      <c r="J9" s="8">
        <f t="shared" si="0"/>
        <v>0</v>
      </c>
      <c r="N9" s="5">
        <v>2</v>
      </c>
      <c r="O9" s="5">
        <v>103.61171730972728</v>
      </c>
      <c r="Q9" s="5">
        <f t="shared" si="1"/>
        <v>0</v>
      </c>
      <c r="R9" s="5">
        <v>77.925758182364135</v>
      </c>
      <c r="T9" s="5">
        <f t="shared" si="2"/>
        <v>0</v>
      </c>
      <c r="U9" s="5">
        <v>61.168037497513424</v>
      </c>
      <c r="W9" s="5">
        <f t="shared" si="3"/>
        <v>0</v>
      </c>
    </row>
    <row r="10" spans="1:23" x14ac:dyDescent="0.25">
      <c r="C10" s="5">
        <v>1</v>
      </c>
      <c r="D10" s="5">
        <v>2</v>
      </c>
      <c r="E10" s="5">
        <v>1</v>
      </c>
      <c r="F10" s="5">
        <v>0.98</v>
      </c>
      <c r="G10" s="5">
        <v>6</v>
      </c>
      <c r="H10" s="5">
        <v>0.12</v>
      </c>
      <c r="J10" s="8">
        <f t="shared" si="0"/>
        <v>0</v>
      </c>
      <c r="N10" s="5">
        <v>2</v>
      </c>
      <c r="O10" s="5">
        <v>103.61171730972728</v>
      </c>
      <c r="Q10" s="5">
        <f t="shared" si="1"/>
        <v>0</v>
      </c>
      <c r="R10" s="5">
        <v>77.925758182364135</v>
      </c>
      <c r="T10" s="5">
        <f t="shared" si="2"/>
        <v>0</v>
      </c>
      <c r="U10" s="5">
        <v>61.168037497513424</v>
      </c>
      <c r="W10" s="5">
        <f t="shared" si="3"/>
        <v>0</v>
      </c>
    </row>
    <row r="11" spans="1:23" x14ac:dyDescent="0.25">
      <c r="C11" s="5">
        <v>1</v>
      </c>
      <c r="D11" s="5">
        <v>2</v>
      </c>
      <c r="E11" s="5">
        <v>1</v>
      </c>
      <c r="F11" s="5">
        <v>0.98</v>
      </c>
      <c r="G11" s="5">
        <v>6</v>
      </c>
      <c r="H11" s="5">
        <v>0.12</v>
      </c>
      <c r="J11" s="8">
        <f t="shared" si="0"/>
        <v>0</v>
      </c>
      <c r="N11" s="5">
        <v>2</v>
      </c>
      <c r="O11" s="5">
        <v>103.61171730972728</v>
      </c>
      <c r="Q11" s="5">
        <f t="shared" si="1"/>
        <v>0</v>
      </c>
      <c r="R11" s="5">
        <v>77.925758182364135</v>
      </c>
      <c r="T11" s="5">
        <f t="shared" si="2"/>
        <v>0</v>
      </c>
      <c r="U11" s="5">
        <v>61.168037497513424</v>
      </c>
      <c r="W11" s="5">
        <f t="shared" si="3"/>
        <v>0</v>
      </c>
    </row>
    <row r="12" spans="1:23" x14ac:dyDescent="0.25">
      <c r="C12" s="5">
        <v>1</v>
      </c>
      <c r="D12" s="5">
        <v>2</v>
      </c>
      <c r="E12" s="5">
        <v>1</v>
      </c>
      <c r="F12" s="5">
        <v>0.98</v>
      </c>
      <c r="G12" s="5">
        <v>6</v>
      </c>
      <c r="H12" s="5">
        <v>0.12</v>
      </c>
      <c r="J12" s="8">
        <f t="shared" si="0"/>
        <v>0</v>
      </c>
      <c r="N12" s="5">
        <v>2</v>
      </c>
      <c r="O12" s="5">
        <v>103.61171730972728</v>
      </c>
      <c r="Q12" s="5">
        <f t="shared" si="1"/>
        <v>0</v>
      </c>
      <c r="R12" s="5">
        <v>77.925758182364135</v>
      </c>
      <c r="T12" s="5">
        <f t="shared" si="2"/>
        <v>0</v>
      </c>
      <c r="U12" s="5">
        <v>61.168037497513424</v>
      </c>
      <c r="W12" s="5">
        <f t="shared" si="3"/>
        <v>0</v>
      </c>
    </row>
    <row r="13" spans="1:23" x14ac:dyDescent="0.25">
      <c r="C13" s="5">
        <v>1</v>
      </c>
      <c r="D13" s="5">
        <v>2</v>
      </c>
      <c r="E13" s="5">
        <v>1</v>
      </c>
      <c r="F13" s="5">
        <v>0.98</v>
      </c>
      <c r="G13" s="5">
        <v>6</v>
      </c>
      <c r="H13" s="5">
        <v>0.12</v>
      </c>
      <c r="J13" s="8">
        <f t="shared" si="0"/>
        <v>0</v>
      </c>
      <c r="N13" s="5">
        <v>2</v>
      </c>
      <c r="O13" s="5">
        <v>103.61171730972728</v>
      </c>
      <c r="Q13" s="5">
        <f t="shared" si="1"/>
        <v>0</v>
      </c>
      <c r="R13" s="5">
        <v>77.925758182364135</v>
      </c>
      <c r="T13" s="5">
        <f t="shared" si="2"/>
        <v>0</v>
      </c>
      <c r="U13" s="5">
        <v>61.168037497513424</v>
      </c>
      <c r="W13" s="5">
        <f t="shared" si="3"/>
        <v>0</v>
      </c>
    </row>
    <row r="14" spans="1:23" x14ac:dyDescent="0.25">
      <c r="C14" s="5">
        <v>1</v>
      </c>
      <c r="D14" s="5">
        <v>2</v>
      </c>
      <c r="E14" s="5">
        <v>1</v>
      </c>
      <c r="F14" s="5">
        <v>0.98</v>
      </c>
      <c r="G14" s="5">
        <v>6</v>
      </c>
      <c r="H14" s="5">
        <v>0.12</v>
      </c>
      <c r="J14" s="8">
        <f t="shared" si="0"/>
        <v>0</v>
      </c>
      <c r="N14" s="5">
        <v>2</v>
      </c>
      <c r="O14" s="5">
        <v>103.61171730972728</v>
      </c>
      <c r="Q14" s="5">
        <f t="shared" si="1"/>
        <v>0</v>
      </c>
      <c r="R14" s="5">
        <v>77.925758182364135</v>
      </c>
      <c r="T14" s="5">
        <f t="shared" si="2"/>
        <v>0</v>
      </c>
      <c r="U14" s="5">
        <v>61.168037497513424</v>
      </c>
      <c r="W14" s="5">
        <f t="shared" si="3"/>
        <v>0</v>
      </c>
    </row>
    <row r="15" spans="1:23" x14ac:dyDescent="0.25">
      <c r="C15" s="5">
        <v>1</v>
      </c>
      <c r="D15" s="5">
        <v>2</v>
      </c>
      <c r="E15" s="5">
        <v>1</v>
      </c>
      <c r="F15" s="5">
        <v>0.98</v>
      </c>
      <c r="G15" s="5">
        <v>6</v>
      </c>
      <c r="H15" s="5">
        <v>0.12</v>
      </c>
      <c r="J15" s="8">
        <f t="shared" si="0"/>
        <v>0</v>
      </c>
      <c r="N15" s="5">
        <v>2</v>
      </c>
      <c r="O15" s="5">
        <v>103.61171730972728</v>
      </c>
      <c r="Q15" s="5">
        <f t="shared" si="1"/>
        <v>0</v>
      </c>
      <c r="R15" s="5">
        <v>77.925758182364135</v>
      </c>
      <c r="T15" s="5">
        <f t="shared" si="2"/>
        <v>0</v>
      </c>
      <c r="U15" s="5">
        <v>61.168037497513424</v>
      </c>
      <c r="W15" s="5">
        <f t="shared" si="3"/>
        <v>0</v>
      </c>
    </row>
    <row r="16" spans="1:23" x14ac:dyDescent="0.25">
      <c r="C16" s="5">
        <v>2</v>
      </c>
      <c r="D16" s="5">
        <v>1</v>
      </c>
      <c r="E16" s="5">
        <v>1</v>
      </c>
      <c r="F16" s="5">
        <v>0.98</v>
      </c>
      <c r="G16" s="5">
        <v>6</v>
      </c>
      <c r="H16" s="5">
        <v>0.12</v>
      </c>
      <c r="J16" s="8">
        <f t="shared" si="0"/>
        <v>0</v>
      </c>
      <c r="L16" s="5" t="e">
        <f>#REF!/#REF!</f>
        <v>#REF!</v>
      </c>
      <c r="N16" s="5">
        <v>2</v>
      </c>
      <c r="O16" s="5">
        <v>103.61171730972728</v>
      </c>
      <c r="Q16" s="5">
        <f t="shared" si="1"/>
        <v>0</v>
      </c>
      <c r="R16" s="5">
        <v>77.925758182364135</v>
      </c>
      <c r="T16" s="5">
        <f t="shared" si="2"/>
        <v>0</v>
      </c>
      <c r="U16" s="5">
        <v>61.168037497513424</v>
      </c>
      <c r="W16" s="5">
        <f>V16/U16</f>
        <v>0</v>
      </c>
    </row>
    <row r="17" spans="3:23" x14ac:dyDescent="0.25">
      <c r="C17" s="5">
        <v>2</v>
      </c>
      <c r="D17" s="5">
        <v>1</v>
      </c>
      <c r="E17" s="5">
        <v>1</v>
      </c>
      <c r="F17" s="5">
        <v>0.98</v>
      </c>
      <c r="G17" s="5">
        <v>6</v>
      </c>
      <c r="H17" s="5">
        <v>0.12</v>
      </c>
      <c r="J17" s="8">
        <f t="shared" si="0"/>
        <v>0</v>
      </c>
      <c r="L17" s="5" t="e">
        <f>#REF!/#REF!</f>
        <v>#REF!</v>
      </c>
      <c r="N17" s="5">
        <v>2</v>
      </c>
      <c r="O17" s="5">
        <v>103.61171730972728</v>
      </c>
      <c r="Q17" s="5">
        <f t="shared" si="1"/>
        <v>0</v>
      </c>
      <c r="R17" s="5">
        <v>77.925758182364135</v>
      </c>
      <c r="T17" s="5">
        <f t="shared" si="2"/>
        <v>0</v>
      </c>
      <c r="U17" s="5">
        <v>61.168037497513424</v>
      </c>
      <c r="W17" s="5">
        <f t="shared" si="3"/>
        <v>0</v>
      </c>
    </row>
    <row r="18" spans="3:23" x14ac:dyDescent="0.25">
      <c r="C18" s="5">
        <v>2</v>
      </c>
      <c r="D18" s="5">
        <v>1</v>
      </c>
      <c r="E18" s="5">
        <v>1</v>
      </c>
      <c r="F18" s="5">
        <v>0.98</v>
      </c>
      <c r="G18" s="5">
        <v>6</v>
      </c>
      <c r="H18" s="5">
        <v>0.12</v>
      </c>
      <c r="J18" s="8">
        <f t="shared" si="0"/>
        <v>0</v>
      </c>
      <c r="L18" s="5" t="e">
        <f>#REF!/#REF!</f>
        <v>#REF!</v>
      </c>
      <c r="N18" s="5">
        <v>2</v>
      </c>
      <c r="O18" s="5">
        <v>103.61171730972728</v>
      </c>
      <c r="Q18" s="5">
        <f t="shared" si="1"/>
        <v>0</v>
      </c>
      <c r="R18" s="5">
        <v>77.925758182364135</v>
      </c>
      <c r="T18" s="5">
        <f t="shared" si="2"/>
        <v>0</v>
      </c>
      <c r="U18" s="5">
        <v>61.168037497513424</v>
      </c>
      <c r="W18" s="5">
        <f t="shared" si="3"/>
        <v>0</v>
      </c>
    </row>
    <row r="19" spans="3:23" x14ac:dyDescent="0.25">
      <c r="C19" s="5">
        <v>2</v>
      </c>
      <c r="D19" s="5">
        <v>1</v>
      </c>
      <c r="E19" s="5">
        <v>1</v>
      </c>
      <c r="F19" s="5">
        <v>0.98</v>
      </c>
      <c r="G19" s="5">
        <v>6</v>
      </c>
      <c r="H19" s="5">
        <v>0.12</v>
      </c>
      <c r="J19" s="8">
        <f t="shared" si="0"/>
        <v>0</v>
      </c>
      <c r="L19" s="5" t="e">
        <f>#REF!/#REF!</f>
        <v>#REF!</v>
      </c>
      <c r="N19" s="5">
        <v>2</v>
      </c>
      <c r="O19" s="5">
        <v>103.61171730972728</v>
      </c>
      <c r="Q19" s="5">
        <f t="shared" si="1"/>
        <v>0</v>
      </c>
      <c r="R19" s="5">
        <v>77.925758182364135</v>
      </c>
      <c r="T19" s="5">
        <f t="shared" si="2"/>
        <v>0</v>
      </c>
      <c r="U19" s="5">
        <v>61.168037497513424</v>
      </c>
      <c r="W19" s="5">
        <f t="shared" si="3"/>
        <v>0</v>
      </c>
    </row>
    <row r="20" spans="3:23" x14ac:dyDescent="0.25">
      <c r="C20" s="5">
        <v>2</v>
      </c>
      <c r="D20" s="5">
        <v>1</v>
      </c>
      <c r="E20" s="5">
        <v>1</v>
      </c>
      <c r="F20" s="5">
        <v>0.98</v>
      </c>
      <c r="G20" s="5">
        <v>6</v>
      </c>
      <c r="H20" s="5">
        <v>0.12</v>
      </c>
      <c r="J20" s="8">
        <f t="shared" si="0"/>
        <v>0</v>
      </c>
      <c r="L20" s="5" t="e">
        <f>#REF!/#REF!</f>
        <v>#REF!</v>
      </c>
      <c r="N20" s="5">
        <v>2</v>
      </c>
      <c r="O20" s="5">
        <v>103.61171730972728</v>
      </c>
      <c r="Q20" s="5">
        <f t="shared" si="1"/>
        <v>0</v>
      </c>
      <c r="R20" s="5">
        <v>77.925758182364135</v>
      </c>
      <c r="T20" s="5">
        <f t="shared" si="2"/>
        <v>0</v>
      </c>
      <c r="U20" s="5">
        <v>61.168037497513424</v>
      </c>
      <c r="W20" s="5">
        <f t="shared" si="3"/>
        <v>0</v>
      </c>
    </row>
    <row r="21" spans="3:23" x14ac:dyDescent="0.25">
      <c r="C21" s="5">
        <v>2</v>
      </c>
      <c r="D21" s="5">
        <v>1</v>
      </c>
      <c r="E21" s="5">
        <v>1</v>
      </c>
      <c r="F21" s="5">
        <v>0.98</v>
      </c>
      <c r="G21" s="5">
        <v>6</v>
      </c>
      <c r="H21" s="5">
        <v>0.12</v>
      </c>
      <c r="J21" s="8">
        <f t="shared" si="0"/>
        <v>0</v>
      </c>
      <c r="L21" s="5" t="e">
        <f>#REF!/#REF!</f>
        <v>#REF!</v>
      </c>
      <c r="N21" s="5">
        <v>2</v>
      </c>
      <c r="O21" s="5">
        <v>103.61171730972728</v>
      </c>
      <c r="Q21" s="5">
        <f t="shared" si="1"/>
        <v>0</v>
      </c>
      <c r="R21" s="5">
        <v>77.925758182364135</v>
      </c>
      <c r="T21" s="5">
        <f t="shared" si="2"/>
        <v>0</v>
      </c>
      <c r="U21" s="5">
        <v>61.168037497513424</v>
      </c>
      <c r="W21" s="5">
        <f t="shared" si="3"/>
        <v>0</v>
      </c>
    </row>
    <row r="22" spans="3:23" x14ac:dyDescent="0.25">
      <c r="C22" s="5">
        <v>2</v>
      </c>
      <c r="D22" s="5">
        <v>1</v>
      </c>
      <c r="E22" s="5">
        <v>1</v>
      </c>
      <c r="F22" s="5">
        <v>0.98</v>
      </c>
      <c r="G22" s="5">
        <v>6</v>
      </c>
      <c r="H22" s="5">
        <v>0.12</v>
      </c>
      <c r="J22" s="8">
        <f t="shared" si="0"/>
        <v>0</v>
      </c>
      <c r="L22" s="5" t="e">
        <f>#REF!/#REF!</f>
        <v>#REF!</v>
      </c>
      <c r="N22" s="5">
        <v>2</v>
      </c>
      <c r="O22" s="5">
        <v>103.61171730972728</v>
      </c>
      <c r="Q22" s="5">
        <f t="shared" si="1"/>
        <v>0</v>
      </c>
      <c r="R22" s="5">
        <v>77.925758182364135</v>
      </c>
      <c r="T22" s="5">
        <f t="shared" si="2"/>
        <v>0</v>
      </c>
      <c r="U22" s="5">
        <v>61.168037497513424</v>
      </c>
      <c r="W22" s="5">
        <f t="shared" si="3"/>
        <v>0</v>
      </c>
    </row>
    <row r="23" spans="3:23" x14ac:dyDescent="0.25">
      <c r="C23" s="5">
        <v>2</v>
      </c>
      <c r="D23" s="5">
        <v>2</v>
      </c>
      <c r="E23" s="5">
        <v>1</v>
      </c>
      <c r="F23" s="5">
        <v>0.98</v>
      </c>
      <c r="G23" s="5">
        <v>6</v>
      </c>
      <c r="H23" s="5">
        <v>0.12</v>
      </c>
      <c r="J23" s="8">
        <f t="shared" si="0"/>
        <v>0</v>
      </c>
      <c r="N23" s="5">
        <v>2</v>
      </c>
      <c r="O23" s="5">
        <v>103.61171730972728</v>
      </c>
      <c r="Q23" s="5">
        <f t="shared" si="1"/>
        <v>0</v>
      </c>
      <c r="R23" s="5">
        <v>77.925758182364135</v>
      </c>
      <c r="T23" s="5">
        <f t="shared" si="2"/>
        <v>0</v>
      </c>
      <c r="U23" s="5">
        <v>61.168037497513424</v>
      </c>
      <c r="W23" s="5">
        <f t="shared" si="3"/>
        <v>0</v>
      </c>
    </row>
    <row r="24" spans="3:23" x14ac:dyDescent="0.25">
      <c r="C24" s="5">
        <v>2</v>
      </c>
      <c r="D24" s="5">
        <v>2</v>
      </c>
      <c r="E24" s="5">
        <v>1</v>
      </c>
      <c r="F24" s="5">
        <v>0.98</v>
      </c>
      <c r="G24" s="5">
        <v>6</v>
      </c>
      <c r="H24" s="5">
        <v>0.12</v>
      </c>
      <c r="J24" s="8">
        <f t="shared" si="0"/>
        <v>0</v>
      </c>
      <c r="N24" s="5">
        <v>2</v>
      </c>
      <c r="O24" s="5">
        <v>103.61171730972728</v>
      </c>
      <c r="Q24" s="5">
        <f t="shared" si="1"/>
        <v>0</v>
      </c>
      <c r="R24" s="5">
        <v>77.925758182364135</v>
      </c>
      <c r="T24" s="5">
        <f t="shared" si="2"/>
        <v>0</v>
      </c>
      <c r="U24" s="5">
        <v>61.168037497513424</v>
      </c>
      <c r="W24" s="5">
        <f t="shared" si="3"/>
        <v>0</v>
      </c>
    </row>
    <row r="25" spans="3:23" x14ac:dyDescent="0.25">
      <c r="C25" s="5">
        <v>2</v>
      </c>
      <c r="D25" s="5">
        <v>2</v>
      </c>
      <c r="E25" s="5">
        <v>1</v>
      </c>
      <c r="F25" s="5">
        <v>0.98</v>
      </c>
      <c r="G25" s="5">
        <v>6</v>
      </c>
      <c r="H25" s="5">
        <v>0.12</v>
      </c>
      <c r="J25" s="8">
        <f t="shared" si="0"/>
        <v>0</v>
      </c>
      <c r="N25" s="5">
        <v>2</v>
      </c>
      <c r="O25" s="5">
        <v>103.61171730972728</v>
      </c>
      <c r="Q25" s="5">
        <f t="shared" si="1"/>
        <v>0</v>
      </c>
      <c r="R25" s="5">
        <v>77.925758182364135</v>
      </c>
      <c r="T25" s="5">
        <f t="shared" si="2"/>
        <v>0</v>
      </c>
      <c r="U25" s="5">
        <v>61.168037497513424</v>
      </c>
      <c r="W25" s="5">
        <f t="shared" si="3"/>
        <v>0</v>
      </c>
    </row>
    <row r="26" spans="3:23" x14ac:dyDescent="0.25">
      <c r="C26" s="5">
        <v>2</v>
      </c>
      <c r="D26" s="5">
        <v>2</v>
      </c>
      <c r="E26" s="5">
        <v>1</v>
      </c>
      <c r="F26" s="5">
        <v>0.98</v>
      </c>
      <c r="G26" s="5">
        <v>6</v>
      </c>
      <c r="H26" s="5">
        <v>0.12</v>
      </c>
      <c r="J26" s="8">
        <f t="shared" si="0"/>
        <v>0</v>
      </c>
      <c r="N26" s="5">
        <v>2</v>
      </c>
      <c r="O26" s="5">
        <v>103.61171730972728</v>
      </c>
      <c r="Q26" s="5">
        <f t="shared" si="1"/>
        <v>0</v>
      </c>
      <c r="R26" s="5">
        <v>77.925758182364135</v>
      </c>
      <c r="T26" s="5">
        <f t="shared" si="2"/>
        <v>0</v>
      </c>
      <c r="U26" s="5">
        <v>61.168037497513424</v>
      </c>
      <c r="W26" s="5">
        <f t="shared" si="3"/>
        <v>0</v>
      </c>
    </row>
    <row r="27" spans="3:23" x14ac:dyDescent="0.25">
      <c r="C27" s="5">
        <v>2</v>
      </c>
      <c r="D27" s="5">
        <v>2</v>
      </c>
      <c r="E27" s="5">
        <v>1</v>
      </c>
      <c r="F27" s="5">
        <v>0.98</v>
      </c>
      <c r="G27" s="5">
        <v>6</v>
      </c>
      <c r="H27" s="5">
        <v>0.12</v>
      </c>
      <c r="J27" s="8">
        <f t="shared" si="0"/>
        <v>0</v>
      </c>
      <c r="N27" s="5">
        <v>2</v>
      </c>
      <c r="O27" s="5">
        <v>103.61171730972728</v>
      </c>
      <c r="Q27" s="5">
        <f t="shared" si="1"/>
        <v>0</v>
      </c>
      <c r="R27" s="5">
        <v>77.925758182364135</v>
      </c>
      <c r="T27" s="5">
        <f t="shared" si="2"/>
        <v>0</v>
      </c>
      <c r="U27" s="5">
        <v>61.168037497513424</v>
      </c>
      <c r="W27" s="5">
        <f t="shared" si="3"/>
        <v>0</v>
      </c>
    </row>
    <row r="28" spans="3:23" x14ac:dyDescent="0.25">
      <c r="C28" s="5">
        <v>2</v>
      </c>
      <c r="D28" s="5">
        <v>2</v>
      </c>
      <c r="E28" s="5">
        <v>1</v>
      </c>
      <c r="F28" s="5">
        <v>0.98</v>
      </c>
      <c r="G28" s="5">
        <v>6</v>
      </c>
      <c r="H28" s="5">
        <v>0.12</v>
      </c>
      <c r="J28" s="8">
        <f t="shared" si="0"/>
        <v>0</v>
      </c>
      <c r="N28" s="5">
        <v>2</v>
      </c>
      <c r="O28" s="5">
        <v>103.61171730972728</v>
      </c>
      <c r="Q28" s="5">
        <f t="shared" si="1"/>
        <v>0</v>
      </c>
      <c r="R28" s="5">
        <v>77.925758182364135</v>
      </c>
      <c r="T28" s="5">
        <f t="shared" si="2"/>
        <v>0</v>
      </c>
      <c r="U28" s="5">
        <v>61.168037497513424</v>
      </c>
    </row>
    <row r="29" spans="3:23" x14ac:dyDescent="0.25">
      <c r="C29" s="5">
        <v>2</v>
      </c>
      <c r="D29" s="5">
        <v>2</v>
      </c>
      <c r="E29" s="5">
        <v>1</v>
      </c>
      <c r="F29" s="5">
        <v>0.98</v>
      </c>
      <c r="G29" s="5">
        <v>6</v>
      </c>
      <c r="H29" s="5">
        <v>0.12</v>
      </c>
      <c r="J29" s="8">
        <f t="shared" si="0"/>
        <v>0</v>
      </c>
      <c r="N29" s="5">
        <v>2</v>
      </c>
      <c r="O29" s="5">
        <v>103.61171730972728</v>
      </c>
      <c r="Q29" s="5">
        <f t="shared" si="1"/>
        <v>0</v>
      </c>
      <c r="R29" s="5">
        <v>77.925758182364135</v>
      </c>
      <c r="T29" s="5">
        <f t="shared" si="2"/>
        <v>0</v>
      </c>
      <c r="U29" s="5">
        <v>61.168037497513424</v>
      </c>
    </row>
    <row r="30" spans="3:23" x14ac:dyDescent="0.25">
      <c r="C30" s="5">
        <v>2</v>
      </c>
      <c r="D30" s="5">
        <v>1</v>
      </c>
      <c r="E30" s="5">
        <v>1</v>
      </c>
      <c r="F30" s="5">
        <v>0.98</v>
      </c>
      <c r="G30" s="5">
        <v>6</v>
      </c>
      <c r="H30" s="5">
        <v>0.12</v>
      </c>
      <c r="J30" s="8">
        <f t="shared" si="0"/>
        <v>0</v>
      </c>
      <c r="L30" s="5" t="e">
        <f>#REF!/#REF!</f>
        <v>#REF!</v>
      </c>
      <c r="N30" s="5">
        <v>2</v>
      </c>
      <c r="O30" s="5">
        <v>103.61171730972728</v>
      </c>
      <c r="Q30" s="5">
        <f t="shared" si="1"/>
        <v>0</v>
      </c>
      <c r="R30" s="5">
        <v>77.925758182364135</v>
      </c>
      <c r="U30" s="5">
        <v>61.168037497513424</v>
      </c>
    </row>
    <row r="31" spans="3:23" x14ac:dyDescent="0.25">
      <c r="C31" s="5">
        <v>2</v>
      </c>
      <c r="D31" s="5">
        <v>1</v>
      </c>
      <c r="E31" s="5">
        <v>1</v>
      </c>
      <c r="F31" s="5">
        <v>0.98</v>
      </c>
      <c r="G31" s="5">
        <v>6</v>
      </c>
      <c r="H31" s="5">
        <v>0.12</v>
      </c>
      <c r="J31" s="8">
        <f t="shared" si="0"/>
        <v>0</v>
      </c>
      <c r="L31" s="5" t="e">
        <f>#REF!/#REF!</f>
        <v>#REF!</v>
      </c>
      <c r="N31" s="5">
        <v>2</v>
      </c>
      <c r="O31" s="5">
        <v>103.61171730972728</v>
      </c>
      <c r="Q31" s="5">
        <f t="shared" si="1"/>
        <v>0</v>
      </c>
      <c r="R31" s="5">
        <v>77.925758182364135</v>
      </c>
      <c r="U31" s="5">
        <v>61.168037497513424</v>
      </c>
    </row>
    <row r="32" spans="3:23" x14ac:dyDescent="0.25">
      <c r="C32" s="5">
        <v>2</v>
      </c>
      <c r="D32" s="5">
        <v>1</v>
      </c>
      <c r="E32" s="5">
        <v>1</v>
      </c>
      <c r="F32" s="5">
        <v>0.98</v>
      </c>
      <c r="G32" s="5">
        <v>6</v>
      </c>
      <c r="H32" s="5">
        <v>0.12</v>
      </c>
      <c r="J32" s="8">
        <f t="shared" si="0"/>
        <v>0</v>
      </c>
      <c r="L32" s="5" t="e">
        <f>#REF!/#REF!</f>
        <v>#REF!</v>
      </c>
      <c r="N32" s="5">
        <v>2</v>
      </c>
      <c r="O32" s="5">
        <v>103.61171730972728</v>
      </c>
      <c r="Q32" s="5">
        <f t="shared" si="1"/>
        <v>0</v>
      </c>
      <c r="R32" s="5">
        <v>77.925758182364135</v>
      </c>
      <c r="U32" s="5">
        <v>61.168037497513424</v>
      </c>
    </row>
    <row r="33" spans="3:21" x14ac:dyDescent="0.25">
      <c r="C33" s="5">
        <v>2</v>
      </c>
      <c r="D33" s="5">
        <v>1</v>
      </c>
      <c r="E33" s="5">
        <v>1</v>
      </c>
      <c r="F33" s="5">
        <v>0.98</v>
      </c>
      <c r="G33" s="5">
        <v>6</v>
      </c>
      <c r="H33" s="5">
        <v>0.12</v>
      </c>
      <c r="J33" s="8">
        <f t="shared" si="0"/>
        <v>0</v>
      </c>
      <c r="L33" s="5" t="e">
        <f>#REF!/#REF!</f>
        <v>#REF!</v>
      </c>
      <c r="N33" s="5">
        <v>2</v>
      </c>
      <c r="O33" s="5">
        <v>103.61171730972728</v>
      </c>
      <c r="Q33" s="5">
        <f t="shared" si="1"/>
        <v>0</v>
      </c>
      <c r="R33" s="5">
        <v>77.925758182364135</v>
      </c>
      <c r="U33" s="5">
        <v>61.168037497513424</v>
      </c>
    </row>
    <row r="34" spans="3:21" x14ac:dyDescent="0.25">
      <c r="C34" s="5">
        <v>2</v>
      </c>
      <c r="D34" s="5">
        <v>1</v>
      </c>
      <c r="E34" s="5">
        <v>1</v>
      </c>
      <c r="F34" s="5">
        <v>0.98</v>
      </c>
      <c r="G34" s="5">
        <v>6</v>
      </c>
      <c r="H34" s="5">
        <v>0.12</v>
      </c>
      <c r="J34" s="8">
        <f t="shared" si="0"/>
        <v>0</v>
      </c>
      <c r="L34" s="5" t="e">
        <f>#REF!/#REF!</f>
        <v>#REF!</v>
      </c>
      <c r="N34" s="5">
        <v>2</v>
      </c>
      <c r="O34" s="5">
        <v>103.61171730972728</v>
      </c>
      <c r="Q34" s="5">
        <f t="shared" si="1"/>
        <v>0</v>
      </c>
      <c r="R34" s="5">
        <v>77.925758182364135</v>
      </c>
      <c r="U34" s="5">
        <v>61.168037497513424</v>
      </c>
    </row>
    <row r="35" spans="3:21" x14ac:dyDescent="0.25">
      <c r="C35" s="5">
        <v>2</v>
      </c>
      <c r="D35" s="5">
        <v>1</v>
      </c>
      <c r="E35" s="5">
        <v>1</v>
      </c>
      <c r="F35" s="5">
        <v>0.98</v>
      </c>
      <c r="G35" s="5">
        <v>6</v>
      </c>
      <c r="H35" s="5">
        <v>0.12</v>
      </c>
      <c r="J35" s="8">
        <f t="shared" si="0"/>
        <v>0</v>
      </c>
      <c r="L35" s="5" t="e">
        <f>#REF!/#REF!</f>
        <v>#REF!</v>
      </c>
      <c r="N35" s="5">
        <v>2</v>
      </c>
      <c r="O35" s="5">
        <v>103.61171730972728</v>
      </c>
      <c r="Q35" s="5">
        <f t="shared" si="1"/>
        <v>0</v>
      </c>
      <c r="R35" s="5">
        <v>77.925758182364135</v>
      </c>
      <c r="U35" s="5">
        <v>61.168037497513424</v>
      </c>
    </row>
    <row r="36" spans="3:21" x14ac:dyDescent="0.25">
      <c r="C36" s="5">
        <v>2</v>
      </c>
      <c r="D36" s="5">
        <v>1</v>
      </c>
      <c r="E36" s="5">
        <v>1</v>
      </c>
      <c r="F36" s="5">
        <v>0.98</v>
      </c>
      <c r="G36" s="5">
        <v>6</v>
      </c>
      <c r="H36" s="5">
        <v>0.12</v>
      </c>
      <c r="J36" s="8">
        <f t="shared" si="0"/>
        <v>0</v>
      </c>
      <c r="L36" s="5" t="e">
        <f>#REF!/#REF!</f>
        <v>#REF!</v>
      </c>
      <c r="N36" s="5">
        <v>2</v>
      </c>
      <c r="O36" s="5">
        <v>103.61171730972728</v>
      </c>
      <c r="Q36" s="5">
        <f t="shared" si="1"/>
        <v>0</v>
      </c>
      <c r="R36" s="5">
        <v>77.925758182364135</v>
      </c>
      <c r="U36" s="5">
        <v>61.168037497513424</v>
      </c>
    </row>
    <row r="37" spans="3:21" x14ac:dyDescent="0.25">
      <c r="C37" s="5">
        <v>2</v>
      </c>
      <c r="D37" s="5">
        <v>2</v>
      </c>
      <c r="E37" s="5">
        <v>1</v>
      </c>
      <c r="F37" s="5">
        <v>0.98</v>
      </c>
      <c r="G37" s="5">
        <v>6</v>
      </c>
      <c r="H37" s="5">
        <v>0.12</v>
      </c>
      <c r="N37" s="5">
        <v>2</v>
      </c>
      <c r="O37" s="5">
        <v>103.61171730972728</v>
      </c>
      <c r="Q37" s="5">
        <f t="shared" si="1"/>
        <v>0</v>
      </c>
      <c r="R37" s="5">
        <v>77.925758182364135</v>
      </c>
      <c r="U37" s="5">
        <v>61.168037497513424</v>
      </c>
    </row>
    <row r="38" spans="3:21" x14ac:dyDescent="0.25">
      <c r="C38" s="5">
        <v>2</v>
      </c>
      <c r="D38" s="5">
        <v>2</v>
      </c>
      <c r="E38" s="5">
        <v>1</v>
      </c>
      <c r="F38" s="5">
        <v>0.98</v>
      </c>
      <c r="G38" s="5">
        <v>6</v>
      </c>
      <c r="H38" s="5">
        <v>0.12</v>
      </c>
      <c r="N38" s="5">
        <v>2</v>
      </c>
      <c r="O38" s="5">
        <v>103.61171730972728</v>
      </c>
      <c r="Q38" s="5">
        <f t="shared" si="1"/>
        <v>0</v>
      </c>
      <c r="R38" s="5">
        <v>77.925758182364135</v>
      </c>
      <c r="U38" s="5">
        <v>61.168037497513424</v>
      </c>
    </row>
    <row r="39" spans="3:21" x14ac:dyDescent="0.25">
      <c r="C39" s="5">
        <v>2</v>
      </c>
      <c r="D39" s="5">
        <v>2</v>
      </c>
      <c r="E39" s="5">
        <v>1</v>
      </c>
      <c r="F39" s="5">
        <v>0.98</v>
      </c>
      <c r="G39" s="5">
        <v>6</v>
      </c>
      <c r="H39" s="5">
        <v>0.12</v>
      </c>
      <c r="N39" s="5">
        <v>2</v>
      </c>
      <c r="O39" s="5">
        <v>103.61171730972728</v>
      </c>
      <c r="Q39" s="5">
        <f t="shared" si="1"/>
        <v>0</v>
      </c>
      <c r="R39" s="5">
        <v>77.925758182364135</v>
      </c>
      <c r="U39" s="5">
        <v>61.168037497513424</v>
      </c>
    </row>
    <row r="40" spans="3:21" x14ac:dyDescent="0.25">
      <c r="C40" s="5">
        <v>2</v>
      </c>
      <c r="D40" s="5">
        <v>2</v>
      </c>
      <c r="E40" s="5">
        <v>1</v>
      </c>
      <c r="F40" s="5">
        <v>0.98</v>
      </c>
      <c r="G40" s="5">
        <v>6</v>
      </c>
      <c r="H40" s="5">
        <v>0.12</v>
      </c>
      <c r="N40" s="5">
        <v>2</v>
      </c>
      <c r="O40" s="5">
        <v>103.61171730972728</v>
      </c>
      <c r="Q40" s="5">
        <f t="shared" si="1"/>
        <v>0</v>
      </c>
      <c r="R40" s="5">
        <v>77.925758182364135</v>
      </c>
      <c r="U40" s="5">
        <v>61.168037497513424</v>
      </c>
    </row>
    <row r="41" spans="3:21" x14ac:dyDescent="0.25">
      <c r="C41" s="5">
        <v>2</v>
      </c>
      <c r="D41" s="5">
        <v>2</v>
      </c>
      <c r="E41" s="5">
        <v>1</v>
      </c>
      <c r="F41" s="5">
        <v>0.98</v>
      </c>
      <c r="G41" s="5">
        <v>6</v>
      </c>
      <c r="H41" s="5">
        <v>0.12</v>
      </c>
      <c r="N41" s="5">
        <v>2</v>
      </c>
      <c r="O41" s="5">
        <v>103.61171730972728</v>
      </c>
      <c r="Q41" s="5">
        <f t="shared" si="1"/>
        <v>0</v>
      </c>
      <c r="R41" s="5">
        <v>77.925758182364135</v>
      </c>
      <c r="U41" s="5">
        <v>61.168037497513424</v>
      </c>
    </row>
    <row r="42" spans="3:21" x14ac:dyDescent="0.25">
      <c r="C42" s="5">
        <v>2</v>
      </c>
      <c r="D42" s="5">
        <v>2</v>
      </c>
      <c r="E42" s="5">
        <v>1</v>
      </c>
      <c r="F42" s="5">
        <v>0.98</v>
      </c>
      <c r="G42" s="5">
        <v>6</v>
      </c>
      <c r="H42" s="5">
        <v>0.12</v>
      </c>
      <c r="N42" s="5">
        <v>2</v>
      </c>
      <c r="O42" s="5">
        <v>103.61171730972728</v>
      </c>
      <c r="Q42" s="5">
        <f t="shared" si="1"/>
        <v>0</v>
      </c>
      <c r="R42" s="5">
        <v>77.925758182364135</v>
      </c>
      <c r="U42" s="5">
        <v>61.168037497513424</v>
      </c>
    </row>
    <row r="43" spans="3:21" x14ac:dyDescent="0.25">
      <c r="C43" s="5">
        <v>2</v>
      </c>
      <c r="D43" s="5">
        <v>2</v>
      </c>
      <c r="E43" s="5">
        <v>1</v>
      </c>
      <c r="F43" s="5">
        <v>0.98</v>
      </c>
      <c r="G43" s="5">
        <v>6</v>
      </c>
      <c r="H43" s="5">
        <v>0.12</v>
      </c>
      <c r="N43" s="5">
        <v>2</v>
      </c>
      <c r="O43" s="5">
        <v>103.61171730972728</v>
      </c>
      <c r="Q43" s="5">
        <f t="shared" si="1"/>
        <v>0</v>
      </c>
      <c r="R43" s="5">
        <v>77.925758182364135</v>
      </c>
      <c r="U43" s="5">
        <v>61.168037497513424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81AC-2AD4-43B5-AC2D-4C6A0E04E21A}">
  <dimension ref="A1:V43"/>
  <sheetViews>
    <sheetView zoomScale="85" zoomScaleNormal="85" workbookViewId="0">
      <selection activeCell="J2" sqref="J2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13.85546875" style="5" bestFit="1" customWidth="1"/>
    <col min="8" max="8" width="26.28515625" style="5" bestFit="1" customWidth="1"/>
    <col min="9" max="9" width="16.5703125" style="5" customWidth="1"/>
    <col min="10" max="10" width="26.28515625" style="5" bestFit="1" customWidth="1"/>
    <col min="11" max="11" width="16.5703125" style="5" customWidth="1"/>
    <col min="12" max="12" width="8.85546875" style="5"/>
    <col min="13" max="13" width="22.140625" style="5" customWidth="1"/>
    <col min="14" max="14" width="23.28515625" style="5" customWidth="1"/>
    <col min="15" max="15" width="26.5703125" style="5" customWidth="1"/>
    <col min="16" max="17" width="14.85546875" style="5" customWidth="1"/>
    <col min="18" max="18" width="23.5703125" style="5" bestFit="1" customWidth="1"/>
    <col min="19" max="19" width="15.7109375" style="5" bestFit="1" customWidth="1"/>
    <col min="20" max="20" width="15.7109375" style="5" customWidth="1"/>
    <col min="21" max="21" width="22.140625" style="5" bestFit="1" customWidth="1"/>
    <col min="22" max="22" width="14.28515625" style="5" bestFit="1" customWidth="1"/>
    <col min="23" max="16384" width="8.85546875" style="5"/>
  </cols>
  <sheetData>
    <row r="1" spans="1:22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</v>
      </c>
      <c r="H1" s="5" t="s">
        <v>4</v>
      </c>
      <c r="I1" s="5" t="s">
        <v>19</v>
      </c>
      <c r="J1" s="5" t="s">
        <v>25</v>
      </c>
      <c r="K1" s="5" t="s">
        <v>26</v>
      </c>
      <c r="L1" s="5" t="s">
        <v>0</v>
      </c>
      <c r="M1" s="5" t="s">
        <v>1</v>
      </c>
      <c r="N1" s="5" t="s">
        <v>17</v>
      </c>
      <c r="O1" s="5" t="s">
        <v>7</v>
      </c>
      <c r="P1" s="5" t="s">
        <v>10</v>
      </c>
      <c r="Q1" s="5" t="s">
        <v>28</v>
      </c>
      <c r="R1" s="5" t="s">
        <v>23</v>
      </c>
      <c r="S1" s="5" t="s">
        <v>21</v>
      </c>
      <c r="T1" s="5" t="s">
        <v>29</v>
      </c>
      <c r="U1" s="5" t="s">
        <v>30</v>
      </c>
      <c r="V1" s="5" t="s">
        <v>22</v>
      </c>
    </row>
    <row r="2" spans="1:22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9.6</v>
      </c>
      <c r="H2" s="5">
        <v>1.9</v>
      </c>
      <c r="I2" s="5">
        <f>H2/G2</f>
        <v>0.19791666666666666</v>
      </c>
      <c r="J2" s="5">
        <v>2.4500000000000002</v>
      </c>
      <c r="K2" s="5">
        <f>J2/G2</f>
        <v>0.25520833333333337</v>
      </c>
      <c r="L2" s="5">
        <v>7.42</v>
      </c>
      <c r="M2" s="5">
        <v>2</v>
      </c>
      <c r="N2" s="5">
        <v>100.13764513381244</v>
      </c>
      <c r="O2" s="5">
        <v>100.13764513381244</v>
      </c>
      <c r="P2" s="5">
        <f>O2/N2</f>
        <v>1</v>
      </c>
      <c r="Q2" s="5">
        <v>90.617055349814834</v>
      </c>
      <c r="R2" s="5">
        <v>90.617055349814834</v>
      </c>
      <c r="S2" s="5">
        <f>R2/Q2</f>
        <v>1</v>
      </c>
      <c r="T2" s="5">
        <v>61.168037497513424</v>
      </c>
      <c r="V2" s="5">
        <f>U2/T2</f>
        <v>0</v>
      </c>
    </row>
    <row r="3" spans="1:22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9.6</v>
      </c>
      <c r="H3" s="5">
        <v>1.1000000000000001</v>
      </c>
      <c r="I3" s="5">
        <f t="shared" ref="I3:I8" si="0">H3/G3</f>
        <v>0.11458333333333334</v>
      </c>
      <c r="J3" s="5">
        <v>1.3</v>
      </c>
      <c r="K3" s="5">
        <f>J3/G3</f>
        <v>0.13541666666666669</v>
      </c>
      <c r="L3" s="5">
        <v>7.4</v>
      </c>
      <c r="M3" s="5">
        <v>2</v>
      </c>
      <c r="N3" s="5">
        <v>100.13764513381244</v>
      </c>
      <c r="O3" s="5">
        <v>65.831914605823357</v>
      </c>
      <c r="P3" s="5">
        <f t="shared" ref="P3:P43" si="1">O3/N3</f>
        <v>0.65741424733778342</v>
      </c>
      <c r="Q3" s="5">
        <v>90.617055349814834</v>
      </c>
      <c r="R3" s="5">
        <v>65.510959863877488</v>
      </c>
      <c r="S3" s="5">
        <f t="shared" ref="S3:S29" si="2">R3/Q3</f>
        <v>0.72294293398722043</v>
      </c>
      <c r="T3" s="5">
        <v>61.168037497513424</v>
      </c>
      <c r="V3" s="5">
        <f t="shared" ref="V3:V27" si="3">U3/T3</f>
        <v>0</v>
      </c>
    </row>
    <row r="4" spans="1:22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9.6</v>
      </c>
      <c r="H4" s="5">
        <v>0.63</v>
      </c>
      <c r="I4" s="5">
        <f t="shared" si="0"/>
        <v>6.5625000000000003E-2</v>
      </c>
      <c r="J4" s="5">
        <v>0.68</v>
      </c>
      <c r="K4" s="5">
        <f>J4/G4</f>
        <v>7.0833333333333345E-2</v>
      </c>
      <c r="L4" s="5">
        <v>7.35</v>
      </c>
      <c r="M4" s="5">
        <v>2</v>
      </c>
      <c r="N4" s="5">
        <v>100.13764513381244</v>
      </c>
      <c r="O4" s="5">
        <v>41.506782888926175</v>
      </c>
      <c r="P4" s="5">
        <f t="shared" si="1"/>
        <v>0.41449729353492665</v>
      </c>
      <c r="Q4" s="5">
        <v>90.617055349814834</v>
      </c>
      <c r="R4" s="5">
        <v>59.013236913221903</v>
      </c>
      <c r="S4" s="5">
        <f t="shared" si="2"/>
        <v>0.65123763606541085</v>
      </c>
      <c r="T4" s="5">
        <v>61.168037497513424</v>
      </c>
      <c r="V4" s="5">
        <f t="shared" si="3"/>
        <v>0</v>
      </c>
    </row>
    <row r="5" spans="1:22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9.6</v>
      </c>
      <c r="H5" s="5">
        <v>0.2</v>
      </c>
      <c r="I5" s="5">
        <f t="shared" si="0"/>
        <v>2.0833333333333336E-2</v>
      </c>
      <c r="J5" s="5">
        <v>0.36</v>
      </c>
      <c r="K5" s="5">
        <f>J5/G5</f>
        <v>3.7499999999999999E-2</v>
      </c>
      <c r="L5" s="5">
        <v>7.36</v>
      </c>
      <c r="M5" s="5">
        <v>2</v>
      </c>
      <c r="N5" s="5">
        <v>100.13764513381244</v>
      </c>
      <c r="O5" s="5">
        <v>33.556865622532399</v>
      </c>
      <c r="P5" s="5">
        <f t="shared" si="1"/>
        <v>0.33510739720003263</v>
      </c>
      <c r="Q5" s="5">
        <v>90.617055349814834</v>
      </c>
      <c r="R5" s="5">
        <v>42.119157241517371</v>
      </c>
      <c r="S5" s="5">
        <f t="shared" si="2"/>
        <v>0.46480386146870573</v>
      </c>
      <c r="T5" s="5">
        <v>61.168037497513424</v>
      </c>
      <c r="V5" s="5">
        <f t="shared" si="3"/>
        <v>0</v>
      </c>
    </row>
    <row r="6" spans="1:22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9.6</v>
      </c>
      <c r="H6" s="5">
        <v>0.12</v>
      </c>
      <c r="I6" s="5">
        <f t="shared" si="0"/>
        <v>1.2500000000000001E-2</v>
      </c>
      <c r="J6" s="5">
        <v>0.17</v>
      </c>
      <c r="K6" s="5">
        <f>J6/G6</f>
        <v>1.7708333333333336E-2</v>
      </c>
      <c r="L6" s="5">
        <v>7.36</v>
      </c>
      <c r="M6" s="5">
        <v>2</v>
      </c>
      <c r="N6" s="5">
        <v>100.13764513381244</v>
      </c>
      <c r="O6" s="5">
        <v>25.962375565582189</v>
      </c>
      <c r="P6" s="5">
        <f t="shared" si="1"/>
        <v>0.25926688740172643</v>
      </c>
      <c r="Q6" s="5">
        <v>90.617055349814834</v>
      </c>
      <c r="R6" s="5">
        <v>39.990116104494049</v>
      </c>
      <c r="S6" s="5">
        <f t="shared" si="2"/>
        <v>0.44130893406453825</v>
      </c>
      <c r="T6" s="5">
        <v>61.168037497513424</v>
      </c>
      <c r="V6" s="5">
        <f t="shared" si="3"/>
        <v>0</v>
      </c>
    </row>
    <row r="7" spans="1:22" x14ac:dyDescent="0.25">
      <c r="C7" s="5">
        <v>1</v>
      </c>
      <c r="D7" s="5">
        <v>1</v>
      </c>
      <c r="E7" s="5">
        <v>1</v>
      </c>
      <c r="F7" s="5">
        <v>0.98</v>
      </c>
      <c r="G7" s="5">
        <v>9.6</v>
      </c>
      <c r="I7" s="5">
        <f t="shared" si="0"/>
        <v>0</v>
      </c>
      <c r="K7" s="5">
        <f>J7/G7</f>
        <v>0</v>
      </c>
      <c r="M7" s="5">
        <v>2</v>
      </c>
      <c r="N7" s="5">
        <v>100.13764513381244</v>
      </c>
      <c r="P7" s="5">
        <f t="shared" si="1"/>
        <v>0</v>
      </c>
      <c r="Q7" s="5">
        <v>90.617055349814834</v>
      </c>
      <c r="S7" s="5">
        <f t="shared" si="2"/>
        <v>0</v>
      </c>
      <c r="T7" s="5">
        <v>61.168037497513424</v>
      </c>
      <c r="V7" s="5">
        <f t="shared" si="3"/>
        <v>0</v>
      </c>
    </row>
    <row r="8" spans="1:22" x14ac:dyDescent="0.25">
      <c r="C8" s="5">
        <v>1</v>
      </c>
      <c r="D8" s="5">
        <v>1</v>
      </c>
      <c r="E8" s="5">
        <v>1</v>
      </c>
      <c r="F8" s="5">
        <v>0.98</v>
      </c>
      <c r="G8" s="5">
        <v>9.6</v>
      </c>
      <c r="I8" s="5">
        <f t="shared" si="0"/>
        <v>0</v>
      </c>
      <c r="K8" s="5">
        <f>J8/G8</f>
        <v>0</v>
      </c>
      <c r="M8" s="5">
        <v>2</v>
      </c>
      <c r="N8" s="5">
        <v>100.13764513381244</v>
      </c>
      <c r="P8" s="5">
        <f t="shared" si="1"/>
        <v>0</v>
      </c>
      <c r="Q8" s="5">
        <v>90.617055349814834</v>
      </c>
      <c r="S8" s="5">
        <f t="shared" si="2"/>
        <v>0</v>
      </c>
      <c r="T8" s="5">
        <v>61.168037497513424</v>
      </c>
      <c r="V8" s="5">
        <f t="shared" si="3"/>
        <v>0</v>
      </c>
    </row>
    <row r="9" spans="1:22" x14ac:dyDescent="0.25">
      <c r="C9" s="5">
        <v>1</v>
      </c>
      <c r="D9" s="5">
        <v>2</v>
      </c>
      <c r="E9" s="5">
        <v>1</v>
      </c>
      <c r="F9" s="5">
        <v>0.98</v>
      </c>
      <c r="G9" s="5">
        <v>9.6</v>
      </c>
      <c r="M9" s="5">
        <v>2</v>
      </c>
      <c r="N9" s="5">
        <v>100.13764513381244</v>
      </c>
      <c r="P9" s="5">
        <f t="shared" si="1"/>
        <v>0</v>
      </c>
      <c r="Q9" s="5">
        <v>90.617055349814834</v>
      </c>
      <c r="S9" s="5">
        <f t="shared" si="2"/>
        <v>0</v>
      </c>
      <c r="T9" s="5">
        <v>61.168037497513424</v>
      </c>
      <c r="V9" s="5">
        <f t="shared" si="3"/>
        <v>0</v>
      </c>
    </row>
    <row r="10" spans="1:22" x14ac:dyDescent="0.25">
      <c r="C10" s="5">
        <v>1</v>
      </c>
      <c r="D10" s="5">
        <v>2</v>
      </c>
      <c r="E10" s="5">
        <v>1</v>
      </c>
      <c r="F10" s="5">
        <v>0.98</v>
      </c>
      <c r="G10" s="5">
        <v>9.6</v>
      </c>
      <c r="M10" s="5">
        <v>2</v>
      </c>
      <c r="N10" s="5">
        <v>100.13764513381244</v>
      </c>
      <c r="P10" s="5">
        <f t="shared" si="1"/>
        <v>0</v>
      </c>
      <c r="Q10" s="5">
        <v>90.617055349814834</v>
      </c>
      <c r="S10" s="5">
        <f t="shared" si="2"/>
        <v>0</v>
      </c>
      <c r="T10" s="5">
        <v>61.168037497513424</v>
      </c>
      <c r="V10" s="5">
        <f t="shared" si="3"/>
        <v>0</v>
      </c>
    </row>
    <row r="11" spans="1:22" x14ac:dyDescent="0.25">
      <c r="C11" s="5">
        <v>1</v>
      </c>
      <c r="D11" s="5">
        <v>2</v>
      </c>
      <c r="E11" s="5">
        <v>1</v>
      </c>
      <c r="F11" s="5">
        <v>0.98</v>
      </c>
      <c r="G11" s="5">
        <v>9.6</v>
      </c>
      <c r="M11" s="5">
        <v>2</v>
      </c>
      <c r="N11" s="5">
        <v>100.13764513381244</v>
      </c>
      <c r="P11" s="5">
        <f t="shared" si="1"/>
        <v>0</v>
      </c>
      <c r="Q11" s="5">
        <v>90.617055349814834</v>
      </c>
      <c r="S11" s="5">
        <f t="shared" si="2"/>
        <v>0</v>
      </c>
      <c r="T11" s="5">
        <v>61.168037497513424</v>
      </c>
      <c r="V11" s="5">
        <f t="shared" si="3"/>
        <v>0</v>
      </c>
    </row>
    <row r="12" spans="1:22" x14ac:dyDescent="0.25">
      <c r="C12" s="5">
        <v>1</v>
      </c>
      <c r="D12" s="5">
        <v>2</v>
      </c>
      <c r="E12" s="5">
        <v>1</v>
      </c>
      <c r="F12" s="5">
        <v>0.98</v>
      </c>
      <c r="G12" s="5">
        <v>9.6</v>
      </c>
      <c r="M12" s="5">
        <v>2</v>
      </c>
      <c r="N12" s="5">
        <v>100.13764513381244</v>
      </c>
      <c r="P12" s="5">
        <f t="shared" si="1"/>
        <v>0</v>
      </c>
      <c r="Q12" s="5">
        <v>90.617055349814834</v>
      </c>
      <c r="S12" s="5">
        <f t="shared" si="2"/>
        <v>0</v>
      </c>
      <c r="T12" s="5">
        <v>61.168037497513424</v>
      </c>
      <c r="V12" s="5">
        <f t="shared" si="3"/>
        <v>0</v>
      </c>
    </row>
    <row r="13" spans="1:22" x14ac:dyDescent="0.25">
      <c r="C13" s="5">
        <v>1</v>
      </c>
      <c r="D13" s="5">
        <v>2</v>
      </c>
      <c r="E13" s="5">
        <v>1</v>
      </c>
      <c r="F13" s="5">
        <v>0.98</v>
      </c>
      <c r="G13" s="5">
        <v>9.6</v>
      </c>
      <c r="M13" s="5">
        <v>2</v>
      </c>
      <c r="N13" s="5">
        <v>100.13764513381244</v>
      </c>
      <c r="P13" s="5">
        <f t="shared" si="1"/>
        <v>0</v>
      </c>
      <c r="Q13" s="5">
        <v>90.617055349814834</v>
      </c>
      <c r="S13" s="5">
        <f t="shared" si="2"/>
        <v>0</v>
      </c>
      <c r="T13" s="5">
        <v>61.168037497513424</v>
      </c>
      <c r="V13" s="5">
        <f t="shared" si="3"/>
        <v>0</v>
      </c>
    </row>
    <row r="14" spans="1:22" x14ac:dyDescent="0.25">
      <c r="C14" s="5">
        <v>1</v>
      </c>
      <c r="D14" s="5">
        <v>2</v>
      </c>
      <c r="E14" s="5">
        <v>1</v>
      </c>
      <c r="F14" s="5">
        <v>0.98</v>
      </c>
      <c r="G14" s="5">
        <v>9.6</v>
      </c>
      <c r="M14" s="5">
        <v>2</v>
      </c>
      <c r="N14" s="5">
        <v>100.13764513381244</v>
      </c>
      <c r="P14" s="5">
        <f t="shared" si="1"/>
        <v>0</v>
      </c>
      <c r="Q14" s="5">
        <v>90.617055349814834</v>
      </c>
      <c r="S14" s="5">
        <f t="shared" si="2"/>
        <v>0</v>
      </c>
      <c r="T14" s="5">
        <v>61.168037497513424</v>
      </c>
      <c r="V14" s="5">
        <f t="shared" si="3"/>
        <v>0</v>
      </c>
    </row>
    <row r="15" spans="1:22" x14ac:dyDescent="0.25">
      <c r="C15" s="5">
        <v>1</v>
      </c>
      <c r="D15" s="5">
        <v>2</v>
      </c>
      <c r="E15" s="5">
        <v>1</v>
      </c>
      <c r="F15" s="5">
        <v>0.98</v>
      </c>
      <c r="G15" s="5">
        <v>9.6</v>
      </c>
      <c r="M15" s="5">
        <v>2</v>
      </c>
      <c r="N15" s="5">
        <v>100.13764513381244</v>
      </c>
      <c r="P15" s="5">
        <f t="shared" si="1"/>
        <v>0</v>
      </c>
      <c r="Q15" s="5">
        <v>90.617055349814834</v>
      </c>
      <c r="S15" s="5">
        <f t="shared" si="2"/>
        <v>0</v>
      </c>
      <c r="T15" s="5">
        <v>61.168037497513424</v>
      </c>
      <c r="V15" s="5">
        <f t="shared" si="3"/>
        <v>0</v>
      </c>
    </row>
    <row r="16" spans="1:22" x14ac:dyDescent="0.25">
      <c r="C16" s="5">
        <v>2</v>
      </c>
      <c r="D16" s="5">
        <v>1</v>
      </c>
      <c r="E16" s="5">
        <v>1</v>
      </c>
      <c r="F16" s="5">
        <v>0.98</v>
      </c>
      <c r="G16" s="5">
        <v>9.6</v>
      </c>
      <c r="I16" s="5" t="e">
        <f>#REF!/G16</f>
        <v>#REF!</v>
      </c>
      <c r="K16" s="5" t="e">
        <f>#REF!/#REF!</f>
        <v>#REF!</v>
      </c>
      <c r="M16" s="5">
        <v>2</v>
      </c>
      <c r="N16" s="5">
        <v>100.13764513381244</v>
      </c>
      <c r="P16" s="5">
        <f t="shared" si="1"/>
        <v>0</v>
      </c>
      <c r="Q16" s="5">
        <v>90.617055349814834</v>
      </c>
      <c r="S16" s="5">
        <f t="shared" si="2"/>
        <v>0</v>
      </c>
      <c r="T16" s="5">
        <v>61.168037497513424</v>
      </c>
      <c r="V16" s="5">
        <f>U16/T16</f>
        <v>0</v>
      </c>
    </row>
    <row r="17" spans="3:22" x14ac:dyDescent="0.25">
      <c r="C17" s="5">
        <v>2</v>
      </c>
      <c r="D17" s="5">
        <v>1</v>
      </c>
      <c r="E17" s="5">
        <v>1</v>
      </c>
      <c r="F17" s="5">
        <v>0.98</v>
      </c>
      <c r="G17" s="5">
        <v>9.6</v>
      </c>
      <c r="I17" s="5" t="e">
        <f>#REF!/G17</f>
        <v>#REF!</v>
      </c>
      <c r="K17" s="5" t="e">
        <f>#REF!/#REF!</f>
        <v>#REF!</v>
      </c>
      <c r="M17" s="5">
        <v>2</v>
      </c>
      <c r="N17" s="5">
        <v>100.13764513381244</v>
      </c>
      <c r="P17" s="5">
        <f t="shared" si="1"/>
        <v>0</v>
      </c>
      <c r="Q17" s="5">
        <v>90.617055349814834</v>
      </c>
      <c r="S17" s="5">
        <f t="shared" si="2"/>
        <v>0</v>
      </c>
      <c r="T17" s="5">
        <v>61.168037497513424</v>
      </c>
      <c r="V17" s="5">
        <f t="shared" si="3"/>
        <v>0</v>
      </c>
    </row>
    <row r="18" spans="3:22" x14ac:dyDescent="0.25">
      <c r="C18" s="5">
        <v>2</v>
      </c>
      <c r="D18" s="5">
        <v>1</v>
      </c>
      <c r="E18" s="5">
        <v>1</v>
      </c>
      <c r="F18" s="5">
        <v>0.98</v>
      </c>
      <c r="G18" s="5">
        <v>9.6</v>
      </c>
      <c r="I18" s="5" t="e">
        <f>#REF!/G18</f>
        <v>#REF!</v>
      </c>
      <c r="K18" s="5" t="e">
        <f>#REF!/#REF!</f>
        <v>#REF!</v>
      </c>
      <c r="M18" s="5">
        <v>2</v>
      </c>
      <c r="N18" s="5">
        <v>100.13764513381244</v>
      </c>
      <c r="P18" s="5">
        <f t="shared" si="1"/>
        <v>0</v>
      </c>
      <c r="Q18" s="5">
        <v>90.617055349814834</v>
      </c>
      <c r="S18" s="5">
        <f t="shared" si="2"/>
        <v>0</v>
      </c>
      <c r="T18" s="5">
        <v>61.168037497513424</v>
      </c>
      <c r="V18" s="5">
        <f t="shared" si="3"/>
        <v>0</v>
      </c>
    </row>
    <row r="19" spans="3:22" x14ac:dyDescent="0.25">
      <c r="C19" s="5">
        <v>2</v>
      </c>
      <c r="D19" s="5">
        <v>1</v>
      </c>
      <c r="E19" s="5">
        <v>1</v>
      </c>
      <c r="F19" s="5">
        <v>0.98</v>
      </c>
      <c r="G19" s="5">
        <v>9.6</v>
      </c>
      <c r="I19" s="5" t="e">
        <f>#REF!/G19</f>
        <v>#REF!</v>
      </c>
      <c r="K19" s="5" t="e">
        <f>#REF!/#REF!</f>
        <v>#REF!</v>
      </c>
      <c r="M19" s="5">
        <v>2</v>
      </c>
      <c r="N19" s="5">
        <v>100.13764513381244</v>
      </c>
      <c r="P19" s="5">
        <f t="shared" si="1"/>
        <v>0</v>
      </c>
      <c r="Q19" s="5">
        <v>90.617055349814834</v>
      </c>
      <c r="S19" s="5">
        <f t="shared" si="2"/>
        <v>0</v>
      </c>
      <c r="T19" s="5">
        <v>61.168037497513424</v>
      </c>
      <c r="V19" s="5">
        <f t="shared" si="3"/>
        <v>0</v>
      </c>
    </row>
    <row r="20" spans="3:22" x14ac:dyDescent="0.25">
      <c r="C20" s="5">
        <v>2</v>
      </c>
      <c r="D20" s="5">
        <v>1</v>
      </c>
      <c r="E20" s="5">
        <v>1</v>
      </c>
      <c r="F20" s="5">
        <v>0.98</v>
      </c>
      <c r="G20" s="5">
        <v>9.6</v>
      </c>
      <c r="I20" s="5" t="e">
        <f>#REF!/G20</f>
        <v>#REF!</v>
      </c>
      <c r="K20" s="5" t="e">
        <f>#REF!/#REF!</f>
        <v>#REF!</v>
      </c>
      <c r="M20" s="5">
        <v>2</v>
      </c>
      <c r="N20" s="5">
        <v>100.13764513381244</v>
      </c>
      <c r="P20" s="5">
        <f t="shared" si="1"/>
        <v>0</v>
      </c>
      <c r="Q20" s="5">
        <v>90.617055349814834</v>
      </c>
      <c r="S20" s="5">
        <f t="shared" si="2"/>
        <v>0</v>
      </c>
      <c r="T20" s="5">
        <v>61.168037497513424</v>
      </c>
      <c r="V20" s="5">
        <f t="shared" si="3"/>
        <v>0</v>
      </c>
    </row>
    <row r="21" spans="3:22" x14ac:dyDescent="0.25">
      <c r="C21" s="5">
        <v>2</v>
      </c>
      <c r="D21" s="5">
        <v>1</v>
      </c>
      <c r="E21" s="5">
        <v>1</v>
      </c>
      <c r="F21" s="5">
        <v>0.98</v>
      </c>
      <c r="G21" s="5">
        <v>9.6</v>
      </c>
      <c r="I21" s="5" t="e">
        <f>#REF!/G21</f>
        <v>#REF!</v>
      </c>
      <c r="K21" s="5" t="e">
        <f>#REF!/#REF!</f>
        <v>#REF!</v>
      </c>
      <c r="M21" s="5">
        <v>2</v>
      </c>
      <c r="N21" s="5">
        <v>100.13764513381244</v>
      </c>
      <c r="P21" s="5">
        <f t="shared" si="1"/>
        <v>0</v>
      </c>
      <c r="Q21" s="5">
        <v>90.617055349814834</v>
      </c>
      <c r="S21" s="5">
        <f t="shared" si="2"/>
        <v>0</v>
      </c>
      <c r="T21" s="5">
        <v>61.168037497513424</v>
      </c>
      <c r="V21" s="5">
        <f t="shared" si="3"/>
        <v>0</v>
      </c>
    </row>
    <row r="22" spans="3:22" x14ac:dyDescent="0.25">
      <c r="C22" s="5">
        <v>2</v>
      </c>
      <c r="D22" s="5">
        <v>1</v>
      </c>
      <c r="E22" s="5">
        <v>1</v>
      </c>
      <c r="F22" s="5">
        <v>0.98</v>
      </c>
      <c r="G22" s="5">
        <v>9.6</v>
      </c>
      <c r="I22" s="5" t="e">
        <f>#REF!/G22</f>
        <v>#REF!</v>
      </c>
      <c r="K22" s="5" t="e">
        <f>#REF!/#REF!</f>
        <v>#REF!</v>
      </c>
      <c r="M22" s="5">
        <v>2</v>
      </c>
      <c r="N22" s="5">
        <v>100.13764513381244</v>
      </c>
      <c r="P22" s="5">
        <f t="shared" si="1"/>
        <v>0</v>
      </c>
      <c r="Q22" s="5">
        <v>90.617055349814834</v>
      </c>
      <c r="S22" s="5">
        <f t="shared" si="2"/>
        <v>0</v>
      </c>
      <c r="T22" s="5">
        <v>61.168037497513424</v>
      </c>
      <c r="V22" s="5">
        <f t="shared" si="3"/>
        <v>0</v>
      </c>
    </row>
    <row r="23" spans="3:22" x14ac:dyDescent="0.25">
      <c r="C23" s="5">
        <v>2</v>
      </c>
      <c r="D23" s="5">
        <v>2</v>
      </c>
      <c r="E23" s="5">
        <v>1</v>
      </c>
      <c r="F23" s="5">
        <v>0.98</v>
      </c>
      <c r="G23" s="5">
        <v>9.6</v>
      </c>
      <c r="M23" s="5">
        <v>2</v>
      </c>
      <c r="N23" s="5">
        <v>100.13764513381244</v>
      </c>
      <c r="P23" s="5">
        <f t="shared" si="1"/>
        <v>0</v>
      </c>
      <c r="Q23" s="5">
        <v>90.617055349814834</v>
      </c>
      <c r="S23" s="5">
        <f t="shared" si="2"/>
        <v>0</v>
      </c>
      <c r="T23" s="5">
        <v>61.168037497513424</v>
      </c>
      <c r="V23" s="5">
        <f t="shared" si="3"/>
        <v>0</v>
      </c>
    </row>
    <row r="24" spans="3:22" x14ac:dyDescent="0.25">
      <c r="C24" s="5">
        <v>2</v>
      </c>
      <c r="D24" s="5">
        <v>2</v>
      </c>
      <c r="E24" s="5">
        <v>1</v>
      </c>
      <c r="F24" s="5">
        <v>0.98</v>
      </c>
      <c r="G24" s="5">
        <v>9.6</v>
      </c>
      <c r="M24" s="5">
        <v>2</v>
      </c>
      <c r="N24" s="5">
        <v>100.13764513381244</v>
      </c>
      <c r="P24" s="5">
        <f t="shared" si="1"/>
        <v>0</v>
      </c>
      <c r="Q24" s="5">
        <v>90.617055349814834</v>
      </c>
      <c r="S24" s="5">
        <f t="shared" si="2"/>
        <v>0</v>
      </c>
      <c r="T24" s="5">
        <v>61.168037497513424</v>
      </c>
      <c r="V24" s="5">
        <f t="shared" si="3"/>
        <v>0</v>
      </c>
    </row>
    <row r="25" spans="3:22" x14ac:dyDescent="0.25">
      <c r="C25" s="5">
        <v>2</v>
      </c>
      <c r="D25" s="5">
        <v>2</v>
      </c>
      <c r="E25" s="5">
        <v>1</v>
      </c>
      <c r="F25" s="5">
        <v>0.98</v>
      </c>
      <c r="G25" s="5">
        <v>9.6</v>
      </c>
      <c r="M25" s="5">
        <v>2</v>
      </c>
      <c r="N25" s="5">
        <v>100.13764513381244</v>
      </c>
      <c r="P25" s="5">
        <f t="shared" si="1"/>
        <v>0</v>
      </c>
      <c r="Q25" s="5">
        <v>90.617055349814834</v>
      </c>
      <c r="S25" s="5">
        <f t="shared" si="2"/>
        <v>0</v>
      </c>
      <c r="T25" s="5">
        <v>61.168037497513424</v>
      </c>
      <c r="V25" s="5">
        <f t="shared" si="3"/>
        <v>0</v>
      </c>
    </row>
    <row r="26" spans="3:22" x14ac:dyDescent="0.25">
      <c r="C26" s="5">
        <v>2</v>
      </c>
      <c r="D26" s="5">
        <v>2</v>
      </c>
      <c r="E26" s="5">
        <v>1</v>
      </c>
      <c r="F26" s="5">
        <v>0.98</v>
      </c>
      <c r="G26" s="5">
        <v>9.6</v>
      </c>
      <c r="M26" s="5">
        <v>2</v>
      </c>
      <c r="N26" s="5">
        <v>100.13764513381244</v>
      </c>
      <c r="P26" s="5">
        <f t="shared" si="1"/>
        <v>0</v>
      </c>
      <c r="Q26" s="5">
        <v>90.617055349814834</v>
      </c>
      <c r="S26" s="5">
        <f t="shared" si="2"/>
        <v>0</v>
      </c>
      <c r="T26" s="5">
        <v>61.168037497513424</v>
      </c>
      <c r="V26" s="5">
        <f t="shared" si="3"/>
        <v>0</v>
      </c>
    </row>
    <row r="27" spans="3:22" x14ac:dyDescent="0.25">
      <c r="C27" s="5">
        <v>2</v>
      </c>
      <c r="D27" s="5">
        <v>2</v>
      </c>
      <c r="E27" s="5">
        <v>1</v>
      </c>
      <c r="F27" s="5">
        <v>0.98</v>
      </c>
      <c r="G27" s="5">
        <v>9.6</v>
      </c>
      <c r="M27" s="5">
        <v>2</v>
      </c>
      <c r="N27" s="5">
        <v>100.13764513381244</v>
      </c>
      <c r="P27" s="5">
        <f t="shared" si="1"/>
        <v>0</v>
      </c>
      <c r="Q27" s="5">
        <v>90.617055349814834</v>
      </c>
      <c r="S27" s="5">
        <f t="shared" si="2"/>
        <v>0</v>
      </c>
      <c r="T27" s="5">
        <v>61.168037497513424</v>
      </c>
      <c r="V27" s="5">
        <f t="shared" si="3"/>
        <v>0</v>
      </c>
    </row>
    <row r="28" spans="3:22" x14ac:dyDescent="0.25">
      <c r="C28" s="5">
        <v>2</v>
      </c>
      <c r="D28" s="5">
        <v>2</v>
      </c>
      <c r="E28" s="5">
        <v>1</v>
      </c>
      <c r="F28" s="5">
        <v>0.98</v>
      </c>
      <c r="G28" s="5">
        <v>9.6</v>
      </c>
      <c r="M28" s="5">
        <v>2</v>
      </c>
      <c r="N28" s="5">
        <v>100.13764513381244</v>
      </c>
      <c r="P28" s="5">
        <f t="shared" si="1"/>
        <v>0</v>
      </c>
      <c r="Q28" s="5">
        <v>90.617055349814834</v>
      </c>
      <c r="S28" s="5">
        <f t="shared" si="2"/>
        <v>0</v>
      </c>
      <c r="T28" s="5">
        <v>61.168037497513424</v>
      </c>
    </row>
    <row r="29" spans="3:22" x14ac:dyDescent="0.25">
      <c r="C29" s="5">
        <v>2</v>
      </c>
      <c r="D29" s="5">
        <v>2</v>
      </c>
      <c r="E29" s="5">
        <v>1</v>
      </c>
      <c r="F29" s="5">
        <v>0.98</v>
      </c>
      <c r="G29" s="5">
        <v>9.6</v>
      </c>
      <c r="M29" s="5">
        <v>2</v>
      </c>
      <c r="N29" s="5">
        <v>100.13764513381244</v>
      </c>
      <c r="P29" s="5">
        <f t="shared" si="1"/>
        <v>0</v>
      </c>
      <c r="Q29" s="5">
        <v>90.617055349814834</v>
      </c>
      <c r="S29" s="5">
        <f t="shared" si="2"/>
        <v>0</v>
      </c>
      <c r="T29" s="5">
        <v>61.168037497513424</v>
      </c>
    </row>
    <row r="30" spans="3:22" x14ac:dyDescent="0.25">
      <c r="C30" s="5">
        <v>2</v>
      </c>
      <c r="D30" s="5">
        <v>1</v>
      </c>
      <c r="E30" s="5">
        <v>1</v>
      </c>
      <c r="F30" s="5">
        <v>0.98</v>
      </c>
      <c r="G30" s="5">
        <v>9.6</v>
      </c>
      <c r="I30" s="5" t="e">
        <f>#REF!/G30</f>
        <v>#REF!</v>
      </c>
      <c r="K30" s="5" t="e">
        <f>#REF!/#REF!</f>
        <v>#REF!</v>
      </c>
      <c r="M30" s="5">
        <v>2</v>
      </c>
      <c r="N30" s="5">
        <v>100.13764513381244</v>
      </c>
      <c r="P30" s="5">
        <f t="shared" si="1"/>
        <v>0</v>
      </c>
      <c r="Q30" s="5">
        <v>90.617055349814834</v>
      </c>
      <c r="T30" s="5">
        <v>61.168037497513424</v>
      </c>
    </row>
    <row r="31" spans="3:22" x14ac:dyDescent="0.25">
      <c r="C31" s="5">
        <v>2</v>
      </c>
      <c r="D31" s="5">
        <v>1</v>
      </c>
      <c r="E31" s="5">
        <v>1</v>
      </c>
      <c r="F31" s="5">
        <v>0.98</v>
      </c>
      <c r="G31" s="5">
        <v>9.6</v>
      </c>
      <c r="I31" s="5" t="e">
        <f>#REF!/G31</f>
        <v>#REF!</v>
      </c>
      <c r="K31" s="5" t="e">
        <f>#REF!/#REF!</f>
        <v>#REF!</v>
      </c>
      <c r="M31" s="5">
        <v>2</v>
      </c>
      <c r="N31" s="5">
        <v>100.13764513381244</v>
      </c>
      <c r="P31" s="5">
        <f t="shared" si="1"/>
        <v>0</v>
      </c>
      <c r="Q31" s="5">
        <v>90.617055349814834</v>
      </c>
      <c r="T31" s="5">
        <v>61.168037497513424</v>
      </c>
    </row>
    <row r="32" spans="3:22" x14ac:dyDescent="0.25">
      <c r="C32" s="5">
        <v>2</v>
      </c>
      <c r="D32" s="5">
        <v>1</v>
      </c>
      <c r="E32" s="5">
        <v>1</v>
      </c>
      <c r="F32" s="5">
        <v>0.98</v>
      </c>
      <c r="G32" s="5">
        <v>9.6</v>
      </c>
      <c r="I32" s="5" t="e">
        <f>#REF!/G32</f>
        <v>#REF!</v>
      </c>
      <c r="K32" s="5" t="e">
        <f>#REF!/#REF!</f>
        <v>#REF!</v>
      </c>
      <c r="M32" s="5">
        <v>2</v>
      </c>
      <c r="N32" s="5">
        <v>100.13764513381244</v>
      </c>
      <c r="P32" s="5">
        <f t="shared" si="1"/>
        <v>0</v>
      </c>
      <c r="Q32" s="5">
        <v>90.617055349814834</v>
      </c>
      <c r="T32" s="5">
        <v>61.168037497513424</v>
      </c>
    </row>
    <row r="33" spans="3:20" x14ac:dyDescent="0.25">
      <c r="C33" s="5">
        <v>2</v>
      </c>
      <c r="D33" s="5">
        <v>1</v>
      </c>
      <c r="E33" s="5">
        <v>1</v>
      </c>
      <c r="F33" s="5">
        <v>0.98</v>
      </c>
      <c r="G33" s="5">
        <v>9.6</v>
      </c>
      <c r="I33" s="5" t="e">
        <f>#REF!/G33</f>
        <v>#REF!</v>
      </c>
      <c r="K33" s="5" t="e">
        <f>#REF!/#REF!</f>
        <v>#REF!</v>
      </c>
      <c r="M33" s="5">
        <v>2</v>
      </c>
      <c r="N33" s="5">
        <v>100.13764513381244</v>
      </c>
      <c r="P33" s="5">
        <f t="shared" si="1"/>
        <v>0</v>
      </c>
      <c r="Q33" s="5">
        <v>90.617055349814834</v>
      </c>
      <c r="T33" s="5">
        <v>61.168037497513424</v>
      </c>
    </row>
    <row r="34" spans="3:20" x14ac:dyDescent="0.25">
      <c r="C34" s="5">
        <v>2</v>
      </c>
      <c r="D34" s="5">
        <v>1</v>
      </c>
      <c r="E34" s="5">
        <v>1</v>
      </c>
      <c r="F34" s="5">
        <v>0.98</v>
      </c>
      <c r="G34" s="5">
        <v>9.6</v>
      </c>
      <c r="I34" s="5" t="e">
        <f>#REF!/G34</f>
        <v>#REF!</v>
      </c>
      <c r="K34" s="5" t="e">
        <f>#REF!/#REF!</f>
        <v>#REF!</v>
      </c>
      <c r="M34" s="5">
        <v>2</v>
      </c>
      <c r="N34" s="5">
        <v>100.13764513381244</v>
      </c>
      <c r="P34" s="5">
        <f t="shared" si="1"/>
        <v>0</v>
      </c>
      <c r="Q34" s="5">
        <v>90.617055349814834</v>
      </c>
      <c r="T34" s="5">
        <v>61.168037497513424</v>
      </c>
    </row>
    <row r="35" spans="3:20" x14ac:dyDescent="0.25">
      <c r="C35" s="5">
        <v>2</v>
      </c>
      <c r="D35" s="5">
        <v>1</v>
      </c>
      <c r="E35" s="5">
        <v>1</v>
      </c>
      <c r="F35" s="5">
        <v>0.98</v>
      </c>
      <c r="G35" s="5">
        <v>9.6</v>
      </c>
      <c r="I35" s="5" t="e">
        <f>#REF!/G35</f>
        <v>#REF!</v>
      </c>
      <c r="K35" s="5" t="e">
        <f>#REF!/#REF!</f>
        <v>#REF!</v>
      </c>
      <c r="M35" s="5">
        <v>2</v>
      </c>
      <c r="N35" s="5">
        <v>100.13764513381244</v>
      </c>
      <c r="P35" s="5">
        <f t="shared" si="1"/>
        <v>0</v>
      </c>
      <c r="Q35" s="5">
        <v>90.617055349814834</v>
      </c>
      <c r="T35" s="5">
        <v>61.168037497513424</v>
      </c>
    </row>
    <row r="36" spans="3:20" x14ac:dyDescent="0.25">
      <c r="C36" s="5">
        <v>2</v>
      </c>
      <c r="D36" s="5">
        <v>1</v>
      </c>
      <c r="E36" s="5">
        <v>1</v>
      </c>
      <c r="F36" s="5">
        <v>0.98</v>
      </c>
      <c r="G36" s="5">
        <v>9.6</v>
      </c>
      <c r="I36" s="5" t="e">
        <f>#REF!/G36</f>
        <v>#REF!</v>
      </c>
      <c r="K36" s="5" t="e">
        <f>#REF!/#REF!</f>
        <v>#REF!</v>
      </c>
      <c r="M36" s="5">
        <v>2</v>
      </c>
      <c r="N36" s="5">
        <v>100.13764513381244</v>
      </c>
      <c r="P36" s="5">
        <f t="shared" si="1"/>
        <v>0</v>
      </c>
      <c r="Q36" s="5">
        <v>90.617055349814834</v>
      </c>
      <c r="T36" s="5">
        <v>61.168037497513424</v>
      </c>
    </row>
    <row r="37" spans="3:20" x14ac:dyDescent="0.25">
      <c r="C37" s="5">
        <v>2</v>
      </c>
      <c r="D37" s="5">
        <v>2</v>
      </c>
      <c r="E37" s="5">
        <v>1</v>
      </c>
      <c r="F37" s="5">
        <v>0.98</v>
      </c>
      <c r="G37" s="5">
        <v>9.6</v>
      </c>
      <c r="M37" s="5">
        <v>2</v>
      </c>
      <c r="N37" s="5">
        <v>100.13764513381244</v>
      </c>
      <c r="P37" s="5">
        <f t="shared" si="1"/>
        <v>0</v>
      </c>
      <c r="Q37" s="5">
        <v>90.617055349814834</v>
      </c>
      <c r="T37" s="5">
        <v>61.168037497513424</v>
      </c>
    </row>
    <row r="38" spans="3:20" x14ac:dyDescent="0.25">
      <c r="C38" s="5">
        <v>2</v>
      </c>
      <c r="D38" s="5">
        <v>2</v>
      </c>
      <c r="E38" s="5">
        <v>1</v>
      </c>
      <c r="F38" s="5">
        <v>0.98</v>
      </c>
      <c r="G38" s="5">
        <v>9.6</v>
      </c>
      <c r="M38" s="5">
        <v>2</v>
      </c>
      <c r="N38" s="5">
        <v>100.13764513381244</v>
      </c>
      <c r="P38" s="5">
        <f t="shared" si="1"/>
        <v>0</v>
      </c>
      <c r="Q38" s="5">
        <v>90.617055349814834</v>
      </c>
      <c r="T38" s="5">
        <v>61.168037497513424</v>
      </c>
    </row>
    <row r="39" spans="3:20" x14ac:dyDescent="0.25">
      <c r="C39" s="5">
        <v>2</v>
      </c>
      <c r="D39" s="5">
        <v>2</v>
      </c>
      <c r="E39" s="5">
        <v>1</v>
      </c>
      <c r="F39" s="5">
        <v>0.98</v>
      </c>
      <c r="G39" s="5">
        <v>9.6</v>
      </c>
      <c r="M39" s="5">
        <v>2</v>
      </c>
      <c r="N39" s="5">
        <v>100.13764513381244</v>
      </c>
      <c r="P39" s="5">
        <f t="shared" si="1"/>
        <v>0</v>
      </c>
      <c r="Q39" s="5">
        <v>90.617055349814834</v>
      </c>
      <c r="T39" s="5">
        <v>61.168037497513424</v>
      </c>
    </row>
    <row r="40" spans="3:20" x14ac:dyDescent="0.25">
      <c r="C40" s="5">
        <v>2</v>
      </c>
      <c r="D40" s="5">
        <v>2</v>
      </c>
      <c r="E40" s="5">
        <v>1</v>
      </c>
      <c r="F40" s="5">
        <v>0.98</v>
      </c>
      <c r="G40" s="5">
        <v>9.6</v>
      </c>
      <c r="M40" s="5">
        <v>2</v>
      </c>
      <c r="N40" s="5">
        <v>100.13764513381244</v>
      </c>
      <c r="P40" s="5">
        <f t="shared" si="1"/>
        <v>0</v>
      </c>
      <c r="Q40" s="5">
        <v>90.617055349814834</v>
      </c>
      <c r="T40" s="5">
        <v>61.168037497513424</v>
      </c>
    </row>
    <row r="41" spans="3:20" x14ac:dyDescent="0.25">
      <c r="C41" s="5">
        <v>2</v>
      </c>
      <c r="D41" s="5">
        <v>2</v>
      </c>
      <c r="E41" s="5">
        <v>1</v>
      </c>
      <c r="F41" s="5">
        <v>0.98</v>
      </c>
      <c r="G41" s="5">
        <v>9.6</v>
      </c>
      <c r="M41" s="5">
        <v>2</v>
      </c>
      <c r="N41" s="5">
        <v>100.13764513381244</v>
      </c>
      <c r="P41" s="5">
        <f t="shared" si="1"/>
        <v>0</v>
      </c>
      <c r="Q41" s="5">
        <v>90.617055349814834</v>
      </c>
      <c r="T41" s="5">
        <v>61.168037497513424</v>
      </c>
    </row>
    <row r="42" spans="3:20" x14ac:dyDescent="0.25">
      <c r="C42" s="5">
        <v>2</v>
      </c>
      <c r="D42" s="5">
        <v>2</v>
      </c>
      <c r="E42" s="5">
        <v>1</v>
      </c>
      <c r="F42" s="5">
        <v>0.98</v>
      </c>
      <c r="G42" s="5">
        <v>9.6</v>
      </c>
      <c r="M42" s="5">
        <v>2</v>
      </c>
      <c r="N42" s="5">
        <v>100.13764513381244</v>
      </c>
      <c r="P42" s="5">
        <f t="shared" si="1"/>
        <v>0</v>
      </c>
      <c r="Q42" s="5">
        <v>90.617055349814834</v>
      </c>
      <c r="T42" s="5">
        <v>61.168037497513424</v>
      </c>
    </row>
    <row r="43" spans="3:20" x14ac:dyDescent="0.25">
      <c r="C43" s="5">
        <v>2</v>
      </c>
      <c r="D43" s="5">
        <v>2</v>
      </c>
      <c r="E43" s="5">
        <v>1</v>
      </c>
      <c r="F43" s="5">
        <v>0.98</v>
      </c>
      <c r="G43" s="5">
        <v>9.6</v>
      </c>
      <c r="M43" s="5">
        <v>2</v>
      </c>
      <c r="N43" s="5">
        <v>100.13764513381244</v>
      </c>
      <c r="P43" s="5">
        <f t="shared" si="1"/>
        <v>0</v>
      </c>
      <c r="Q43" s="5">
        <v>90.617055349814834</v>
      </c>
      <c r="T43" s="5">
        <v>61.168037497513424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2AD0-D9C2-4819-8229-2330E585FC93}">
  <dimension ref="A1:V43"/>
  <sheetViews>
    <sheetView tabSelected="1" zoomScale="85" zoomScaleNormal="85" workbookViewId="0">
      <selection activeCell="N2" sqref="N2:N43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13.85546875" style="5" bestFit="1" customWidth="1"/>
    <col min="8" max="8" width="26.28515625" style="5" bestFit="1" customWidth="1"/>
    <col min="9" max="9" width="16.5703125" style="5" customWidth="1"/>
    <col min="10" max="10" width="26.28515625" style="5" bestFit="1" customWidth="1"/>
    <col min="11" max="11" width="16.5703125" style="5" customWidth="1"/>
    <col min="12" max="12" width="8.85546875" style="5"/>
    <col min="13" max="13" width="22.140625" style="5" customWidth="1"/>
    <col min="14" max="14" width="23.28515625" style="5" customWidth="1"/>
    <col min="15" max="15" width="26.5703125" style="5" customWidth="1"/>
    <col min="16" max="17" width="14.85546875" style="5" customWidth="1"/>
    <col min="18" max="18" width="23.5703125" style="5" bestFit="1" customWidth="1"/>
    <col min="19" max="19" width="15.7109375" style="5" bestFit="1" customWidth="1"/>
    <col min="20" max="20" width="15.7109375" style="5" customWidth="1"/>
    <col min="21" max="21" width="22.140625" style="5" bestFit="1" customWidth="1"/>
    <col min="22" max="22" width="14.28515625" style="5" bestFit="1" customWidth="1"/>
    <col min="23" max="16384" width="8.85546875" style="5"/>
  </cols>
  <sheetData>
    <row r="1" spans="1:22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</v>
      </c>
      <c r="H1" s="5" t="s">
        <v>4</v>
      </c>
      <c r="I1" s="5" t="s">
        <v>19</v>
      </c>
      <c r="J1" s="5" t="s">
        <v>25</v>
      </c>
      <c r="K1" s="5" t="s">
        <v>26</v>
      </c>
      <c r="L1" s="5" t="s">
        <v>0</v>
      </c>
      <c r="M1" s="5" t="s">
        <v>1</v>
      </c>
      <c r="N1" s="5" t="s">
        <v>17</v>
      </c>
      <c r="O1" s="5" t="s">
        <v>7</v>
      </c>
      <c r="P1" s="5" t="s">
        <v>10</v>
      </c>
      <c r="Q1" s="5" t="s">
        <v>28</v>
      </c>
      <c r="R1" s="5" t="s">
        <v>23</v>
      </c>
      <c r="S1" s="5" t="s">
        <v>21</v>
      </c>
      <c r="T1" s="5" t="s">
        <v>29</v>
      </c>
      <c r="U1" s="5" t="s">
        <v>30</v>
      </c>
      <c r="V1" s="5" t="s">
        <v>22</v>
      </c>
    </row>
    <row r="2" spans="1:22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9.6</v>
      </c>
      <c r="H2" s="5">
        <v>3.28</v>
      </c>
      <c r="I2" s="5">
        <f>H2/G2</f>
        <v>0.34166666666666667</v>
      </c>
      <c r="J2" s="5">
        <v>5.2</v>
      </c>
      <c r="K2" s="5">
        <f>J2/G2</f>
        <v>0.54166666666666674</v>
      </c>
      <c r="L2" s="5">
        <v>7.42</v>
      </c>
      <c r="M2" s="5">
        <v>2</v>
      </c>
      <c r="N2" s="5">
        <v>102.19705271526051</v>
      </c>
      <c r="O2" s="5">
        <v>102.19705271526051</v>
      </c>
      <c r="P2" s="5">
        <f>O2/N2</f>
        <v>1</v>
      </c>
      <c r="Q2" s="5">
        <v>88.709213291962769</v>
      </c>
      <c r="R2" s="5">
        <v>88.709213291962769</v>
      </c>
      <c r="S2" s="5">
        <f>R2/Q2</f>
        <v>1</v>
      </c>
      <c r="T2" s="5">
        <v>61.168037497513424</v>
      </c>
      <c r="V2" s="5">
        <f>U2/T2</f>
        <v>0</v>
      </c>
    </row>
    <row r="3" spans="1:22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9.6</v>
      </c>
      <c r="H3" s="5">
        <v>2</v>
      </c>
      <c r="I3" s="5">
        <f t="shared" ref="I3:I8" si="0">H3/G3</f>
        <v>0.20833333333333334</v>
      </c>
      <c r="J3" s="5">
        <v>2.96</v>
      </c>
      <c r="K3" s="5">
        <f>J3/G3</f>
        <v>0.30833333333333335</v>
      </c>
      <c r="L3" s="5">
        <v>7.38</v>
      </c>
      <c r="M3" s="5">
        <v>2</v>
      </c>
      <c r="N3" s="5">
        <v>102.19705271526051</v>
      </c>
      <c r="O3" s="5">
        <v>72.400146224932513</v>
      </c>
      <c r="P3" s="5">
        <f t="shared" ref="P3:P43" si="1">O3/N3</f>
        <v>0.70843673375446969</v>
      </c>
      <c r="Q3" s="5">
        <v>88.709213291962769</v>
      </c>
      <c r="R3" s="5">
        <v>72.11928235411871</v>
      </c>
      <c r="S3" s="5">
        <f t="shared" ref="S3:S29" si="2">R3/Q3</f>
        <v>0.81298525460661319</v>
      </c>
      <c r="T3" s="5">
        <v>61.168037497513424</v>
      </c>
      <c r="V3" s="5">
        <f t="shared" ref="V3:V27" si="3">U3/T3</f>
        <v>0</v>
      </c>
    </row>
    <row r="4" spans="1:22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9.6</v>
      </c>
      <c r="H4" s="5">
        <v>1.24</v>
      </c>
      <c r="I4" s="5">
        <f t="shared" si="0"/>
        <v>0.12916666666666668</v>
      </c>
      <c r="J4" s="5">
        <v>1.82</v>
      </c>
      <c r="K4" s="5">
        <f>J4/G4</f>
        <v>0.18958333333333335</v>
      </c>
      <c r="L4" s="5">
        <v>7.36</v>
      </c>
      <c r="M4" s="5">
        <v>2</v>
      </c>
      <c r="N4" s="5">
        <v>102.19705271526051</v>
      </c>
      <c r="O4" s="5">
        <v>53.395206269350957</v>
      </c>
      <c r="P4" s="5">
        <f t="shared" si="1"/>
        <v>0.52247305426820545</v>
      </c>
      <c r="Q4" s="5">
        <v>88.709213291962769</v>
      </c>
      <c r="R4" s="5">
        <v>58.847337603843464</v>
      </c>
      <c r="S4" s="5">
        <f t="shared" si="2"/>
        <v>0.66337345829190386</v>
      </c>
      <c r="T4" s="5">
        <v>61.168037497513424</v>
      </c>
      <c r="V4" s="5">
        <f t="shared" si="3"/>
        <v>0</v>
      </c>
    </row>
    <row r="5" spans="1:22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9.6</v>
      </c>
      <c r="H5" s="5">
        <v>0.88</v>
      </c>
      <c r="I5" s="5">
        <f t="shared" si="0"/>
        <v>9.1666666666666674E-2</v>
      </c>
      <c r="J5" s="5">
        <v>1.08</v>
      </c>
      <c r="K5" s="5">
        <f>J5/G5</f>
        <v>0.11250000000000002</v>
      </c>
      <c r="L5" s="5">
        <v>7.36</v>
      </c>
      <c r="M5" s="5">
        <v>2</v>
      </c>
      <c r="N5" s="5">
        <v>102.19705271526051</v>
      </c>
      <c r="O5" s="5">
        <v>45.175512386448972</v>
      </c>
      <c r="P5" s="5">
        <f t="shared" si="1"/>
        <v>0.44204320169893868</v>
      </c>
      <c r="Q5" s="5">
        <v>88.709213291962769</v>
      </c>
      <c r="R5" s="5">
        <v>53.289710739665701</v>
      </c>
      <c r="S5" s="5">
        <f t="shared" si="2"/>
        <v>0.60072351858511919</v>
      </c>
      <c r="T5" s="5">
        <v>61.168037497513424</v>
      </c>
      <c r="V5" s="5">
        <f t="shared" si="3"/>
        <v>0</v>
      </c>
    </row>
    <row r="6" spans="1:22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9.6</v>
      </c>
      <c r="H6" s="5">
        <v>0.61</v>
      </c>
      <c r="I6" s="5">
        <f t="shared" si="0"/>
        <v>6.3541666666666663E-2</v>
      </c>
      <c r="J6" s="5">
        <v>0.64</v>
      </c>
      <c r="K6" s="5">
        <f>J6/G6</f>
        <v>6.6666666666666666E-2</v>
      </c>
      <c r="L6" s="5">
        <v>7.36</v>
      </c>
      <c r="M6" s="5">
        <v>2</v>
      </c>
      <c r="N6" s="5">
        <v>102.19705271526051</v>
      </c>
      <c r="O6" s="5">
        <v>34.946550999032176</v>
      </c>
      <c r="P6" s="5">
        <f t="shared" si="1"/>
        <v>0.34195263043837082</v>
      </c>
      <c r="Q6" s="5">
        <v>88.709213291962769</v>
      </c>
      <c r="R6" s="5">
        <v>41.980907817035337</v>
      </c>
      <c r="S6" s="5">
        <f t="shared" si="2"/>
        <v>0.47324180047529396</v>
      </c>
      <c r="T6" s="5">
        <v>61.168037497513424</v>
      </c>
      <c r="V6" s="5">
        <f t="shared" si="3"/>
        <v>0</v>
      </c>
    </row>
    <row r="7" spans="1:22" x14ac:dyDescent="0.25">
      <c r="C7" s="5">
        <v>1</v>
      </c>
      <c r="D7" s="5">
        <v>1</v>
      </c>
      <c r="E7" s="5">
        <v>1</v>
      </c>
      <c r="F7" s="5">
        <v>0.98</v>
      </c>
      <c r="G7" s="5">
        <v>9.6</v>
      </c>
      <c r="I7" s="5">
        <f t="shared" si="0"/>
        <v>0</v>
      </c>
      <c r="K7" s="5">
        <f>J7/G7</f>
        <v>0</v>
      </c>
      <c r="M7" s="5">
        <v>2</v>
      </c>
      <c r="N7" s="5">
        <v>102.19705271526051</v>
      </c>
      <c r="P7" s="5">
        <f t="shared" si="1"/>
        <v>0</v>
      </c>
      <c r="Q7" s="5">
        <v>88.709213291962769</v>
      </c>
      <c r="S7" s="5">
        <f t="shared" si="2"/>
        <v>0</v>
      </c>
      <c r="T7" s="5">
        <v>61.168037497513424</v>
      </c>
      <c r="V7" s="5">
        <f t="shared" si="3"/>
        <v>0</v>
      </c>
    </row>
    <row r="8" spans="1:22" x14ac:dyDescent="0.25">
      <c r="C8" s="5">
        <v>1</v>
      </c>
      <c r="D8" s="5">
        <v>1</v>
      </c>
      <c r="E8" s="5">
        <v>1</v>
      </c>
      <c r="F8" s="5">
        <v>0.98</v>
      </c>
      <c r="G8" s="5">
        <v>9.6</v>
      </c>
      <c r="I8" s="5">
        <f t="shared" si="0"/>
        <v>0</v>
      </c>
      <c r="K8" s="5">
        <f>J8/G8</f>
        <v>0</v>
      </c>
      <c r="M8" s="5">
        <v>2</v>
      </c>
      <c r="N8" s="5">
        <v>102.19705271526051</v>
      </c>
      <c r="P8" s="5">
        <f t="shared" si="1"/>
        <v>0</v>
      </c>
      <c r="Q8" s="5">
        <v>88.709213291962769</v>
      </c>
      <c r="S8" s="5">
        <f t="shared" si="2"/>
        <v>0</v>
      </c>
      <c r="T8" s="5">
        <v>61.168037497513424</v>
      </c>
      <c r="V8" s="5">
        <f t="shared" si="3"/>
        <v>0</v>
      </c>
    </row>
    <row r="9" spans="1:22" x14ac:dyDescent="0.25">
      <c r="C9" s="5">
        <v>1</v>
      </c>
      <c r="D9" s="5">
        <v>2</v>
      </c>
      <c r="E9" s="5">
        <v>1</v>
      </c>
      <c r="F9" s="5">
        <v>0.98</v>
      </c>
      <c r="G9" s="5">
        <v>9.6</v>
      </c>
      <c r="M9" s="5">
        <v>2</v>
      </c>
      <c r="N9" s="5">
        <v>102.19705271526051</v>
      </c>
      <c r="P9" s="5">
        <f t="shared" si="1"/>
        <v>0</v>
      </c>
      <c r="Q9" s="5">
        <v>88.709213291962769</v>
      </c>
      <c r="S9" s="5">
        <f t="shared" si="2"/>
        <v>0</v>
      </c>
      <c r="T9" s="5">
        <v>61.168037497513424</v>
      </c>
      <c r="V9" s="5">
        <f t="shared" si="3"/>
        <v>0</v>
      </c>
    </row>
    <row r="10" spans="1:22" x14ac:dyDescent="0.25">
      <c r="C10" s="5">
        <v>1</v>
      </c>
      <c r="D10" s="5">
        <v>2</v>
      </c>
      <c r="E10" s="5">
        <v>1</v>
      </c>
      <c r="F10" s="5">
        <v>0.98</v>
      </c>
      <c r="G10" s="5">
        <v>9.6</v>
      </c>
      <c r="M10" s="5">
        <v>2</v>
      </c>
      <c r="N10" s="5">
        <v>102.19705271526051</v>
      </c>
      <c r="P10" s="5">
        <f t="shared" si="1"/>
        <v>0</v>
      </c>
      <c r="Q10" s="5">
        <v>88.709213291962769</v>
      </c>
      <c r="S10" s="5">
        <f t="shared" si="2"/>
        <v>0</v>
      </c>
      <c r="T10" s="5">
        <v>61.168037497513424</v>
      </c>
      <c r="V10" s="5">
        <f t="shared" si="3"/>
        <v>0</v>
      </c>
    </row>
    <row r="11" spans="1:22" x14ac:dyDescent="0.25">
      <c r="C11" s="5">
        <v>1</v>
      </c>
      <c r="D11" s="5">
        <v>2</v>
      </c>
      <c r="E11" s="5">
        <v>1</v>
      </c>
      <c r="F11" s="5">
        <v>0.98</v>
      </c>
      <c r="G11" s="5">
        <v>9.6</v>
      </c>
      <c r="M11" s="5">
        <v>2</v>
      </c>
      <c r="N11" s="5">
        <v>102.19705271526051</v>
      </c>
      <c r="P11" s="5">
        <f t="shared" si="1"/>
        <v>0</v>
      </c>
      <c r="Q11" s="5">
        <v>88.709213291962769</v>
      </c>
      <c r="S11" s="5">
        <f t="shared" si="2"/>
        <v>0</v>
      </c>
      <c r="T11" s="5">
        <v>61.168037497513424</v>
      </c>
      <c r="V11" s="5">
        <f t="shared" si="3"/>
        <v>0</v>
      </c>
    </row>
    <row r="12" spans="1:22" x14ac:dyDescent="0.25">
      <c r="C12" s="5">
        <v>1</v>
      </c>
      <c r="D12" s="5">
        <v>2</v>
      </c>
      <c r="E12" s="5">
        <v>1</v>
      </c>
      <c r="F12" s="5">
        <v>0.98</v>
      </c>
      <c r="G12" s="5">
        <v>9.6</v>
      </c>
      <c r="M12" s="5">
        <v>2</v>
      </c>
      <c r="N12" s="5">
        <v>102.19705271526051</v>
      </c>
      <c r="P12" s="5">
        <f t="shared" si="1"/>
        <v>0</v>
      </c>
      <c r="Q12" s="5">
        <v>88.709213291962769</v>
      </c>
      <c r="S12" s="5">
        <f t="shared" si="2"/>
        <v>0</v>
      </c>
      <c r="T12" s="5">
        <v>61.168037497513424</v>
      </c>
      <c r="V12" s="5">
        <f t="shared" si="3"/>
        <v>0</v>
      </c>
    </row>
    <row r="13" spans="1:22" x14ac:dyDescent="0.25">
      <c r="C13" s="5">
        <v>1</v>
      </c>
      <c r="D13" s="5">
        <v>2</v>
      </c>
      <c r="E13" s="5">
        <v>1</v>
      </c>
      <c r="F13" s="5">
        <v>0.98</v>
      </c>
      <c r="G13" s="5">
        <v>9.6</v>
      </c>
      <c r="M13" s="5">
        <v>2</v>
      </c>
      <c r="N13" s="5">
        <v>102.19705271526051</v>
      </c>
      <c r="P13" s="5">
        <f t="shared" si="1"/>
        <v>0</v>
      </c>
      <c r="Q13" s="5">
        <v>88.709213291962769</v>
      </c>
      <c r="S13" s="5">
        <f t="shared" si="2"/>
        <v>0</v>
      </c>
      <c r="T13" s="5">
        <v>61.168037497513424</v>
      </c>
      <c r="V13" s="5">
        <f t="shared" si="3"/>
        <v>0</v>
      </c>
    </row>
    <row r="14" spans="1:22" x14ac:dyDescent="0.25">
      <c r="C14" s="5">
        <v>1</v>
      </c>
      <c r="D14" s="5">
        <v>2</v>
      </c>
      <c r="E14" s="5">
        <v>1</v>
      </c>
      <c r="F14" s="5">
        <v>0.98</v>
      </c>
      <c r="G14" s="5">
        <v>9.6</v>
      </c>
      <c r="M14" s="5">
        <v>2</v>
      </c>
      <c r="N14" s="5">
        <v>102.19705271526051</v>
      </c>
      <c r="P14" s="5">
        <f t="shared" si="1"/>
        <v>0</v>
      </c>
      <c r="Q14" s="5">
        <v>88.709213291962769</v>
      </c>
      <c r="S14" s="5">
        <f t="shared" si="2"/>
        <v>0</v>
      </c>
      <c r="T14" s="5">
        <v>61.168037497513424</v>
      </c>
      <c r="V14" s="5">
        <f t="shared" si="3"/>
        <v>0</v>
      </c>
    </row>
    <row r="15" spans="1:22" x14ac:dyDescent="0.25">
      <c r="C15" s="5">
        <v>1</v>
      </c>
      <c r="D15" s="5">
        <v>2</v>
      </c>
      <c r="E15" s="5">
        <v>1</v>
      </c>
      <c r="F15" s="5">
        <v>0.98</v>
      </c>
      <c r="G15" s="5">
        <v>9.6</v>
      </c>
      <c r="M15" s="5">
        <v>2</v>
      </c>
      <c r="N15" s="5">
        <v>102.19705271526051</v>
      </c>
      <c r="P15" s="5">
        <f t="shared" si="1"/>
        <v>0</v>
      </c>
      <c r="Q15" s="5">
        <v>88.709213291962769</v>
      </c>
      <c r="S15" s="5">
        <f t="shared" si="2"/>
        <v>0</v>
      </c>
      <c r="T15" s="5">
        <v>61.168037497513424</v>
      </c>
      <c r="V15" s="5">
        <f t="shared" si="3"/>
        <v>0</v>
      </c>
    </row>
    <row r="16" spans="1:22" x14ac:dyDescent="0.25">
      <c r="C16" s="5">
        <v>2</v>
      </c>
      <c r="D16" s="5">
        <v>1</v>
      </c>
      <c r="E16" s="5">
        <v>1</v>
      </c>
      <c r="F16" s="5">
        <v>0.98</v>
      </c>
      <c r="G16" s="5">
        <v>9.6</v>
      </c>
      <c r="I16" s="5" t="e">
        <f>#REF!/G16</f>
        <v>#REF!</v>
      </c>
      <c r="K16" s="5" t="e">
        <f>#REF!/#REF!</f>
        <v>#REF!</v>
      </c>
      <c r="M16" s="5">
        <v>2</v>
      </c>
      <c r="N16" s="5">
        <v>102.19705271526051</v>
      </c>
      <c r="P16" s="5">
        <f t="shared" si="1"/>
        <v>0</v>
      </c>
      <c r="Q16" s="5">
        <v>88.709213291962769</v>
      </c>
      <c r="S16" s="5">
        <f t="shared" si="2"/>
        <v>0</v>
      </c>
      <c r="T16" s="5">
        <v>61.168037497513424</v>
      </c>
      <c r="V16" s="5">
        <f>U16/T16</f>
        <v>0</v>
      </c>
    </row>
    <row r="17" spans="3:22" x14ac:dyDescent="0.25">
      <c r="C17" s="5">
        <v>2</v>
      </c>
      <c r="D17" s="5">
        <v>1</v>
      </c>
      <c r="E17" s="5">
        <v>1</v>
      </c>
      <c r="F17" s="5">
        <v>0.98</v>
      </c>
      <c r="G17" s="5">
        <v>9.6</v>
      </c>
      <c r="I17" s="5" t="e">
        <f>#REF!/G17</f>
        <v>#REF!</v>
      </c>
      <c r="K17" s="5" t="e">
        <f>#REF!/#REF!</f>
        <v>#REF!</v>
      </c>
      <c r="M17" s="5">
        <v>2</v>
      </c>
      <c r="N17" s="5">
        <v>102.19705271526051</v>
      </c>
      <c r="P17" s="5">
        <f t="shared" si="1"/>
        <v>0</v>
      </c>
      <c r="Q17" s="5">
        <v>88.709213291962769</v>
      </c>
      <c r="S17" s="5">
        <f t="shared" si="2"/>
        <v>0</v>
      </c>
      <c r="T17" s="5">
        <v>61.168037497513424</v>
      </c>
      <c r="V17" s="5">
        <f t="shared" si="3"/>
        <v>0</v>
      </c>
    </row>
    <row r="18" spans="3:22" x14ac:dyDescent="0.25">
      <c r="C18" s="5">
        <v>2</v>
      </c>
      <c r="D18" s="5">
        <v>1</v>
      </c>
      <c r="E18" s="5">
        <v>1</v>
      </c>
      <c r="F18" s="5">
        <v>0.98</v>
      </c>
      <c r="G18" s="5">
        <v>9.6</v>
      </c>
      <c r="I18" s="5" t="e">
        <f>#REF!/G18</f>
        <v>#REF!</v>
      </c>
      <c r="K18" s="5" t="e">
        <f>#REF!/#REF!</f>
        <v>#REF!</v>
      </c>
      <c r="M18" s="5">
        <v>2</v>
      </c>
      <c r="N18" s="5">
        <v>102.19705271526051</v>
      </c>
      <c r="P18" s="5">
        <f t="shared" si="1"/>
        <v>0</v>
      </c>
      <c r="Q18" s="5">
        <v>88.709213291962769</v>
      </c>
      <c r="S18" s="5">
        <f t="shared" si="2"/>
        <v>0</v>
      </c>
      <c r="T18" s="5">
        <v>61.168037497513424</v>
      </c>
      <c r="V18" s="5">
        <f t="shared" si="3"/>
        <v>0</v>
      </c>
    </row>
    <row r="19" spans="3:22" x14ac:dyDescent="0.25">
      <c r="C19" s="5">
        <v>2</v>
      </c>
      <c r="D19" s="5">
        <v>1</v>
      </c>
      <c r="E19" s="5">
        <v>1</v>
      </c>
      <c r="F19" s="5">
        <v>0.98</v>
      </c>
      <c r="G19" s="5">
        <v>9.6</v>
      </c>
      <c r="I19" s="5" t="e">
        <f>#REF!/G19</f>
        <v>#REF!</v>
      </c>
      <c r="K19" s="5" t="e">
        <f>#REF!/#REF!</f>
        <v>#REF!</v>
      </c>
      <c r="M19" s="5">
        <v>2</v>
      </c>
      <c r="N19" s="5">
        <v>102.19705271526051</v>
      </c>
      <c r="P19" s="5">
        <f t="shared" si="1"/>
        <v>0</v>
      </c>
      <c r="Q19" s="5">
        <v>88.709213291962769</v>
      </c>
      <c r="S19" s="5">
        <f t="shared" si="2"/>
        <v>0</v>
      </c>
      <c r="T19" s="5">
        <v>61.168037497513424</v>
      </c>
      <c r="V19" s="5">
        <f t="shared" si="3"/>
        <v>0</v>
      </c>
    </row>
    <row r="20" spans="3:22" x14ac:dyDescent="0.25">
      <c r="C20" s="5">
        <v>2</v>
      </c>
      <c r="D20" s="5">
        <v>1</v>
      </c>
      <c r="E20" s="5">
        <v>1</v>
      </c>
      <c r="F20" s="5">
        <v>0.98</v>
      </c>
      <c r="G20" s="5">
        <v>9.6</v>
      </c>
      <c r="I20" s="5" t="e">
        <f>#REF!/G20</f>
        <v>#REF!</v>
      </c>
      <c r="K20" s="5" t="e">
        <f>#REF!/#REF!</f>
        <v>#REF!</v>
      </c>
      <c r="M20" s="5">
        <v>2</v>
      </c>
      <c r="N20" s="5">
        <v>102.19705271526051</v>
      </c>
      <c r="P20" s="5">
        <f t="shared" si="1"/>
        <v>0</v>
      </c>
      <c r="Q20" s="5">
        <v>88.709213291962769</v>
      </c>
      <c r="S20" s="5">
        <f t="shared" si="2"/>
        <v>0</v>
      </c>
      <c r="T20" s="5">
        <v>61.168037497513424</v>
      </c>
      <c r="V20" s="5">
        <f t="shared" si="3"/>
        <v>0</v>
      </c>
    </row>
    <row r="21" spans="3:22" x14ac:dyDescent="0.25">
      <c r="C21" s="5">
        <v>2</v>
      </c>
      <c r="D21" s="5">
        <v>1</v>
      </c>
      <c r="E21" s="5">
        <v>1</v>
      </c>
      <c r="F21" s="5">
        <v>0.98</v>
      </c>
      <c r="G21" s="5">
        <v>9.6</v>
      </c>
      <c r="I21" s="5" t="e">
        <f>#REF!/G21</f>
        <v>#REF!</v>
      </c>
      <c r="K21" s="5" t="e">
        <f>#REF!/#REF!</f>
        <v>#REF!</v>
      </c>
      <c r="M21" s="5">
        <v>2</v>
      </c>
      <c r="N21" s="5">
        <v>102.19705271526051</v>
      </c>
      <c r="P21" s="5">
        <f t="shared" si="1"/>
        <v>0</v>
      </c>
      <c r="Q21" s="5">
        <v>88.709213291962769</v>
      </c>
      <c r="S21" s="5">
        <f t="shared" si="2"/>
        <v>0</v>
      </c>
      <c r="T21" s="5">
        <v>61.168037497513424</v>
      </c>
      <c r="V21" s="5">
        <f t="shared" si="3"/>
        <v>0</v>
      </c>
    </row>
    <row r="22" spans="3:22" x14ac:dyDescent="0.25">
      <c r="C22" s="5">
        <v>2</v>
      </c>
      <c r="D22" s="5">
        <v>1</v>
      </c>
      <c r="E22" s="5">
        <v>1</v>
      </c>
      <c r="F22" s="5">
        <v>0.98</v>
      </c>
      <c r="G22" s="5">
        <v>9.6</v>
      </c>
      <c r="I22" s="5" t="e">
        <f>#REF!/G22</f>
        <v>#REF!</v>
      </c>
      <c r="K22" s="5" t="e">
        <f>#REF!/#REF!</f>
        <v>#REF!</v>
      </c>
      <c r="M22" s="5">
        <v>2</v>
      </c>
      <c r="N22" s="5">
        <v>102.19705271526051</v>
      </c>
      <c r="P22" s="5">
        <f t="shared" si="1"/>
        <v>0</v>
      </c>
      <c r="Q22" s="5">
        <v>88.709213291962769</v>
      </c>
      <c r="S22" s="5">
        <f t="shared" si="2"/>
        <v>0</v>
      </c>
      <c r="T22" s="5">
        <v>61.168037497513424</v>
      </c>
      <c r="V22" s="5">
        <f t="shared" si="3"/>
        <v>0</v>
      </c>
    </row>
    <row r="23" spans="3:22" x14ac:dyDescent="0.25">
      <c r="C23" s="5">
        <v>2</v>
      </c>
      <c r="D23" s="5">
        <v>2</v>
      </c>
      <c r="E23" s="5">
        <v>1</v>
      </c>
      <c r="F23" s="5">
        <v>0.98</v>
      </c>
      <c r="G23" s="5">
        <v>9.6</v>
      </c>
      <c r="M23" s="5">
        <v>2</v>
      </c>
      <c r="N23" s="5">
        <v>102.19705271526051</v>
      </c>
      <c r="P23" s="5">
        <f t="shared" si="1"/>
        <v>0</v>
      </c>
      <c r="Q23" s="5">
        <v>88.709213291962769</v>
      </c>
      <c r="S23" s="5">
        <f t="shared" si="2"/>
        <v>0</v>
      </c>
      <c r="T23" s="5">
        <v>61.168037497513424</v>
      </c>
      <c r="V23" s="5">
        <f t="shared" si="3"/>
        <v>0</v>
      </c>
    </row>
    <row r="24" spans="3:22" x14ac:dyDescent="0.25">
      <c r="C24" s="5">
        <v>2</v>
      </c>
      <c r="D24" s="5">
        <v>2</v>
      </c>
      <c r="E24" s="5">
        <v>1</v>
      </c>
      <c r="F24" s="5">
        <v>0.98</v>
      </c>
      <c r="G24" s="5">
        <v>9.6</v>
      </c>
      <c r="M24" s="5">
        <v>2</v>
      </c>
      <c r="N24" s="5">
        <v>102.19705271526051</v>
      </c>
      <c r="P24" s="5">
        <f t="shared" si="1"/>
        <v>0</v>
      </c>
      <c r="Q24" s="5">
        <v>88.709213291962769</v>
      </c>
      <c r="S24" s="5">
        <f t="shared" si="2"/>
        <v>0</v>
      </c>
      <c r="T24" s="5">
        <v>61.168037497513424</v>
      </c>
      <c r="V24" s="5">
        <f t="shared" si="3"/>
        <v>0</v>
      </c>
    </row>
    <row r="25" spans="3:22" x14ac:dyDescent="0.25">
      <c r="C25" s="5">
        <v>2</v>
      </c>
      <c r="D25" s="5">
        <v>2</v>
      </c>
      <c r="E25" s="5">
        <v>1</v>
      </c>
      <c r="F25" s="5">
        <v>0.98</v>
      </c>
      <c r="G25" s="5">
        <v>9.6</v>
      </c>
      <c r="M25" s="5">
        <v>2</v>
      </c>
      <c r="N25" s="5">
        <v>102.19705271526051</v>
      </c>
      <c r="P25" s="5">
        <f t="shared" si="1"/>
        <v>0</v>
      </c>
      <c r="Q25" s="5">
        <v>88.709213291962769</v>
      </c>
      <c r="S25" s="5">
        <f t="shared" si="2"/>
        <v>0</v>
      </c>
      <c r="T25" s="5">
        <v>61.168037497513424</v>
      </c>
      <c r="V25" s="5">
        <f t="shared" si="3"/>
        <v>0</v>
      </c>
    </row>
    <row r="26" spans="3:22" x14ac:dyDescent="0.25">
      <c r="C26" s="5">
        <v>2</v>
      </c>
      <c r="D26" s="5">
        <v>2</v>
      </c>
      <c r="E26" s="5">
        <v>1</v>
      </c>
      <c r="F26" s="5">
        <v>0.98</v>
      </c>
      <c r="G26" s="5">
        <v>9.6</v>
      </c>
      <c r="M26" s="5">
        <v>2</v>
      </c>
      <c r="N26" s="5">
        <v>102.19705271526051</v>
      </c>
      <c r="P26" s="5">
        <f t="shared" si="1"/>
        <v>0</v>
      </c>
      <c r="Q26" s="5">
        <v>88.709213291962769</v>
      </c>
      <c r="S26" s="5">
        <f t="shared" si="2"/>
        <v>0</v>
      </c>
      <c r="T26" s="5">
        <v>61.168037497513424</v>
      </c>
      <c r="V26" s="5">
        <f t="shared" si="3"/>
        <v>0</v>
      </c>
    </row>
    <row r="27" spans="3:22" x14ac:dyDescent="0.25">
      <c r="C27" s="5">
        <v>2</v>
      </c>
      <c r="D27" s="5">
        <v>2</v>
      </c>
      <c r="E27" s="5">
        <v>1</v>
      </c>
      <c r="F27" s="5">
        <v>0.98</v>
      </c>
      <c r="G27" s="5">
        <v>9.6</v>
      </c>
      <c r="M27" s="5">
        <v>2</v>
      </c>
      <c r="N27" s="5">
        <v>102.19705271526051</v>
      </c>
      <c r="P27" s="5">
        <f t="shared" si="1"/>
        <v>0</v>
      </c>
      <c r="Q27" s="5">
        <v>88.709213291962769</v>
      </c>
      <c r="S27" s="5">
        <f t="shared" si="2"/>
        <v>0</v>
      </c>
      <c r="T27" s="5">
        <v>61.168037497513424</v>
      </c>
      <c r="V27" s="5">
        <f t="shared" si="3"/>
        <v>0</v>
      </c>
    </row>
    <row r="28" spans="3:22" x14ac:dyDescent="0.25">
      <c r="C28" s="5">
        <v>2</v>
      </c>
      <c r="D28" s="5">
        <v>2</v>
      </c>
      <c r="E28" s="5">
        <v>1</v>
      </c>
      <c r="F28" s="5">
        <v>0.98</v>
      </c>
      <c r="G28" s="5">
        <v>9.6</v>
      </c>
      <c r="M28" s="5">
        <v>2</v>
      </c>
      <c r="N28" s="5">
        <v>102.19705271526051</v>
      </c>
      <c r="P28" s="5">
        <f t="shared" si="1"/>
        <v>0</v>
      </c>
      <c r="Q28" s="5">
        <v>88.709213291962769</v>
      </c>
      <c r="S28" s="5">
        <f t="shared" si="2"/>
        <v>0</v>
      </c>
      <c r="T28" s="5">
        <v>61.168037497513424</v>
      </c>
    </row>
    <row r="29" spans="3:22" x14ac:dyDescent="0.25">
      <c r="C29" s="5">
        <v>2</v>
      </c>
      <c r="D29" s="5">
        <v>2</v>
      </c>
      <c r="E29" s="5">
        <v>1</v>
      </c>
      <c r="F29" s="5">
        <v>0.98</v>
      </c>
      <c r="G29" s="5">
        <v>9.6</v>
      </c>
      <c r="M29" s="5">
        <v>2</v>
      </c>
      <c r="N29" s="5">
        <v>102.19705271526051</v>
      </c>
      <c r="P29" s="5">
        <f t="shared" si="1"/>
        <v>0</v>
      </c>
      <c r="Q29" s="5">
        <v>88.709213291962769</v>
      </c>
      <c r="S29" s="5">
        <f t="shared" si="2"/>
        <v>0</v>
      </c>
      <c r="T29" s="5">
        <v>61.168037497513424</v>
      </c>
    </row>
    <row r="30" spans="3:22" x14ac:dyDescent="0.25">
      <c r="C30" s="5">
        <v>2</v>
      </c>
      <c r="D30" s="5">
        <v>1</v>
      </c>
      <c r="E30" s="5">
        <v>1</v>
      </c>
      <c r="F30" s="5">
        <v>0.98</v>
      </c>
      <c r="G30" s="5">
        <v>9.6</v>
      </c>
      <c r="I30" s="5" t="e">
        <f>#REF!/G30</f>
        <v>#REF!</v>
      </c>
      <c r="K30" s="5" t="e">
        <f>#REF!/#REF!</f>
        <v>#REF!</v>
      </c>
      <c r="M30" s="5">
        <v>2</v>
      </c>
      <c r="N30" s="5">
        <v>102.19705271526051</v>
      </c>
      <c r="P30" s="5">
        <f t="shared" si="1"/>
        <v>0</v>
      </c>
      <c r="Q30" s="5">
        <v>88.709213291962769</v>
      </c>
      <c r="T30" s="5">
        <v>61.168037497513424</v>
      </c>
    </row>
    <row r="31" spans="3:22" x14ac:dyDescent="0.25">
      <c r="C31" s="5">
        <v>2</v>
      </c>
      <c r="D31" s="5">
        <v>1</v>
      </c>
      <c r="E31" s="5">
        <v>1</v>
      </c>
      <c r="F31" s="5">
        <v>0.98</v>
      </c>
      <c r="G31" s="5">
        <v>9.6</v>
      </c>
      <c r="I31" s="5" t="e">
        <f>#REF!/G31</f>
        <v>#REF!</v>
      </c>
      <c r="K31" s="5" t="e">
        <f>#REF!/#REF!</f>
        <v>#REF!</v>
      </c>
      <c r="M31" s="5">
        <v>2</v>
      </c>
      <c r="N31" s="5">
        <v>102.19705271526051</v>
      </c>
      <c r="P31" s="5">
        <f t="shared" si="1"/>
        <v>0</v>
      </c>
      <c r="Q31" s="5">
        <v>88.709213291962769</v>
      </c>
      <c r="T31" s="5">
        <v>61.168037497513424</v>
      </c>
    </row>
    <row r="32" spans="3:22" x14ac:dyDescent="0.25">
      <c r="C32" s="5">
        <v>2</v>
      </c>
      <c r="D32" s="5">
        <v>1</v>
      </c>
      <c r="E32" s="5">
        <v>1</v>
      </c>
      <c r="F32" s="5">
        <v>0.98</v>
      </c>
      <c r="G32" s="5">
        <v>9.6</v>
      </c>
      <c r="I32" s="5" t="e">
        <f>#REF!/G32</f>
        <v>#REF!</v>
      </c>
      <c r="K32" s="5" t="e">
        <f>#REF!/#REF!</f>
        <v>#REF!</v>
      </c>
      <c r="M32" s="5">
        <v>2</v>
      </c>
      <c r="N32" s="5">
        <v>102.19705271526051</v>
      </c>
      <c r="P32" s="5">
        <f t="shared" si="1"/>
        <v>0</v>
      </c>
      <c r="Q32" s="5">
        <v>88.709213291962769</v>
      </c>
      <c r="T32" s="5">
        <v>61.168037497513424</v>
      </c>
    </row>
    <row r="33" spans="3:20" x14ac:dyDescent="0.25">
      <c r="C33" s="5">
        <v>2</v>
      </c>
      <c r="D33" s="5">
        <v>1</v>
      </c>
      <c r="E33" s="5">
        <v>1</v>
      </c>
      <c r="F33" s="5">
        <v>0.98</v>
      </c>
      <c r="G33" s="5">
        <v>9.6</v>
      </c>
      <c r="I33" s="5" t="e">
        <f>#REF!/G33</f>
        <v>#REF!</v>
      </c>
      <c r="K33" s="5" t="e">
        <f>#REF!/#REF!</f>
        <v>#REF!</v>
      </c>
      <c r="M33" s="5">
        <v>2</v>
      </c>
      <c r="N33" s="5">
        <v>102.19705271526051</v>
      </c>
      <c r="P33" s="5">
        <f t="shared" si="1"/>
        <v>0</v>
      </c>
      <c r="Q33" s="5">
        <v>88.709213291962769</v>
      </c>
      <c r="T33" s="5">
        <v>61.168037497513424</v>
      </c>
    </row>
    <row r="34" spans="3:20" x14ac:dyDescent="0.25">
      <c r="C34" s="5">
        <v>2</v>
      </c>
      <c r="D34" s="5">
        <v>1</v>
      </c>
      <c r="E34" s="5">
        <v>1</v>
      </c>
      <c r="F34" s="5">
        <v>0.98</v>
      </c>
      <c r="G34" s="5">
        <v>9.6</v>
      </c>
      <c r="I34" s="5" t="e">
        <f>#REF!/G34</f>
        <v>#REF!</v>
      </c>
      <c r="K34" s="5" t="e">
        <f>#REF!/#REF!</f>
        <v>#REF!</v>
      </c>
      <c r="M34" s="5">
        <v>2</v>
      </c>
      <c r="N34" s="5">
        <v>102.19705271526051</v>
      </c>
      <c r="P34" s="5">
        <f t="shared" si="1"/>
        <v>0</v>
      </c>
      <c r="Q34" s="5">
        <v>88.709213291962769</v>
      </c>
      <c r="T34" s="5">
        <v>61.168037497513424</v>
      </c>
    </row>
    <row r="35" spans="3:20" x14ac:dyDescent="0.25">
      <c r="C35" s="5">
        <v>2</v>
      </c>
      <c r="D35" s="5">
        <v>1</v>
      </c>
      <c r="E35" s="5">
        <v>1</v>
      </c>
      <c r="F35" s="5">
        <v>0.98</v>
      </c>
      <c r="G35" s="5">
        <v>9.6</v>
      </c>
      <c r="I35" s="5" t="e">
        <f>#REF!/G35</f>
        <v>#REF!</v>
      </c>
      <c r="K35" s="5" t="e">
        <f>#REF!/#REF!</f>
        <v>#REF!</v>
      </c>
      <c r="M35" s="5">
        <v>2</v>
      </c>
      <c r="N35" s="5">
        <v>102.19705271526051</v>
      </c>
      <c r="P35" s="5">
        <f t="shared" si="1"/>
        <v>0</v>
      </c>
      <c r="Q35" s="5">
        <v>88.709213291962769</v>
      </c>
      <c r="T35" s="5">
        <v>61.168037497513424</v>
      </c>
    </row>
    <row r="36" spans="3:20" x14ac:dyDescent="0.25">
      <c r="C36" s="5">
        <v>2</v>
      </c>
      <c r="D36" s="5">
        <v>1</v>
      </c>
      <c r="E36" s="5">
        <v>1</v>
      </c>
      <c r="F36" s="5">
        <v>0.98</v>
      </c>
      <c r="G36" s="5">
        <v>9.6</v>
      </c>
      <c r="I36" s="5" t="e">
        <f>#REF!/G36</f>
        <v>#REF!</v>
      </c>
      <c r="K36" s="5" t="e">
        <f>#REF!/#REF!</f>
        <v>#REF!</v>
      </c>
      <c r="M36" s="5">
        <v>2</v>
      </c>
      <c r="N36" s="5">
        <v>102.19705271526051</v>
      </c>
      <c r="P36" s="5">
        <f t="shared" si="1"/>
        <v>0</v>
      </c>
      <c r="Q36" s="5">
        <v>88.709213291962769</v>
      </c>
      <c r="T36" s="5">
        <v>61.168037497513424</v>
      </c>
    </row>
    <row r="37" spans="3:20" x14ac:dyDescent="0.25">
      <c r="C37" s="5">
        <v>2</v>
      </c>
      <c r="D37" s="5">
        <v>2</v>
      </c>
      <c r="E37" s="5">
        <v>1</v>
      </c>
      <c r="F37" s="5">
        <v>0.98</v>
      </c>
      <c r="G37" s="5">
        <v>9.6</v>
      </c>
      <c r="M37" s="5">
        <v>2</v>
      </c>
      <c r="N37" s="5">
        <v>102.19705271526051</v>
      </c>
      <c r="P37" s="5">
        <f t="shared" si="1"/>
        <v>0</v>
      </c>
      <c r="Q37" s="5">
        <v>88.709213291962769</v>
      </c>
      <c r="T37" s="5">
        <v>61.168037497513424</v>
      </c>
    </row>
    <row r="38" spans="3:20" x14ac:dyDescent="0.25">
      <c r="C38" s="5">
        <v>2</v>
      </c>
      <c r="D38" s="5">
        <v>2</v>
      </c>
      <c r="E38" s="5">
        <v>1</v>
      </c>
      <c r="F38" s="5">
        <v>0.98</v>
      </c>
      <c r="G38" s="5">
        <v>9.6</v>
      </c>
      <c r="M38" s="5">
        <v>2</v>
      </c>
      <c r="N38" s="5">
        <v>102.19705271526051</v>
      </c>
      <c r="P38" s="5">
        <f t="shared" si="1"/>
        <v>0</v>
      </c>
      <c r="Q38" s="5">
        <v>88.709213291962769</v>
      </c>
      <c r="T38" s="5">
        <v>61.168037497513424</v>
      </c>
    </row>
    <row r="39" spans="3:20" x14ac:dyDescent="0.25">
      <c r="C39" s="5">
        <v>2</v>
      </c>
      <c r="D39" s="5">
        <v>2</v>
      </c>
      <c r="E39" s="5">
        <v>1</v>
      </c>
      <c r="F39" s="5">
        <v>0.98</v>
      </c>
      <c r="G39" s="5">
        <v>9.6</v>
      </c>
      <c r="M39" s="5">
        <v>2</v>
      </c>
      <c r="N39" s="5">
        <v>102.19705271526051</v>
      </c>
      <c r="P39" s="5">
        <f t="shared" si="1"/>
        <v>0</v>
      </c>
      <c r="Q39" s="5">
        <v>88.709213291962769</v>
      </c>
      <c r="T39" s="5">
        <v>61.168037497513424</v>
      </c>
    </row>
    <row r="40" spans="3:20" x14ac:dyDescent="0.25">
      <c r="C40" s="5">
        <v>2</v>
      </c>
      <c r="D40" s="5">
        <v>2</v>
      </c>
      <c r="E40" s="5">
        <v>1</v>
      </c>
      <c r="F40" s="5">
        <v>0.98</v>
      </c>
      <c r="G40" s="5">
        <v>9.6</v>
      </c>
      <c r="M40" s="5">
        <v>2</v>
      </c>
      <c r="N40" s="5">
        <v>102.19705271526051</v>
      </c>
      <c r="P40" s="5">
        <f t="shared" si="1"/>
        <v>0</v>
      </c>
      <c r="Q40" s="5">
        <v>88.709213291962769</v>
      </c>
      <c r="T40" s="5">
        <v>61.168037497513424</v>
      </c>
    </row>
    <row r="41" spans="3:20" x14ac:dyDescent="0.25">
      <c r="C41" s="5">
        <v>2</v>
      </c>
      <c r="D41" s="5">
        <v>2</v>
      </c>
      <c r="E41" s="5">
        <v>1</v>
      </c>
      <c r="F41" s="5">
        <v>0.98</v>
      </c>
      <c r="G41" s="5">
        <v>9.6</v>
      </c>
      <c r="M41" s="5">
        <v>2</v>
      </c>
      <c r="N41" s="5">
        <v>102.19705271526051</v>
      </c>
      <c r="P41" s="5">
        <f t="shared" si="1"/>
        <v>0</v>
      </c>
      <c r="Q41" s="5">
        <v>88.709213291962769</v>
      </c>
      <c r="T41" s="5">
        <v>61.168037497513424</v>
      </c>
    </row>
    <row r="42" spans="3:20" x14ac:dyDescent="0.25">
      <c r="C42" s="5">
        <v>2</v>
      </c>
      <c r="D42" s="5">
        <v>2</v>
      </c>
      <c r="E42" s="5">
        <v>1</v>
      </c>
      <c r="F42" s="5">
        <v>0.98</v>
      </c>
      <c r="G42" s="5">
        <v>9.6</v>
      </c>
      <c r="M42" s="5">
        <v>2</v>
      </c>
      <c r="N42" s="5">
        <v>102.19705271526051</v>
      </c>
      <c r="P42" s="5">
        <f t="shared" si="1"/>
        <v>0</v>
      </c>
      <c r="Q42" s="5">
        <v>88.709213291962769</v>
      </c>
      <c r="T42" s="5">
        <v>61.168037497513424</v>
      </c>
    </row>
    <row r="43" spans="3:20" x14ac:dyDescent="0.25">
      <c r="C43" s="5">
        <v>2</v>
      </c>
      <c r="D43" s="5">
        <v>2</v>
      </c>
      <c r="E43" s="5">
        <v>1</v>
      </c>
      <c r="F43" s="5">
        <v>0.98</v>
      </c>
      <c r="G43" s="5">
        <v>9.6</v>
      </c>
      <c r="M43" s="5">
        <v>2</v>
      </c>
      <c r="N43" s="5">
        <v>102.19705271526051</v>
      </c>
      <c r="P43" s="5">
        <f t="shared" si="1"/>
        <v>0</v>
      </c>
      <c r="Q43" s="5">
        <v>88.709213291962769</v>
      </c>
      <c r="T43" s="5">
        <v>61.168037497513424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406E-892F-47EE-91EB-819E42A01607}">
  <dimension ref="A1:V43"/>
  <sheetViews>
    <sheetView topLeftCell="O1" zoomScale="85" zoomScaleNormal="85" workbookViewId="0">
      <selection activeCell="K2" sqref="K2:K36"/>
    </sheetView>
  </sheetViews>
  <sheetFormatPr baseColWidth="10" defaultColWidth="8.85546875" defaultRowHeight="15" x14ac:dyDescent="0.25"/>
  <cols>
    <col min="1" max="1" width="8.85546875" style="5"/>
    <col min="2" max="2" width="13.85546875" style="5" customWidth="1"/>
    <col min="3" max="3" width="20.5703125" style="5" customWidth="1"/>
    <col min="4" max="4" width="15" style="5" customWidth="1"/>
    <col min="5" max="6" width="8.85546875" style="5"/>
    <col min="7" max="7" width="13.85546875" style="5" bestFit="1" customWidth="1"/>
    <col min="8" max="8" width="26.28515625" style="5" bestFit="1" customWidth="1"/>
    <col min="9" max="9" width="16.5703125" style="5" customWidth="1"/>
    <col min="10" max="10" width="26.28515625" style="5" bestFit="1" customWidth="1"/>
    <col min="11" max="11" width="16.5703125" style="5" customWidth="1"/>
    <col min="12" max="12" width="8.85546875" style="5"/>
    <col min="13" max="13" width="22.140625" style="5" customWidth="1"/>
    <col min="14" max="14" width="23.28515625" style="5" customWidth="1"/>
    <col min="15" max="15" width="26.5703125" style="5" customWidth="1"/>
    <col min="16" max="17" width="14.85546875" style="5" customWidth="1"/>
    <col min="18" max="18" width="23.5703125" style="5" bestFit="1" customWidth="1"/>
    <col min="19" max="19" width="15.7109375" style="5" bestFit="1" customWidth="1"/>
    <col min="20" max="20" width="15.7109375" style="5" customWidth="1"/>
    <col min="21" max="21" width="22.140625" style="5" bestFit="1" customWidth="1"/>
    <col min="22" max="22" width="14.28515625" style="5" bestFit="1" customWidth="1"/>
    <col min="23" max="16384" width="8.85546875" style="5"/>
  </cols>
  <sheetData>
    <row r="1" spans="1:22" x14ac:dyDescent="0.25">
      <c r="A1" s="5" t="s">
        <v>2</v>
      </c>
      <c r="B1" s="5" t="s">
        <v>14</v>
      </c>
      <c r="C1" s="5" t="s">
        <v>15</v>
      </c>
      <c r="D1" s="5" t="s">
        <v>16</v>
      </c>
      <c r="E1" s="5" t="s">
        <v>6</v>
      </c>
      <c r="F1" s="5" t="s">
        <v>27</v>
      </c>
      <c r="G1" s="5" t="s">
        <v>3</v>
      </c>
      <c r="H1" s="5" t="s">
        <v>4</v>
      </c>
      <c r="I1" s="5" t="s">
        <v>19</v>
      </c>
      <c r="J1" s="5" t="s">
        <v>25</v>
      </c>
      <c r="K1" s="5" t="s">
        <v>26</v>
      </c>
      <c r="L1" s="5" t="s">
        <v>0</v>
      </c>
      <c r="M1" s="5" t="s">
        <v>1</v>
      </c>
      <c r="N1" s="5" t="s">
        <v>17</v>
      </c>
      <c r="O1" s="5" t="s">
        <v>7</v>
      </c>
      <c r="P1" s="5" t="s">
        <v>10</v>
      </c>
      <c r="Q1" s="5" t="s">
        <v>28</v>
      </c>
      <c r="R1" s="5" t="s">
        <v>23</v>
      </c>
      <c r="S1" s="5" t="s">
        <v>21</v>
      </c>
      <c r="T1" s="5" t="s">
        <v>29</v>
      </c>
      <c r="U1" s="5" t="s">
        <v>30</v>
      </c>
      <c r="V1" s="5" t="s">
        <v>22</v>
      </c>
    </row>
    <row r="2" spans="1:22" x14ac:dyDescent="0.25">
      <c r="A2" s="5">
        <v>0</v>
      </c>
      <c r="C2" s="5">
        <v>1</v>
      </c>
      <c r="D2" s="5">
        <v>1</v>
      </c>
      <c r="E2" s="5">
        <v>1</v>
      </c>
      <c r="F2" s="5">
        <v>0.98</v>
      </c>
      <c r="G2" s="5">
        <v>0</v>
      </c>
      <c r="H2" s="5">
        <v>0</v>
      </c>
      <c r="I2" s="5">
        <v>0</v>
      </c>
      <c r="K2" s="5">
        <v>0</v>
      </c>
      <c r="L2" s="5">
        <v>7.42</v>
      </c>
      <c r="M2" s="5">
        <v>2</v>
      </c>
      <c r="N2" s="5">
        <v>109.58</v>
      </c>
      <c r="O2" s="5">
        <v>109.58</v>
      </c>
      <c r="P2" s="5">
        <f>O2/N2</f>
        <v>1</v>
      </c>
      <c r="Q2" s="5">
        <v>96.921229106195582</v>
      </c>
      <c r="R2" s="5">
        <v>96.921229106195582</v>
      </c>
      <c r="S2" s="5">
        <f>R2/Q2</f>
        <v>1</v>
      </c>
      <c r="T2" s="5">
        <v>91.788339944387616</v>
      </c>
      <c r="V2" s="5">
        <f>U2/T2</f>
        <v>0</v>
      </c>
    </row>
    <row r="3" spans="1:22" x14ac:dyDescent="0.25">
      <c r="A3" s="5">
        <v>1</v>
      </c>
      <c r="C3" s="5">
        <v>1</v>
      </c>
      <c r="D3" s="5">
        <v>1</v>
      </c>
      <c r="E3" s="5">
        <v>1</v>
      </c>
      <c r="F3" s="5">
        <v>0.98</v>
      </c>
      <c r="G3" s="5">
        <v>0</v>
      </c>
      <c r="I3" s="5">
        <v>0</v>
      </c>
      <c r="K3" s="5">
        <v>0</v>
      </c>
      <c r="L3" s="5">
        <v>7.43</v>
      </c>
      <c r="M3" s="5">
        <v>2</v>
      </c>
      <c r="N3" s="5">
        <v>109.58</v>
      </c>
      <c r="O3" s="5">
        <v>105.18505251922508</v>
      </c>
      <c r="P3" s="5">
        <f t="shared" ref="P3:P43" si="0">O3/N3</f>
        <v>0.95989279539354888</v>
      </c>
      <c r="Q3" s="5">
        <v>96.921229106195582</v>
      </c>
      <c r="R3" s="5">
        <v>89.704609148233416</v>
      </c>
      <c r="S3" s="5">
        <f t="shared" ref="S3:S29" si="1">R3/Q3</f>
        <v>0.92554139042072003</v>
      </c>
      <c r="T3" s="5">
        <v>91.788339944387616</v>
      </c>
      <c r="U3" s="3"/>
      <c r="V3" s="5">
        <f t="shared" ref="V3:V15" si="2">U3/T3</f>
        <v>0</v>
      </c>
    </row>
    <row r="4" spans="1:22" x14ac:dyDescent="0.25">
      <c r="A4" s="5">
        <v>2</v>
      </c>
      <c r="C4" s="5">
        <v>1</v>
      </c>
      <c r="D4" s="5">
        <v>1</v>
      </c>
      <c r="E4" s="5">
        <v>1</v>
      </c>
      <c r="F4" s="5">
        <v>0.98</v>
      </c>
      <c r="G4" s="5">
        <v>0</v>
      </c>
      <c r="I4" s="5">
        <v>0</v>
      </c>
      <c r="K4" s="5">
        <v>0</v>
      </c>
      <c r="L4" s="5">
        <v>7.43</v>
      </c>
      <c r="M4" s="5">
        <v>2</v>
      </c>
      <c r="N4" s="5">
        <v>109.58</v>
      </c>
      <c r="O4" s="5">
        <v>98.391109397981424</v>
      </c>
      <c r="P4" s="5">
        <f t="shared" si="0"/>
        <v>0.89789294942490805</v>
      </c>
      <c r="Q4" s="5">
        <v>96.921229106195582</v>
      </c>
      <c r="R4" s="5">
        <v>93.160844760284263</v>
      </c>
      <c r="S4" s="5">
        <f t="shared" si="1"/>
        <v>0.96120164405064334</v>
      </c>
      <c r="T4" s="5">
        <v>91.788339944387616</v>
      </c>
      <c r="U4" s="3"/>
      <c r="V4" s="5">
        <f t="shared" si="2"/>
        <v>0</v>
      </c>
    </row>
    <row r="5" spans="1:22" x14ac:dyDescent="0.25">
      <c r="A5" s="5">
        <v>3</v>
      </c>
      <c r="C5" s="5">
        <v>1</v>
      </c>
      <c r="D5" s="5">
        <v>1</v>
      </c>
      <c r="E5" s="5">
        <v>1</v>
      </c>
      <c r="F5" s="5">
        <v>0.98</v>
      </c>
      <c r="G5" s="5">
        <v>0</v>
      </c>
      <c r="I5" s="5">
        <v>0</v>
      </c>
      <c r="K5" s="5">
        <v>0</v>
      </c>
      <c r="L5" s="5">
        <v>7.43</v>
      </c>
      <c r="M5" s="5">
        <v>2</v>
      </c>
      <c r="N5" s="5">
        <v>109.58</v>
      </c>
      <c r="O5" s="5">
        <v>95.943525438686194</v>
      </c>
      <c r="P5" s="5">
        <f t="shared" si="0"/>
        <v>0.87555690307251499</v>
      </c>
      <c r="Q5" s="5">
        <v>96.921229106195582</v>
      </c>
      <c r="R5" s="5">
        <v>92.939645681113007</v>
      </c>
      <c r="S5" s="5">
        <f t="shared" si="1"/>
        <v>0.95891938781832831</v>
      </c>
      <c r="T5" s="5">
        <v>91.788339944387616</v>
      </c>
      <c r="U5" s="3"/>
      <c r="V5" s="5">
        <f t="shared" si="2"/>
        <v>0</v>
      </c>
    </row>
    <row r="6" spans="1:22" x14ac:dyDescent="0.25">
      <c r="A6" s="5">
        <v>4</v>
      </c>
      <c r="C6" s="5">
        <v>1</v>
      </c>
      <c r="D6" s="5">
        <v>1</v>
      </c>
      <c r="E6" s="5">
        <v>1</v>
      </c>
      <c r="F6" s="5">
        <v>0.98</v>
      </c>
      <c r="G6" s="5">
        <v>0</v>
      </c>
      <c r="I6" s="5">
        <v>0</v>
      </c>
      <c r="K6" s="5">
        <v>0</v>
      </c>
      <c r="L6" s="5">
        <v>7.43</v>
      </c>
      <c r="M6" s="5">
        <v>2</v>
      </c>
      <c r="N6" s="5">
        <v>109.58</v>
      </c>
      <c r="O6" s="5">
        <v>95.013742663696533</v>
      </c>
      <c r="P6" s="5">
        <f t="shared" si="0"/>
        <v>0.86707193524088821</v>
      </c>
      <c r="Q6" s="5">
        <v>96.921229106195582</v>
      </c>
      <c r="R6" s="5">
        <v>94.073290961865681</v>
      </c>
      <c r="S6" s="5">
        <f t="shared" si="1"/>
        <v>0.97061595100894305</v>
      </c>
      <c r="T6" s="5">
        <v>91.788339944387616</v>
      </c>
      <c r="U6" s="3"/>
      <c r="V6" s="5">
        <f t="shared" si="2"/>
        <v>0</v>
      </c>
    </row>
    <row r="7" spans="1:22" x14ac:dyDescent="0.25">
      <c r="C7" s="5">
        <v>1</v>
      </c>
      <c r="D7" s="5">
        <v>1</v>
      </c>
      <c r="E7" s="5">
        <v>1</v>
      </c>
      <c r="F7" s="5">
        <v>0.98</v>
      </c>
      <c r="G7" s="5">
        <v>0</v>
      </c>
      <c r="I7" s="5">
        <v>0</v>
      </c>
      <c r="K7" s="5">
        <v>0</v>
      </c>
      <c r="M7" s="5">
        <v>2</v>
      </c>
      <c r="N7" s="5">
        <v>109.58</v>
      </c>
      <c r="P7" s="5">
        <f t="shared" si="0"/>
        <v>0</v>
      </c>
      <c r="Q7" s="5">
        <v>96.921229106195582</v>
      </c>
      <c r="S7" s="5">
        <f t="shared" si="1"/>
        <v>0</v>
      </c>
      <c r="T7" s="5">
        <v>91.788339944387616</v>
      </c>
      <c r="U7" s="3"/>
      <c r="V7" s="5">
        <f t="shared" si="2"/>
        <v>0</v>
      </c>
    </row>
    <row r="8" spans="1:22" x14ac:dyDescent="0.25">
      <c r="C8" s="5">
        <v>1</v>
      </c>
      <c r="D8" s="5">
        <v>1</v>
      </c>
      <c r="E8" s="5">
        <v>1</v>
      </c>
      <c r="F8" s="5">
        <v>0.98</v>
      </c>
      <c r="G8" s="5">
        <v>0</v>
      </c>
      <c r="I8" s="5">
        <v>0</v>
      </c>
      <c r="K8" s="5">
        <v>0</v>
      </c>
      <c r="M8" s="5">
        <v>2</v>
      </c>
      <c r="N8" s="5">
        <v>109.58</v>
      </c>
      <c r="P8" s="5">
        <f t="shared" si="0"/>
        <v>0</v>
      </c>
      <c r="Q8" s="5">
        <v>96.921229106195582</v>
      </c>
      <c r="S8" s="5">
        <f t="shared" si="1"/>
        <v>0</v>
      </c>
      <c r="T8" s="5">
        <v>91.788339944387616</v>
      </c>
      <c r="U8" s="3"/>
      <c r="V8" s="5">
        <f t="shared" si="2"/>
        <v>0</v>
      </c>
    </row>
    <row r="9" spans="1:22" x14ac:dyDescent="0.25">
      <c r="C9" s="5">
        <v>1</v>
      </c>
      <c r="D9" s="5">
        <v>2</v>
      </c>
      <c r="E9" s="5">
        <v>1</v>
      </c>
      <c r="F9" s="5">
        <v>0.98</v>
      </c>
      <c r="G9" s="5">
        <v>0</v>
      </c>
      <c r="I9" s="5">
        <v>0</v>
      </c>
      <c r="K9" s="5">
        <v>0</v>
      </c>
      <c r="M9" s="5">
        <v>2</v>
      </c>
      <c r="N9" s="5">
        <v>109.58</v>
      </c>
      <c r="P9" s="5">
        <f t="shared" si="0"/>
        <v>0</v>
      </c>
      <c r="Q9" s="5">
        <v>96.921229106195582</v>
      </c>
      <c r="S9" s="5">
        <f t="shared" si="1"/>
        <v>0</v>
      </c>
      <c r="T9" s="5">
        <v>91.788339944387616</v>
      </c>
      <c r="U9" s="3"/>
      <c r="V9" s="5">
        <f t="shared" si="2"/>
        <v>0</v>
      </c>
    </row>
    <row r="10" spans="1:22" x14ac:dyDescent="0.25">
      <c r="C10" s="5">
        <v>1</v>
      </c>
      <c r="D10" s="5">
        <v>2</v>
      </c>
      <c r="E10" s="5">
        <v>1</v>
      </c>
      <c r="F10" s="5">
        <v>0.98</v>
      </c>
      <c r="G10" s="5">
        <v>0</v>
      </c>
      <c r="I10" s="5">
        <v>0</v>
      </c>
      <c r="K10" s="5">
        <v>0</v>
      </c>
      <c r="M10" s="5">
        <v>2</v>
      </c>
      <c r="N10" s="5">
        <v>109.58</v>
      </c>
      <c r="P10" s="5">
        <f t="shared" si="0"/>
        <v>0</v>
      </c>
      <c r="Q10" s="5">
        <v>96.921229106195582</v>
      </c>
      <c r="S10" s="5">
        <f t="shared" si="1"/>
        <v>0</v>
      </c>
      <c r="T10" s="5">
        <v>91.788339944387616</v>
      </c>
      <c r="U10" s="3"/>
      <c r="V10" s="5">
        <f t="shared" si="2"/>
        <v>0</v>
      </c>
    </row>
    <row r="11" spans="1:22" x14ac:dyDescent="0.25">
      <c r="C11" s="5">
        <v>1</v>
      </c>
      <c r="D11" s="5">
        <v>2</v>
      </c>
      <c r="E11" s="5">
        <v>1</v>
      </c>
      <c r="F11" s="5">
        <v>0.98</v>
      </c>
      <c r="G11" s="5">
        <v>0</v>
      </c>
      <c r="I11" s="5">
        <v>0</v>
      </c>
      <c r="K11" s="5">
        <v>0</v>
      </c>
      <c r="M11" s="5">
        <v>2</v>
      </c>
      <c r="N11" s="5">
        <v>109.58</v>
      </c>
      <c r="P11" s="5">
        <f t="shared" si="0"/>
        <v>0</v>
      </c>
      <c r="Q11" s="5">
        <v>96.921229106195582</v>
      </c>
      <c r="S11" s="5">
        <f t="shared" si="1"/>
        <v>0</v>
      </c>
      <c r="T11" s="5">
        <v>91.788339944387616</v>
      </c>
      <c r="U11" s="3"/>
      <c r="V11" s="5">
        <f t="shared" si="2"/>
        <v>0</v>
      </c>
    </row>
    <row r="12" spans="1:22" x14ac:dyDescent="0.25">
      <c r="C12" s="5">
        <v>1</v>
      </c>
      <c r="D12" s="5">
        <v>2</v>
      </c>
      <c r="E12" s="5">
        <v>1</v>
      </c>
      <c r="F12" s="5">
        <v>0.98</v>
      </c>
      <c r="G12" s="5">
        <v>0</v>
      </c>
      <c r="I12" s="5">
        <v>0</v>
      </c>
      <c r="K12" s="5">
        <v>0</v>
      </c>
      <c r="M12" s="5">
        <v>2</v>
      </c>
      <c r="N12" s="5">
        <v>109.58</v>
      </c>
      <c r="P12" s="5">
        <f t="shared" si="0"/>
        <v>0</v>
      </c>
      <c r="Q12" s="5">
        <v>96.921229106195582</v>
      </c>
      <c r="S12" s="5">
        <f t="shared" si="1"/>
        <v>0</v>
      </c>
      <c r="T12" s="5">
        <v>91.788339944387616</v>
      </c>
      <c r="U12" s="3"/>
      <c r="V12" s="5">
        <f t="shared" si="2"/>
        <v>0</v>
      </c>
    </row>
    <row r="13" spans="1:22" x14ac:dyDescent="0.25">
      <c r="C13" s="5">
        <v>1</v>
      </c>
      <c r="D13" s="5">
        <v>2</v>
      </c>
      <c r="E13" s="5">
        <v>1</v>
      </c>
      <c r="F13" s="5">
        <v>0.98</v>
      </c>
      <c r="G13" s="5">
        <v>0</v>
      </c>
      <c r="I13" s="5">
        <v>0</v>
      </c>
      <c r="K13" s="5">
        <v>0</v>
      </c>
      <c r="M13" s="5">
        <v>2</v>
      </c>
      <c r="N13" s="5">
        <v>109.58</v>
      </c>
      <c r="P13" s="5">
        <f t="shared" si="0"/>
        <v>0</v>
      </c>
      <c r="Q13" s="5">
        <v>96.921229106195582</v>
      </c>
      <c r="S13" s="5">
        <f t="shared" si="1"/>
        <v>0</v>
      </c>
      <c r="T13" s="5">
        <v>91.788339944387616</v>
      </c>
      <c r="U13" s="3"/>
      <c r="V13" s="5">
        <f t="shared" si="2"/>
        <v>0</v>
      </c>
    </row>
    <row r="14" spans="1:22" x14ac:dyDescent="0.25">
      <c r="C14" s="5">
        <v>1</v>
      </c>
      <c r="D14" s="5">
        <v>2</v>
      </c>
      <c r="E14" s="5">
        <v>1</v>
      </c>
      <c r="F14" s="5">
        <v>0.98</v>
      </c>
      <c r="G14" s="5">
        <v>0</v>
      </c>
      <c r="I14" s="5">
        <v>0</v>
      </c>
      <c r="K14" s="5">
        <v>0</v>
      </c>
      <c r="M14" s="5">
        <v>2</v>
      </c>
      <c r="N14" s="5">
        <v>109.58</v>
      </c>
      <c r="P14" s="5">
        <f t="shared" si="0"/>
        <v>0</v>
      </c>
      <c r="Q14" s="5">
        <v>96.921229106195582</v>
      </c>
      <c r="S14" s="5">
        <f t="shared" si="1"/>
        <v>0</v>
      </c>
      <c r="T14" s="5">
        <v>91.788339944387616</v>
      </c>
      <c r="U14" s="3"/>
      <c r="V14" s="5">
        <f t="shared" si="2"/>
        <v>0</v>
      </c>
    </row>
    <row r="15" spans="1:22" x14ac:dyDescent="0.25">
      <c r="C15" s="5">
        <v>1</v>
      </c>
      <c r="D15" s="5">
        <v>2</v>
      </c>
      <c r="E15" s="5">
        <v>1</v>
      </c>
      <c r="F15" s="5">
        <v>0.98</v>
      </c>
      <c r="G15" s="5">
        <v>0</v>
      </c>
      <c r="I15" s="5">
        <v>0</v>
      </c>
      <c r="K15" s="5">
        <v>0</v>
      </c>
      <c r="M15" s="5">
        <v>2</v>
      </c>
      <c r="N15" s="5">
        <v>109.58</v>
      </c>
      <c r="P15" s="5">
        <f t="shared" si="0"/>
        <v>0</v>
      </c>
      <c r="Q15" s="5">
        <v>96.921229106195582</v>
      </c>
      <c r="S15" s="5">
        <f t="shared" si="1"/>
        <v>0</v>
      </c>
      <c r="T15" s="5">
        <v>91.788339944387616</v>
      </c>
      <c r="U15" s="3"/>
      <c r="V15" s="5">
        <f t="shared" si="2"/>
        <v>0</v>
      </c>
    </row>
    <row r="16" spans="1:22" x14ac:dyDescent="0.25">
      <c r="C16" s="5">
        <v>2</v>
      </c>
      <c r="D16" s="5">
        <v>1</v>
      </c>
      <c r="E16" s="5">
        <v>1</v>
      </c>
      <c r="F16" s="5">
        <v>0.98</v>
      </c>
      <c r="G16" s="5">
        <v>0</v>
      </c>
      <c r="I16" s="5">
        <v>0</v>
      </c>
      <c r="K16" s="5">
        <v>0</v>
      </c>
      <c r="M16" s="5">
        <v>2</v>
      </c>
      <c r="N16" s="5">
        <v>109.58</v>
      </c>
      <c r="P16" s="5">
        <f t="shared" si="0"/>
        <v>0</v>
      </c>
      <c r="Q16" s="5">
        <v>96.921229106195582</v>
      </c>
      <c r="R16" s="2"/>
      <c r="S16" s="5">
        <f t="shared" si="1"/>
        <v>0</v>
      </c>
      <c r="T16" s="5">
        <v>91.788339944387616</v>
      </c>
      <c r="U16" s="3"/>
      <c r="V16" s="5" t="e">
        <f>U16/$U$16</f>
        <v>#DIV/0!</v>
      </c>
    </row>
    <row r="17" spans="3:22" x14ac:dyDescent="0.25">
      <c r="C17" s="5">
        <v>2</v>
      </c>
      <c r="D17" s="5">
        <v>1</v>
      </c>
      <c r="E17" s="5">
        <v>1</v>
      </c>
      <c r="F17" s="5">
        <v>0.98</v>
      </c>
      <c r="G17" s="5">
        <v>0</v>
      </c>
      <c r="I17" s="5">
        <v>0</v>
      </c>
      <c r="K17" s="5">
        <v>0</v>
      </c>
      <c r="M17" s="5">
        <v>2</v>
      </c>
      <c r="N17" s="5">
        <v>109.58</v>
      </c>
      <c r="P17" s="5">
        <f t="shared" si="0"/>
        <v>0</v>
      </c>
      <c r="Q17" s="5">
        <v>96.921229106195582</v>
      </c>
      <c r="R17" s="2"/>
      <c r="S17" s="5">
        <f t="shared" si="1"/>
        <v>0</v>
      </c>
      <c r="T17" s="5">
        <v>91.788339944387616</v>
      </c>
      <c r="U17" s="3"/>
      <c r="V17" s="5" t="e">
        <f t="shared" ref="V17:V22" si="3">U17/$U$16</f>
        <v>#DIV/0!</v>
      </c>
    </row>
    <row r="18" spans="3:22" x14ac:dyDescent="0.25">
      <c r="C18" s="5">
        <v>2</v>
      </c>
      <c r="D18" s="5">
        <v>1</v>
      </c>
      <c r="E18" s="5">
        <v>1</v>
      </c>
      <c r="F18" s="5">
        <v>0.98</v>
      </c>
      <c r="G18" s="5">
        <v>0</v>
      </c>
      <c r="I18" s="5">
        <v>0</v>
      </c>
      <c r="K18" s="5">
        <v>0</v>
      </c>
      <c r="M18" s="5">
        <v>2</v>
      </c>
      <c r="N18" s="5">
        <v>109.58</v>
      </c>
      <c r="P18" s="5">
        <f t="shared" si="0"/>
        <v>0</v>
      </c>
      <c r="Q18" s="5">
        <v>96.921229106195582</v>
      </c>
      <c r="R18" s="2"/>
      <c r="S18" s="5">
        <f t="shared" si="1"/>
        <v>0</v>
      </c>
      <c r="T18" s="5">
        <v>91.788339944387616</v>
      </c>
      <c r="U18" s="3"/>
      <c r="V18" s="5" t="e">
        <f t="shared" si="3"/>
        <v>#DIV/0!</v>
      </c>
    </row>
    <row r="19" spans="3:22" x14ac:dyDescent="0.25">
      <c r="C19" s="5">
        <v>2</v>
      </c>
      <c r="D19" s="5">
        <v>1</v>
      </c>
      <c r="E19" s="5">
        <v>1</v>
      </c>
      <c r="F19" s="5">
        <v>0.98</v>
      </c>
      <c r="G19" s="5">
        <v>0</v>
      </c>
      <c r="I19" s="5">
        <v>0</v>
      </c>
      <c r="K19" s="5">
        <v>0</v>
      </c>
      <c r="M19" s="5">
        <v>2</v>
      </c>
      <c r="N19" s="5">
        <v>109.58</v>
      </c>
      <c r="P19" s="5">
        <f t="shared" si="0"/>
        <v>0</v>
      </c>
      <c r="Q19" s="5">
        <v>96.921229106195582</v>
      </c>
      <c r="R19" s="2"/>
      <c r="S19" s="5">
        <f t="shared" si="1"/>
        <v>0</v>
      </c>
      <c r="T19" s="5">
        <v>91.788339944387616</v>
      </c>
      <c r="U19" s="3"/>
      <c r="V19" s="5" t="e">
        <f t="shared" si="3"/>
        <v>#DIV/0!</v>
      </c>
    </row>
    <row r="20" spans="3:22" x14ac:dyDescent="0.25">
      <c r="C20" s="5">
        <v>2</v>
      </c>
      <c r="D20" s="5">
        <v>1</v>
      </c>
      <c r="E20" s="5">
        <v>1</v>
      </c>
      <c r="F20" s="5">
        <v>0.98</v>
      </c>
      <c r="G20" s="5">
        <v>0</v>
      </c>
      <c r="I20" s="5">
        <v>0</v>
      </c>
      <c r="K20" s="5">
        <v>0</v>
      </c>
      <c r="M20" s="5">
        <v>2</v>
      </c>
      <c r="N20" s="5">
        <v>109.58</v>
      </c>
      <c r="P20" s="5">
        <f t="shared" si="0"/>
        <v>0</v>
      </c>
      <c r="Q20" s="5">
        <v>96.921229106195582</v>
      </c>
      <c r="R20" s="2"/>
      <c r="S20" s="5">
        <f t="shared" si="1"/>
        <v>0</v>
      </c>
      <c r="T20" s="5">
        <v>91.788339944387616</v>
      </c>
      <c r="U20" s="3"/>
      <c r="V20" s="5" t="e">
        <f t="shared" si="3"/>
        <v>#DIV/0!</v>
      </c>
    </row>
    <row r="21" spans="3:22" x14ac:dyDescent="0.25">
      <c r="C21" s="5">
        <v>2</v>
      </c>
      <c r="D21" s="5">
        <v>1</v>
      </c>
      <c r="E21" s="5">
        <v>1</v>
      </c>
      <c r="F21" s="5">
        <v>0.98</v>
      </c>
      <c r="G21" s="5">
        <v>0</v>
      </c>
      <c r="I21" s="5">
        <v>0</v>
      </c>
      <c r="K21" s="5">
        <v>0</v>
      </c>
      <c r="M21" s="5">
        <v>2</v>
      </c>
      <c r="N21" s="5">
        <v>109.58</v>
      </c>
      <c r="P21" s="5">
        <f t="shared" si="0"/>
        <v>0</v>
      </c>
      <c r="Q21" s="5">
        <v>96.921229106195582</v>
      </c>
      <c r="R21" s="2"/>
      <c r="S21" s="5">
        <f t="shared" si="1"/>
        <v>0</v>
      </c>
      <c r="T21" s="5">
        <v>91.788339944387616</v>
      </c>
      <c r="U21" s="3"/>
      <c r="V21" s="5" t="e">
        <f t="shared" si="3"/>
        <v>#DIV/0!</v>
      </c>
    </row>
    <row r="22" spans="3:22" x14ac:dyDescent="0.25">
      <c r="C22" s="5">
        <v>2</v>
      </c>
      <c r="D22" s="5">
        <v>1</v>
      </c>
      <c r="E22" s="5">
        <v>1</v>
      </c>
      <c r="F22" s="5">
        <v>0.98</v>
      </c>
      <c r="G22" s="5">
        <v>0</v>
      </c>
      <c r="I22" s="5">
        <v>0</v>
      </c>
      <c r="K22" s="5">
        <v>0</v>
      </c>
      <c r="M22" s="5">
        <v>2</v>
      </c>
      <c r="N22" s="5">
        <v>109.58</v>
      </c>
      <c r="P22" s="5">
        <f t="shared" si="0"/>
        <v>0</v>
      </c>
      <c r="Q22" s="5">
        <v>96.921229106195582</v>
      </c>
      <c r="R22" s="2"/>
      <c r="S22" s="5">
        <f t="shared" si="1"/>
        <v>0</v>
      </c>
      <c r="T22" s="5">
        <v>91.788339944387616</v>
      </c>
      <c r="U22" s="3"/>
      <c r="V22" s="5" t="e">
        <f t="shared" si="3"/>
        <v>#DIV/0!</v>
      </c>
    </row>
    <row r="23" spans="3:22" x14ac:dyDescent="0.25">
      <c r="C23" s="5">
        <v>2</v>
      </c>
      <c r="D23" s="5">
        <v>2</v>
      </c>
      <c r="E23" s="5">
        <v>1</v>
      </c>
      <c r="F23" s="5">
        <v>0.98</v>
      </c>
      <c r="G23" s="5">
        <v>0</v>
      </c>
      <c r="I23" s="5">
        <v>0</v>
      </c>
      <c r="K23" s="5">
        <v>0</v>
      </c>
      <c r="M23" s="5">
        <v>2</v>
      </c>
      <c r="N23" s="5">
        <v>109.58</v>
      </c>
      <c r="P23" s="5">
        <f t="shared" si="0"/>
        <v>0</v>
      </c>
      <c r="Q23" s="5">
        <v>96.921229106195582</v>
      </c>
      <c r="R23" s="2"/>
      <c r="S23" s="5">
        <f t="shared" si="1"/>
        <v>0</v>
      </c>
      <c r="T23" s="5">
        <v>91.788339944387616</v>
      </c>
      <c r="U23" s="3"/>
      <c r="V23" s="5" t="e">
        <f>U23/$U$23</f>
        <v>#DIV/0!</v>
      </c>
    </row>
    <row r="24" spans="3:22" x14ac:dyDescent="0.25">
      <c r="C24" s="5">
        <v>2</v>
      </c>
      <c r="D24" s="5">
        <v>2</v>
      </c>
      <c r="E24" s="5">
        <v>1</v>
      </c>
      <c r="F24" s="5">
        <v>0.98</v>
      </c>
      <c r="G24" s="5">
        <v>0</v>
      </c>
      <c r="I24" s="5">
        <v>0</v>
      </c>
      <c r="K24" s="5">
        <v>0</v>
      </c>
      <c r="M24" s="5">
        <v>2</v>
      </c>
      <c r="N24" s="5">
        <v>109.58</v>
      </c>
      <c r="P24" s="5">
        <f t="shared" si="0"/>
        <v>0</v>
      </c>
      <c r="Q24" s="5">
        <v>96.921229106195582</v>
      </c>
      <c r="R24" s="2"/>
      <c r="S24" s="5">
        <f t="shared" si="1"/>
        <v>0</v>
      </c>
      <c r="T24" s="5">
        <v>91.788339944387616</v>
      </c>
      <c r="U24" s="3"/>
      <c r="V24" s="5" t="e">
        <f t="shared" ref="V24:V27" si="4">U24/$U$23</f>
        <v>#DIV/0!</v>
      </c>
    </row>
    <row r="25" spans="3:22" x14ac:dyDescent="0.25">
      <c r="C25" s="5">
        <v>2</v>
      </c>
      <c r="D25" s="5">
        <v>2</v>
      </c>
      <c r="E25" s="5">
        <v>1</v>
      </c>
      <c r="F25" s="5">
        <v>0.98</v>
      </c>
      <c r="G25" s="5">
        <v>0</v>
      </c>
      <c r="I25" s="5">
        <v>0</v>
      </c>
      <c r="K25" s="5">
        <v>0</v>
      </c>
      <c r="M25" s="5">
        <v>2</v>
      </c>
      <c r="N25" s="5">
        <v>109.58</v>
      </c>
      <c r="P25" s="5">
        <f t="shared" si="0"/>
        <v>0</v>
      </c>
      <c r="Q25" s="5">
        <v>96.921229106195582</v>
      </c>
      <c r="R25" s="2"/>
      <c r="S25" s="5">
        <f t="shared" si="1"/>
        <v>0</v>
      </c>
      <c r="T25" s="5">
        <v>91.788339944387616</v>
      </c>
      <c r="U25" s="3"/>
      <c r="V25" s="5" t="e">
        <f t="shared" si="4"/>
        <v>#DIV/0!</v>
      </c>
    </row>
    <row r="26" spans="3:22" x14ac:dyDescent="0.25">
      <c r="C26" s="5">
        <v>2</v>
      </c>
      <c r="D26" s="5">
        <v>2</v>
      </c>
      <c r="E26" s="5">
        <v>1</v>
      </c>
      <c r="F26" s="5">
        <v>0.98</v>
      </c>
      <c r="G26" s="5">
        <v>0</v>
      </c>
      <c r="I26" s="5">
        <v>0</v>
      </c>
      <c r="K26" s="5">
        <v>0</v>
      </c>
      <c r="M26" s="5">
        <v>2</v>
      </c>
      <c r="N26" s="5">
        <v>109.58</v>
      </c>
      <c r="P26" s="5">
        <f t="shared" si="0"/>
        <v>0</v>
      </c>
      <c r="Q26" s="5">
        <v>96.921229106195582</v>
      </c>
      <c r="R26" s="2"/>
      <c r="S26" s="5">
        <f t="shared" si="1"/>
        <v>0</v>
      </c>
      <c r="T26" s="5">
        <v>91.788339944387616</v>
      </c>
      <c r="U26" s="3"/>
      <c r="V26" s="5" t="e">
        <f t="shared" si="4"/>
        <v>#DIV/0!</v>
      </c>
    </row>
    <row r="27" spans="3:22" x14ac:dyDescent="0.25">
      <c r="C27" s="5">
        <v>2</v>
      </c>
      <c r="D27" s="5">
        <v>2</v>
      </c>
      <c r="E27" s="5">
        <v>1</v>
      </c>
      <c r="F27" s="5">
        <v>0.98</v>
      </c>
      <c r="G27" s="5">
        <v>0</v>
      </c>
      <c r="I27" s="5">
        <v>0</v>
      </c>
      <c r="K27" s="5">
        <v>0</v>
      </c>
      <c r="M27" s="5">
        <v>2</v>
      </c>
      <c r="N27" s="5">
        <v>109.58</v>
      </c>
      <c r="P27" s="5">
        <f t="shared" si="0"/>
        <v>0</v>
      </c>
      <c r="Q27" s="5">
        <v>96.921229106195582</v>
      </c>
      <c r="R27" s="2"/>
      <c r="S27" s="5">
        <f t="shared" si="1"/>
        <v>0</v>
      </c>
      <c r="T27" s="5">
        <v>91.788339944387616</v>
      </c>
      <c r="U27" s="3"/>
      <c r="V27" s="5" t="e">
        <f t="shared" si="4"/>
        <v>#DIV/0!</v>
      </c>
    </row>
    <row r="28" spans="3:22" x14ac:dyDescent="0.25">
      <c r="C28" s="5">
        <v>2</v>
      </c>
      <c r="D28" s="5">
        <v>2</v>
      </c>
      <c r="E28" s="5">
        <v>1</v>
      </c>
      <c r="F28" s="5">
        <v>0.98</v>
      </c>
      <c r="G28" s="5">
        <v>0</v>
      </c>
      <c r="I28" s="5">
        <v>0</v>
      </c>
      <c r="K28" s="5">
        <v>0</v>
      </c>
      <c r="M28" s="5">
        <v>2</v>
      </c>
      <c r="N28" s="5">
        <v>109.58</v>
      </c>
      <c r="P28" s="5">
        <f t="shared" si="0"/>
        <v>0</v>
      </c>
      <c r="Q28" s="5">
        <v>96.921229106195582</v>
      </c>
      <c r="R28" s="2"/>
      <c r="S28" s="5">
        <f t="shared" si="1"/>
        <v>0</v>
      </c>
      <c r="T28" s="5">
        <v>91.788339944387616</v>
      </c>
    </row>
    <row r="29" spans="3:22" x14ac:dyDescent="0.25">
      <c r="C29" s="5">
        <v>2</v>
      </c>
      <c r="D29" s="5">
        <v>2</v>
      </c>
      <c r="E29" s="5">
        <v>1</v>
      </c>
      <c r="F29" s="5">
        <v>0.98</v>
      </c>
      <c r="G29" s="5">
        <v>0</v>
      </c>
      <c r="I29" s="5">
        <v>0</v>
      </c>
      <c r="K29" s="5">
        <v>0</v>
      </c>
      <c r="M29" s="5">
        <v>2</v>
      </c>
      <c r="N29" s="5">
        <v>109.58</v>
      </c>
      <c r="P29" s="5">
        <f t="shared" si="0"/>
        <v>0</v>
      </c>
      <c r="Q29" s="5">
        <v>96.921229106195582</v>
      </c>
      <c r="R29" s="2"/>
      <c r="S29" s="5">
        <f t="shared" si="1"/>
        <v>0</v>
      </c>
      <c r="T29" s="5">
        <v>91.788339944387616</v>
      </c>
    </row>
    <row r="30" spans="3:22" x14ac:dyDescent="0.25">
      <c r="C30" s="5">
        <v>2</v>
      </c>
      <c r="D30" s="5">
        <v>1</v>
      </c>
      <c r="E30" s="5">
        <v>1</v>
      </c>
      <c r="F30" s="5">
        <v>0.98</v>
      </c>
      <c r="G30" s="5">
        <v>0</v>
      </c>
      <c r="I30" s="5">
        <v>0</v>
      </c>
      <c r="K30" s="5">
        <v>0</v>
      </c>
      <c r="M30" s="5">
        <v>2</v>
      </c>
      <c r="N30" s="5">
        <v>109.58</v>
      </c>
      <c r="P30" s="5">
        <f t="shared" si="0"/>
        <v>0</v>
      </c>
      <c r="Q30" s="5">
        <v>96.921229106195582</v>
      </c>
      <c r="T30" s="5">
        <v>91.788339944387616</v>
      </c>
    </row>
    <row r="31" spans="3:22" x14ac:dyDescent="0.25">
      <c r="C31" s="5">
        <v>2</v>
      </c>
      <c r="D31" s="5">
        <v>1</v>
      </c>
      <c r="E31" s="5">
        <v>1</v>
      </c>
      <c r="F31" s="5">
        <v>0.98</v>
      </c>
      <c r="G31" s="5">
        <v>0</v>
      </c>
      <c r="I31" s="5">
        <v>0</v>
      </c>
      <c r="K31" s="5">
        <v>0</v>
      </c>
      <c r="M31" s="5">
        <v>2</v>
      </c>
      <c r="N31" s="5">
        <v>109.58</v>
      </c>
      <c r="P31" s="5">
        <f t="shared" si="0"/>
        <v>0</v>
      </c>
      <c r="Q31" s="5">
        <v>96.921229106195582</v>
      </c>
      <c r="T31" s="5">
        <v>91.788339944387616</v>
      </c>
    </row>
    <row r="32" spans="3:22" x14ac:dyDescent="0.25">
      <c r="C32" s="5">
        <v>2</v>
      </c>
      <c r="D32" s="5">
        <v>1</v>
      </c>
      <c r="E32" s="5">
        <v>1</v>
      </c>
      <c r="F32" s="5">
        <v>0.98</v>
      </c>
      <c r="G32" s="5">
        <v>0</v>
      </c>
      <c r="I32" s="5">
        <v>0</v>
      </c>
      <c r="K32" s="5">
        <v>0</v>
      </c>
      <c r="M32" s="5">
        <v>2</v>
      </c>
      <c r="N32" s="5">
        <v>109.58</v>
      </c>
      <c r="P32" s="5">
        <f t="shared" si="0"/>
        <v>0</v>
      </c>
      <c r="Q32" s="5">
        <v>96.921229106195582</v>
      </c>
      <c r="T32" s="5">
        <v>91.788339944387616</v>
      </c>
    </row>
    <row r="33" spans="3:20" x14ac:dyDescent="0.25">
      <c r="C33" s="5">
        <v>2</v>
      </c>
      <c r="D33" s="5">
        <v>1</v>
      </c>
      <c r="E33" s="5">
        <v>1</v>
      </c>
      <c r="F33" s="5">
        <v>0.98</v>
      </c>
      <c r="G33" s="5">
        <v>0</v>
      </c>
      <c r="I33" s="5">
        <v>0</v>
      </c>
      <c r="K33" s="5">
        <v>0</v>
      </c>
      <c r="M33" s="5">
        <v>2</v>
      </c>
      <c r="N33" s="5">
        <v>109.58</v>
      </c>
      <c r="P33" s="5">
        <f t="shared" si="0"/>
        <v>0</v>
      </c>
      <c r="Q33" s="5">
        <v>96.921229106195582</v>
      </c>
      <c r="T33" s="5">
        <v>91.788339944387616</v>
      </c>
    </row>
    <row r="34" spans="3:20" x14ac:dyDescent="0.25">
      <c r="C34" s="5">
        <v>2</v>
      </c>
      <c r="D34" s="5">
        <v>1</v>
      </c>
      <c r="E34" s="5">
        <v>1</v>
      </c>
      <c r="F34" s="5">
        <v>0.98</v>
      </c>
      <c r="G34" s="5">
        <v>0</v>
      </c>
      <c r="I34" s="5">
        <v>0</v>
      </c>
      <c r="K34" s="5">
        <v>0</v>
      </c>
      <c r="M34" s="5">
        <v>2</v>
      </c>
      <c r="N34" s="5">
        <v>109.58</v>
      </c>
      <c r="P34" s="5">
        <f t="shared" si="0"/>
        <v>0</v>
      </c>
      <c r="Q34" s="5">
        <v>96.921229106195582</v>
      </c>
      <c r="T34" s="5">
        <v>91.788339944387616</v>
      </c>
    </row>
    <row r="35" spans="3:20" x14ac:dyDescent="0.25">
      <c r="C35" s="5">
        <v>2</v>
      </c>
      <c r="D35" s="5">
        <v>1</v>
      </c>
      <c r="E35" s="5">
        <v>1</v>
      </c>
      <c r="F35" s="5">
        <v>0.98</v>
      </c>
      <c r="G35" s="5">
        <v>0</v>
      </c>
      <c r="I35" s="5">
        <v>0</v>
      </c>
      <c r="K35" s="5">
        <v>0</v>
      </c>
      <c r="M35" s="5">
        <v>2</v>
      </c>
      <c r="N35" s="5">
        <v>109.58</v>
      </c>
      <c r="P35" s="5">
        <f t="shared" si="0"/>
        <v>0</v>
      </c>
      <c r="Q35" s="5">
        <v>96.921229106195582</v>
      </c>
      <c r="T35" s="5">
        <v>91.788339944387616</v>
      </c>
    </row>
    <row r="36" spans="3:20" x14ac:dyDescent="0.25">
      <c r="C36" s="5">
        <v>2</v>
      </c>
      <c r="D36" s="5">
        <v>1</v>
      </c>
      <c r="E36" s="5">
        <v>1</v>
      </c>
      <c r="F36" s="5">
        <v>0.98</v>
      </c>
      <c r="G36" s="5">
        <v>0</v>
      </c>
      <c r="I36" s="5">
        <v>0</v>
      </c>
      <c r="K36" s="5">
        <v>0</v>
      </c>
      <c r="M36" s="5">
        <v>2</v>
      </c>
      <c r="N36" s="5">
        <v>109.58</v>
      </c>
      <c r="P36" s="5">
        <f t="shared" si="0"/>
        <v>0</v>
      </c>
      <c r="Q36" s="5">
        <v>96.921229106195582</v>
      </c>
      <c r="T36" s="5">
        <v>91.788339944387616</v>
      </c>
    </row>
    <row r="37" spans="3:20" x14ac:dyDescent="0.25">
      <c r="C37" s="5">
        <v>2</v>
      </c>
      <c r="D37" s="5">
        <v>2</v>
      </c>
      <c r="E37" s="5">
        <v>1</v>
      </c>
      <c r="F37" s="5">
        <v>0.98</v>
      </c>
      <c r="G37" s="5">
        <v>0</v>
      </c>
      <c r="M37" s="5">
        <v>2</v>
      </c>
      <c r="N37" s="5">
        <v>109.58</v>
      </c>
      <c r="P37" s="5">
        <f t="shared" si="0"/>
        <v>0</v>
      </c>
      <c r="Q37" s="5">
        <v>96.921229106195582</v>
      </c>
      <c r="T37" s="5">
        <v>91.788339944387616</v>
      </c>
    </row>
    <row r="38" spans="3:20" x14ac:dyDescent="0.25">
      <c r="C38" s="5">
        <v>2</v>
      </c>
      <c r="D38" s="5">
        <v>2</v>
      </c>
      <c r="E38" s="5">
        <v>1</v>
      </c>
      <c r="F38" s="5">
        <v>0.98</v>
      </c>
      <c r="G38" s="5">
        <v>0</v>
      </c>
      <c r="M38" s="5">
        <v>2</v>
      </c>
      <c r="N38" s="5">
        <v>109.58</v>
      </c>
      <c r="P38" s="5">
        <f t="shared" si="0"/>
        <v>0</v>
      </c>
      <c r="Q38" s="5">
        <v>96.921229106195582</v>
      </c>
      <c r="T38" s="5">
        <v>91.788339944387616</v>
      </c>
    </row>
    <row r="39" spans="3:20" x14ac:dyDescent="0.25">
      <c r="C39" s="5">
        <v>2</v>
      </c>
      <c r="D39" s="5">
        <v>2</v>
      </c>
      <c r="E39" s="5">
        <v>1</v>
      </c>
      <c r="F39" s="5">
        <v>0.98</v>
      </c>
      <c r="G39" s="5">
        <v>0</v>
      </c>
      <c r="M39" s="5">
        <v>2</v>
      </c>
      <c r="N39" s="5">
        <v>109.58</v>
      </c>
      <c r="P39" s="5">
        <f t="shared" si="0"/>
        <v>0</v>
      </c>
      <c r="Q39" s="5">
        <v>96.921229106195582</v>
      </c>
      <c r="T39" s="5">
        <v>91.788339944387616</v>
      </c>
    </row>
    <row r="40" spans="3:20" x14ac:dyDescent="0.25">
      <c r="C40" s="5">
        <v>2</v>
      </c>
      <c r="D40" s="5">
        <v>2</v>
      </c>
      <c r="E40" s="5">
        <v>1</v>
      </c>
      <c r="F40" s="5">
        <v>0.98</v>
      </c>
      <c r="G40" s="5">
        <v>0</v>
      </c>
      <c r="M40" s="5">
        <v>2</v>
      </c>
      <c r="N40" s="5">
        <v>109.58</v>
      </c>
      <c r="P40" s="5">
        <f t="shared" si="0"/>
        <v>0</v>
      </c>
      <c r="Q40" s="5">
        <v>96.921229106195582</v>
      </c>
      <c r="T40" s="5">
        <v>91.788339944387616</v>
      </c>
    </row>
    <row r="41" spans="3:20" x14ac:dyDescent="0.25">
      <c r="C41" s="5">
        <v>2</v>
      </c>
      <c r="D41" s="5">
        <v>2</v>
      </c>
      <c r="E41" s="5">
        <v>1</v>
      </c>
      <c r="F41" s="5">
        <v>0.98</v>
      </c>
      <c r="G41" s="5">
        <v>0</v>
      </c>
      <c r="M41" s="5">
        <v>2</v>
      </c>
      <c r="N41" s="5">
        <v>109.58</v>
      </c>
      <c r="P41" s="5">
        <f t="shared" si="0"/>
        <v>0</v>
      </c>
      <c r="Q41" s="5">
        <v>96.921229106195582</v>
      </c>
      <c r="T41" s="5">
        <v>91.788339944387616</v>
      </c>
    </row>
    <row r="42" spans="3:20" x14ac:dyDescent="0.25">
      <c r="C42" s="5">
        <v>2</v>
      </c>
      <c r="D42" s="5">
        <v>2</v>
      </c>
      <c r="E42" s="5">
        <v>1</v>
      </c>
      <c r="F42" s="5">
        <v>0.98</v>
      </c>
      <c r="G42" s="5">
        <v>0</v>
      </c>
      <c r="M42" s="5">
        <v>2</v>
      </c>
      <c r="N42" s="5">
        <v>109.58</v>
      </c>
      <c r="P42" s="5">
        <f t="shared" si="0"/>
        <v>0</v>
      </c>
      <c r="Q42" s="5">
        <v>96.921229106195582</v>
      </c>
      <c r="T42" s="5">
        <v>91.788339944387616</v>
      </c>
    </row>
    <row r="43" spans="3:20" x14ac:dyDescent="0.25">
      <c r="C43" s="5">
        <v>2</v>
      </c>
      <c r="D43" s="5">
        <v>2</v>
      </c>
      <c r="E43" s="5">
        <v>1</v>
      </c>
      <c r="F43" s="5">
        <v>0.98</v>
      </c>
      <c r="G43" s="5">
        <v>0</v>
      </c>
      <c r="M43" s="5">
        <v>2</v>
      </c>
      <c r="N43" s="5">
        <v>109.58</v>
      </c>
      <c r="P43" s="5">
        <f t="shared" si="0"/>
        <v>0</v>
      </c>
      <c r="Q43" s="5">
        <v>96.921229106195582</v>
      </c>
      <c r="T43" s="5">
        <v>91.788339944387616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8F14-9B4E-46B7-9422-CA8B2F04CF90}">
  <dimension ref="A1:M21"/>
  <sheetViews>
    <sheetView zoomScale="85" zoomScaleNormal="85" workbookViewId="0">
      <selection activeCell="H2" sqref="H2"/>
    </sheetView>
  </sheetViews>
  <sheetFormatPr baseColWidth="10" defaultColWidth="8.85546875" defaultRowHeight="15" x14ac:dyDescent="0.25"/>
  <cols>
    <col min="2" max="3" width="19.85546875" customWidth="1"/>
    <col min="4" max="4" width="16.85546875" customWidth="1"/>
    <col min="6" max="6" width="22.140625" bestFit="1" customWidth="1"/>
    <col min="7" max="7" width="21.5703125" bestFit="1" customWidth="1"/>
    <col min="8" max="8" width="21.5703125" customWidth="1"/>
    <col min="9" max="9" width="27" customWidth="1"/>
    <col min="10" max="11" width="20.28515625" customWidth="1"/>
    <col min="12" max="12" width="21.85546875" customWidth="1"/>
    <col min="13" max="13" width="18.7109375" customWidth="1"/>
  </cols>
  <sheetData>
    <row r="1" spans="1:13" x14ac:dyDescent="0.25">
      <c r="A1" t="s">
        <v>12</v>
      </c>
      <c r="B1" t="s">
        <v>2</v>
      </c>
      <c r="C1" t="s">
        <v>6</v>
      </c>
      <c r="D1" t="s">
        <v>3</v>
      </c>
      <c r="E1" t="s">
        <v>0</v>
      </c>
      <c r="F1" t="s">
        <v>1</v>
      </c>
      <c r="G1" t="s">
        <v>5</v>
      </c>
      <c r="H1" t="s">
        <v>8</v>
      </c>
      <c r="I1" t="s">
        <v>11</v>
      </c>
      <c r="J1" t="s">
        <v>4</v>
      </c>
      <c r="K1" t="s">
        <v>13</v>
      </c>
      <c r="L1" t="s">
        <v>7</v>
      </c>
      <c r="M1" t="s">
        <v>10</v>
      </c>
    </row>
    <row r="2" spans="1:13" x14ac:dyDescent="0.25">
      <c r="A2">
        <v>1</v>
      </c>
      <c r="B2">
        <v>0</v>
      </c>
      <c r="C2">
        <v>0.1</v>
      </c>
      <c r="D2">
        <v>10</v>
      </c>
      <c r="E2">
        <v>7.1</v>
      </c>
      <c r="F2">
        <v>2</v>
      </c>
      <c r="G2" s="1">
        <v>1</v>
      </c>
      <c r="H2">
        <f>AVERAGE(89,85.9)</f>
        <v>87.45</v>
      </c>
      <c r="I2">
        <v>1.97</v>
      </c>
      <c r="J2">
        <f>I2*5</f>
        <v>9.85</v>
      </c>
      <c r="K2">
        <f>J2/10</f>
        <v>0.98499999999999999</v>
      </c>
      <c r="L2">
        <f>$H$2</f>
        <v>87.45</v>
      </c>
      <c r="M2">
        <f>L2/$H$2</f>
        <v>1</v>
      </c>
    </row>
    <row r="3" spans="1:13" x14ac:dyDescent="0.25">
      <c r="A3">
        <v>1</v>
      </c>
      <c r="B3">
        <v>4</v>
      </c>
      <c r="C3">
        <v>0.1</v>
      </c>
      <c r="D3">
        <v>10</v>
      </c>
      <c r="E3">
        <v>7.1</v>
      </c>
      <c r="F3">
        <v>2</v>
      </c>
      <c r="G3" s="1">
        <v>1</v>
      </c>
      <c r="H3">
        <f t="shared" ref="H3:H21" si="0">AVERAGE(89,85.9)</f>
        <v>87.45</v>
      </c>
      <c r="I3">
        <v>1.73</v>
      </c>
      <c r="J3">
        <f t="shared" ref="J3:J6" si="1">I3*5</f>
        <v>8.65</v>
      </c>
      <c r="K3">
        <f t="shared" ref="K3:K21" si="2">J3/10</f>
        <v>0.86499999999999999</v>
      </c>
    </row>
    <row r="4" spans="1:13" x14ac:dyDescent="0.25">
      <c r="A4">
        <v>1</v>
      </c>
      <c r="B4">
        <v>16</v>
      </c>
      <c r="C4">
        <v>0.1</v>
      </c>
      <c r="D4">
        <v>10</v>
      </c>
      <c r="E4">
        <v>7.1</v>
      </c>
      <c r="F4">
        <v>2</v>
      </c>
      <c r="G4" s="1">
        <v>1</v>
      </c>
      <c r="H4">
        <f t="shared" si="0"/>
        <v>87.45</v>
      </c>
      <c r="I4">
        <v>1.72</v>
      </c>
      <c r="J4">
        <f t="shared" si="1"/>
        <v>8.6</v>
      </c>
      <c r="K4">
        <f t="shared" si="2"/>
        <v>0.86</v>
      </c>
      <c r="L4">
        <v>87.72</v>
      </c>
      <c r="M4">
        <f t="shared" ref="M4:M6" si="3">L4/$H$2</f>
        <v>1.0030874785591766</v>
      </c>
    </row>
    <row r="5" spans="1:13" x14ac:dyDescent="0.25">
      <c r="A5">
        <v>1</v>
      </c>
      <c r="B5">
        <v>25</v>
      </c>
      <c r="C5">
        <v>0.1</v>
      </c>
      <c r="D5">
        <v>10</v>
      </c>
      <c r="E5">
        <v>7.1</v>
      </c>
      <c r="F5">
        <v>2</v>
      </c>
      <c r="G5" s="1">
        <v>1</v>
      </c>
      <c r="H5">
        <f t="shared" si="0"/>
        <v>87.45</v>
      </c>
      <c r="I5">
        <f>AVERAGE(1.7,1.72)</f>
        <v>1.71</v>
      </c>
      <c r="J5">
        <f t="shared" si="1"/>
        <v>8.5500000000000007</v>
      </c>
      <c r="K5">
        <f t="shared" si="2"/>
        <v>0.85500000000000009</v>
      </c>
      <c r="L5">
        <v>59</v>
      </c>
      <c r="M5">
        <f t="shared" si="3"/>
        <v>0.67467124070897655</v>
      </c>
    </row>
    <row r="6" spans="1:13" x14ac:dyDescent="0.25">
      <c r="A6">
        <v>1</v>
      </c>
      <c r="B6">
        <v>35</v>
      </c>
      <c r="C6">
        <v>0.1</v>
      </c>
      <c r="D6">
        <v>10</v>
      </c>
      <c r="E6">
        <v>7.1</v>
      </c>
      <c r="F6">
        <v>2</v>
      </c>
      <c r="G6" s="1">
        <v>1</v>
      </c>
      <c r="H6">
        <f t="shared" si="0"/>
        <v>87.45</v>
      </c>
      <c r="I6">
        <f>1.47</f>
        <v>1.47</v>
      </c>
      <c r="J6">
        <f t="shared" si="1"/>
        <v>7.35</v>
      </c>
      <c r="K6">
        <f t="shared" si="2"/>
        <v>0.73499999999999999</v>
      </c>
      <c r="L6">
        <v>48.6</v>
      </c>
      <c r="M6">
        <f t="shared" si="3"/>
        <v>0.55574614065180106</v>
      </c>
    </row>
    <row r="7" spans="1:13" x14ac:dyDescent="0.25">
      <c r="A7">
        <v>2</v>
      </c>
      <c r="B7">
        <v>0</v>
      </c>
      <c r="C7">
        <v>0.1</v>
      </c>
      <c r="D7">
        <v>10</v>
      </c>
      <c r="E7">
        <v>7.1</v>
      </c>
      <c r="F7">
        <v>2</v>
      </c>
      <c r="G7" s="1">
        <v>1</v>
      </c>
      <c r="H7">
        <f>AVERAGE(89,85.9)</f>
        <v>87.45</v>
      </c>
      <c r="I7">
        <v>1.97</v>
      </c>
      <c r="J7">
        <f>I7*5</f>
        <v>9.85</v>
      </c>
      <c r="K7">
        <f t="shared" si="2"/>
        <v>0.98499999999999999</v>
      </c>
      <c r="L7">
        <f>$H$2</f>
        <v>87.45</v>
      </c>
      <c r="M7">
        <f>L7/$H$2</f>
        <v>1</v>
      </c>
    </row>
    <row r="8" spans="1:13" x14ac:dyDescent="0.25">
      <c r="A8">
        <v>2</v>
      </c>
      <c r="B8">
        <v>4</v>
      </c>
      <c r="C8">
        <v>0.1</v>
      </c>
      <c r="D8">
        <v>10</v>
      </c>
      <c r="E8">
        <v>7.1</v>
      </c>
      <c r="F8">
        <v>2</v>
      </c>
      <c r="G8" s="1">
        <v>1</v>
      </c>
      <c r="H8">
        <f t="shared" si="0"/>
        <v>87.45</v>
      </c>
      <c r="I8">
        <v>1.73</v>
      </c>
      <c r="J8">
        <f t="shared" ref="J8:J11" si="4">I8*5</f>
        <v>8.65</v>
      </c>
      <c r="K8">
        <f t="shared" si="2"/>
        <v>0.86499999999999999</v>
      </c>
    </row>
    <row r="9" spans="1:13" x14ac:dyDescent="0.25">
      <c r="A9">
        <v>2</v>
      </c>
      <c r="B9">
        <v>16</v>
      </c>
      <c r="C9">
        <v>0.1</v>
      </c>
      <c r="D9">
        <v>10</v>
      </c>
      <c r="E9">
        <v>7.1</v>
      </c>
      <c r="F9">
        <v>2</v>
      </c>
      <c r="G9" s="1">
        <v>1</v>
      </c>
      <c r="H9">
        <f t="shared" si="0"/>
        <v>87.45</v>
      </c>
      <c r="I9">
        <v>1.72</v>
      </c>
      <c r="J9">
        <f t="shared" si="4"/>
        <v>8.6</v>
      </c>
      <c r="K9">
        <f t="shared" si="2"/>
        <v>0.86</v>
      </c>
      <c r="L9">
        <v>74</v>
      </c>
      <c r="M9">
        <f t="shared" ref="M9:M11" si="5">L9/$H$2</f>
        <v>0.84619782732990279</v>
      </c>
    </row>
    <row r="10" spans="1:13" x14ac:dyDescent="0.25">
      <c r="A10">
        <v>2</v>
      </c>
      <c r="B10">
        <v>25</v>
      </c>
      <c r="C10">
        <v>0.1</v>
      </c>
      <c r="D10">
        <v>10</v>
      </c>
      <c r="E10">
        <v>7.1</v>
      </c>
      <c r="F10">
        <v>2</v>
      </c>
      <c r="G10" s="1">
        <v>1</v>
      </c>
      <c r="H10">
        <f t="shared" si="0"/>
        <v>87.45</v>
      </c>
      <c r="I10">
        <v>1.72</v>
      </c>
      <c r="J10">
        <f t="shared" si="4"/>
        <v>8.6</v>
      </c>
      <c r="K10">
        <f t="shared" si="2"/>
        <v>0.86</v>
      </c>
      <c r="L10">
        <v>70</v>
      </c>
      <c r="M10">
        <f t="shared" si="5"/>
        <v>0.8004574042309891</v>
      </c>
    </row>
    <row r="11" spans="1:13" x14ac:dyDescent="0.25">
      <c r="A11">
        <v>2</v>
      </c>
      <c r="B11">
        <v>35</v>
      </c>
      <c r="C11">
        <v>0.1</v>
      </c>
      <c r="D11">
        <v>10</v>
      </c>
      <c r="E11">
        <v>7.1</v>
      </c>
      <c r="F11">
        <v>2</v>
      </c>
      <c r="G11" s="1">
        <v>1</v>
      </c>
      <c r="H11">
        <f t="shared" si="0"/>
        <v>87.45</v>
      </c>
      <c r="I11">
        <f>1.47</f>
        <v>1.47</v>
      </c>
      <c r="J11">
        <f t="shared" si="4"/>
        <v>7.35</v>
      </c>
      <c r="K11">
        <f t="shared" si="2"/>
        <v>0.73499999999999999</v>
      </c>
      <c r="L11">
        <v>63</v>
      </c>
      <c r="M11">
        <f t="shared" si="5"/>
        <v>0.72041166380789023</v>
      </c>
    </row>
    <row r="12" spans="1:13" x14ac:dyDescent="0.25">
      <c r="A12">
        <v>1</v>
      </c>
      <c r="B12">
        <v>0</v>
      </c>
      <c r="C12">
        <v>0</v>
      </c>
      <c r="D12">
        <v>10</v>
      </c>
      <c r="E12">
        <v>7.1</v>
      </c>
      <c r="F12">
        <v>2</v>
      </c>
      <c r="G12" s="1">
        <v>1</v>
      </c>
      <c r="H12">
        <f t="shared" si="0"/>
        <v>87.45</v>
      </c>
      <c r="I12">
        <v>1.97</v>
      </c>
      <c r="J12">
        <f t="shared" ref="J12:J21" si="6">I12*5</f>
        <v>9.85</v>
      </c>
      <c r="K12">
        <f t="shared" si="2"/>
        <v>0.98499999999999999</v>
      </c>
      <c r="L12">
        <f>$H$2</f>
        <v>87.45</v>
      </c>
      <c r="M12">
        <f>L12/$H$2</f>
        <v>1</v>
      </c>
    </row>
    <row r="13" spans="1:13" x14ac:dyDescent="0.25">
      <c r="A13">
        <v>1</v>
      </c>
      <c r="B13">
        <v>4</v>
      </c>
      <c r="C13">
        <v>0</v>
      </c>
      <c r="D13">
        <v>10</v>
      </c>
      <c r="E13">
        <v>7.1</v>
      </c>
      <c r="F13">
        <v>2</v>
      </c>
      <c r="G13" s="1">
        <v>1</v>
      </c>
      <c r="H13">
        <f t="shared" si="0"/>
        <v>87.45</v>
      </c>
      <c r="I13">
        <v>1.92</v>
      </c>
      <c r="J13">
        <f t="shared" si="6"/>
        <v>9.6</v>
      </c>
      <c r="K13">
        <f t="shared" si="2"/>
        <v>0.96</v>
      </c>
    </row>
    <row r="14" spans="1:13" x14ac:dyDescent="0.25">
      <c r="A14">
        <v>1</v>
      </c>
      <c r="B14">
        <v>16</v>
      </c>
      <c r="C14">
        <v>0</v>
      </c>
      <c r="D14">
        <v>10</v>
      </c>
      <c r="E14">
        <v>7.1</v>
      </c>
      <c r="F14">
        <v>2</v>
      </c>
      <c r="G14" s="1">
        <v>1</v>
      </c>
      <c r="H14">
        <f t="shared" si="0"/>
        <v>87.45</v>
      </c>
      <c r="I14">
        <v>1.89</v>
      </c>
      <c r="J14">
        <f t="shared" si="6"/>
        <v>9.4499999999999993</v>
      </c>
      <c r="K14">
        <f t="shared" si="2"/>
        <v>0.94499999999999995</v>
      </c>
      <c r="L14">
        <v>93.14</v>
      </c>
      <c r="M14">
        <f>L14/$H$2</f>
        <v>1.0650657518582047</v>
      </c>
    </row>
    <row r="15" spans="1:13" x14ac:dyDescent="0.25">
      <c r="A15">
        <v>1</v>
      </c>
      <c r="B15">
        <v>25</v>
      </c>
      <c r="C15">
        <v>0</v>
      </c>
      <c r="D15">
        <v>10</v>
      </c>
      <c r="E15">
        <v>7.1</v>
      </c>
      <c r="F15">
        <v>2</v>
      </c>
      <c r="G15" s="1">
        <v>1</v>
      </c>
      <c r="H15">
        <f t="shared" si="0"/>
        <v>87.45</v>
      </c>
      <c r="I15">
        <f>AVERAGE(1.91,1.89)</f>
        <v>1.9</v>
      </c>
      <c r="J15">
        <f t="shared" si="6"/>
        <v>9.5</v>
      </c>
      <c r="K15">
        <f t="shared" si="2"/>
        <v>0.95</v>
      </c>
      <c r="L15">
        <v>79</v>
      </c>
      <c r="M15">
        <f>L15/$H$2</f>
        <v>0.90337335620354486</v>
      </c>
    </row>
    <row r="16" spans="1:13" x14ac:dyDescent="0.25">
      <c r="A16">
        <v>1</v>
      </c>
      <c r="B16">
        <v>35</v>
      </c>
      <c r="C16">
        <v>0</v>
      </c>
      <c r="D16">
        <v>10</v>
      </c>
      <c r="E16">
        <v>7.1</v>
      </c>
      <c r="F16">
        <v>2</v>
      </c>
      <c r="G16" s="1">
        <v>1</v>
      </c>
      <c r="H16">
        <f t="shared" si="0"/>
        <v>87.45</v>
      </c>
      <c r="I16">
        <f>AVERAGE(1.97,1.87)</f>
        <v>1.92</v>
      </c>
      <c r="J16">
        <f t="shared" si="6"/>
        <v>9.6</v>
      </c>
      <c r="K16">
        <f t="shared" si="2"/>
        <v>0.96</v>
      </c>
      <c r="L16">
        <v>65</v>
      </c>
      <c r="M16">
        <f>L16/$H$2</f>
        <v>0.74328187535734702</v>
      </c>
    </row>
    <row r="17" spans="1:13" x14ac:dyDescent="0.25">
      <c r="A17">
        <v>2</v>
      </c>
      <c r="B17">
        <v>0</v>
      </c>
      <c r="C17">
        <v>0</v>
      </c>
      <c r="D17">
        <v>10</v>
      </c>
      <c r="E17">
        <v>7.1</v>
      </c>
      <c r="F17">
        <v>2</v>
      </c>
      <c r="G17" s="1">
        <v>1</v>
      </c>
      <c r="H17">
        <f t="shared" si="0"/>
        <v>87.45</v>
      </c>
      <c r="I17">
        <v>1.97</v>
      </c>
      <c r="J17">
        <f t="shared" si="6"/>
        <v>9.85</v>
      </c>
      <c r="K17">
        <f t="shared" si="2"/>
        <v>0.98499999999999999</v>
      </c>
      <c r="L17">
        <f>$H$2</f>
        <v>87.45</v>
      </c>
      <c r="M17">
        <f>L17/$H$2</f>
        <v>1</v>
      </c>
    </row>
    <row r="18" spans="1:13" x14ac:dyDescent="0.25">
      <c r="A18">
        <v>2</v>
      </c>
      <c r="B18">
        <v>4</v>
      </c>
      <c r="C18">
        <v>0</v>
      </c>
      <c r="D18">
        <v>10</v>
      </c>
      <c r="E18">
        <v>7.1</v>
      </c>
      <c r="F18">
        <v>2</v>
      </c>
      <c r="G18" s="1">
        <v>1</v>
      </c>
      <c r="H18">
        <f t="shared" si="0"/>
        <v>87.45</v>
      </c>
      <c r="I18">
        <v>1.92</v>
      </c>
      <c r="J18">
        <f t="shared" si="6"/>
        <v>9.6</v>
      </c>
      <c r="K18">
        <f t="shared" si="2"/>
        <v>0.96</v>
      </c>
    </row>
    <row r="19" spans="1:13" x14ac:dyDescent="0.25">
      <c r="A19">
        <v>2</v>
      </c>
      <c r="B19">
        <v>16</v>
      </c>
      <c r="C19">
        <v>0</v>
      </c>
      <c r="D19">
        <v>10</v>
      </c>
      <c r="E19">
        <v>7.1</v>
      </c>
      <c r="F19">
        <v>2</v>
      </c>
      <c r="G19" s="1">
        <v>1</v>
      </c>
      <c r="H19">
        <f t="shared" si="0"/>
        <v>87.45</v>
      </c>
      <c r="I19">
        <v>1.89</v>
      </c>
      <c r="J19">
        <f t="shared" si="6"/>
        <v>9.4499999999999993</v>
      </c>
      <c r="K19">
        <f t="shared" si="2"/>
        <v>0.94499999999999995</v>
      </c>
      <c r="L19">
        <v>74.3</v>
      </c>
      <c r="M19">
        <f>L19/$H$2</f>
        <v>0.84962835906232126</v>
      </c>
    </row>
    <row r="20" spans="1:13" x14ac:dyDescent="0.25">
      <c r="A20">
        <v>2</v>
      </c>
      <c r="B20">
        <v>25</v>
      </c>
      <c r="C20">
        <v>0</v>
      </c>
      <c r="D20">
        <v>10</v>
      </c>
      <c r="E20">
        <v>7.1</v>
      </c>
      <c r="F20">
        <v>2</v>
      </c>
      <c r="G20" s="1">
        <v>1</v>
      </c>
      <c r="H20">
        <f t="shared" si="0"/>
        <v>87.45</v>
      </c>
      <c r="I20">
        <f>AVERAGE(1.91,1.89)</f>
        <v>1.9</v>
      </c>
      <c r="J20">
        <f t="shared" si="6"/>
        <v>9.5</v>
      </c>
      <c r="K20">
        <f t="shared" si="2"/>
        <v>0.95</v>
      </c>
      <c r="L20">
        <v>75.900000000000006</v>
      </c>
      <c r="M20">
        <f>L20/$H$2</f>
        <v>0.86792452830188682</v>
      </c>
    </row>
    <row r="21" spans="1:13" x14ac:dyDescent="0.25">
      <c r="A21">
        <v>2</v>
      </c>
      <c r="B21">
        <v>35</v>
      </c>
      <c r="C21">
        <v>0</v>
      </c>
      <c r="D21">
        <v>10</v>
      </c>
      <c r="E21">
        <v>7.1</v>
      </c>
      <c r="F21">
        <v>2</v>
      </c>
      <c r="G21" s="1">
        <v>1</v>
      </c>
      <c r="H21">
        <f t="shared" si="0"/>
        <v>87.45</v>
      </c>
      <c r="I21">
        <f>AVERAGE(1.97,1.87)</f>
        <v>1.92</v>
      </c>
      <c r="J21">
        <f t="shared" si="6"/>
        <v>9.6</v>
      </c>
      <c r="K21">
        <f t="shared" si="2"/>
        <v>0.96</v>
      </c>
      <c r="L21">
        <v>64.599999999999994</v>
      </c>
      <c r="M21">
        <f>L21/$H$2</f>
        <v>0.73870783304745558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B2C2-CDEF-450E-98CE-65EC25B917F5}">
  <dimension ref="A1:M17"/>
  <sheetViews>
    <sheetView zoomScale="85" zoomScaleNormal="85" workbookViewId="0">
      <selection activeCell="B2" sqref="B2:B5"/>
    </sheetView>
  </sheetViews>
  <sheetFormatPr baseColWidth="10" defaultColWidth="8.85546875" defaultRowHeight="15" x14ac:dyDescent="0.25"/>
  <cols>
    <col min="2" max="3" width="19.85546875" customWidth="1"/>
    <col min="4" max="4" width="16.85546875" customWidth="1"/>
    <col min="6" max="6" width="22.140625" bestFit="1" customWidth="1"/>
    <col min="7" max="7" width="21.5703125" bestFit="1" customWidth="1"/>
    <col min="8" max="8" width="21.5703125" customWidth="1"/>
    <col min="9" max="9" width="27" customWidth="1"/>
    <col min="10" max="11" width="20.28515625" customWidth="1"/>
    <col min="12" max="12" width="21.85546875" customWidth="1"/>
    <col min="13" max="13" width="18.7109375" customWidth="1"/>
  </cols>
  <sheetData>
    <row r="1" spans="1:13" x14ac:dyDescent="0.25">
      <c r="A1" t="s">
        <v>12</v>
      </c>
      <c r="B1" t="s">
        <v>2</v>
      </c>
      <c r="C1" t="s">
        <v>6</v>
      </c>
      <c r="D1" t="s">
        <v>3</v>
      </c>
      <c r="E1" t="s">
        <v>0</v>
      </c>
      <c r="F1" t="s">
        <v>1</v>
      </c>
      <c r="G1" t="s">
        <v>5</v>
      </c>
      <c r="H1" t="s">
        <v>8</v>
      </c>
      <c r="I1" t="s">
        <v>11</v>
      </c>
      <c r="J1" t="s">
        <v>4</v>
      </c>
      <c r="K1" t="s">
        <v>13</v>
      </c>
      <c r="L1" t="s">
        <v>7</v>
      </c>
      <c r="M1" t="s">
        <v>10</v>
      </c>
    </row>
    <row r="2" spans="1:13" x14ac:dyDescent="0.25">
      <c r="A2">
        <v>1</v>
      </c>
      <c r="B2">
        <v>0</v>
      </c>
      <c r="C2">
        <v>0.1</v>
      </c>
      <c r="D2">
        <v>10</v>
      </c>
      <c r="E2">
        <v>5.5</v>
      </c>
      <c r="F2">
        <v>2</v>
      </c>
      <c r="G2" s="1">
        <v>1</v>
      </c>
      <c r="H2">
        <f>AVERAGE(6600,6790)</f>
        <v>6695</v>
      </c>
      <c r="I2">
        <v>1.95</v>
      </c>
      <c r="J2">
        <f>I2*5</f>
        <v>9.75</v>
      </c>
      <c r="K2">
        <f>J2/10</f>
        <v>0.97499999999999998</v>
      </c>
      <c r="L2">
        <f>$H$2</f>
        <v>6695</v>
      </c>
      <c r="M2">
        <f>L2/$H$2</f>
        <v>1</v>
      </c>
    </row>
    <row r="3" spans="1:13" x14ac:dyDescent="0.25">
      <c r="A3">
        <v>1</v>
      </c>
      <c r="B3">
        <v>10</v>
      </c>
      <c r="C3">
        <v>0.1</v>
      </c>
      <c r="D3">
        <v>10</v>
      </c>
      <c r="E3">
        <v>5.5</v>
      </c>
      <c r="F3">
        <v>2</v>
      </c>
      <c r="G3" s="1">
        <v>1</v>
      </c>
      <c r="H3">
        <f t="shared" ref="H3:H17" si="0">AVERAGE(6600,6790)</f>
        <v>6695</v>
      </c>
      <c r="I3">
        <v>1.1599999999999999</v>
      </c>
      <c r="J3">
        <f t="shared" ref="J3:J17" si="1">I3*5</f>
        <v>5.8</v>
      </c>
      <c r="K3">
        <f t="shared" ref="K3:K17" si="2">J3/10</f>
        <v>0.57999999999999996</v>
      </c>
      <c r="L3">
        <v>247</v>
      </c>
      <c r="M3">
        <f t="shared" ref="M3:M5" si="3">L3/$H$2</f>
        <v>3.6893203883495145E-2</v>
      </c>
    </row>
    <row r="4" spans="1:13" x14ac:dyDescent="0.25">
      <c r="A4">
        <v>1</v>
      </c>
      <c r="B4">
        <v>20</v>
      </c>
      <c r="C4">
        <v>0.1</v>
      </c>
      <c r="D4">
        <v>10</v>
      </c>
      <c r="E4">
        <v>5.5</v>
      </c>
      <c r="F4">
        <v>2</v>
      </c>
      <c r="G4" s="1">
        <v>1</v>
      </c>
      <c r="H4">
        <f t="shared" si="0"/>
        <v>6695</v>
      </c>
      <c r="I4">
        <v>1.1100000000000001</v>
      </c>
      <c r="J4">
        <f t="shared" si="1"/>
        <v>5.5500000000000007</v>
      </c>
      <c r="K4">
        <f t="shared" si="2"/>
        <v>0.55500000000000005</v>
      </c>
    </row>
    <row r="5" spans="1:13" x14ac:dyDescent="0.25">
      <c r="A5">
        <v>1</v>
      </c>
      <c r="B5">
        <v>30</v>
      </c>
      <c r="C5">
        <v>0.1</v>
      </c>
      <c r="D5">
        <v>10</v>
      </c>
      <c r="E5">
        <v>5.5</v>
      </c>
      <c r="F5">
        <v>2</v>
      </c>
      <c r="G5" s="1">
        <v>1</v>
      </c>
      <c r="H5">
        <f t="shared" si="0"/>
        <v>6695</v>
      </c>
      <c r="I5">
        <v>0.86</v>
      </c>
      <c r="J5">
        <f t="shared" si="1"/>
        <v>4.3</v>
      </c>
      <c r="K5">
        <f t="shared" si="2"/>
        <v>0.43</v>
      </c>
      <c r="L5">
        <v>50</v>
      </c>
      <c r="M5">
        <f t="shared" si="3"/>
        <v>7.4682598954443615E-3</v>
      </c>
    </row>
    <row r="6" spans="1:13" x14ac:dyDescent="0.25">
      <c r="A6">
        <v>2</v>
      </c>
      <c r="B6">
        <v>0</v>
      </c>
      <c r="C6">
        <v>0.1</v>
      </c>
      <c r="D6">
        <v>10</v>
      </c>
      <c r="E6">
        <v>5.5</v>
      </c>
      <c r="F6">
        <v>2</v>
      </c>
      <c r="G6" s="1">
        <v>1</v>
      </c>
      <c r="H6">
        <f t="shared" si="0"/>
        <v>6695</v>
      </c>
      <c r="I6">
        <v>1.95</v>
      </c>
      <c r="J6">
        <f t="shared" si="1"/>
        <v>9.75</v>
      </c>
      <c r="K6">
        <f t="shared" si="2"/>
        <v>0.97499999999999998</v>
      </c>
      <c r="L6">
        <f>$H$2</f>
        <v>6695</v>
      </c>
      <c r="M6">
        <f>L6/$H$2</f>
        <v>1</v>
      </c>
    </row>
    <row r="7" spans="1:13" x14ac:dyDescent="0.25">
      <c r="A7">
        <v>2</v>
      </c>
      <c r="B7">
        <v>10</v>
      </c>
      <c r="C7">
        <v>0.1</v>
      </c>
      <c r="D7">
        <v>10</v>
      </c>
      <c r="E7">
        <v>5.5</v>
      </c>
      <c r="F7">
        <v>2</v>
      </c>
      <c r="G7" s="1">
        <v>1</v>
      </c>
      <c r="H7">
        <f t="shared" si="0"/>
        <v>6695</v>
      </c>
      <c r="I7">
        <v>1.1599999999999999</v>
      </c>
      <c r="J7">
        <f t="shared" si="1"/>
        <v>5.8</v>
      </c>
      <c r="K7">
        <f t="shared" si="2"/>
        <v>0.57999999999999996</v>
      </c>
      <c r="L7">
        <v>271</v>
      </c>
      <c r="M7">
        <f t="shared" ref="M7:M9" si="4">L7/$H$2</f>
        <v>4.0477968633308437E-2</v>
      </c>
    </row>
    <row r="8" spans="1:13" x14ac:dyDescent="0.25">
      <c r="A8">
        <v>2</v>
      </c>
      <c r="B8">
        <v>20</v>
      </c>
      <c r="C8">
        <v>0.1</v>
      </c>
      <c r="D8">
        <v>10</v>
      </c>
      <c r="E8">
        <v>5.5</v>
      </c>
      <c r="F8">
        <v>2</v>
      </c>
      <c r="G8" s="1">
        <v>1</v>
      </c>
      <c r="H8">
        <f t="shared" si="0"/>
        <v>6695</v>
      </c>
      <c r="I8">
        <v>1.1100000000000001</v>
      </c>
      <c r="J8">
        <f t="shared" si="1"/>
        <v>5.5500000000000007</v>
      </c>
      <c r="K8">
        <f t="shared" si="2"/>
        <v>0.55500000000000005</v>
      </c>
    </row>
    <row r="9" spans="1:13" x14ac:dyDescent="0.25">
      <c r="A9">
        <v>2</v>
      </c>
      <c r="B9">
        <v>30</v>
      </c>
      <c r="C9">
        <v>0.1</v>
      </c>
      <c r="D9">
        <v>10</v>
      </c>
      <c r="E9">
        <v>5.5</v>
      </c>
      <c r="F9">
        <v>2</v>
      </c>
      <c r="G9" s="1">
        <v>1</v>
      </c>
      <c r="H9">
        <f t="shared" si="0"/>
        <v>6695</v>
      </c>
      <c r="I9">
        <v>0.86</v>
      </c>
      <c r="J9">
        <f t="shared" si="1"/>
        <v>4.3</v>
      </c>
      <c r="K9">
        <f t="shared" si="2"/>
        <v>0.43</v>
      </c>
      <c r="L9">
        <v>69</v>
      </c>
      <c r="M9">
        <f t="shared" si="4"/>
        <v>1.0306198655713219E-2</v>
      </c>
    </row>
    <row r="10" spans="1:13" x14ac:dyDescent="0.25">
      <c r="A10">
        <v>1</v>
      </c>
      <c r="B10">
        <v>0</v>
      </c>
      <c r="C10">
        <v>0</v>
      </c>
      <c r="D10">
        <v>10</v>
      </c>
      <c r="E10">
        <v>5.5</v>
      </c>
      <c r="F10">
        <v>2</v>
      </c>
      <c r="G10" s="1">
        <v>1</v>
      </c>
      <c r="H10">
        <f t="shared" si="0"/>
        <v>6695</v>
      </c>
      <c r="I10">
        <v>1.95</v>
      </c>
      <c r="J10">
        <f t="shared" si="1"/>
        <v>9.75</v>
      </c>
      <c r="K10">
        <f t="shared" si="2"/>
        <v>0.97499999999999998</v>
      </c>
      <c r="L10">
        <f>$H$2</f>
        <v>6695</v>
      </c>
      <c r="M10">
        <f>L10/$H$2</f>
        <v>1</v>
      </c>
    </row>
    <row r="11" spans="1:13" x14ac:dyDescent="0.25">
      <c r="A11">
        <v>1</v>
      </c>
      <c r="B11">
        <v>10</v>
      </c>
      <c r="C11">
        <v>0</v>
      </c>
      <c r="D11">
        <v>10</v>
      </c>
      <c r="E11">
        <v>5.5</v>
      </c>
      <c r="F11">
        <v>2</v>
      </c>
      <c r="G11" s="1">
        <v>1</v>
      </c>
      <c r="H11">
        <f t="shared" si="0"/>
        <v>6695</v>
      </c>
      <c r="I11">
        <v>1.81</v>
      </c>
      <c r="J11">
        <f t="shared" si="1"/>
        <v>9.0500000000000007</v>
      </c>
      <c r="K11">
        <f t="shared" si="2"/>
        <v>0.90500000000000003</v>
      </c>
      <c r="L11">
        <v>3342</v>
      </c>
      <c r="M11">
        <f>L11/$H$2</f>
        <v>0.49917849141150111</v>
      </c>
    </row>
    <row r="12" spans="1:13" x14ac:dyDescent="0.25">
      <c r="A12">
        <v>1</v>
      </c>
      <c r="B12">
        <v>20</v>
      </c>
      <c r="C12">
        <v>0</v>
      </c>
      <c r="D12">
        <v>10</v>
      </c>
      <c r="E12">
        <v>5.5</v>
      </c>
      <c r="F12">
        <v>2</v>
      </c>
      <c r="G12" s="1">
        <v>1</v>
      </c>
      <c r="H12">
        <f t="shared" si="0"/>
        <v>6695</v>
      </c>
      <c r="I12">
        <v>1.78</v>
      </c>
      <c r="J12">
        <f t="shared" si="1"/>
        <v>8.9</v>
      </c>
      <c r="K12">
        <f t="shared" si="2"/>
        <v>0.89</v>
      </c>
    </row>
    <row r="13" spans="1:13" x14ac:dyDescent="0.25">
      <c r="A13">
        <v>1</v>
      </c>
      <c r="B13">
        <v>30</v>
      </c>
      <c r="C13">
        <v>0</v>
      </c>
      <c r="D13">
        <v>10</v>
      </c>
      <c r="E13">
        <v>5.5</v>
      </c>
      <c r="F13">
        <v>2</v>
      </c>
      <c r="G13" s="1">
        <v>1</v>
      </c>
      <c r="H13">
        <f t="shared" si="0"/>
        <v>6695</v>
      </c>
      <c r="I13">
        <v>1.77</v>
      </c>
      <c r="J13">
        <f t="shared" si="1"/>
        <v>8.85</v>
      </c>
      <c r="K13">
        <f t="shared" si="2"/>
        <v>0.88500000000000001</v>
      </c>
      <c r="L13">
        <v>4976</v>
      </c>
      <c r="M13">
        <f>L13/$H$2</f>
        <v>0.74324122479462285</v>
      </c>
    </row>
    <row r="14" spans="1:13" x14ac:dyDescent="0.25">
      <c r="A14">
        <v>2</v>
      </c>
      <c r="B14">
        <v>0</v>
      </c>
      <c r="C14">
        <v>0</v>
      </c>
      <c r="D14">
        <v>10</v>
      </c>
      <c r="E14">
        <v>5.5</v>
      </c>
      <c r="F14">
        <v>2</v>
      </c>
      <c r="G14" s="1">
        <v>1</v>
      </c>
      <c r="H14">
        <f t="shared" si="0"/>
        <v>6695</v>
      </c>
      <c r="I14">
        <v>1.95</v>
      </c>
      <c r="J14">
        <f t="shared" si="1"/>
        <v>9.75</v>
      </c>
      <c r="K14">
        <f t="shared" si="2"/>
        <v>0.97499999999999998</v>
      </c>
      <c r="L14">
        <f>$H$2</f>
        <v>6695</v>
      </c>
      <c r="M14">
        <f>L14/$H$2</f>
        <v>1</v>
      </c>
    </row>
    <row r="15" spans="1:13" x14ac:dyDescent="0.25">
      <c r="A15">
        <v>2</v>
      </c>
      <c r="B15">
        <v>10</v>
      </c>
      <c r="C15">
        <v>0</v>
      </c>
      <c r="D15">
        <v>10</v>
      </c>
      <c r="E15">
        <v>5.5</v>
      </c>
      <c r="F15">
        <v>2</v>
      </c>
      <c r="G15" s="1">
        <v>1</v>
      </c>
      <c r="H15">
        <f t="shared" si="0"/>
        <v>6695</v>
      </c>
      <c r="I15">
        <v>1.81</v>
      </c>
      <c r="J15">
        <f t="shared" si="1"/>
        <v>9.0500000000000007</v>
      </c>
      <c r="K15">
        <f t="shared" si="2"/>
        <v>0.90500000000000003</v>
      </c>
      <c r="L15">
        <v>3360</v>
      </c>
      <c r="M15">
        <f>L15/$H$2</f>
        <v>0.50186706497386113</v>
      </c>
    </row>
    <row r="16" spans="1:13" x14ac:dyDescent="0.25">
      <c r="A16">
        <v>2</v>
      </c>
      <c r="B16">
        <v>20</v>
      </c>
      <c r="C16">
        <v>0</v>
      </c>
      <c r="D16">
        <v>10</v>
      </c>
      <c r="E16">
        <v>5.5</v>
      </c>
      <c r="F16">
        <v>2</v>
      </c>
      <c r="G16" s="1">
        <v>1</v>
      </c>
      <c r="H16">
        <f t="shared" si="0"/>
        <v>6695</v>
      </c>
      <c r="I16">
        <v>1.81</v>
      </c>
      <c r="J16">
        <f t="shared" si="1"/>
        <v>9.0500000000000007</v>
      </c>
      <c r="K16">
        <f t="shared" si="2"/>
        <v>0.90500000000000003</v>
      </c>
    </row>
    <row r="17" spans="1:13" x14ac:dyDescent="0.25">
      <c r="A17">
        <v>2</v>
      </c>
      <c r="B17">
        <v>30</v>
      </c>
      <c r="C17">
        <v>0</v>
      </c>
      <c r="D17">
        <v>10</v>
      </c>
      <c r="E17">
        <v>5.5</v>
      </c>
      <c r="F17">
        <v>2</v>
      </c>
      <c r="G17" s="1">
        <v>1</v>
      </c>
      <c r="H17">
        <f t="shared" si="0"/>
        <v>6695</v>
      </c>
      <c r="I17">
        <v>1.77</v>
      </c>
      <c r="J17">
        <f t="shared" si="1"/>
        <v>8.85</v>
      </c>
      <c r="K17">
        <f t="shared" si="2"/>
        <v>0.88500000000000001</v>
      </c>
      <c r="L17">
        <v>3319</v>
      </c>
      <c r="M17">
        <f>L17/$H$2</f>
        <v>0.4957430918595967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3D05-BB53-4EF1-AEAD-5590C9DB7755}">
  <dimension ref="A1:M15"/>
  <sheetViews>
    <sheetView zoomScale="85" zoomScaleNormal="85" workbookViewId="0">
      <selection activeCell="L31" sqref="L31"/>
    </sheetView>
  </sheetViews>
  <sheetFormatPr baseColWidth="10" defaultColWidth="8.85546875" defaultRowHeight="15" x14ac:dyDescent="0.25"/>
  <cols>
    <col min="2" max="3" width="19.85546875" customWidth="1"/>
    <col min="4" max="4" width="16.85546875" customWidth="1"/>
    <col min="6" max="6" width="22.140625" bestFit="1" customWidth="1"/>
    <col min="7" max="7" width="21.5703125" bestFit="1" customWidth="1"/>
    <col min="8" max="8" width="21.5703125" customWidth="1"/>
    <col min="9" max="9" width="27" customWidth="1"/>
    <col min="10" max="11" width="20.28515625" customWidth="1"/>
    <col min="12" max="12" width="21.85546875" customWidth="1"/>
    <col min="13" max="13" width="18.7109375" customWidth="1"/>
  </cols>
  <sheetData>
    <row r="1" spans="1:13" x14ac:dyDescent="0.25">
      <c r="A1" t="s">
        <v>12</v>
      </c>
      <c r="B1" t="s">
        <v>2</v>
      </c>
      <c r="C1" t="s">
        <v>6</v>
      </c>
      <c r="D1" t="s">
        <v>3</v>
      </c>
      <c r="E1" t="s">
        <v>0</v>
      </c>
      <c r="F1" t="s">
        <v>1</v>
      </c>
      <c r="G1" t="s">
        <v>5</v>
      </c>
      <c r="H1" t="s">
        <v>8</v>
      </c>
      <c r="I1" t="s">
        <v>11</v>
      </c>
      <c r="J1" t="s">
        <v>4</v>
      </c>
      <c r="K1" t="s">
        <v>13</v>
      </c>
      <c r="L1" t="s">
        <v>7</v>
      </c>
      <c r="M1" t="s">
        <v>10</v>
      </c>
    </row>
    <row r="2" spans="1:13" x14ac:dyDescent="0.25">
      <c r="A2">
        <v>1</v>
      </c>
      <c r="B2">
        <v>0</v>
      </c>
      <c r="C2">
        <v>0.1</v>
      </c>
      <c r="D2">
        <v>10</v>
      </c>
      <c r="E2">
        <v>5.7</v>
      </c>
      <c r="F2">
        <v>2</v>
      </c>
      <c r="G2" s="1"/>
      <c r="I2">
        <v>1.57</v>
      </c>
      <c r="J2">
        <f>I2*5</f>
        <v>7.8500000000000005</v>
      </c>
      <c r="K2">
        <f>J2/$J$2</f>
        <v>1</v>
      </c>
      <c r="M2" t="e">
        <f>L2/$H$2</f>
        <v>#DIV/0!</v>
      </c>
    </row>
    <row r="3" spans="1:13" x14ac:dyDescent="0.25">
      <c r="A3">
        <v>1</v>
      </c>
      <c r="B3">
        <v>5</v>
      </c>
      <c r="C3">
        <v>0.1</v>
      </c>
      <c r="D3">
        <v>10</v>
      </c>
      <c r="E3">
        <v>5.7</v>
      </c>
      <c r="F3">
        <v>2</v>
      </c>
      <c r="G3" s="1"/>
      <c r="I3">
        <v>1.05</v>
      </c>
      <c r="J3">
        <f t="shared" ref="J3:J15" si="0">I3*5</f>
        <v>5.25</v>
      </c>
      <c r="K3">
        <f t="shared" ref="K3:K15" si="1">J3/$J$2</f>
        <v>0.66878980891719741</v>
      </c>
      <c r="M3" t="e">
        <f>L3/$H$2</f>
        <v>#DIV/0!</v>
      </c>
    </row>
    <row r="4" spans="1:13" x14ac:dyDescent="0.25">
      <c r="A4">
        <v>1</v>
      </c>
      <c r="B4">
        <v>10</v>
      </c>
      <c r="C4">
        <v>0.1</v>
      </c>
      <c r="D4">
        <v>10</v>
      </c>
      <c r="E4">
        <v>5.7</v>
      </c>
      <c r="F4">
        <v>2</v>
      </c>
      <c r="G4" s="1"/>
      <c r="I4">
        <v>0.97</v>
      </c>
      <c r="J4">
        <f t="shared" si="0"/>
        <v>4.8499999999999996</v>
      </c>
      <c r="K4">
        <f t="shared" si="1"/>
        <v>0.61783439490445846</v>
      </c>
    </row>
    <row r="5" spans="1:13" x14ac:dyDescent="0.25">
      <c r="A5">
        <v>1</v>
      </c>
      <c r="B5">
        <v>15</v>
      </c>
      <c r="C5">
        <v>0.1</v>
      </c>
      <c r="D5">
        <v>10</v>
      </c>
      <c r="E5">
        <v>5.7</v>
      </c>
      <c r="F5">
        <v>2</v>
      </c>
      <c r="G5" s="1"/>
      <c r="I5">
        <v>0.89</v>
      </c>
      <c r="J5">
        <f t="shared" si="0"/>
        <v>4.45</v>
      </c>
      <c r="K5">
        <f t="shared" si="1"/>
        <v>0.56687898089171973</v>
      </c>
      <c r="M5" t="e">
        <f t="shared" ref="M5" si="2">L5/$H$2</f>
        <v>#DIV/0!</v>
      </c>
    </row>
    <row r="6" spans="1:13" x14ac:dyDescent="0.25">
      <c r="A6">
        <v>2</v>
      </c>
      <c r="B6">
        <v>20</v>
      </c>
      <c r="C6">
        <v>0.1</v>
      </c>
      <c r="D6">
        <v>10</v>
      </c>
      <c r="E6">
        <v>5.7</v>
      </c>
      <c r="F6">
        <v>2</v>
      </c>
      <c r="G6" s="1"/>
      <c r="I6">
        <v>0.8</v>
      </c>
      <c r="J6">
        <f t="shared" si="0"/>
        <v>4</v>
      </c>
      <c r="K6">
        <f t="shared" si="1"/>
        <v>0.50955414012738853</v>
      </c>
      <c r="M6" t="e">
        <f>L6/$H$2</f>
        <v>#DIV/0!</v>
      </c>
    </row>
    <row r="7" spans="1:13" x14ac:dyDescent="0.25">
      <c r="A7">
        <v>2</v>
      </c>
      <c r="B7">
        <v>25</v>
      </c>
      <c r="C7">
        <v>0.1</v>
      </c>
      <c r="D7">
        <v>10</v>
      </c>
      <c r="E7">
        <v>5.7</v>
      </c>
      <c r="F7">
        <v>2</v>
      </c>
      <c r="G7" s="1"/>
      <c r="I7">
        <v>0.72</v>
      </c>
      <c r="J7">
        <f t="shared" si="0"/>
        <v>3.5999999999999996</v>
      </c>
      <c r="K7">
        <f t="shared" si="1"/>
        <v>0.45859872611464958</v>
      </c>
      <c r="M7" t="e">
        <f t="shared" ref="M7" si="3">L7/$H$2</f>
        <v>#DIV/0!</v>
      </c>
    </row>
    <row r="8" spans="1:13" x14ac:dyDescent="0.25">
      <c r="A8">
        <v>2</v>
      </c>
      <c r="B8">
        <v>30</v>
      </c>
      <c r="C8">
        <v>0.1</v>
      </c>
      <c r="D8">
        <v>10</v>
      </c>
      <c r="E8">
        <v>5.7</v>
      </c>
      <c r="F8">
        <v>2</v>
      </c>
      <c r="G8" s="1"/>
      <c r="I8">
        <v>0.65</v>
      </c>
      <c r="J8">
        <f t="shared" si="0"/>
        <v>3.25</v>
      </c>
      <c r="K8">
        <f>J8/$J$2</f>
        <v>0.41401273885350315</v>
      </c>
    </row>
    <row r="9" spans="1:13" x14ac:dyDescent="0.25">
      <c r="A9">
        <v>1</v>
      </c>
      <c r="B9">
        <v>0</v>
      </c>
      <c r="C9">
        <v>0</v>
      </c>
      <c r="D9">
        <v>10</v>
      </c>
      <c r="E9">
        <v>5.7</v>
      </c>
      <c r="F9">
        <v>2</v>
      </c>
      <c r="G9" s="1"/>
      <c r="I9">
        <v>1.57</v>
      </c>
      <c r="J9">
        <f t="shared" si="0"/>
        <v>7.8500000000000005</v>
      </c>
      <c r="K9">
        <f t="shared" si="1"/>
        <v>1</v>
      </c>
      <c r="M9" t="e">
        <f>L9/$H$2</f>
        <v>#DIV/0!</v>
      </c>
    </row>
    <row r="10" spans="1:13" x14ac:dyDescent="0.25">
      <c r="A10">
        <v>1</v>
      </c>
      <c r="B10">
        <v>5</v>
      </c>
      <c r="C10">
        <v>0</v>
      </c>
      <c r="D10">
        <v>10</v>
      </c>
      <c r="E10">
        <v>5.7</v>
      </c>
      <c r="F10">
        <v>2</v>
      </c>
      <c r="G10" s="1"/>
      <c r="I10">
        <v>1.53</v>
      </c>
      <c r="J10">
        <f t="shared" si="0"/>
        <v>7.65</v>
      </c>
      <c r="K10">
        <f t="shared" si="1"/>
        <v>0.97452229299363058</v>
      </c>
      <c r="M10" t="e">
        <f>L10/$H$2</f>
        <v>#DIV/0!</v>
      </c>
    </row>
    <row r="11" spans="1:13" x14ac:dyDescent="0.25">
      <c r="A11">
        <v>1</v>
      </c>
      <c r="B11">
        <v>10</v>
      </c>
      <c r="C11">
        <v>0</v>
      </c>
      <c r="D11">
        <v>10</v>
      </c>
      <c r="E11">
        <v>5.7</v>
      </c>
      <c r="F11">
        <v>2</v>
      </c>
      <c r="G11" s="1"/>
      <c r="I11">
        <v>1.54</v>
      </c>
      <c r="J11">
        <f t="shared" si="0"/>
        <v>7.7</v>
      </c>
      <c r="K11">
        <f t="shared" si="1"/>
        <v>0.98089171974522293</v>
      </c>
    </row>
    <row r="12" spans="1:13" x14ac:dyDescent="0.25">
      <c r="A12">
        <v>1</v>
      </c>
      <c r="B12">
        <v>15</v>
      </c>
      <c r="C12">
        <v>0</v>
      </c>
      <c r="D12">
        <v>10</v>
      </c>
      <c r="E12">
        <v>5.7</v>
      </c>
      <c r="F12">
        <v>2</v>
      </c>
      <c r="G12" s="1"/>
      <c r="I12">
        <v>1.52</v>
      </c>
      <c r="J12">
        <f t="shared" si="0"/>
        <v>7.6</v>
      </c>
      <c r="K12">
        <f t="shared" si="1"/>
        <v>0.96815286624203811</v>
      </c>
      <c r="M12" t="e">
        <f>L12/$H$2</f>
        <v>#DIV/0!</v>
      </c>
    </row>
    <row r="13" spans="1:13" x14ac:dyDescent="0.25">
      <c r="A13">
        <v>2</v>
      </c>
      <c r="B13">
        <v>20</v>
      </c>
      <c r="C13">
        <v>0</v>
      </c>
      <c r="D13">
        <v>10</v>
      </c>
      <c r="E13">
        <v>5.7</v>
      </c>
      <c r="F13">
        <v>2</v>
      </c>
      <c r="G13" s="1"/>
      <c r="I13">
        <v>1.53</v>
      </c>
      <c r="J13">
        <f t="shared" si="0"/>
        <v>7.65</v>
      </c>
      <c r="K13">
        <f t="shared" si="1"/>
        <v>0.97452229299363058</v>
      </c>
      <c r="M13" t="e">
        <f>L13/$H$2</f>
        <v>#DIV/0!</v>
      </c>
    </row>
    <row r="14" spans="1:13" x14ac:dyDescent="0.25">
      <c r="A14">
        <v>2</v>
      </c>
      <c r="B14">
        <v>25</v>
      </c>
      <c r="C14">
        <v>0</v>
      </c>
      <c r="D14">
        <v>10</v>
      </c>
      <c r="E14">
        <v>5.7</v>
      </c>
      <c r="F14">
        <v>2</v>
      </c>
      <c r="G14" s="1"/>
      <c r="I14">
        <v>1.56</v>
      </c>
      <c r="J14">
        <f t="shared" si="0"/>
        <v>7.8000000000000007</v>
      </c>
      <c r="K14">
        <f t="shared" si="1"/>
        <v>0.99363057324840764</v>
      </c>
      <c r="M14" t="e">
        <f>L14/$H$2</f>
        <v>#DIV/0!</v>
      </c>
    </row>
    <row r="15" spans="1:13" x14ac:dyDescent="0.25">
      <c r="A15">
        <v>2</v>
      </c>
      <c r="B15">
        <v>30</v>
      </c>
      <c r="C15">
        <v>0</v>
      </c>
      <c r="D15">
        <v>10</v>
      </c>
      <c r="E15">
        <v>5.7</v>
      </c>
      <c r="F15">
        <v>2</v>
      </c>
      <c r="G15" s="1"/>
      <c r="I15">
        <v>1.56</v>
      </c>
      <c r="J15">
        <f t="shared" si="0"/>
        <v>7.8000000000000007</v>
      </c>
      <c r="K15">
        <f t="shared" si="1"/>
        <v>0.99363057324840764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A9A0-D8D0-441A-895F-674AA98753EB}">
  <dimension ref="A1:R31"/>
  <sheetViews>
    <sheetView topLeftCell="B1" zoomScale="70" zoomScaleNormal="70" workbookViewId="0">
      <selection activeCell="M20" sqref="M20"/>
    </sheetView>
  </sheetViews>
  <sheetFormatPr baseColWidth="10" defaultColWidth="8.85546875" defaultRowHeight="15" x14ac:dyDescent="0.25"/>
  <cols>
    <col min="1" max="1" width="12.5703125" bestFit="1" customWidth="1"/>
    <col min="3" max="4" width="19.85546875" customWidth="1"/>
    <col min="5" max="5" width="16.85546875" customWidth="1"/>
    <col min="7" max="7" width="22.140625" bestFit="1" customWidth="1"/>
    <col min="8" max="8" width="21.5703125" bestFit="1" customWidth="1"/>
    <col min="9" max="9" width="21.5703125" customWidth="1"/>
    <col min="10" max="10" width="27" customWidth="1"/>
    <col min="11" max="12" width="20.28515625" customWidth="1"/>
    <col min="13" max="13" width="21.85546875" customWidth="1"/>
    <col min="14" max="14" width="18.7109375" customWidth="1"/>
  </cols>
  <sheetData>
    <row r="1" spans="1:18" x14ac:dyDescent="0.25">
      <c r="A1" t="s">
        <v>14</v>
      </c>
      <c r="B1" t="s">
        <v>12</v>
      </c>
      <c r="C1" t="s">
        <v>2</v>
      </c>
      <c r="D1" t="s">
        <v>6</v>
      </c>
      <c r="E1" t="s">
        <v>3</v>
      </c>
      <c r="F1" t="s">
        <v>0</v>
      </c>
      <c r="G1" t="s">
        <v>1</v>
      </c>
      <c r="H1" t="s">
        <v>5</v>
      </c>
      <c r="I1" t="s">
        <v>8</v>
      </c>
      <c r="J1" t="s">
        <v>11</v>
      </c>
      <c r="K1" t="s">
        <v>4</v>
      </c>
      <c r="L1" t="s">
        <v>19</v>
      </c>
      <c r="M1" t="s">
        <v>7</v>
      </c>
      <c r="N1" t="s">
        <v>10</v>
      </c>
      <c r="O1" t="s">
        <v>23</v>
      </c>
      <c r="P1" t="s">
        <v>21</v>
      </c>
      <c r="Q1" t="s">
        <v>24</v>
      </c>
      <c r="R1" t="s">
        <v>22</v>
      </c>
    </row>
    <row r="2" spans="1:18" x14ac:dyDescent="0.25">
      <c r="A2">
        <v>0</v>
      </c>
      <c r="B2">
        <v>1</v>
      </c>
      <c r="C2">
        <v>0</v>
      </c>
      <c r="D2">
        <v>1</v>
      </c>
      <c r="E2">
        <f>1.6*5</f>
        <v>8</v>
      </c>
      <c r="F2">
        <v>8</v>
      </c>
      <c r="G2">
        <v>0</v>
      </c>
      <c r="H2" s="1"/>
      <c r="J2">
        <v>1.6</v>
      </c>
      <c r="K2">
        <f>J2*5</f>
        <v>8</v>
      </c>
      <c r="L2">
        <f>K2/$K$2</f>
        <v>1</v>
      </c>
    </row>
    <row r="3" spans="1:18" x14ac:dyDescent="0.25">
      <c r="A3">
        <v>0</v>
      </c>
      <c r="B3">
        <v>1</v>
      </c>
      <c r="C3">
        <v>0.5</v>
      </c>
      <c r="D3">
        <v>1</v>
      </c>
      <c r="E3">
        <f t="shared" ref="E3:E7" si="0">1.6*5</f>
        <v>8</v>
      </c>
      <c r="F3">
        <v>8</v>
      </c>
      <c r="G3">
        <v>0</v>
      </c>
      <c r="H3" s="1"/>
      <c r="J3">
        <v>1.47</v>
      </c>
      <c r="K3">
        <f t="shared" ref="K3:K7" si="1">J3*5</f>
        <v>7.35</v>
      </c>
      <c r="L3">
        <f t="shared" ref="L3:L7" si="2">K3/$K$2</f>
        <v>0.91874999999999996</v>
      </c>
    </row>
    <row r="4" spans="1:18" x14ac:dyDescent="0.25">
      <c r="A4">
        <v>0</v>
      </c>
      <c r="B4">
        <v>1</v>
      </c>
      <c r="C4">
        <v>1</v>
      </c>
      <c r="D4">
        <v>1</v>
      </c>
      <c r="E4">
        <f t="shared" si="0"/>
        <v>8</v>
      </c>
      <c r="F4">
        <v>8</v>
      </c>
      <c r="G4">
        <v>0</v>
      </c>
      <c r="H4" s="1"/>
      <c r="J4">
        <v>1.52</v>
      </c>
      <c r="K4">
        <f t="shared" si="1"/>
        <v>7.6</v>
      </c>
      <c r="L4">
        <f t="shared" si="2"/>
        <v>0.95</v>
      </c>
    </row>
    <row r="5" spans="1:18" x14ac:dyDescent="0.25">
      <c r="A5">
        <v>0</v>
      </c>
      <c r="B5">
        <v>1</v>
      </c>
      <c r="C5">
        <v>5</v>
      </c>
      <c r="D5">
        <v>1</v>
      </c>
      <c r="E5">
        <f t="shared" si="0"/>
        <v>8</v>
      </c>
      <c r="F5">
        <v>8</v>
      </c>
      <c r="G5">
        <v>0</v>
      </c>
      <c r="H5" s="1"/>
      <c r="J5">
        <v>0.56000000000000005</v>
      </c>
      <c r="K5">
        <f t="shared" si="1"/>
        <v>2.8000000000000003</v>
      </c>
      <c r="L5">
        <f t="shared" si="2"/>
        <v>0.35000000000000003</v>
      </c>
    </row>
    <row r="6" spans="1:18" x14ac:dyDescent="0.25">
      <c r="A6">
        <v>0</v>
      </c>
      <c r="B6">
        <v>2</v>
      </c>
      <c r="C6">
        <v>7</v>
      </c>
      <c r="D6">
        <v>1</v>
      </c>
      <c r="E6">
        <f t="shared" si="0"/>
        <v>8</v>
      </c>
      <c r="F6">
        <v>8</v>
      </c>
      <c r="G6">
        <v>0</v>
      </c>
      <c r="H6" s="1"/>
      <c r="J6">
        <v>0.26</v>
      </c>
      <c r="K6">
        <f t="shared" si="1"/>
        <v>1.3</v>
      </c>
      <c r="L6">
        <f t="shared" si="2"/>
        <v>0.16250000000000001</v>
      </c>
    </row>
    <row r="7" spans="1:18" x14ac:dyDescent="0.25">
      <c r="A7">
        <v>0</v>
      </c>
      <c r="B7">
        <v>1</v>
      </c>
      <c r="C7">
        <v>9</v>
      </c>
      <c r="D7">
        <v>1</v>
      </c>
      <c r="E7">
        <f t="shared" si="0"/>
        <v>8</v>
      </c>
      <c r="F7">
        <v>8</v>
      </c>
      <c r="G7">
        <v>0</v>
      </c>
      <c r="H7" s="1"/>
      <c r="J7">
        <v>0.12</v>
      </c>
      <c r="K7">
        <f t="shared" si="1"/>
        <v>0.6</v>
      </c>
      <c r="L7">
        <f t="shared" si="2"/>
        <v>7.4999999999999997E-2</v>
      </c>
    </row>
    <row r="8" spans="1:18" x14ac:dyDescent="0.25">
      <c r="A8">
        <v>1</v>
      </c>
      <c r="B8">
        <v>2</v>
      </c>
      <c r="C8">
        <v>0</v>
      </c>
      <c r="D8">
        <v>1</v>
      </c>
      <c r="E8">
        <v>8</v>
      </c>
      <c r="F8">
        <v>5.5</v>
      </c>
      <c r="G8">
        <v>2</v>
      </c>
      <c r="H8" s="1"/>
      <c r="K8">
        <v>8.1</v>
      </c>
      <c r="L8">
        <f t="shared" ref="L8:L31" si="3">K8/$K$8</f>
        <v>1</v>
      </c>
    </row>
    <row r="9" spans="1:18" x14ac:dyDescent="0.25">
      <c r="A9">
        <v>1</v>
      </c>
      <c r="B9">
        <v>2</v>
      </c>
      <c r="C9">
        <v>2</v>
      </c>
      <c r="D9">
        <v>1</v>
      </c>
      <c r="E9">
        <v>8</v>
      </c>
      <c r="F9">
        <v>5.5</v>
      </c>
      <c r="G9">
        <v>2</v>
      </c>
      <c r="K9">
        <v>5.4</v>
      </c>
      <c r="L9">
        <f t="shared" si="3"/>
        <v>0.66666666666666674</v>
      </c>
    </row>
    <row r="10" spans="1:18" x14ac:dyDescent="0.25">
      <c r="A10">
        <v>1</v>
      </c>
      <c r="B10">
        <v>2</v>
      </c>
      <c r="C10">
        <v>4</v>
      </c>
      <c r="D10">
        <v>1</v>
      </c>
      <c r="E10">
        <v>8</v>
      </c>
      <c r="F10">
        <v>5.5</v>
      </c>
      <c r="G10">
        <v>2</v>
      </c>
      <c r="K10">
        <v>3</v>
      </c>
      <c r="L10">
        <f t="shared" si="3"/>
        <v>0.37037037037037041</v>
      </c>
    </row>
    <row r="11" spans="1:18" x14ac:dyDescent="0.25">
      <c r="A11">
        <v>1</v>
      </c>
      <c r="B11">
        <v>2</v>
      </c>
      <c r="C11">
        <v>6</v>
      </c>
      <c r="D11">
        <v>1</v>
      </c>
      <c r="E11">
        <v>8</v>
      </c>
      <c r="F11">
        <v>5.5</v>
      </c>
      <c r="G11">
        <v>2</v>
      </c>
      <c r="K11">
        <v>1.5</v>
      </c>
      <c r="L11">
        <f t="shared" si="3"/>
        <v>0.1851851851851852</v>
      </c>
    </row>
    <row r="12" spans="1:18" x14ac:dyDescent="0.25">
      <c r="A12">
        <v>1</v>
      </c>
      <c r="B12">
        <v>2</v>
      </c>
      <c r="C12">
        <v>8</v>
      </c>
      <c r="D12">
        <v>1</v>
      </c>
      <c r="E12">
        <v>8</v>
      </c>
      <c r="F12">
        <v>5.5</v>
      </c>
      <c r="G12">
        <v>2</v>
      </c>
      <c r="K12">
        <v>0.7</v>
      </c>
      <c r="L12">
        <f t="shared" si="3"/>
        <v>8.6419753086419748E-2</v>
      </c>
    </row>
    <row r="13" spans="1:18" x14ac:dyDescent="0.25">
      <c r="A13">
        <v>1</v>
      </c>
      <c r="B13">
        <v>2</v>
      </c>
      <c r="C13">
        <v>10</v>
      </c>
      <c r="D13">
        <v>1</v>
      </c>
      <c r="E13">
        <v>8</v>
      </c>
      <c r="F13">
        <v>5.5</v>
      </c>
      <c r="G13">
        <v>2</v>
      </c>
      <c r="K13">
        <v>0.25</v>
      </c>
      <c r="L13">
        <f t="shared" si="3"/>
        <v>3.0864197530864199E-2</v>
      </c>
    </row>
    <row r="14" spans="1:18" x14ac:dyDescent="0.25">
      <c r="A14">
        <v>2</v>
      </c>
      <c r="B14">
        <v>1</v>
      </c>
      <c r="C14">
        <v>0</v>
      </c>
      <c r="D14">
        <v>1</v>
      </c>
      <c r="E14">
        <v>8</v>
      </c>
      <c r="F14">
        <v>9.4</v>
      </c>
      <c r="G14">
        <v>2</v>
      </c>
      <c r="H14" s="1"/>
      <c r="J14">
        <v>1.7</v>
      </c>
      <c r="K14">
        <f>J14*5</f>
        <v>8.5</v>
      </c>
      <c r="L14">
        <f t="shared" si="3"/>
        <v>1.0493827160493827</v>
      </c>
      <c r="M14">
        <v>47061</v>
      </c>
      <c r="N14">
        <f>M14/$M$14</f>
        <v>1</v>
      </c>
    </row>
    <row r="15" spans="1:18" x14ac:dyDescent="0.25">
      <c r="A15">
        <v>2</v>
      </c>
      <c r="B15">
        <v>1</v>
      </c>
      <c r="C15">
        <v>2</v>
      </c>
      <c r="D15">
        <v>1</v>
      </c>
      <c r="E15">
        <v>8</v>
      </c>
      <c r="F15">
        <v>9.4</v>
      </c>
      <c r="G15">
        <v>2</v>
      </c>
      <c r="J15">
        <v>1</v>
      </c>
      <c r="K15">
        <f t="shared" ref="K15:K19" si="4">J15*5</f>
        <v>5</v>
      </c>
      <c r="L15">
        <f t="shared" si="3"/>
        <v>0.61728395061728403</v>
      </c>
      <c r="M15">
        <v>35337</v>
      </c>
      <c r="N15">
        <f t="shared" ref="N15:N19" si="5">M15/$M$14</f>
        <v>0.7508765219608593</v>
      </c>
    </row>
    <row r="16" spans="1:18" x14ac:dyDescent="0.25">
      <c r="A16">
        <v>2</v>
      </c>
      <c r="B16">
        <v>1</v>
      </c>
      <c r="C16">
        <v>4</v>
      </c>
      <c r="D16">
        <v>1</v>
      </c>
      <c r="E16">
        <v>8</v>
      </c>
      <c r="F16">
        <v>9.4</v>
      </c>
      <c r="G16">
        <v>2</v>
      </c>
      <c r="J16">
        <v>0.76</v>
      </c>
      <c r="K16">
        <f t="shared" si="4"/>
        <v>3.8</v>
      </c>
      <c r="L16">
        <f t="shared" si="3"/>
        <v>0.46913580246913578</v>
      </c>
      <c r="M16">
        <v>38818</v>
      </c>
      <c r="N16">
        <f t="shared" si="5"/>
        <v>0.82484435094876862</v>
      </c>
    </row>
    <row r="17" spans="1:14" x14ac:dyDescent="0.25">
      <c r="A17">
        <v>2</v>
      </c>
      <c r="B17">
        <v>1</v>
      </c>
      <c r="C17">
        <v>6</v>
      </c>
      <c r="D17">
        <v>1</v>
      </c>
      <c r="E17">
        <v>8</v>
      </c>
      <c r="F17">
        <v>9.4</v>
      </c>
      <c r="G17">
        <v>2</v>
      </c>
      <c r="J17">
        <v>0.47</v>
      </c>
      <c r="K17">
        <f t="shared" si="4"/>
        <v>2.3499999999999996</v>
      </c>
      <c r="L17">
        <f t="shared" si="3"/>
        <v>0.29012345679012341</v>
      </c>
      <c r="M17">
        <v>36909</v>
      </c>
      <c r="N17">
        <f t="shared" si="5"/>
        <v>0.78427997705106134</v>
      </c>
    </row>
    <row r="18" spans="1:14" x14ac:dyDescent="0.25">
      <c r="A18">
        <v>2</v>
      </c>
      <c r="B18">
        <v>1</v>
      </c>
      <c r="C18">
        <v>8</v>
      </c>
      <c r="D18">
        <v>1</v>
      </c>
      <c r="E18">
        <v>8</v>
      </c>
      <c r="F18">
        <v>9.4</v>
      </c>
      <c r="G18">
        <v>2</v>
      </c>
      <c r="J18">
        <v>0.26</v>
      </c>
      <c r="K18">
        <f t="shared" si="4"/>
        <v>1.3</v>
      </c>
      <c r="L18">
        <f t="shared" si="3"/>
        <v>0.16049382716049385</v>
      </c>
      <c r="M18">
        <v>20974</v>
      </c>
      <c r="N18">
        <f t="shared" si="5"/>
        <v>0.44567688744395573</v>
      </c>
    </row>
    <row r="19" spans="1:14" x14ac:dyDescent="0.25">
      <c r="A19">
        <v>2</v>
      </c>
      <c r="B19">
        <v>1</v>
      </c>
      <c r="C19">
        <v>10</v>
      </c>
      <c r="D19">
        <v>1</v>
      </c>
      <c r="E19">
        <v>8</v>
      </c>
      <c r="F19">
        <v>9.4</v>
      </c>
      <c r="G19">
        <v>2</v>
      </c>
      <c r="J19">
        <v>0.15</v>
      </c>
      <c r="K19">
        <f t="shared" si="4"/>
        <v>0.75</v>
      </c>
      <c r="L19">
        <f t="shared" si="3"/>
        <v>9.2592592592592601E-2</v>
      </c>
      <c r="M19">
        <v>23854</v>
      </c>
      <c r="N19">
        <f t="shared" si="5"/>
        <v>0.50687405707486033</v>
      </c>
    </row>
    <row r="20" spans="1:14" x14ac:dyDescent="0.25">
      <c r="A20">
        <v>3</v>
      </c>
      <c r="B20">
        <v>2</v>
      </c>
      <c r="C20">
        <v>0</v>
      </c>
      <c r="D20">
        <v>1</v>
      </c>
      <c r="E20">
        <v>8</v>
      </c>
      <c r="F20">
        <v>9.4</v>
      </c>
      <c r="G20">
        <v>2</v>
      </c>
      <c r="H20" s="1"/>
      <c r="J20">
        <v>1.72</v>
      </c>
      <c r="K20">
        <f>J20*5</f>
        <v>8.6</v>
      </c>
      <c r="L20">
        <f t="shared" si="3"/>
        <v>1.0617283950617284</v>
      </c>
      <c r="M20">
        <f>AVERAGE(9589,27130)</f>
        <v>18359.5</v>
      </c>
      <c r="N20">
        <f>M14/$M$20</f>
        <v>2.5633051009014407</v>
      </c>
    </row>
    <row r="21" spans="1:14" x14ac:dyDescent="0.25">
      <c r="A21">
        <v>3</v>
      </c>
      <c r="B21">
        <v>2</v>
      </c>
      <c r="C21">
        <v>2</v>
      </c>
      <c r="D21">
        <v>1</v>
      </c>
      <c r="E21">
        <v>8</v>
      </c>
      <c r="F21">
        <v>9.4</v>
      </c>
      <c r="G21">
        <v>2</v>
      </c>
      <c r="J21">
        <v>1.18</v>
      </c>
      <c r="K21">
        <f t="shared" ref="K21:K25" si="6">J21*5</f>
        <v>5.8999999999999995</v>
      </c>
      <c r="L21">
        <f t="shared" si="3"/>
        <v>0.72839506172839508</v>
      </c>
      <c r="M21">
        <f>AVERAGE(31802,22308)</f>
        <v>27055</v>
      </c>
      <c r="N21">
        <f t="shared" ref="N21:N31" si="7">M15/$M$20</f>
        <v>1.9247256188894033</v>
      </c>
    </row>
    <row r="22" spans="1:14" x14ac:dyDescent="0.25">
      <c r="A22">
        <v>3</v>
      </c>
      <c r="B22">
        <v>2</v>
      </c>
      <c r="C22">
        <v>4</v>
      </c>
      <c r="D22">
        <v>1</v>
      </c>
      <c r="E22">
        <v>8</v>
      </c>
      <c r="F22">
        <v>9.4</v>
      </c>
      <c r="G22">
        <v>2</v>
      </c>
      <c r="J22">
        <v>0.76</v>
      </c>
      <c r="K22">
        <f t="shared" si="6"/>
        <v>3.8</v>
      </c>
      <c r="L22">
        <f t="shared" si="3"/>
        <v>0.46913580246913578</v>
      </c>
      <c r="M22">
        <f>AVERAGE(27178,36909)</f>
        <v>32043.5</v>
      </c>
      <c r="N22">
        <f>M16/$M$20</f>
        <v>2.1143277322367169</v>
      </c>
    </row>
    <row r="23" spans="1:14" x14ac:dyDescent="0.25">
      <c r="A23">
        <v>3</v>
      </c>
      <c r="B23">
        <v>2</v>
      </c>
      <c r="C23">
        <v>6</v>
      </c>
      <c r="D23">
        <v>1</v>
      </c>
      <c r="E23">
        <v>8</v>
      </c>
      <c r="F23">
        <v>9.4</v>
      </c>
      <c r="G23">
        <v>2</v>
      </c>
      <c r="J23">
        <v>0.46</v>
      </c>
      <c r="K23">
        <f t="shared" si="6"/>
        <v>2.3000000000000003</v>
      </c>
      <c r="L23">
        <f t="shared" si="3"/>
        <v>0.28395061728395066</v>
      </c>
      <c r="M23">
        <f>AVERAGE(17601,23134)</f>
        <v>20367.5</v>
      </c>
      <c r="N23">
        <f t="shared" si="7"/>
        <v>2.0103488657098505</v>
      </c>
    </row>
    <row r="24" spans="1:14" x14ac:dyDescent="0.25">
      <c r="A24">
        <v>3</v>
      </c>
      <c r="B24">
        <v>2</v>
      </c>
      <c r="C24">
        <v>8</v>
      </c>
      <c r="D24">
        <v>1</v>
      </c>
      <c r="E24">
        <v>8</v>
      </c>
      <c r="F24">
        <v>9.4</v>
      </c>
      <c r="G24">
        <v>2</v>
      </c>
      <c r="J24">
        <v>0.28999999999999998</v>
      </c>
      <c r="K24">
        <f t="shared" si="6"/>
        <v>1.45</v>
      </c>
      <c r="L24">
        <f t="shared" si="3"/>
        <v>0.17901234567901234</v>
      </c>
      <c r="M24">
        <f>AVERAGE(20974,16071)</f>
        <v>18522.5</v>
      </c>
      <c r="N24">
        <f t="shared" si="7"/>
        <v>1.1424058389389689</v>
      </c>
    </row>
    <row r="25" spans="1:14" x14ac:dyDescent="0.25">
      <c r="A25">
        <v>3</v>
      </c>
      <c r="B25">
        <v>2</v>
      </c>
      <c r="C25">
        <v>10</v>
      </c>
      <c r="D25">
        <v>1</v>
      </c>
      <c r="E25">
        <v>8</v>
      </c>
      <c r="F25">
        <v>9.4</v>
      </c>
      <c r="G25">
        <v>2</v>
      </c>
      <c r="J25">
        <v>0.16</v>
      </c>
      <c r="K25">
        <f t="shared" si="6"/>
        <v>0.8</v>
      </c>
      <c r="L25">
        <f t="shared" si="3"/>
        <v>9.876543209876544E-2</v>
      </c>
      <c r="M25">
        <f>AVERAGE(4967,16631)</f>
        <v>10799</v>
      </c>
      <c r="N25">
        <f>M19/$M$20</f>
        <v>1.2992728560145974</v>
      </c>
    </row>
    <row r="26" spans="1:14" x14ac:dyDescent="0.25">
      <c r="A26">
        <v>4</v>
      </c>
      <c r="B26">
        <v>1</v>
      </c>
      <c r="C26">
        <v>0</v>
      </c>
      <c r="D26">
        <v>1</v>
      </c>
      <c r="E26">
        <v>8</v>
      </c>
      <c r="F26">
        <v>5.5</v>
      </c>
      <c r="G26">
        <v>2</v>
      </c>
      <c r="H26" s="1"/>
      <c r="J26">
        <v>1.72</v>
      </c>
      <c r="K26">
        <f>J26*5</f>
        <v>8.6</v>
      </c>
      <c r="L26">
        <f t="shared" si="3"/>
        <v>1.0617283950617284</v>
      </c>
      <c r="N26">
        <f t="shared" si="7"/>
        <v>1</v>
      </c>
    </row>
    <row r="27" spans="1:14" x14ac:dyDescent="0.25">
      <c r="A27">
        <v>4</v>
      </c>
      <c r="B27">
        <v>1</v>
      </c>
      <c r="C27">
        <v>2</v>
      </c>
      <c r="D27">
        <v>1</v>
      </c>
      <c r="E27">
        <v>8</v>
      </c>
      <c r="F27">
        <v>5.5</v>
      </c>
      <c r="G27">
        <v>2</v>
      </c>
      <c r="J27">
        <v>1.04</v>
      </c>
      <c r="K27">
        <f t="shared" ref="K27:K31" si="8">J27*5</f>
        <v>5.2</v>
      </c>
      <c r="L27">
        <f t="shared" si="3"/>
        <v>0.64197530864197538</v>
      </c>
      <c r="N27">
        <f t="shared" si="7"/>
        <v>1.473624009368447</v>
      </c>
    </row>
    <row r="28" spans="1:14" x14ac:dyDescent="0.25">
      <c r="A28">
        <v>4</v>
      </c>
      <c r="B28">
        <v>1</v>
      </c>
      <c r="C28">
        <v>4</v>
      </c>
      <c r="D28">
        <v>1</v>
      </c>
      <c r="E28">
        <v>8</v>
      </c>
      <c r="F28">
        <v>5.5</v>
      </c>
      <c r="G28">
        <v>2</v>
      </c>
      <c r="J28">
        <v>0.52</v>
      </c>
      <c r="K28">
        <f t="shared" si="8"/>
        <v>2.6</v>
      </c>
      <c r="L28">
        <f t="shared" si="3"/>
        <v>0.32098765432098769</v>
      </c>
      <c r="N28">
        <f t="shared" si="7"/>
        <v>1.7453362019662846</v>
      </c>
    </row>
    <row r="29" spans="1:14" x14ac:dyDescent="0.25">
      <c r="A29">
        <v>4</v>
      </c>
      <c r="B29">
        <v>1</v>
      </c>
      <c r="C29">
        <v>6</v>
      </c>
      <c r="D29">
        <v>1</v>
      </c>
      <c r="E29">
        <v>8</v>
      </c>
      <c r="F29">
        <v>5.5</v>
      </c>
      <c r="G29">
        <v>2</v>
      </c>
      <c r="J29">
        <v>0.34</v>
      </c>
      <c r="K29">
        <f t="shared" si="8"/>
        <v>1.7000000000000002</v>
      </c>
      <c r="L29">
        <f t="shared" si="3"/>
        <v>0.20987654320987659</v>
      </c>
      <c r="N29">
        <f t="shared" si="7"/>
        <v>1.1093711702388409</v>
      </c>
    </row>
    <row r="30" spans="1:14" x14ac:dyDescent="0.25">
      <c r="A30">
        <v>4</v>
      </c>
      <c r="B30">
        <v>1</v>
      </c>
      <c r="C30">
        <v>8</v>
      </c>
      <c r="D30">
        <v>1</v>
      </c>
      <c r="E30">
        <v>8</v>
      </c>
      <c r="F30">
        <v>5.5</v>
      </c>
      <c r="G30">
        <v>2</v>
      </c>
      <c r="J30">
        <v>0.17</v>
      </c>
      <c r="K30">
        <f t="shared" si="8"/>
        <v>0.85000000000000009</v>
      </c>
      <c r="L30">
        <f t="shared" si="3"/>
        <v>0.10493827160493829</v>
      </c>
      <c r="N30">
        <f t="shared" si="7"/>
        <v>1.0088782374247665</v>
      </c>
    </row>
    <row r="31" spans="1:14" x14ac:dyDescent="0.25">
      <c r="A31">
        <v>4</v>
      </c>
      <c r="B31">
        <v>1</v>
      </c>
      <c r="C31">
        <v>10</v>
      </c>
      <c r="D31">
        <v>1</v>
      </c>
      <c r="E31">
        <v>8</v>
      </c>
      <c r="F31">
        <v>5.5</v>
      </c>
      <c r="G31">
        <v>2</v>
      </c>
      <c r="J31">
        <v>0.08</v>
      </c>
      <c r="K31">
        <f t="shared" si="8"/>
        <v>0.4</v>
      </c>
      <c r="L31">
        <f t="shared" si="3"/>
        <v>4.938271604938272E-2</v>
      </c>
      <c r="N31">
        <f t="shared" si="7"/>
        <v>0.58819684631934421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592A-76AB-42E5-881B-02C67B31B6FE}">
  <dimension ref="A1:K19"/>
  <sheetViews>
    <sheetView workbookViewId="0">
      <selection activeCell="K19" sqref="A1:K19"/>
    </sheetView>
  </sheetViews>
  <sheetFormatPr baseColWidth="10" defaultColWidth="8.85546875" defaultRowHeight="15" x14ac:dyDescent="0.25"/>
  <cols>
    <col min="2" max="2" width="16" customWidth="1"/>
    <col min="3" max="3" width="20" bestFit="1" customWidth="1"/>
    <col min="4" max="4" width="20" customWidth="1"/>
    <col min="8" max="8" width="22.140625" bestFit="1" customWidth="1"/>
    <col min="9" max="9" width="16.140625" customWidth="1"/>
    <col min="10" max="10" width="20.140625" customWidth="1"/>
    <col min="11" max="11" width="17.85546875" customWidth="1"/>
  </cols>
  <sheetData>
    <row r="1" spans="1:11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3</v>
      </c>
      <c r="G1" t="s">
        <v>0</v>
      </c>
      <c r="H1" t="s">
        <v>1</v>
      </c>
      <c r="I1" t="s">
        <v>17</v>
      </c>
      <c r="J1" t="s">
        <v>7</v>
      </c>
      <c r="K1" t="s">
        <v>10</v>
      </c>
    </row>
    <row r="2" spans="1:11" x14ac:dyDescent="0.25">
      <c r="A2">
        <v>0</v>
      </c>
      <c r="B2">
        <v>2</v>
      </c>
      <c r="C2">
        <v>1</v>
      </c>
      <c r="D2">
        <v>1</v>
      </c>
      <c r="E2">
        <v>1</v>
      </c>
      <c r="F2">
        <v>8</v>
      </c>
      <c r="G2">
        <v>9.4</v>
      </c>
      <c r="H2">
        <v>2</v>
      </c>
      <c r="I2">
        <f>AVERAGE(66185,61605,69860,68053)</f>
        <v>66425.75</v>
      </c>
      <c r="J2">
        <v>47061</v>
      </c>
      <c r="K2">
        <f>J2/$I$2</f>
        <v>0.70847525244351772</v>
      </c>
    </row>
    <row r="3" spans="1:11" x14ac:dyDescent="0.25">
      <c r="A3">
        <v>2</v>
      </c>
      <c r="B3">
        <v>2</v>
      </c>
      <c r="C3">
        <v>1</v>
      </c>
      <c r="D3">
        <v>1</v>
      </c>
      <c r="E3">
        <v>1</v>
      </c>
      <c r="F3">
        <v>8</v>
      </c>
      <c r="G3">
        <v>9.4</v>
      </c>
      <c r="H3">
        <v>2</v>
      </c>
      <c r="I3">
        <f t="shared" ref="I3:I19" si="0">AVERAGE(66185,61605,69860,68053)</f>
        <v>66425.75</v>
      </c>
      <c r="J3">
        <v>35337</v>
      </c>
      <c r="K3">
        <f t="shared" ref="K3:K19" si="1">J3/$I$2</f>
        <v>0.53197743345013038</v>
      </c>
    </row>
    <row r="4" spans="1:11" x14ac:dyDescent="0.25">
      <c r="A4">
        <v>4</v>
      </c>
      <c r="B4">
        <v>2</v>
      </c>
      <c r="C4">
        <v>1</v>
      </c>
      <c r="D4">
        <v>1</v>
      </c>
      <c r="E4">
        <v>1</v>
      </c>
      <c r="F4">
        <v>8</v>
      </c>
      <c r="G4">
        <v>9.4</v>
      </c>
      <c r="H4">
        <v>2</v>
      </c>
      <c r="I4">
        <f t="shared" si="0"/>
        <v>66425.75</v>
      </c>
      <c r="J4">
        <v>38818</v>
      </c>
      <c r="K4">
        <f t="shared" si="1"/>
        <v>0.5843818097650384</v>
      </c>
    </row>
    <row r="5" spans="1:11" x14ac:dyDescent="0.25">
      <c r="A5">
        <v>6</v>
      </c>
      <c r="B5">
        <v>2</v>
      </c>
      <c r="C5">
        <v>1</v>
      </c>
      <c r="D5">
        <v>1</v>
      </c>
      <c r="E5">
        <v>1</v>
      </c>
      <c r="F5">
        <v>8</v>
      </c>
      <c r="G5">
        <v>9.4</v>
      </c>
      <c r="H5">
        <v>2</v>
      </c>
      <c r="I5">
        <f t="shared" si="0"/>
        <v>66425.75</v>
      </c>
      <c r="J5">
        <v>36909</v>
      </c>
      <c r="K5">
        <f t="shared" si="1"/>
        <v>0.55564295472764702</v>
      </c>
    </row>
    <row r="6" spans="1:11" x14ac:dyDescent="0.25">
      <c r="A6">
        <v>8</v>
      </c>
      <c r="B6">
        <v>2</v>
      </c>
      <c r="C6">
        <v>1</v>
      </c>
      <c r="D6">
        <v>1</v>
      </c>
      <c r="E6">
        <v>1</v>
      </c>
      <c r="F6">
        <v>8</v>
      </c>
      <c r="G6">
        <v>9.4</v>
      </c>
      <c r="H6">
        <v>2</v>
      </c>
      <c r="I6">
        <f t="shared" si="0"/>
        <v>66425.75</v>
      </c>
      <c r="J6">
        <v>20974</v>
      </c>
      <c r="K6">
        <f t="shared" si="1"/>
        <v>0.31575104534009779</v>
      </c>
    </row>
    <row r="7" spans="1:11" x14ac:dyDescent="0.25">
      <c r="A7">
        <v>10</v>
      </c>
      <c r="B7">
        <v>2</v>
      </c>
      <c r="C7">
        <v>1</v>
      </c>
      <c r="D7">
        <v>1</v>
      </c>
      <c r="E7">
        <v>1</v>
      </c>
      <c r="F7">
        <v>8</v>
      </c>
      <c r="G7">
        <v>9.4</v>
      </c>
      <c r="H7">
        <v>2</v>
      </c>
      <c r="I7">
        <f t="shared" si="0"/>
        <v>66425.75</v>
      </c>
      <c r="J7">
        <v>23854</v>
      </c>
      <c r="K7">
        <f t="shared" si="1"/>
        <v>0.35910772554318166</v>
      </c>
    </row>
    <row r="8" spans="1:11" x14ac:dyDescent="0.25">
      <c r="A8">
        <v>0</v>
      </c>
      <c r="B8">
        <v>3</v>
      </c>
      <c r="C8">
        <v>2</v>
      </c>
      <c r="D8">
        <v>1</v>
      </c>
      <c r="E8">
        <v>1</v>
      </c>
      <c r="F8">
        <v>8</v>
      </c>
      <c r="G8">
        <v>9.4</v>
      </c>
      <c r="H8">
        <v>2</v>
      </c>
      <c r="I8">
        <f t="shared" si="0"/>
        <v>66425.75</v>
      </c>
      <c r="J8">
        <v>9589</v>
      </c>
    </row>
    <row r="9" spans="1:11" x14ac:dyDescent="0.25">
      <c r="A9">
        <v>2</v>
      </c>
      <c r="B9">
        <v>3</v>
      </c>
      <c r="C9">
        <v>2</v>
      </c>
      <c r="D9">
        <v>1</v>
      </c>
      <c r="E9">
        <v>1</v>
      </c>
      <c r="F9">
        <v>8</v>
      </c>
      <c r="G9">
        <v>9.4</v>
      </c>
      <c r="H9">
        <v>2</v>
      </c>
      <c r="I9">
        <f t="shared" si="0"/>
        <v>66425.75</v>
      </c>
      <c r="J9">
        <v>31802</v>
      </c>
      <c r="K9">
        <f t="shared" si="1"/>
        <v>0.47876011938141461</v>
      </c>
    </row>
    <row r="10" spans="1:11" x14ac:dyDescent="0.25">
      <c r="A10">
        <v>4</v>
      </c>
      <c r="B10">
        <v>3</v>
      </c>
      <c r="C10">
        <v>2</v>
      </c>
      <c r="D10">
        <v>1</v>
      </c>
      <c r="E10">
        <v>1</v>
      </c>
      <c r="F10">
        <v>8</v>
      </c>
      <c r="G10">
        <v>9.4</v>
      </c>
      <c r="H10">
        <v>2</v>
      </c>
      <c r="I10">
        <f t="shared" si="0"/>
        <v>66425.75</v>
      </c>
      <c r="J10">
        <v>27178</v>
      </c>
      <c r="K10">
        <f t="shared" si="1"/>
        <v>0.40914856061090765</v>
      </c>
    </row>
    <row r="11" spans="1:11" x14ac:dyDescent="0.25">
      <c r="A11">
        <v>6</v>
      </c>
      <c r="B11">
        <v>3</v>
      </c>
      <c r="C11">
        <v>2</v>
      </c>
      <c r="D11">
        <v>1</v>
      </c>
      <c r="E11">
        <v>1</v>
      </c>
      <c r="F11">
        <v>8</v>
      </c>
      <c r="G11">
        <v>9.4</v>
      </c>
      <c r="H11">
        <v>2</v>
      </c>
      <c r="I11">
        <f t="shared" si="0"/>
        <v>66425.75</v>
      </c>
      <c r="J11">
        <v>23134</v>
      </c>
      <c r="K11">
        <f t="shared" si="1"/>
        <v>0.3482685554924107</v>
      </c>
    </row>
    <row r="12" spans="1:11" x14ac:dyDescent="0.25">
      <c r="A12">
        <v>8</v>
      </c>
      <c r="B12">
        <v>3</v>
      </c>
      <c r="C12">
        <v>2</v>
      </c>
      <c r="D12">
        <v>1</v>
      </c>
      <c r="E12">
        <v>1</v>
      </c>
      <c r="F12">
        <v>8</v>
      </c>
      <c r="G12">
        <v>9.4</v>
      </c>
      <c r="H12">
        <v>2</v>
      </c>
      <c r="I12">
        <f t="shared" si="0"/>
        <v>66425.75</v>
      </c>
      <c r="J12">
        <v>20974</v>
      </c>
      <c r="K12">
        <f t="shared" si="1"/>
        <v>0.31575104534009779</v>
      </c>
    </row>
    <row r="13" spans="1:11" x14ac:dyDescent="0.25">
      <c r="A13">
        <v>10</v>
      </c>
      <c r="B13">
        <v>3</v>
      </c>
      <c r="C13">
        <v>2</v>
      </c>
      <c r="D13">
        <v>1</v>
      </c>
      <c r="E13">
        <v>1</v>
      </c>
      <c r="F13">
        <v>8</v>
      </c>
      <c r="G13">
        <v>9.4</v>
      </c>
      <c r="H13">
        <v>2</v>
      </c>
      <c r="I13">
        <f t="shared" si="0"/>
        <v>66425.75</v>
      </c>
      <c r="J13">
        <v>4967</v>
      </c>
    </row>
    <row r="14" spans="1:11" x14ac:dyDescent="0.25">
      <c r="A14">
        <v>0</v>
      </c>
      <c r="B14">
        <v>3</v>
      </c>
      <c r="C14">
        <v>2</v>
      </c>
      <c r="D14">
        <v>2</v>
      </c>
      <c r="E14">
        <v>1</v>
      </c>
      <c r="F14">
        <v>8</v>
      </c>
      <c r="G14">
        <v>9.4</v>
      </c>
      <c r="H14">
        <v>2</v>
      </c>
      <c r="I14">
        <f t="shared" si="0"/>
        <v>66425.75</v>
      </c>
      <c r="J14">
        <f>27130*1.25</f>
        <v>33912.5</v>
      </c>
      <c r="K14">
        <f t="shared" si="1"/>
        <v>0.51053243659273695</v>
      </c>
    </row>
    <row r="15" spans="1:11" x14ac:dyDescent="0.25">
      <c r="A15">
        <v>2</v>
      </c>
      <c r="B15">
        <v>3</v>
      </c>
      <c r="C15">
        <v>2</v>
      </c>
      <c r="D15">
        <v>2</v>
      </c>
      <c r="E15">
        <v>1</v>
      </c>
      <c r="F15">
        <v>8</v>
      </c>
      <c r="G15">
        <v>9.4</v>
      </c>
      <c r="H15">
        <v>2</v>
      </c>
      <c r="I15">
        <f t="shared" si="0"/>
        <v>66425.75</v>
      </c>
      <c r="J15">
        <f>22308*1.25</f>
        <v>27885</v>
      </c>
      <c r="K15">
        <f t="shared" si="1"/>
        <v>0.41979202342465083</v>
      </c>
    </row>
    <row r="16" spans="1:11" x14ac:dyDescent="0.25">
      <c r="A16">
        <v>4</v>
      </c>
      <c r="B16">
        <v>3</v>
      </c>
      <c r="C16">
        <v>2</v>
      </c>
      <c r="D16">
        <v>2</v>
      </c>
      <c r="E16">
        <v>1</v>
      </c>
      <c r="F16">
        <v>8</v>
      </c>
      <c r="G16">
        <v>9.4</v>
      </c>
      <c r="H16">
        <v>2</v>
      </c>
      <c r="I16">
        <f t="shared" si="0"/>
        <v>66425.75</v>
      </c>
      <c r="J16">
        <f>36909*1.25</f>
        <v>46136.25</v>
      </c>
    </row>
    <row r="17" spans="1:11" x14ac:dyDescent="0.25">
      <c r="A17">
        <v>6</v>
      </c>
      <c r="B17">
        <v>3</v>
      </c>
      <c r="C17">
        <v>2</v>
      </c>
      <c r="D17">
        <v>2</v>
      </c>
      <c r="E17">
        <v>1</v>
      </c>
      <c r="F17">
        <v>8</v>
      </c>
      <c r="G17">
        <v>9.4</v>
      </c>
      <c r="H17">
        <v>2</v>
      </c>
      <c r="I17">
        <f t="shared" si="0"/>
        <v>66425.75</v>
      </c>
      <c r="J17">
        <f>17601*1.25</f>
        <v>22001.25</v>
      </c>
      <c r="K17">
        <f t="shared" si="1"/>
        <v>0.33121568066600676</v>
      </c>
    </row>
    <row r="18" spans="1:11" x14ac:dyDescent="0.25">
      <c r="A18">
        <v>8</v>
      </c>
      <c r="B18">
        <v>3</v>
      </c>
      <c r="C18">
        <v>2</v>
      </c>
      <c r="D18">
        <v>2</v>
      </c>
      <c r="E18">
        <v>1</v>
      </c>
      <c r="F18">
        <v>8</v>
      </c>
      <c r="G18">
        <v>9.4</v>
      </c>
      <c r="H18">
        <v>2</v>
      </c>
      <c r="I18">
        <f t="shared" si="0"/>
        <v>66425.75</v>
      </c>
      <c r="J18">
        <f>16071*1.25</f>
        <v>20088.75</v>
      </c>
      <c r="K18">
        <f t="shared" si="1"/>
        <v>0.30242413521864636</v>
      </c>
    </row>
    <row r="19" spans="1:11" x14ac:dyDescent="0.25">
      <c r="A19">
        <v>10</v>
      </c>
      <c r="B19">
        <v>3</v>
      </c>
      <c r="C19">
        <v>2</v>
      </c>
      <c r="D19">
        <v>2</v>
      </c>
      <c r="E19">
        <v>1</v>
      </c>
      <c r="F19">
        <v>8</v>
      </c>
      <c r="G19">
        <v>9.4</v>
      </c>
      <c r="H19">
        <v>2</v>
      </c>
      <c r="I19">
        <f t="shared" si="0"/>
        <v>66425.75</v>
      </c>
      <c r="J19">
        <f>16631*1.25</f>
        <v>20788.75</v>
      </c>
      <c r="K19">
        <f t="shared" si="1"/>
        <v>0.31296221721245149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5C3-F0B2-476C-9814-54107EAC227C}">
  <dimension ref="A1:R23"/>
  <sheetViews>
    <sheetView topLeftCell="B1" zoomScaleNormal="100" workbookViewId="0">
      <selection activeCell="O1" sqref="O1:R1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6" max="6" width="13.85546875" bestFit="1" customWidth="1"/>
    <col min="7" max="7" width="26.28515625" bestFit="1" customWidth="1"/>
    <col min="8" max="8" width="16.5703125" bestFit="1" customWidth="1"/>
    <col min="9" max="9" width="16.5703125" customWidth="1"/>
    <col min="11" max="11" width="15" customWidth="1"/>
    <col min="12" max="12" width="15.140625" customWidth="1"/>
    <col min="13" max="13" width="16.85546875" customWidth="1"/>
    <col min="14" max="14" width="14.85546875" customWidth="1"/>
  </cols>
  <sheetData>
    <row r="1" spans="1:18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3</v>
      </c>
      <c r="G1" t="s">
        <v>18</v>
      </c>
      <c r="H1" t="s">
        <v>4</v>
      </c>
      <c r="I1" t="s">
        <v>19</v>
      </c>
      <c r="J1" t="s">
        <v>0</v>
      </c>
      <c r="K1" t="s">
        <v>1</v>
      </c>
      <c r="L1" t="s">
        <v>17</v>
      </c>
      <c r="M1" t="s">
        <v>7</v>
      </c>
      <c r="N1" t="s">
        <v>10</v>
      </c>
      <c r="O1" t="s">
        <v>23</v>
      </c>
      <c r="P1" t="s">
        <v>21</v>
      </c>
      <c r="Q1" t="s">
        <v>24</v>
      </c>
      <c r="R1" t="s">
        <v>22</v>
      </c>
    </row>
    <row r="2" spans="1:18" x14ac:dyDescent="0.25">
      <c r="A2">
        <v>0</v>
      </c>
      <c r="D2">
        <v>1</v>
      </c>
      <c r="E2">
        <v>1</v>
      </c>
      <c r="F2">
        <v>8.3000000000000007</v>
      </c>
      <c r="G2">
        <v>1.66</v>
      </c>
      <c r="H2">
        <f>G2*5</f>
        <v>8.2999999999999989</v>
      </c>
      <c r="I2">
        <f>H2/F2</f>
        <v>0.99999999999999978</v>
      </c>
      <c r="J2">
        <v>5.5</v>
      </c>
      <c r="K2">
        <v>2</v>
      </c>
      <c r="L2">
        <v>80.92</v>
      </c>
      <c r="M2">
        <v>80.92</v>
      </c>
      <c r="N2">
        <f>M2/$L$2</f>
        <v>1</v>
      </c>
    </row>
    <row r="3" spans="1:18" x14ac:dyDescent="0.25">
      <c r="A3">
        <v>0.43</v>
      </c>
      <c r="D3">
        <v>1</v>
      </c>
      <c r="E3">
        <v>1</v>
      </c>
      <c r="F3">
        <v>8.3000000000000007</v>
      </c>
      <c r="G3">
        <v>1.58</v>
      </c>
      <c r="H3">
        <f t="shared" ref="H3:H23" si="0">G3*5</f>
        <v>7.9</v>
      </c>
      <c r="I3">
        <f t="shared" ref="I3:I23" si="1">H3/F3</f>
        <v>0.95180722891566261</v>
      </c>
      <c r="J3">
        <v>5.5</v>
      </c>
      <c r="K3">
        <v>2</v>
      </c>
      <c r="M3">
        <v>53.07</v>
      </c>
      <c r="N3">
        <f t="shared" ref="N3:N12" si="2">M3/$L$2</f>
        <v>0.65583292140385563</v>
      </c>
    </row>
    <row r="4" spans="1:18" x14ac:dyDescent="0.25">
      <c r="A4">
        <v>0.66</v>
      </c>
      <c r="D4">
        <v>1</v>
      </c>
      <c r="E4">
        <v>1</v>
      </c>
      <c r="F4">
        <v>8.3000000000000007</v>
      </c>
      <c r="G4">
        <v>1.46</v>
      </c>
      <c r="H4">
        <f t="shared" si="0"/>
        <v>7.3</v>
      </c>
      <c r="I4">
        <f t="shared" si="1"/>
        <v>0.87951807228915657</v>
      </c>
      <c r="J4">
        <v>5.5</v>
      </c>
      <c r="K4">
        <v>2</v>
      </c>
      <c r="M4">
        <v>38.04</v>
      </c>
      <c r="N4">
        <f t="shared" si="2"/>
        <v>0.47009391992090954</v>
      </c>
    </row>
    <row r="5" spans="1:18" x14ac:dyDescent="0.25">
      <c r="A5">
        <v>1</v>
      </c>
      <c r="D5">
        <v>1</v>
      </c>
      <c r="E5">
        <v>1</v>
      </c>
      <c r="F5">
        <v>8.3000000000000007</v>
      </c>
      <c r="G5">
        <v>1.33</v>
      </c>
      <c r="H5">
        <f t="shared" si="0"/>
        <v>6.65</v>
      </c>
      <c r="I5">
        <f t="shared" si="1"/>
        <v>0.8012048192771084</v>
      </c>
      <c r="J5">
        <v>5.5</v>
      </c>
      <c r="K5">
        <v>2</v>
      </c>
      <c r="M5">
        <v>21.28</v>
      </c>
      <c r="N5">
        <f t="shared" si="2"/>
        <v>0.26297577854671284</v>
      </c>
    </row>
    <row r="6" spans="1:18" x14ac:dyDescent="0.25">
      <c r="A6">
        <v>1.33</v>
      </c>
      <c r="D6">
        <v>1</v>
      </c>
      <c r="E6">
        <v>1</v>
      </c>
      <c r="F6">
        <v>8.3000000000000007</v>
      </c>
      <c r="G6">
        <v>1.23</v>
      </c>
      <c r="H6">
        <f t="shared" si="0"/>
        <v>6.15</v>
      </c>
      <c r="I6">
        <f t="shared" si="1"/>
        <v>0.74096385542168675</v>
      </c>
      <c r="J6">
        <v>5.5</v>
      </c>
      <c r="K6">
        <v>2</v>
      </c>
      <c r="M6">
        <v>11.26</v>
      </c>
      <c r="N6">
        <f t="shared" si="2"/>
        <v>0.13914977755808206</v>
      </c>
    </row>
    <row r="7" spans="1:18" x14ac:dyDescent="0.25">
      <c r="A7">
        <v>1.76</v>
      </c>
      <c r="D7">
        <v>1</v>
      </c>
      <c r="E7">
        <v>1</v>
      </c>
      <c r="F7">
        <v>8.3000000000000007</v>
      </c>
      <c r="G7">
        <v>1.08</v>
      </c>
      <c r="H7">
        <f t="shared" si="0"/>
        <v>5.4</v>
      </c>
      <c r="I7">
        <f t="shared" si="1"/>
        <v>0.6506024096385542</v>
      </c>
      <c r="J7">
        <v>5.5</v>
      </c>
      <c r="K7">
        <v>2</v>
      </c>
      <c r="M7">
        <v>3.16</v>
      </c>
      <c r="N7">
        <f t="shared" si="2"/>
        <v>3.9050914483440433E-2</v>
      </c>
    </row>
    <row r="8" spans="1:18" x14ac:dyDescent="0.25">
      <c r="A8">
        <v>2</v>
      </c>
      <c r="D8">
        <v>1</v>
      </c>
      <c r="E8">
        <v>1</v>
      </c>
      <c r="F8">
        <v>8.3000000000000007</v>
      </c>
      <c r="G8">
        <v>1</v>
      </c>
      <c r="H8">
        <f t="shared" si="0"/>
        <v>5</v>
      </c>
      <c r="I8">
        <f t="shared" si="1"/>
        <v>0.60240963855421681</v>
      </c>
      <c r="J8">
        <v>5.5</v>
      </c>
      <c r="K8">
        <v>2</v>
      </c>
      <c r="M8">
        <v>3.0550000000000002</v>
      </c>
      <c r="N8">
        <f t="shared" si="2"/>
        <v>3.7753336628769153E-2</v>
      </c>
    </row>
    <row r="9" spans="1:18" x14ac:dyDescent="0.25">
      <c r="A9">
        <v>4</v>
      </c>
      <c r="D9">
        <v>1</v>
      </c>
      <c r="E9">
        <v>1</v>
      </c>
      <c r="F9">
        <v>8.3000000000000007</v>
      </c>
      <c r="G9">
        <v>0.52</v>
      </c>
      <c r="H9">
        <f t="shared" si="0"/>
        <v>2.6</v>
      </c>
      <c r="I9">
        <f t="shared" si="1"/>
        <v>0.31325301204819278</v>
      </c>
      <c r="J9">
        <v>5.5</v>
      </c>
      <c r="K9">
        <v>2</v>
      </c>
      <c r="M9">
        <v>0</v>
      </c>
      <c r="N9">
        <f t="shared" si="2"/>
        <v>0</v>
      </c>
    </row>
    <row r="10" spans="1:18" x14ac:dyDescent="0.25">
      <c r="A10">
        <v>6</v>
      </c>
      <c r="D10">
        <v>1</v>
      </c>
      <c r="E10">
        <v>1</v>
      </c>
      <c r="F10">
        <v>8.3000000000000007</v>
      </c>
      <c r="G10">
        <v>0.26</v>
      </c>
      <c r="H10">
        <f t="shared" si="0"/>
        <v>1.3</v>
      </c>
      <c r="I10">
        <f t="shared" si="1"/>
        <v>0.15662650602409639</v>
      </c>
      <c r="J10">
        <v>5.5</v>
      </c>
      <c r="K10">
        <v>2</v>
      </c>
      <c r="M10">
        <v>0</v>
      </c>
      <c r="N10">
        <f t="shared" si="2"/>
        <v>0</v>
      </c>
    </row>
    <row r="11" spans="1:18" x14ac:dyDescent="0.25">
      <c r="A11">
        <v>8</v>
      </c>
      <c r="D11">
        <v>1</v>
      </c>
      <c r="E11">
        <v>1</v>
      </c>
      <c r="F11">
        <v>8.3000000000000007</v>
      </c>
      <c r="G11">
        <v>0.13</v>
      </c>
      <c r="H11">
        <f t="shared" si="0"/>
        <v>0.65</v>
      </c>
      <c r="I11">
        <f t="shared" si="1"/>
        <v>7.8313253012048195E-2</v>
      </c>
      <c r="J11">
        <v>5.5</v>
      </c>
      <c r="K11">
        <v>2</v>
      </c>
      <c r="M11">
        <v>0</v>
      </c>
      <c r="N11">
        <f t="shared" si="2"/>
        <v>0</v>
      </c>
    </row>
    <row r="12" spans="1:18" x14ac:dyDescent="0.25">
      <c r="A12">
        <v>10</v>
      </c>
      <c r="D12">
        <v>1</v>
      </c>
      <c r="E12">
        <v>1</v>
      </c>
      <c r="F12">
        <v>8.3000000000000007</v>
      </c>
      <c r="G12">
        <v>0.05</v>
      </c>
      <c r="H12">
        <f t="shared" si="0"/>
        <v>0.25</v>
      </c>
      <c r="I12">
        <f t="shared" si="1"/>
        <v>3.012048192771084E-2</v>
      </c>
      <c r="J12">
        <v>5.5</v>
      </c>
      <c r="K12">
        <v>2</v>
      </c>
      <c r="M12">
        <v>0</v>
      </c>
      <c r="N12">
        <f t="shared" si="2"/>
        <v>0</v>
      </c>
    </row>
    <row r="13" spans="1:18" x14ac:dyDescent="0.25">
      <c r="A13">
        <v>0</v>
      </c>
      <c r="D13">
        <v>2</v>
      </c>
      <c r="E13">
        <v>1</v>
      </c>
      <c r="F13">
        <v>8.3000000000000007</v>
      </c>
      <c r="G13">
        <v>1.66</v>
      </c>
      <c r="H13">
        <f t="shared" si="0"/>
        <v>8.2999999999999989</v>
      </c>
      <c r="I13">
        <f t="shared" si="1"/>
        <v>0.99999999999999978</v>
      </c>
      <c r="J13">
        <v>5.5</v>
      </c>
      <c r="K13">
        <v>2</v>
      </c>
      <c r="L13">
        <v>80.489999999999995</v>
      </c>
      <c r="M13">
        <v>80.92</v>
      </c>
      <c r="N13">
        <f t="shared" ref="N13:N23" si="3">M13/$L$13</f>
        <v>1.0053422785439186</v>
      </c>
    </row>
    <row r="14" spans="1:18" x14ac:dyDescent="0.25">
      <c r="A14">
        <v>0.43</v>
      </c>
      <c r="D14">
        <v>2</v>
      </c>
      <c r="E14">
        <v>1</v>
      </c>
      <c r="F14">
        <v>8.3000000000000007</v>
      </c>
      <c r="G14">
        <v>1.58</v>
      </c>
      <c r="H14">
        <f t="shared" si="0"/>
        <v>7.9</v>
      </c>
      <c r="I14">
        <f t="shared" si="1"/>
        <v>0.95180722891566261</v>
      </c>
      <c r="J14">
        <v>5.5</v>
      </c>
      <c r="K14">
        <v>2</v>
      </c>
      <c r="M14">
        <v>49.43</v>
      </c>
      <c r="N14">
        <f t="shared" si="3"/>
        <v>0.61411355447881733</v>
      </c>
    </row>
    <row r="15" spans="1:18" x14ac:dyDescent="0.25">
      <c r="A15">
        <v>0.66</v>
      </c>
      <c r="D15">
        <v>2</v>
      </c>
      <c r="E15">
        <v>1</v>
      </c>
      <c r="F15">
        <v>8.3000000000000007</v>
      </c>
      <c r="G15">
        <v>1.46</v>
      </c>
      <c r="H15">
        <f t="shared" si="0"/>
        <v>7.3</v>
      </c>
      <c r="I15">
        <f t="shared" si="1"/>
        <v>0.87951807228915657</v>
      </c>
      <c r="J15">
        <v>5.5</v>
      </c>
      <c r="K15">
        <v>2</v>
      </c>
      <c r="M15">
        <v>39.04</v>
      </c>
      <c r="N15">
        <f t="shared" si="3"/>
        <v>0.4850291961734377</v>
      </c>
    </row>
    <row r="16" spans="1:18" x14ac:dyDescent="0.25">
      <c r="A16">
        <v>1</v>
      </c>
      <c r="D16">
        <v>2</v>
      </c>
      <c r="E16">
        <v>1</v>
      </c>
      <c r="F16">
        <v>8.3000000000000007</v>
      </c>
      <c r="G16">
        <v>1.33</v>
      </c>
      <c r="H16">
        <f t="shared" si="0"/>
        <v>6.65</v>
      </c>
      <c r="I16">
        <f t="shared" si="1"/>
        <v>0.8012048192771084</v>
      </c>
      <c r="J16">
        <v>5.5</v>
      </c>
      <c r="K16">
        <v>2</v>
      </c>
      <c r="M16">
        <v>25.1</v>
      </c>
      <c r="N16">
        <f t="shared" si="3"/>
        <v>0.31183998012175429</v>
      </c>
    </row>
    <row r="17" spans="1:14" x14ac:dyDescent="0.25">
      <c r="A17">
        <v>1.33</v>
      </c>
      <c r="D17">
        <v>2</v>
      </c>
      <c r="E17">
        <v>1</v>
      </c>
      <c r="F17">
        <v>8.3000000000000007</v>
      </c>
      <c r="G17">
        <v>1.23</v>
      </c>
      <c r="H17">
        <f t="shared" si="0"/>
        <v>6.15</v>
      </c>
      <c r="I17">
        <f t="shared" si="1"/>
        <v>0.74096385542168675</v>
      </c>
      <c r="J17">
        <v>5.5</v>
      </c>
      <c r="K17">
        <v>2</v>
      </c>
      <c r="M17">
        <v>12.1</v>
      </c>
      <c r="N17">
        <f t="shared" si="3"/>
        <v>0.15032923344514848</v>
      </c>
    </row>
    <row r="18" spans="1:14" x14ac:dyDescent="0.25">
      <c r="A18">
        <v>1.76</v>
      </c>
      <c r="D18">
        <v>2</v>
      </c>
      <c r="E18">
        <v>1</v>
      </c>
      <c r="F18">
        <v>8.3000000000000007</v>
      </c>
      <c r="G18">
        <v>1.08</v>
      </c>
      <c r="H18">
        <f t="shared" si="0"/>
        <v>5.4</v>
      </c>
      <c r="I18">
        <f t="shared" si="1"/>
        <v>0.6506024096385542</v>
      </c>
      <c r="J18">
        <v>5.5</v>
      </c>
      <c r="K18">
        <v>2</v>
      </c>
      <c r="M18">
        <v>4.5599999999999996</v>
      </c>
      <c r="N18">
        <f t="shared" si="3"/>
        <v>5.6653000372717109E-2</v>
      </c>
    </row>
    <row r="19" spans="1:14" x14ac:dyDescent="0.25">
      <c r="A19">
        <v>2</v>
      </c>
      <c r="D19">
        <v>2</v>
      </c>
      <c r="E19">
        <v>1</v>
      </c>
      <c r="F19">
        <v>8.3000000000000007</v>
      </c>
      <c r="G19">
        <v>1</v>
      </c>
      <c r="H19">
        <f t="shared" si="0"/>
        <v>5</v>
      </c>
      <c r="I19">
        <f t="shared" si="1"/>
        <v>0.60240963855421681</v>
      </c>
      <c r="J19">
        <v>5.5</v>
      </c>
      <c r="K19">
        <v>2</v>
      </c>
      <c r="M19">
        <v>3.15</v>
      </c>
      <c r="N19">
        <f t="shared" si="3"/>
        <v>3.9135296310100633E-2</v>
      </c>
    </row>
    <row r="20" spans="1:14" x14ac:dyDescent="0.25">
      <c r="A20">
        <v>4</v>
      </c>
      <c r="D20">
        <v>2</v>
      </c>
      <c r="E20">
        <v>1</v>
      </c>
      <c r="F20">
        <v>8.3000000000000007</v>
      </c>
      <c r="G20">
        <v>0.52</v>
      </c>
      <c r="H20">
        <f t="shared" si="0"/>
        <v>2.6</v>
      </c>
      <c r="I20">
        <f t="shared" si="1"/>
        <v>0.31325301204819278</v>
      </c>
      <c r="J20">
        <v>5.5</v>
      </c>
      <c r="K20">
        <v>2</v>
      </c>
      <c r="M20">
        <v>0</v>
      </c>
      <c r="N20">
        <f t="shared" si="3"/>
        <v>0</v>
      </c>
    </row>
    <row r="21" spans="1:14" x14ac:dyDescent="0.25">
      <c r="A21">
        <v>6</v>
      </c>
      <c r="D21">
        <v>2</v>
      </c>
      <c r="E21">
        <v>1</v>
      </c>
      <c r="F21">
        <v>8.3000000000000007</v>
      </c>
      <c r="G21">
        <v>0.26</v>
      </c>
      <c r="H21">
        <f t="shared" si="0"/>
        <v>1.3</v>
      </c>
      <c r="I21">
        <f t="shared" si="1"/>
        <v>0.15662650602409639</v>
      </c>
      <c r="J21">
        <v>5.5</v>
      </c>
      <c r="K21">
        <v>2</v>
      </c>
      <c r="M21">
        <v>0</v>
      </c>
      <c r="N21">
        <f t="shared" si="3"/>
        <v>0</v>
      </c>
    </row>
    <row r="22" spans="1:14" x14ac:dyDescent="0.25">
      <c r="A22">
        <v>8</v>
      </c>
      <c r="D22">
        <v>2</v>
      </c>
      <c r="E22">
        <v>1</v>
      </c>
      <c r="F22">
        <v>8.3000000000000007</v>
      </c>
      <c r="G22">
        <v>0.13</v>
      </c>
      <c r="H22">
        <f t="shared" si="0"/>
        <v>0.65</v>
      </c>
      <c r="I22">
        <f t="shared" si="1"/>
        <v>7.8313253012048195E-2</v>
      </c>
      <c r="J22">
        <v>5.5</v>
      </c>
      <c r="K22">
        <v>2</v>
      </c>
      <c r="M22">
        <v>0</v>
      </c>
      <c r="N22">
        <f t="shared" si="3"/>
        <v>0</v>
      </c>
    </row>
    <row r="23" spans="1:14" x14ac:dyDescent="0.25">
      <c r="A23">
        <v>10</v>
      </c>
      <c r="D23">
        <v>2</v>
      </c>
      <c r="E23">
        <v>1</v>
      </c>
      <c r="F23">
        <v>8.3000000000000007</v>
      </c>
      <c r="G23">
        <v>0.05</v>
      </c>
      <c r="H23">
        <f t="shared" si="0"/>
        <v>0.25</v>
      </c>
      <c r="I23">
        <f t="shared" si="1"/>
        <v>3.012048192771084E-2</v>
      </c>
      <c r="J23">
        <v>5.5</v>
      </c>
      <c r="K23">
        <v>2</v>
      </c>
      <c r="M23">
        <v>0</v>
      </c>
      <c r="N23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5EDA-A424-44F2-B794-969027906F09}">
  <dimension ref="A1:R21"/>
  <sheetViews>
    <sheetView zoomScale="70" zoomScaleNormal="70" workbookViewId="0">
      <selection activeCell="O1" sqref="O1:R1"/>
    </sheetView>
  </sheetViews>
  <sheetFormatPr baseColWidth="10" defaultColWidth="8.85546875" defaultRowHeight="15" x14ac:dyDescent="0.25"/>
  <cols>
    <col min="2" max="2" width="13.85546875" customWidth="1"/>
    <col min="3" max="3" width="20.5703125" customWidth="1"/>
    <col min="4" max="4" width="16.28515625" customWidth="1"/>
    <col min="6" max="6" width="13.85546875" bestFit="1" customWidth="1"/>
    <col min="7" max="7" width="26.28515625" bestFit="1" customWidth="1"/>
    <col min="8" max="8" width="16.5703125" bestFit="1" customWidth="1"/>
    <col min="9" max="9" width="16.5703125" customWidth="1"/>
    <col min="11" max="11" width="15" customWidth="1"/>
    <col min="12" max="12" width="15.140625" customWidth="1"/>
    <col min="13" max="13" width="22.42578125" customWidth="1"/>
    <col min="14" max="14" width="14.85546875" customWidth="1"/>
  </cols>
  <sheetData>
    <row r="1" spans="1:18" x14ac:dyDescent="0.25">
      <c r="A1" t="s">
        <v>2</v>
      </c>
      <c r="B1" t="s">
        <v>14</v>
      </c>
      <c r="C1" t="s">
        <v>15</v>
      </c>
      <c r="D1" t="s">
        <v>16</v>
      </c>
      <c r="E1" t="s">
        <v>6</v>
      </c>
      <c r="F1" t="s">
        <v>3</v>
      </c>
      <c r="G1" t="s">
        <v>18</v>
      </c>
      <c r="H1" t="s">
        <v>4</v>
      </c>
      <c r="I1" t="s">
        <v>19</v>
      </c>
      <c r="J1" t="s">
        <v>0</v>
      </c>
      <c r="K1" t="s">
        <v>1</v>
      </c>
      <c r="L1" t="s">
        <v>20</v>
      </c>
      <c r="M1" t="s">
        <v>7</v>
      </c>
      <c r="N1" t="s">
        <v>10</v>
      </c>
      <c r="O1" t="s">
        <v>23</v>
      </c>
      <c r="P1" t="s">
        <v>21</v>
      </c>
      <c r="Q1" t="s">
        <v>24</v>
      </c>
      <c r="R1" t="s">
        <v>22</v>
      </c>
    </row>
    <row r="2" spans="1:18" x14ac:dyDescent="0.25">
      <c r="A2">
        <v>0</v>
      </c>
      <c r="C2">
        <v>1</v>
      </c>
      <c r="D2">
        <v>1</v>
      </c>
      <c r="E2">
        <v>1</v>
      </c>
      <c r="F2">
        <v>8.4499999999999993</v>
      </c>
      <c r="G2">
        <v>1.69</v>
      </c>
      <c r="H2">
        <f>G2*5</f>
        <v>8.4499999999999993</v>
      </c>
      <c r="I2">
        <f>H2/F2</f>
        <v>1</v>
      </c>
      <c r="J2">
        <v>5.5</v>
      </c>
      <c r="K2">
        <v>2</v>
      </c>
      <c r="M2">
        <v>39.11</v>
      </c>
      <c r="N2">
        <f>M2/$M$2</f>
        <v>1</v>
      </c>
    </row>
    <row r="3" spans="1:18" x14ac:dyDescent="0.25">
      <c r="A3">
        <v>5</v>
      </c>
      <c r="C3">
        <v>1</v>
      </c>
      <c r="D3">
        <v>1</v>
      </c>
      <c r="E3">
        <v>1</v>
      </c>
      <c r="F3">
        <v>8.4499999999999993</v>
      </c>
      <c r="G3">
        <v>1.63</v>
      </c>
      <c r="H3">
        <f t="shared" ref="H3:H6" si="0">G3*5</f>
        <v>8.1499999999999986</v>
      </c>
      <c r="I3">
        <f t="shared" ref="I3:I6" si="1">H3/F3</f>
        <v>0.96449704142011827</v>
      </c>
      <c r="J3">
        <v>5.5</v>
      </c>
      <c r="K3">
        <v>2</v>
      </c>
      <c r="M3">
        <v>39.119999999999997</v>
      </c>
      <c r="N3">
        <f t="shared" ref="N3:N6" si="2">M3/$M$2</f>
        <v>1.0002556890820762</v>
      </c>
    </row>
    <row r="4" spans="1:18" x14ac:dyDescent="0.25">
      <c r="A4">
        <v>10</v>
      </c>
      <c r="C4">
        <v>1</v>
      </c>
      <c r="D4">
        <v>1</v>
      </c>
      <c r="E4">
        <v>1</v>
      </c>
      <c r="F4">
        <v>8.4499999999999993</v>
      </c>
      <c r="G4">
        <v>1.5</v>
      </c>
      <c r="H4">
        <f t="shared" si="0"/>
        <v>7.5</v>
      </c>
      <c r="I4">
        <f t="shared" si="1"/>
        <v>0.88757396449704151</v>
      </c>
      <c r="J4">
        <v>5.5</v>
      </c>
      <c r="K4">
        <v>2</v>
      </c>
      <c r="M4">
        <v>30.83</v>
      </c>
      <c r="N4">
        <f t="shared" si="2"/>
        <v>0.78828944004091017</v>
      </c>
    </row>
    <row r="5" spans="1:18" x14ac:dyDescent="0.25">
      <c r="A5">
        <v>20</v>
      </c>
      <c r="C5">
        <v>1</v>
      </c>
      <c r="D5">
        <v>1</v>
      </c>
      <c r="E5">
        <v>1</v>
      </c>
      <c r="F5">
        <v>8.4499999999999993</v>
      </c>
      <c r="G5">
        <v>1.39</v>
      </c>
      <c r="H5">
        <f t="shared" si="0"/>
        <v>6.9499999999999993</v>
      </c>
      <c r="I5">
        <f t="shared" si="1"/>
        <v>0.8224852071005917</v>
      </c>
      <c r="J5">
        <v>5.5</v>
      </c>
      <c r="K5">
        <v>2</v>
      </c>
      <c r="M5">
        <v>23.24</v>
      </c>
      <c r="N5">
        <f t="shared" si="2"/>
        <v>0.59422142674507794</v>
      </c>
    </row>
    <row r="6" spans="1:18" x14ac:dyDescent="0.25">
      <c r="A6">
        <v>30</v>
      </c>
      <c r="C6">
        <v>1</v>
      </c>
      <c r="D6">
        <v>1</v>
      </c>
      <c r="E6">
        <v>1</v>
      </c>
      <c r="F6">
        <v>8.4499999999999993</v>
      </c>
      <c r="G6">
        <v>1.22</v>
      </c>
      <c r="H6">
        <f t="shared" si="0"/>
        <v>6.1</v>
      </c>
      <c r="I6">
        <f t="shared" si="1"/>
        <v>0.72189349112426038</v>
      </c>
      <c r="J6">
        <v>5.5</v>
      </c>
      <c r="K6">
        <v>2</v>
      </c>
      <c r="M6">
        <v>11.66</v>
      </c>
      <c r="N6">
        <f t="shared" si="2"/>
        <v>0.29813346970084376</v>
      </c>
    </row>
    <row r="7" spans="1:18" x14ac:dyDescent="0.25">
      <c r="A7">
        <v>0</v>
      </c>
      <c r="C7">
        <v>1</v>
      </c>
      <c r="D7">
        <v>2</v>
      </c>
      <c r="E7">
        <v>1</v>
      </c>
      <c r="F7">
        <v>8.4499999999999993</v>
      </c>
      <c r="J7">
        <v>5.5</v>
      </c>
      <c r="K7">
        <v>2</v>
      </c>
      <c r="M7">
        <v>38.22</v>
      </c>
      <c r="N7">
        <f>M7/$M$7</f>
        <v>1</v>
      </c>
    </row>
    <row r="8" spans="1:18" x14ac:dyDescent="0.25">
      <c r="A8">
        <v>5</v>
      </c>
      <c r="C8">
        <v>1</v>
      </c>
      <c r="D8">
        <v>2</v>
      </c>
      <c r="E8">
        <v>1</v>
      </c>
      <c r="F8">
        <v>8.4499999999999993</v>
      </c>
      <c r="J8">
        <v>5.5</v>
      </c>
      <c r="K8">
        <v>2</v>
      </c>
      <c r="M8">
        <v>41.36</v>
      </c>
      <c r="N8">
        <f t="shared" ref="N8:N11" si="3">M8/$M$7</f>
        <v>1.0821559392987965</v>
      </c>
    </row>
    <row r="9" spans="1:18" x14ac:dyDescent="0.25">
      <c r="A9">
        <v>10</v>
      </c>
      <c r="C9">
        <v>1</v>
      </c>
      <c r="D9">
        <v>2</v>
      </c>
      <c r="E9">
        <v>1</v>
      </c>
      <c r="F9">
        <v>8.4499999999999993</v>
      </c>
      <c r="J9">
        <v>5.5</v>
      </c>
      <c r="K9">
        <v>2</v>
      </c>
      <c r="M9">
        <v>31.78</v>
      </c>
      <c r="N9">
        <f t="shared" si="3"/>
        <v>0.83150183150183155</v>
      </c>
    </row>
    <row r="10" spans="1:18" x14ac:dyDescent="0.25">
      <c r="A10">
        <v>20</v>
      </c>
      <c r="C10">
        <v>1</v>
      </c>
      <c r="D10">
        <v>2</v>
      </c>
      <c r="E10">
        <v>1</v>
      </c>
      <c r="F10">
        <v>8.4499999999999993</v>
      </c>
      <c r="J10">
        <v>5.5</v>
      </c>
      <c r="K10">
        <v>2</v>
      </c>
      <c r="M10">
        <v>22.88</v>
      </c>
      <c r="N10">
        <f t="shared" si="3"/>
        <v>0.59863945578231292</v>
      </c>
    </row>
    <row r="11" spans="1:18" x14ac:dyDescent="0.25">
      <c r="A11">
        <v>30</v>
      </c>
      <c r="C11">
        <v>1</v>
      </c>
      <c r="D11">
        <v>2</v>
      </c>
      <c r="E11">
        <v>1</v>
      </c>
      <c r="F11">
        <v>8.4499999999999993</v>
      </c>
      <c r="J11">
        <v>5.5</v>
      </c>
      <c r="K11">
        <v>2</v>
      </c>
      <c r="M11">
        <v>9.07</v>
      </c>
      <c r="N11">
        <f t="shared" si="3"/>
        <v>0.23731030873888018</v>
      </c>
    </row>
    <row r="12" spans="1:18" x14ac:dyDescent="0.25">
      <c r="A12">
        <v>0</v>
      </c>
      <c r="C12">
        <v>1</v>
      </c>
      <c r="D12">
        <v>1</v>
      </c>
      <c r="E12">
        <v>1</v>
      </c>
      <c r="F12">
        <v>8.1999999999999993</v>
      </c>
      <c r="G12">
        <v>1.64</v>
      </c>
      <c r="H12">
        <f>G12*5</f>
        <v>8.1999999999999993</v>
      </c>
      <c r="I12">
        <f>H12/F12</f>
        <v>1</v>
      </c>
      <c r="J12">
        <v>5.5</v>
      </c>
      <c r="K12">
        <v>2</v>
      </c>
      <c r="M12">
        <v>47.57</v>
      </c>
      <c r="N12">
        <f>M12/$M$12</f>
        <v>1</v>
      </c>
    </row>
    <row r="13" spans="1:18" x14ac:dyDescent="0.25">
      <c r="A13">
        <v>5</v>
      </c>
      <c r="C13">
        <v>2</v>
      </c>
      <c r="D13">
        <v>1</v>
      </c>
      <c r="E13">
        <v>1</v>
      </c>
      <c r="F13">
        <v>8.1999999999999993</v>
      </c>
      <c r="G13">
        <v>1.56</v>
      </c>
      <c r="H13">
        <f>G13*5</f>
        <v>7.8000000000000007</v>
      </c>
      <c r="I13">
        <f>H13/F13</f>
        <v>0.95121951219512213</v>
      </c>
      <c r="J13">
        <v>5.5</v>
      </c>
      <c r="K13">
        <v>2</v>
      </c>
      <c r="M13">
        <v>41.57</v>
      </c>
      <c r="N13">
        <f t="shared" ref="N13:N16" si="4">M13/$M$12</f>
        <v>0.87387008618877449</v>
      </c>
    </row>
    <row r="14" spans="1:18" x14ac:dyDescent="0.25">
      <c r="A14">
        <v>10</v>
      </c>
      <c r="C14">
        <v>2</v>
      </c>
      <c r="D14">
        <v>1</v>
      </c>
      <c r="E14">
        <v>1</v>
      </c>
      <c r="F14">
        <v>8.1999999999999993</v>
      </c>
      <c r="G14">
        <v>1.48</v>
      </c>
      <c r="H14">
        <f>G14*5</f>
        <v>7.4</v>
      </c>
      <c r="I14">
        <f>H14/F14</f>
        <v>0.90243902439024404</v>
      </c>
      <c r="J14">
        <v>5.5</v>
      </c>
      <c r="K14">
        <v>2</v>
      </c>
      <c r="M14">
        <v>38.68</v>
      </c>
      <c r="N14">
        <f t="shared" si="4"/>
        <v>0.81311751103636742</v>
      </c>
    </row>
    <row r="15" spans="1:18" x14ac:dyDescent="0.25">
      <c r="A15">
        <v>20</v>
      </c>
      <c r="C15">
        <v>2</v>
      </c>
      <c r="D15">
        <v>1</v>
      </c>
      <c r="E15">
        <v>1</v>
      </c>
      <c r="F15">
        <v>8.1999999999999993</v>
      </c>
      <c r="G15">
        <v>1.43</v>
      </c>
      <c r="H15">
        <f>G15*5</f>
        <v>7.1499999999999995</v>
      </c>
      <c r="I15">
        <f>H15/F15</f>
        <v>0.87195121951219512</v>
      </c>
      <c r="J15">
        <v>5.5</v>
      </c>
      <c r="K15">
        <v>2</v>
      </c>
      <c r="M15">
        <v>27.63</v>
      </c>
      <c r="N15">
        <f t="shared" si="4"/>
        <v>0.58082825310069364</v>
      </c>
    </row>
    <row r="16" spans="1:18" x14ac:dyDescent="0.25">
      <c r="A16">
        <v>30</v>
      </c>
      <c r="C16">
        <v>2</v>
      </c>
      <c r="D16">
        <v>1</v>
      </c>
      <c r="E16">
        <v>1</v>
      </c>
      <c r="F16">
        <v>8.1999999999999993</v>
      </c>
      <c r="G16">
        <v>1.23</v>
      </c>
      <c r="H16">
        <f>G16*5</f>
        <v>6.15</v>
      </c>
      <c r="I16">
        <f>H16/F16</f>
        <v>0.75000000000000011</v>
      </c>
      <c r="J16">
        <v>5.5</v>
      </c>
      <c r="K16">
        <v>2</v>
      </c>
      <c r="M16">
        <v>23.36</v>
      </c>
      <c r="N16">
        <f t="shared" si="4"/>
        <v>0.49106579777170484</v>
      </c>
    </row>
    <row r="17" spans="1:14" x14ac:dyDescent="0.25">
      <c r="A17">
        <v>0</v>
      </c>
      <c r="C17">
        <v>2</v>
      </c>
      <c r="D17">
        <v>2</v>
      </c>
      <c r="E17">
        <v>1</v>
      </c>
      <c r="F17">
        <v>8.1999999999999993</v>
      </c>
      <c r="J17">
        <v>5.5</v>
      </c>
      <c r="K17">
        <v>2</v>
      </c>
      <c r="M17">
        <v>55.68</v>
      </c>
      <c r="N17">
        <f>M17/$M$17</f>
        <v>1</v>
      </c>
    </row>
    <row r="18" spans="1:14" x14ac:dyDescent="0.25">
      <c r="A18">
        <v>5</v>
      </c>
      <c r="C18">
        <v>2</v>
      </c>
      <c r="D18">
        <v>2</v>
      </c>
      <c r="E18">
        <v>1</v>
      </c>
      <c r="F18">
        <v>8.1999999999999993</v>
      </c>
      <c r="J18">
        <v>5.5</v>
      </c>
      <c r="K18">
        <v>2</v>
      </c>
      <c r="M18">
        <v>48.18</v>
      </c>
      <c r="N18">
        <f t="shared" ref="N18:N21" si="5">M18/$M$17</f>
        <v>0.86530172413793105</v>
      </c>
    </row>
    <row r="19" spans="1:14" x14ac:dyDescent="0.25">
      <c r="A19">
        <v>10</v>
      </c>
      <c r="C19">
        <v>2</v>
      </c>
      <c r="D19">
        <v>2</v>
      </c>
      <c r="E19">
        <v>1</v>
      </c>
      <c r="F19">
        <v>8.1999999999999993</v>
      </c>
      <c r="J19">
        <v>5.5</v>
      </c>
      <c r="K19">
        <v>2</v>
      </c>
      <c r="M19">
        <v>41.43</v>
      </c>
      <c r="N19">
        <f t="shared" si="5"/>
        <v>0.74407327586206895</v>
      </c>
    </row>
    <row r="20" spans="1:14" x14ac:dyDescent="0.25">
      <c r="A20">
        <v>20</v>
      </c>
      <c r="C20">
        <v>2</v>
      </c>
      <c r="D20">
        <v>2</v>
      </c>
      <c r="E20">
        <v>1</v>
      </c>
      <c r="F20">
        <v>8.1999999999999993</v>
      </c>
      <c r="J20">
        <v>5.5</v>
      </c>
      <c r="K20">
        <v>2</v>
      </c>
      <c r="M20">
        <v>27.85</v>
      </c>
      <c r="N20">
        <f t="shared" si="5"/>
        <v>0.5001795977011495</v>
      </c>
    </row>
    <row r="21" spans="1:14" x14ac:dyDescent="0.25">
      <c r="A21">
        <v>30</v>
      </c>
      <c r="C21">
        <v>2</v>
      </c>
      <c r="D21">
        <v>2</v>
      </c>
      <c r="E21">
        <v>1</v>
      </c>
      <c r="F21">
        <v>8.1999999999999993</v>
      </c>
      <c r="J21">
        <v>5.5</v>
      </c>
      <c r="K21">
        <v>2</v>
      </c>
      <c r="M21">
        <v>23.19</v>
      </c>
      <c r="N21">
        <f t="shared" si="5"/>
        <v>0.41648706896551729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week1</vt:lpstr>
      <vt:lpstr>week2</vt:lpstr>
      <vt:lpstr>week2-2</vt:lpstr>
      <vt:lpstr>week3</vt:lpstr>
      <vt:lpstr>week3-2</vt:lpstr>
      <vt:lpstr>week4reox</vt:lpstr>
      <vt:lpstr>dioxane analysis</vt:lpstr>
      <vt:lpstr>week5reox</vt:lpstr>
      <vt:lpstr>week6CBD</vt:lpstr>
      <vt:lpstr>week6reox</vt:lpstr>
      <vt:lpstr>week7reox</vt:lpstr>
      <vt:lpstr>Rayox 2mgL Cl2 pH 5</vt:lpstr>
      <vt:lpstr>Rayox 5mgL Cl2 pH 5</vt:lpstr>
      <vt:lpstr>Rayox 6mgL Cl2 pH 5</vt:lpstr>
      <vt:lpstr>Rayox 9,6mgL Cl2 pH 5</vt:lpstr>
      <vt:lpstr>Rayox 12,6mgL Cl2 pH 5</vt:lpstr>
      <vt:lpstr>Rayox 0mgL Cl2 pH 5</vt:lpstr>
      <vt:lpstr>Rayox 2mgL Cl2 pH 7</vt:lpstr>
      <vt:lpstr>Rayox 5mgL Cl2 pH 7</vt:lpstr>
      <vt:lpstr>Rayox 6mgL Cl2 pH 7</vt:lpstr>
      <vt:lpstr>Rayox 9,6mgL Cl2 pH 7</vt:lpstr>
      <vt:lpstr>Rayox 12,6mgL Cl2 pH 7</vt:lpstr>
      <vt:lpstr>Rayox 0mgL Cl2 pH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 Ayadi</dc:creator>
  <cp:lastModifiedBy>Mounir Ayadi</cp:lastModifiedBy>
  <dcterms:created xsi:type="dcterms:W3CDTF">2015-06-05T18:17:20Z</dcterms:created>
  <dcterms:modified xsi:type="dcterms:W3CDTF">2025-07-11T15:40:49Z</dcterms:modified>
</cp:coreProperties>
</file>