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Sheet7" sheetId="2" r:id="rId5"/>
    <sheet state="visible" name="1. avg followers , followers ga" sheetId="3" r:id="rId6"/>
    <sheet state="visible" name="2. Length of Stream" sheetId="4" r:id="rId7"/>
    <sheet state="visible" name="3. Days most active and most ga" sheetId="5" r:id="rId8"/>
    <sheet state="visible" name="4. most games played" sheetId="6" r:id="rId9"/>
    <sheet state="hidden" name="Detail3-Lower-FIFA 22" sheetId="7" r:id="rId10"/>
    <sheet state="hidden" name="Detail2-9pasha" sheetId="8" r:id="rId11"/>
    <sheet state="visible" name="Data Dictionary" sheetId="9" r:id="rId12"/>
    <sheet state="visible" name="language" sheetId="10" r:id="rId13"/>
    <sheet state="visible" name="number of games played" sheetId="11" r:id="rId14"/>
    <sheet state="visible" name="Documentation" sheetId="12" r:id="rId15"/>
    <sheet state="visible" name="Dashboard" sheetId="13" r:id="rId16"/>
    <sheet state="hidden" name="Detail1-Friday" sheetId="14" r:id="rId17"/>
  </sheets>
  <definedNames>
    <definedName hidden="1" localSheetId="0" name="_xlnm._FilterDatabase">dataset!$A$1:$R$1200</definedName>
    <definedName hidden="1" localSheetId="0" name="Z_6430B102_F6F4_4F22_85CF_F54F6DDA067A_.wvu.FilterData">dataset!$A$1:$R$1000</definedName>
    <definedName hidden="1" localSheetId="0" name="Z_6430B102_F6F4_4F22_85CF_F54F6DDA067A_.wvu.FilterData">dataset!$A$1:$R$1000</definedName>
    <definedName hidden="1" localSheetId="0" name="Z_6430B102_F6F4_4F22_85CF_F54F6DDA067A_.wvu.FilterData">dataset!$A$1:$R$1000</definedName>
    <definedName hidden="1" localSheetId="2" name="Z_6430B102_F6F4_4F22_85CF_F54F6DDA067A_.wvu.FilterData">'1. avg followers , followers ga'!$A$1:$C$6</definedName>
    <definedName hidden="1" localSheetId="3" name="Z_6430B102_F6F4_4F22_85CF_F54F6DDA067A_.wvu.FilterData">'2. Length of Stream'!$A$1:$C$5</definedName>
    <definedName name="SlicerCache_Table_1_Col_1">#N/A</definedName>
    <definedName name="SlicerCache_Table_2_Col_1">#N/A</definedName>
  </definedNames>
  <calcPr/>
  <customWorkbookViews>
    <customWorkbookView activeSheetId="0" maximized="1" windowHeight="0" windowWidth="0" guid="{6430B102-F6F4-4F22-85CF-F54F6DDA067A}" name="Filter 1"/>
  </customWorkbookViews>
  <pivotCaches>
    <pivotCache cacheId="0" r:id="rId18"/>
  </pivotCaches>
  <extLst>
    <ext uri="{46BE6895-7355-4a93-B00E-2C351335B9C9}">
      <x15:slicerCaches>
        <x14:slicerCache r:id="rId19"/>
        <x14:slicerCache r:id="rId20"/>
      </x15:slicerCaches>
    </ext>
  </extLst>
</workbook>
</file>

<file path=xl/sharedStrings.xml><?xml version="1.0" encoding="utf-8"?>
<sst xmlns="http://schemas.openxmlformats.org/spreadsheetml/2006/main" count="8168" uniqueCount="1384">
  <si>
    <t>RANK</t>
  </si>
  <si>
    <t>NAME</t>
  </si>
  <si>
    <t>LANGUAGE</t>
  </si>
  <si>
    <t>TYPE</t>
  </si>
  <si>
    <t>MOST_STREAMED_GAME</t>
  </si>
  <si>
    <t>2ND_MOST_STREAMED_GAME</t>
  </si>
  <si>
    <t>AVERAGE_STREAM_DURATION</t>
  </si>
  <si>
    <t>FOLLOWERS_GAINED_PER_STREAM</t>
  </si>
  <si>
    <t>AVG_VIEWERS_PER_STREAM</t>
  </si>
  <si>
    <t>AVG_GAMES_PER_STREAM</t>
  </si>
  <si>
    <t>TOTAL_TIME_STREAMED</t>
  </si>
  <si>
    <t>TOTAL_FOLLOWERS</t>
  </si>
  <si>
    <t>FOLLOWER PERCENTILE RANK</t>
  </si>
  <si>
    <t>TOTAL_VIEWS</t>
  </si>
  <si>
    <t>TOTAL_GAMES_STREAMED</t>
  </si>
  <si>
    <t>ACTIVE_DAYS_PER_WEEK</t>
  </si>
  <si>
    <t>MOST_ACTIVE_DAY</t>
  </si>
  <si>
    <t>DAY_WITH_MOST_FOLLOWERS_GAINED</t>
  </si>
  <si>
    <t>kaicenat</t>
  </si>
  <si>
    <t>English</t>
  </si>
  <si>
    <t>personality</t>
  </si>
  <si>
    <t>Just Chatting</t>
  </si>
  <si>
    <t>I'm Only Sleeping</t>
  </si>
  <si>
    <t>Friday</t>
  </si>
  <si>
    <t>Saturday</t>
  </si>
  <si>
    <t>jynxzi</t>
  </si>
  <si>
    <t>Tom Clancy's Rainbow Six Siege</t>
  </si>
  <si>
    <t>NBA 2K20</t>
  </si>
  <si>
    <t>Tuesday</t>
  </si>
  <si>
    <t>Sunday</t>
  </si>
  <si>
    <t>caedrel</t>
  </si>
  <si>
    <t>League of Legends</t>
  </si>
  <si>
    <t>Thursday</t>
  </si>
  <si>
    <t>Note:</t>
  </si>
  <si>
    <t>caseoh_</t>
  </si>
  <si>
    <t>NBA 2K23</t>
  </si>
  <si>
    <t>Monday</t>
  </si>
  <si>
    <t>had to replace the (.) to (,) of followers gained, avg active viewers &amp; total time streamed</t>
  </si>
  <si>
    <t>ibai</t>
  </si>
  <si>
    <t>Spanish</t>
  </si>
  <si>
    <t>Wednesday</t>
  </si>
  <si>
    <t>auronplay</t>
  </si>
  <si>
    <t>Minecraft</t>
  </si>
  <si>
    <t>13,26</t>
  </si>
  <si>
    <t>zerator</t>
  </si>
  <si>
    <t>French</t>
  </si>
  <si>
    <t>World of Warcraft</t>
  </si>
  <si>
    <t>VALORANT</t>
  </si>
  <si>
    <t>tarik</t>
  </si>
  <si>
    <t>Counter-Strike</t>
  </si>
  <si>
    <t>riotgames</t>
  </si>
  <si>
    <t>esports</t>
  </si>
  <si>
    <t>League of Legends: Wild Rift</t>
  </si>
  <si>
    <t>papaplatte</t>
  </si>
  <si>
    <t>German</t>
  </si>
  <si>
    <t>dota2_paragon_ru</t>
  </si>
  <si>
    <t>Russian</t>
  </si>
  <si>
    <t>Dota 2</t>
  </si>
  <si>
    <t>aminematue</t>
  </si>
  <si>
    <t>Grand Theft Auto V</t>
  </si>
  <si>
    <t>kato_junichi0817</t>
  </si>
  <si>
    <t>Japanese</t>
  </si>
  <si>
    <t>Apex Legends</t>
  </si>
  <si>
    <t>fps_shaka</t>
  </si>
  <si>
    <t>PUBG: BATTLEGROUNDS</t>
  </si>
  <si>
    <t>illojuan</t>
  </si>
  <si>
    <t>June 24 2024: only applied to followers gained for now</t>
  </si>
  <si>
    <t>hasanabi</t>
  </si>
  <si>
    <t>montanablack88</t>
  </si>
  <si>
    <t>Fortnite</t>
  </si>
  <si>
    <t>playapex</t>
  </si>
  <si>
    <t>Variety</t>
  </si>
  <si>
    <t>lolpacifictw</t>
  </si>
  <si>
    <t>Chinese</t>
  </si>
  <si>
    <t>errors count</t>
  </si>
  <si>
    <t>pgl_dota2</t>
  </si>
  <si>
    <t>xqc</t>
  </si>
  <si>
    <t>Overwatch</t>
  </si>
  <si>
    <t>replace (.) -&gt; (,)</t>
  </si>
  <si>
    <t>loud_coringa</t>
  </si>
  <si>
    <t>Portuguese</t>
  </si>
  <si>
    <t>Followers gained</t>
  </si>
  <si>
    <t>raderaderader</t>
  </si>
  <si>
    <t>avg active viewers</t>
  </si>
  <si>
    <t>gaules</t>
  </si>
  <si>
    <t>Among Us</t>
  </si>
  <si>
    <t>total time streamed</t>
  </si>
  <si>
    <t>yuuri22</t>
  </si>
  <si>
    <t>Virtual Casino</t>
  </si>
  <si>
    <t>eliasn97</t>
  </si>
  <si>
    <t>fix 0</t>
  </si>
  <si>
    <t>need fix</t>
  </si>
  <si>
    <t>errors had</t>
  </si>
  <si>
    <t>they all aligned</t>
  </si>
  <si>
    <t>lord_kebun</t>
  </si>
  <si>
    <t>Call of Duty: Warzone</t>
  </si>
  <si>
    <t>avg viewers</t>
  </si>
  <si>
    <t>zackrawrr</t>
  </si>
  <si>
    <t>Total views</t>
  </si>
  <si>
    <t>tumblurr</t>
  </si>
  <si>
    <t>Italian</t>
  </si>
  <si>
    <t>active days per week</t>
  </si>
  <si>
    <t>ow_esports</t>
  </si>
  <si>
    <t>Overwatch 2</t>
  </si>
  <si>
    <t>shroud</t>
  </si>
  <si>
    <t>legendus_shaka</t>
  </si>
  <si>
    <t>Street Fighter 6</t>
  </si>
  <si>
    <t>paulinholokobr</t>
  </si>
  <si>
    <t>Slots</t>
  </si>
  <si>
    <t>raw count</t>
  </si>
  <si>
    <t>cleaned data</t>
  </si>
  <si>
    <t>squeezie</t>
  </si>
  <si>
    <t>Garry's Mod</t>
  </si>
  <si>
    <t>no. of columns</t>
  </si>
  <si>
    <t>kamet0</t>
  </si>
  <si>
    <t>no. of rows</t>
  </si>
  <si>
    <t>gronkh</t>
  </si>
  <si>
    <t>total data points</t>
  </si>
  <si>
    <t>kingsleagueamericas</t>
  </si>
  <si>
    <t>Sports</t>
  </si>
  <si>
    <t>mixwell</t>
  </si>
  <si>
    <t>fix</t>
  </si>
  <si>
    <t>was to get it from twitch tracker manually, but they also dont have it</t>
  </si>
  <si>
    <t>brawlstars</t>
  </si>
  <si>
    <t>Brawl Stars</t>
  </si>
  <si>
    <t>summit1g</t>
  </si>
  <si>
    <t>Escape from Tarkov</t>
  </si>
  <si>
    <t>check if unique all</t>
  </si>
  <si>
    <t>lirik</t>
  </si>
  <si>
    <t>desst3</t>
  </si>
  <si>
    <t>wirtual</t>
  </si>
  <si>
    <t>Trackmania</t>
  </si>
  <si>
    <t>TrackMania 2: Stadium</t>
  </si>
  <si>
    <t>warframe</t>
  </si>
  <si>
    <t>Warframe</t>
  </si>
  <si>
    <t>Special Events</t>
  </si>
  <si>
    <t>nicewigg</t>
  </si>
  <si>
    <t>stylishnoob4</t>
  </si>
  <si>
    <t>rocketleague</t>
  </si>
  <si>
    <t>Rocket League</t>
  </si>
  <si>
    <t>k3soju</t>
  </si>
  <si>
    <t>Teamfight Tactics</t>
  </si>
  <si>
    <t>rubius</t>
  </si>
  <si>
    <t>zubarefff</t>
  </si>
  <si>
    <t>tenz</t>
  </si>
  <si>
    <t>otplol_</t>
  </si>
  <si>
    <t>casimito</t>
  </si>
  <si>
    <t>Mean</t>
  </si>
  <si>
    <t>cameliaaa92</t>
  </si>
  <si>
    <t>Standard Error</t>
  </si>
  <si>
    <t>piratesoftware</t>
  </si>
  <si>
    <t>Software and Game Development</t>
  </si>
  <si>
    <t>Science &amp; Technology</t>
  </si>
  <si>
    <t>Mode</t>
  </si>
  <si>
    <t>alanzoka</t>
  </si>
  <si>
    <t>Median</t>
  </si>
  <si>
    <t>valorant_americas</t>
  </si>
  <si>
    <t>Valorant</t>
  </si>
  <si>
    <t>First Quartile</t>
  </si>
  <si>
    <t>gofns</t>
  </si>
  <si>
    <t>Third Quartile</t>
  </si>
  <si>
    <t>goa7league</t>
  </si>
  <si>
    <t>Variance</t>
  </si>
  <si>
    <t>nexxuz</t>
  </si>
  <si>
    <t>Standard Deviation</t>
  </si>
  <si>
    <t>ohnepixel</t>
  </si>
  <si>
    <t>Kurtosis</t>
  </si>
  <si>
    <t>tsm_imperialhal</t>
  </si>
  <si>
    <t>Skewness</t>
  </si>
  <si>
    <t>mizkif</t>
  </si>
  <si>
    <t>Range</t>
  </si>
  <si>
    <t>zetadivision</t>
  </si>
  <si>
    <t>Minimum</t>
  </si>
  <si>
    <t>elmariana</t>
  </si>
  <si>
    <t>Maximum</t>
  </si>
  <si>
    <t>angryginge13</t>
  </si>
  <si>
    <t>FIFA 23</t>
  </si>
  <si>
    <t>Sum</t>
  </si>
  <si>
    <t>lvndmark</t>
  </si>
  <si>
    <t>Count</t>
  </si>
  <si>
    <t>nmplol</t>
  </si>
  <si>
    <t>bisteconee</t>
  </si>
  <si>
    <t>loltyler1</t>
  </si>
  <si>
    <t>IRL</t>
  </si>
  <si>
    <t>there are 13x    1300</t>
  </si>
  <si>
    <t>valorant_jpn</t>
  </si>
  <si>
    <t>max:  19,000,000</t>
  </si>
  <si>
    <t>bratishkinoff</t>
  </si>
  <si>
    <t>mean: 919403.3423</t>
  </si>
  <si>
    <t>noway4u_sir</t>
  </si>
  <si>
    <t>median: 437000</t>
  </si>
  <si>
    <t>forsen</t>
  </si>
  <si>
    <t>easportsfc</t>
  </si>
  <si>
    <t>FIFA 21</t>
  </si>
  <si>
    <t>FIFA 22</t>
  </si>
  <si>
    <t>alondrissa</t>
  </si>
  <si>
    <t>Higher</t>
  </si>
  <si>
    <t>followers &gt; 3M</t>
  </si>
  <si>
    <t>youngmulti</t>
  </si>
  <si>
    <t>Polish</t>
  </si>
  <si>
    <t>Mid</t>
  </si>
  <si>
    <t>followers &gt; 500k</t>
  </si>
  <si>
    <t>s0mcs</t>
  </si>
  <si>
    <t>Lower</t>
  </si>
  <si>
    <t>followers &lt; 500k</t>
  </si>
  <si>
    <t>rainbow6</t>
  </si>
  <si>
    <t>fantasista_jp</t>
  </si>
  <si>
    <t>sodapoppin</t>
  </si>
  <si>
    <t>spursito</t>
  </si>
  <si>
    <t>jltomy</t>
  </si>
  <si>
    <t>emiru</t>
  </si>
  <si>
    <t>recrent</t>
  </si>
  <si>
    <t>kanae_2434</t>
  </si>
  <si>
    <t>baiano</t>
  </si>
  <si>
    <t>moonmoon</t>
  </si>
  <si>
    <t>thebausffs</t>
  </si>
  <si>
    <t>fissure_cs_eng</t>
  </si>
  <si>
    <t>imantado</t>
  </si>
  <si>
    <t>handofblood</t>
  </si>
  <si>
    <t>esports_rage</t>
  </si>
  <si>
    <t>tck10</t>
  </si>
  <si>
    <t>esl_dota2</t>
  </si>
  <si>
    <t>xayoo_</t>
  </si>
  <si>
    <t>rostislav_999</t>
  </si>
  <si>
    <t>gorgc</t>
  </si>
  <si>
    <t>buster</t>
  </si>
  <si>
    <t>domingo</t>
  </si>
  <si>
    <t>elxokas</t>
  </si>
  <si>
    <t>quackitytoo</t>
  </si>
  <si>
    <t>k4sen</t>
  </si>
  <si>
    <t>s1mple</t>
  </si>
  <si>
    <t>silvername</t>
  </si>
  <si>
    <t>Hearthstone</t>
  </si>
  <si>
    <t>gotaga</t>
  </si>
  <si>
    <t>tolkin</t>
  </si>
  <si>
    <t>djmariio</t>
  </si>
  <si>
    <t>EA Sports FC 24</t>
  </si>
  <si>
    <t>shadowkekw</t>
  </si>
  <si>
    <t>valorant_pacific</t>
  </si>
  <si>
    <t>revedtv</t>
  </si>
  <si>
    <t>hinanotachiba7</t>
  </si>
  <si>
    <t>quin69</t>
  </si>
  <si>
    <t>Path of Exile</t>
  </si>
  <si>
    <t>luquet4</t>
  </si>
  <si>
    <t>rivers_gg</t>
  </si>
  <si>
    <t>paymoneywubby</t>
  </si>
  <si>
    <t>elspreen</t>
  </si>
  <si>
    <t>warcraft</t>
  </si>
  <si>
    <t>cellbit</t>
  </si>
  <si>
    <t>Tabletop RPGs</t>
  </si>
  <si>
    <t>clix</t>
  </si>
  <si>
    <t>maximilian_dood</t>
  </si>
  <si>
    <t>Monster Hunter: World</t>
  </si>
  <si>
    <t>dkincc</t>
  </si>
  <si>
    <t>knekro</t>
  </si>
  <si>
    <t>eslcsb</t>
  </si>
  <si>
    <t>valorant_emea</t>
  </si>
  <si>
    <t>trymacs</t>
  </si>
  <si>
    <t>Clash Royale</t>
  </si>
  <si>
    <t>thesketchreal</t>
  </si>
  <si>
    <t>Madden NFL 24</t>
  </si>
  <si>
    <t>ironmouse</t>
  </si>
  <si>
    <t>plaqueboymax</t>
  </si>
  <si>
    <t>Music</t>
  </si>
  <si>
    <t>dmitry_lixxx</t>
  </si>
  <si>
    <t>elajjaz</t>
  </si>
  <si>
    <t>Dark Souls</t>
  </si>
  <si>
    <t>ELDEN RING</t>
  </si>
  <si>
    <t>therealknossi</t>
  </si>
  <si>
    <t>Poker</t>
  </si>
  <si>
    <t>agent00</t>
  </si>
  <si>
    <t>wtcn</t>
  </si>
  <si>
    <t>Turkish</t>
  </si>
  <si>
    <t>gamerbrother</t>
  </si>
  <si>
    <t>esfandtv</t>
  </si>
  <si>
    <t>nikof</t>
  </si>
  <si>
    <t>Rust</t>
  </si>
  <si>
    <t>jonvlogs</t>
  </si>
  <si>
    <t>ramee</t>
  </si>
  <si>
    <t>xmerghani</t>
  </si>
  <si>
    <t>rezo</t>
  </si>
  <si>
    <t>Gartic Phone</t>
  </si>
  <si>
    <t>cohhcarnage</t>
  </si>
  <si>
    <t>Talk Shows &amp; Podcasts</t>
  </si>
  <si>
    <t>jasontheween</t>
  </si>
  <si>
    <t>gocchanmikey</t>
  </si>
  <si>
    <t>simurgh</t>
  </si>
  <si>
    <t>Ashes of Creation</t>
  </si>
  <si>
    <t>The Elder Scrolls Online</t>
  </si>
  <si>
    <t>jasper7se</t>
  </si>
  <si>
    <t>leb1ga</t>
  </si>
  <si>
    <t>Ukrainian</t>
  </si>
  <si>
    <t>riotgamesjp</t>
  </si>
  <si>
    <t>mastersnakou</t>
  </si>
  <si>
    <t>stray228</t>
  </si>
  <si>
    <t>The Last of Us Part II</t>
  </si>
  <si>
    <t>northernlion</t>
  </si>
  <si>
    <t>Super Auto Pets</t>
  </si>
  <si>
    <t>The Binding of Isaac: Repentance</t>
  </si>
  <si>
    <t>stableronaldo</t>
  </si>
  <si>
    <t>bren_tm2</t>
  </si>
  <si>
    <t>TrackMania (1)</t>
  </si>
  <si>
    <t>unboxholics</t>
  </si>
  <si>
    <t>davooxeneize</t>
  </si>
  <si>
    <t>Winning Eleven: Pro Evolution Soccer 2007</t>
  </si>
  <si>
    <t>hiiragitsurugi</t>
  </si>
  <si>
    <t>hanjoudesu</t>
  </si>
  <si>
    <t>gabepeixe</t>
  </si>
  <si>
    <t>roger9527</t>
  </si>
  <si>
    <t>juansguarnizo</t>
  </si>
  <si>
    <t>locklear</t>
  </si>
  <si>
    <t>bysl4m</t>
  </si>
  <si>
    <t>sasatikk</t>
  </si>
  <si>
    <t>pauleta_twitch</t>
  </si>
  <si>
    <t>Call of Duty: Modern Warfare III</t>
  </si>
  <si>
    <t>magic</t>
  </si>
  <si>
    <t>Magic: The Gathering</t>
  </si>
  <si>
    <t>Magic: The Gathering (1)</t>
  </si>
  <si>
    <t>lenagol0vach</t>
  </si>
  <si>
    <t>antoinedaniel</t>
  </si>
  <si>
    <t>GeoGuessr</t>
  </si>
  <si>
    <t>dreadztv</t>
  </si>
  <si>
    <t>Mount &amp; Blade II: Bannerlord</t>
  </si>
  <si>
    <t>lacy</t>
  </si>
  <si>
    <t>fortnite</t>
  </si>
  <si>
    <t>sykkuno</t>
  </si>
  <si>
    <t>botezlive</t>
  </si>
  <si>
    <t>Chess</t>
  </si>
  <si>
    <t>m0nesyof</t>
  </si>
  <si>
    <t>esl_dota2ember</t>
  </si>
  <si>
    <t>wankilstudio</t>
  </si>
  <si>
    <t>rdcgaming</t>
  </si>
  <si>
    <t>aztecross</t>
  </si>
  <si>
    <t>Destiny 2</t>
  </si>
  <si>
    <t>Destiny</t>
  </si>
  <si>
    <t>worldoftanks</t>
  </si>
  <si>
    <t>World of Tanks</t>
  </si>
  <si>
    <t>Project CW</t>
  </si>
  <si>
    <t>evo</t>
  </si>
  <si>
    <t>Tekken 7</t>
  </si>
  <si>
    <t>amazonmusic</t>
  </si>
  <si>
    <t>guilty1223</t>
  </si>
  <si>
    <t>cr_vanilla</t>
  </si>
  <si>
    <t>h2p_gucio</t>
  </si>
  <si>
    <t>jesusavgn</t>
  </si>
  <si>
    <t>rdjavi</t>
  </si>
  <si>
    <t>maximebiaggi</t>
  </si>
  <si>
    <t>joueur_du_grenier</t>
  </si>
  <si>
    <t>skywhywalker</t>
  </si>
  <si>
    <t>nba2kleague</t>
  </si>
  <si>
    <t>NBA 2K22</t>
  </si>
  <si>
    <t>wenlobong</t>
  </si>
  <si>
    <t>vodkavdk</t>
  </si>
  <si>
    <t>schlatt</t>
  </si>
  <si>
    <t>mrsavage</t>
  </si>
  <si>
    <t>bykingcl</t>
  </si>
  <si>
    <t>tectone</t>
  </si>
  <si>
    <t>Genshin Impact</t>
  </si>
  <si>
    <t>litkillah</t>
  </si>
  <si>
    <t>doublelift</t>
  </si>
  <si>
    <t>maya</t>
  </si>
  <si>
    <t>scump</t>
  </si>
  <si>
    <t>Call of Duty: Black Ops 4</t>
  </si>
  <si>
    <t>cdawgva</t>
  </si>
  <si>
    <t>tisischubech</t>
  </si>
  <si>
    <t>therealmarzaa</t>
  </si>
  <si>
    <t>ravshann</t>
  </si>
  <si>
    <t>nix</t>
  </si>
  <si>
    <t>jcorko_</t>
  </si>
  <si>
    <t>martinciriook</t>
  </si>
  <si>
    <t>Resident Evil 4</t>
  </si>
  <si>
    <t>twitchrivals</t>
  </si>
  <si>
    <t>runthefutmarket</t>
  </si>
  <si>
    <t>FIFA 19</t>
  </si>
  <si>
    <t>FIFA 20</t>
  </si>
  <si>
    <t>rebeudeter</t>
  </si>
  <si>
    <t>aussieantics</t>
  </si>
  <si>
    <t>Sea of Thieves</t>
  </si>
  <si>
    <t>guacamolemolly</t>
  </si>
  <si>
    <t>jinnytty</t>
  </si>
  <si>
    <t>pgl_dota2en2</t>
  </si>
  <si>
    <t>hutchmf</t>
  </si>
  <si>
    <t>thegrefg</t>
  </si>
  <si>
    <t>auziomf</t>
  </si>
  <si>
    <t>giggand</t>
  </si>
  <si>
    <t>josedeodo</t>
  </si>
  <si>
    <t>mira</t>
  </si>
  <si>
    <t>Pools Hot Tubs and Beaches</t>
  </si>
  <si>
    <t>dangerlyoha</t>
  </si>
  <si>
    <t>zentreya</t>
  </si>
  <si>
    <t>VRChat</t>
  </si>
  <si>
    <t>stariy_bog</t>
  </si>
  <si>
    <t>kyedae</t>
  </si>
  <si>
    <t>extraemily</t>
  </si>
  <si>
    <t>Super Mario Odyssey</t>
  </si>
  <si>
    <t>brawlhalla</t>
  </si>
  <si>
    <t>Brawlhalla</t>
  </si>
  <si>
    <t>Clone Hero</t>
  </si>
  <si>
    <t>akamikarubi</t>
  </si>
  <si>
    <t>bbbb87</t>
  </si>
  <si>
    <t>dota2_paragon_ru2</t>
  </si>
  <si>
    <t>spiukbs</t>
  </si>
  <si>
    <t>esl_dota2storm</t>
  </si>
  <si>
    <t>pokimane</t>
  </si>
  <si>
    <t>jolavanille</t>
  </si>
  <si>
    <t>vinesauce</t>
  </si>
  <si>
    <t>Games + Demos</t>
  </si>
  <si>
    <t>Trash</t>
  </si>
  <si>
    <t>strogo1337</t>
  </si>
  <si>
    <t>yoda</t>
  </si>
  <si>
    <t>bastighg</t>
  </si>
  <si>
    <t>mistermv</t>
  </si>
  <si>
    <t>bkinho</t>
  </si>
  <si>
    <t>otzdarva</t>
  </si>
  <si>
    <t>Dead by Daylight</t>
  </si>
  <si>
    <t>DARK SOULS II: Scholar of the First Sin</t>
  </si>
  <si>
    <t>elzeein</t>
  </si>
  <si>
    <t>setsuko</t>
  </si>
  <si>
    <t>woohankyung</t>
  </si>
  <si>
    <t>Korean</t>
  </si>
  <si>
    <t>steel</t>
  </si>
  <si>
    <t>etoiles</t>
  </si>
  <si>
    <t>finalfantasyxiv</t>
  </si>
  <si>
    <t>FINAL FANTASY XIV ONLINE</t>
  </si>
  <si>
    <t>Final Fantasy XIV: Heavensward</t>
  </si>
  <si>
    <t>dougdoug</t>
  </si>
  <si>
    <t>gerardromero</t>
  </si>
  <si>
    <t>yuyuta0702</t>
  </si>
  <si>
    <t>Yu-Gi-Oh! Master Duel</t>
  </si>
  <si>
    <t>duke</t>
  </si>
  <si>
    <t>NBA 2K19</t>
  </si>
  <si>
    <t>meikodrj</t>
  </si>
  <si>
    <t>lacobraaa</t>
  </si>
  <si>
    <t>fanum</t>
  </si>
  <si>
    <t>franio</t>
  </si>
  <si>
    <t>henyathegenius</t>
  </si>
  <si>
    <t>tikyjr</t>
  </si>
  <si>
    <t>bonjwa</t>
  </si>
  <si>
    <t>jordan_semih</t>
  </si>
  <si>
    <t>pobelter</t>
  </si>
  <si>
    <t>valorant_br</t>
  </si>
  <si>
    <t>mobilmobil</t>
  </si>
  <si>
    <t>izakooo</t>
  </si>
  <si>
    <t>never_loses</t>
  </si>
  <si>
    <t>oestagiario</t>
  </si>
  <si>
    <t>staiy</t>
  </si>
  <si>
    <t>akademiks</t>
  </si>
  <si>
    <t>NBA 2K17</t>
  </si>
  <si>
    <t>cct_cs</t>
  </si>
  <si>
    <t>watsondoto</t>
  </si>
  <si>
    <t>warframeinternational</t>
  </si>
  <si>
    <t>pqueen</t>
  </si>
  <si>
    <t>ninja</t>
  </si>
  <si>
    <t>distortion2</t>
  </si>
  <si>
    <t>DARK SOULS III</t>
  </si>
  <si>
    <t>betboom_cs_a</t>
  </si>
  <si>
    <t>koreshzy</t>
  </si>
  <si>
    <t>ilrossopiubelloditwitch</t>
  </si>
  <si>
    <t>michou</t>
  </si>
  <si>
    <t>banda_chosuke</t>
  </si>
  <si>
    <t>filian</t>
  </si>
  <si>
    <t>ramzes</t>
  </si>
  <si>
    <t>The Dark Pictures Anthology: Little Hope</t>
  </si>
  <si>
    <t>barbarousking</t>
  </si>
  <si>
    <t>Super Mario World</t>
  </si>
  <si>
    <t>Super Mario Maker</t>
  </si>
  <si>
    <t>t2x2</t>
  </si>
  <si>
    <t>diario_as</t>
  </si>
  <si>
    <t>renatko</t>
  </si>
  <si>
    <t>chatterbox</t>
  </si>
  <si>
    <t>Left 4 Dead 2</t>
  </si>
  <si>
    <t>chess</t>
  </si>
  <si>
    <t>Chess (5)</t>
  </si>
  <si>
    <t>admiralbahroo</t>
  </si>
  <si>
    <t>They Are Billions</t>
  </si>
  <si>
    <t>xrohat</t>
  </si>
  <si>
    <t>vedal987</t>
  </si>
  <si>
    <t>osu!</t>
  </si>
  <si>
    <t>roier</t>
  </si>
  <si>
    <t>doigby</t>
  </si>
  <si>
    <t>att</t>
  </si>
  <si>
    <t>skermz</t>
  </si>
  <si>
    <t>samueletienne</t>
  </si>
  <si>
    <t>haitani0904</t>
  </si>
  <si>
    <t>Street Fighter V</t>
  </si>
  <si>
    <t>telefe</t>
  </si>
  <si>
    <t>Watch TV</t>
  </si>
  <si>
    <t>imorr</t>
  </si>
  <si>
    <t>Counter-Strike 2 Limited Test</t>
  </si>
  <si>
    <t>dariomocciatwitch</t>
  </si>
  <si>
    <t>lilsimsie</t>
  </si>
  <si>
    <t>The Sims 4</t>
  </si>
  <si>
    <t>Animal Crossing: New Horizons</t>
  </si>
  <si>
    <t>penta</t>
  </si>
  <si>
    <t>nikolarn</t>
  </si>
  <si>
    <t>supertf</t>
  </si>
  <si>
    <t>realzbluewater</t>
  </si>
  <si>
    <t>lightturnip</t>
  </si>
  <si>
    <t>MORDHAU</t>
  </si>
  <si>
    <t>hiswattson</t>
  </si>
  <si>
    <t>glorious_e</t>
  </si>
  <si>
    <t>michimochievee</t>
  </si>
  <si>
    <t>kmsenkangoo</t>
  </si>
  <si>
    <t>yaritaiji</t>
  </si>
  <si>
    <t>imaqtpie</t>
  </si>
  <si>
    <t>deepins02</t>
  </si>
  <si>
    <t>ROBLOX</t>
  </si>
  <si>
    <t>mazellovvv</t>
  </si>
  <si>
    <t>faide</t>
  </si>
  <si>
    <t>DayZ</t>
  </si>
  <si>
    <t>akarindao</t>
  </si>
  <si>
    <t>4head</t>
  </si>
  <si>
    <t>keznit1</t>
  </si>
  <si>
    <t>pestily</t>
  </si>
  <si>
    <t>gafallen</t>
  </si>
  <si>
    <t>chilledchaos</t>
  </si>
  <si>
    <t>Jackbox Party Packs</t>
  </si>
  <si>
    <t>abugoku9999</t>
  </si>
  <si>
    <t>agustinunaplay8</t>
  </si>
  <si>
    <t>Lethal Company</t>
  </si>
  <si>
    <t>just_ns</t>
  </si>
  <si>
    <t>tubbo</t>
  </si>
  <si>
    <t>kickeresport</t>
  </si>
  <si>
    <t>mande</t>
  </si>
  <si>
    <t>skyyart</t>
  </si>
  <si>
    <t>lla</t>
  </si>
  <si>
    <t>quicksoooooo</t>
  </si>
  <si>
    <t>kussia88</t>
  </si>
  <si>
    <t>cr_arisakaaa</t>
  </si>
  <si>
    <t>im_mittiii</t>
  </si>
  <si>
    <t>missmikkaa</t>
  </si>
  <si>
    <t>des0ut</t>
  </si>
  <si>
    <t>grendy</t>
  </si>
  <si>
    <t>minerva</t>
  </si>
  <si>
    <t>universoreality_cl</t>
  </si>
  <si>
    <t>nissaxter</t>
  </si>
  <si>
    <t>shuteye_orange</t>
  </si>
  <si>
    <t>perxitaa</t>
  </si>
  <si>
    <t>jokerdtv</t>
  </si>
  <si>
    <t>laligafcpro</t>
  </si>
  <si>
    <t>xcry</t>
  </si>
  <si>
    <t>pequenocabelo</t>
  </si>
  <si>
    <t>dantes</t>
  </si>
  <si>
    <t>willneff</t>
  </si>
  <si>
    <t>voodoosh</t>
  </si>
  <si>
    <t>Heroes of Might and Magic III: The Restoration of Erathia</t>
  </si>
  <si>
    <t>Heroes of Might and Magic III: The Shadow of Death</t>
  </si>
  <si>
    <t>gronkhtv</t>
  </si>
  <si>
    <t>drututt</t>
  </si>
  <si>
    <t>manuuxo</t>
  </si>
  <si>
    <t>nadeshot</t>
  </si>
  <si>
    <t>sasavot</t>
  </si>
  <si>
    <t>spkclb</t>
  </si>
  <si>
    <t>alfrea</t>
  </si>
  <si>
    <t>broxah</t>
  </si>
  <si>
    <t>Call of Dragons</t>
  </si>
  <si>
    <t>sacy</t>
  </si>
  <si>
    <t>oceaneamsler</t>
  </si>
  <si>
    <t>Outlast</t>
  </si>
  <si>
    <t>ren_kisaragi__</t>
  </si>
  <si>
    <t>moistcr1tikal</t>
  </si>
  <si>
    <t>Super Smash Bros. Ultimate</t>
  </si>
  <si>
    <t>ravanha69</t>
  </si>
  <si>
    <t>boxbox</t>
  </si>
  <si>
    <t>carreraaa</t>
  </si>
  <si>
    <t>evojapan02</t>
  </si>
  <si>
    <t>39daph</t>
  </si>
  <si>
    <t>Art</t>
  </si>
  <si>
    <t>robcdee</t>
  </si>
  <si>
    <t>emongg</t>
  </si>
  <si>
    <t>evojapan01</t>
  </si>
  <si>
    <t>Guilty Gear Xrd: Rev 2</t>
  </si>
  <si>
    <t>moe_iori</t>
  </si>
  <si>
    <t>crazyraccoonyy</t>
  </si>
  <si>
    <t>vysotzky</t>
  </si>
  <si>
    <t>naru0419045</t>
  </si>
  <si>
    <t>aquino</t>
  </si>
  <si>
    <t>amouranth</t>
  </si>
  <si>
    <t>theneedledrop</t>
  </si>
  <si>
    <t>zoomaa</t>
  </si>
  <si>
    <t>Call of Duty: Modern Warfare II</t>
  </si>
  <si>
    <t>Call of Duty: Black Ops Cold War</t>
  </si>
  <si>
    <t>aldo_geo</t>
  </si>
  <si>
    <t>sanninshow_3ns</t>
  </si>
  <si>
    <t>jingggxd</t>
  </si>
  <si>
    <t>THE FINALS</t>
  </si>
  <si>
    <t>batora324</t>
  </si>
  <si>
    <t>Super Mario 64</t>
  </si>
  <si>
    <t>rezonfn</t>
  </si>
  <si>
    <t>luminositygaming</t>
  </si>
  <si>
    <t>dasmehdi</t>
  </si>
  <si>
    <t>Arma 3</t>
  </si>
  <si>
    <t>rdulive</t>
  </si>
  <si>
    <t>Fall Guys</t>
  </si>
  <si>
    <t>masondota2</t>
  </si>
  <si>
    <t>symfuhny</t>
  </si>
  <si>
    <t>mckytv</t>
  </si>
  <si>
    <t>insym</t>
  </si>
  <si>
    <t>Phasmophobia</t>
  </si>
  <si>
    <t>Welcome to the Game II</t>
  </si>
  <si>
    <t>vei</t>
  </si>
  <si>
    <t>peterbot</t>
  </si>
  <si>
    <t>oniyadayo</t>
  </si>
  <si>
    <t>quickybaby</t>
  </si>
  <si>
    <t>tfblade</t>
  </si>
  <si>
    <t>smallant</t>
  </si>
  <si>
    <t>asianbunnyx</t>
  </si>
  <si>
    <t>zrush</t>
  </si>
  <si>
    <t>amar</t>
  </si>
  <si>
    <t>kyle</t>
  </si>
  <si>
    <t>ow_uruca</t>
  </si>
  <si>
    <t>ijenz</t>
  </si>
  <si>
    <t>ASMR</t>
  </si>
  <si>
    <t>hudson_jw</t>
  </si>
  <si>
    <t>stompgoat</t>
  </si>
  <si>
    <t>ratirl</t>
  </si>
  <si>
    <t>elded</t>
  </si>
  <si>
    <t>neexcsgo</t>
  </si>
  <si>
    <t>dota2_paragon_ru3</t>
  </si>
  <si>
    <t>kitboga</t>
  </si>
  <si>
    <t>c0ker</t>
  </si>
  <si>
    <t>flats</t>
  </si>
  <si>
    <t>gutitubo</t>
  </si>
  <si>
    <t>crystalmolly</t>
  </si>
  <si>
    <t>chowh1</t>
  </si>
  <si>
    <t>Z1: Battle Royale</t>
  </si>
  <si>
    <t>absoluttlol</t>
  </si>
  <si>
    <t>mertabimula</t>
  </si>
  <si>
    <t>foolish</t>
  </si>
  <si>
    <t>im_dontai</t>
  </si>
  <si>
    <t>gu_zk</t>
  </si>
  <si>
    <t>alexelcapo</t>
  </si>
  <si>
    <t>serega_pirat</t>
  </si>
  <si>
    <t>nobruxyn</t>
  </si>
  <si>
    <t>zy0xxx</t>
  </si>
  <si>
    <t>Honkai: Star Rail</t>
  </si>
  <si>
    <t>skylinetvlive</t>
  </si>
  <si>
    <t>lex_official_casino</t>
  </si>
  <si>
    <t>Casino</t>
  </si>
  <si>
    <t>xthesolutiontv</t>
  </si>
  <si>
    <t>c_a_k_e</t>
  </si>
  <si>
    <t>Warcraft III</t>
  </si>
  <si>
    <t>grenbaud</t>
  </si>
  <si>
    <t>tomateking</t>
  </si>
  <si>
    <t>alveussanctuary</t>
  </si>
  <si>
    <t>Animals Aquariums and Zoos</t>
  </si>
  <si>
    <t>fugu_fps</t>
  </si>
  <si>
    <t>rocketbaguette</t>
  </si>
  <si>
    <t>Rocket League Sideswipe</t>
  </si>
  <si>
    <t>brothers_baseball</t>
  </si>
  <si>
    <t>Fitness &amp; Health</t>
  </si>
  <si>
    <t>iwdominate</t>
  </si>
  <si>
    <t>godjj</t>
  </si>
  <si>
    <t>rybsonlol_</t>
  </si>
  <si>
    <t>dkayed</t>
  </si>
  <si>
    <t>Yu-Gi-Oh! Duel Links</t>
  </si>
  <si>
    <t>teamredline</t>
  </si>
  <si>
    <t>iRacing</t>
  </si>
  <si>
    <t>ml7support</t>
  </si>
  <si>
    <t>scrapie</t>
  </si>
  <si>
    <t>97zoner</t>
  </si>
  <si>
    <t>coreano</t>
  </si>
  <si>
    <t>daigothebeastv</t>
  </si>
  <si>
    <t>adolfz</t>
  </si>
  <si>
    <t>FIFA 18</t>
  </si>
  <si>
    <t>valorant_fr</t>
  </si>
  <si>
    <t>smoke</t>
  </si>
  <si>
    <t>bichouu_</t>
  </si>
  <si>
    <t>obormentv</t>
  </si>
  <si>
    <t>diazbiffle</t>
  </si>
  <si>
    <t>xaryu</t>
  </si>
  <si>
    <t>New World</t>
  </si>
  <si>
    <t>qojqva</t>
  </si>
  <si>
    <t>jutysel</t>
  </si>
  <si>
    <t>symbiolive</t>
  </si>
  <si>
    <t>Garena Free Fire</t>
  </si>
  <si>
    <t>disguisedtoast</t>
  </si>
  <si>
    <t>aspen</t>
  </si>
  <si>
    <t>suetam1v4</t>
  </si>
  <si>
    <t>sidneyeweka</t>
  </si>
  <si>
    <t>oldschoolrs</t>
  </si>
  <si>
    <t>Old School RuneScape</t>
  </si>
  <si>
    <t>RuneScape</t>
  </si>
  <si>
    <t>sardoche</t>
  </si>
  <si>
    <t>sinatraa</t>
  </si>
  <si>
    <t>niklaswilson</t>
  </si>
  <si>
    <t>spygea</t>
  </si>
  <si>
    <t>erobb221</t>
  </si>
  <si>
    <t>pokelawls</t>
  </si>
  <si>
    <t>hennie2001</t>
  </si>
  <si>
    <t>shinjifromjapanxd</t>
  </si>
  <si>
    <t>miniminter</t>
  </si>
  <si>
    <t>saadhak</t>
  </si>
  <si>
    <t>Paladins</t>
  </si>
  <si>
    <t>nickmercs</t>
  </si>
  <si>
    <t>tekken</t>
  </si>
  <si>
    <t>Tekken 7: Fated Retribution</t>
  </si>
  <si>
    <t>sliggytv</t>
  </si>
  <si>
    <t>gingitv</t>
  </si>
  <si>
    <t>myrajusa</t>
  </si>
  <si>
    <t>warthunder_esports</t>
  </si>
  <si>
    <t>War Thunder</t>
  </si>
  <si>
    <t>ayellol</t>
  </si>
  <si>
    <t>mongraal</t>
  </si>
  <si>
    <t>ydosyc</t>
  </si>
  <si>
    <t>lydiaviolet</t>
  </si>
  <si>
    <t>pubg_battlegrounds</t>
  </si>
  <si>
    <t>NEW STATE MOBILE</t>
  </si>
  <si>
    <t>rubenmartinweb</t>
  </si>
  <si>
    <t>edwin_live</t>
  </si>
  <si>
    <t>Thai</t>
  </si>
  <si>
    <t>the_happy_hob</t>
  </si>
  <si>
    <t>prxf0rsaken</t>
  </si>
  <si>
    <t>melharucos</t>
  </si>
  <si>
    <t>byilhann</t>
  </si>
  <si>
    <t>shylily</t>
  </si>
  <si>
    <t>sajam</t>
  </si>
  <si>
    <t>honeypuu</t>
  </si>
  <si>
    <t>dvm_medja</t>
  </si>
  <si>
    <t>japanesekoreanug</t>
  </si>
  <si>
    <t>drakeoffc</t>
  </si>
  <si>
    <t>philza</t>
  </si>
  <si>
    <t>deqiuv</t>
  </si>
  <si>
    <t>tomato</t>
  </si>
  <si>
    <t>S.T.A.L.K.E.R.: Call of Pripyat</t>
  </si>
  <si>
    <t>emeamasters</t>
  </si>
  <si>
    <t>ronnyberger</t>
  </si>
  <si>
    <t>revenant</t>
  </si>
  <si>
    <t>ecusobe</t>
  </si>
  <si>
    <t>cs2_paragon_ru</t>
  </si>
  <si>
    <t>mortdog</t>
  </si>
  <si>
    <t>Chrono Trigger</t>
  </si>
  <si>
    <t>buxexa_v</t>
  </si>
  <si>
    <t>gssspotted</t>
  </si>
  <si>
    <t>dogdog</t>
  </si>
  <si>
    <t>kyootbot</t>
  </si>
  <si>
    <t>lxrygirltv</t>
  </si>
  <si>
    <t>w0n23</t>
  </si>
  <si>
    <t>Albion Online</t>
  </si>
  <si>
    <t>Lost Ark</t>
  </si>
  <si>
    <t>ponce</t>
  </si>
  <si>
    <t>shisheyu</t>
  </si>
  <si>
    <t>xop0</t>
  </si>
  <si>
    <t>blackufa</t>
  </si>
  <si>
    <t>yoon_froggy</t>
  </si>
  <si>
    <t>shotzzy</t>
  </si>
  <si>
    <t>Halo 5: Guardians</t>
  </si>
  <si>
    <t>morphe_ya</t>
  </si>
  <si>
    <t>helydia</t>
  </si>
  <si>
    <t>pietsmiet</t>
  </si>
  <si>
    <t>criticalrole</t>
  </si>
  <si>
    <t>Dungeons &amp; Dragons</t>
  </si>
  <si>
    <t>rainbow6bravo</t>
  </si>
  <si>
    <t>ryluva</t>
  </si>
  <si>
    <t>healthygamer_gg</t>
  </si>
  <si>
    <t>baitybait</t>
  </si>
  <si>
    <t>hitsquadgodfather</t>
  </si>
  <si>
    <t>elchiringuitotv</t>
  </si>
  <si>
    <t>zerospoker</t>
  </si>
  <si>
    <t>frg_ox</t>
  </si>
  <si>
    <t>danila_gorilla</t>
  </si>
  <si>
    <t>golaniyule0</t>
  </si>
  <si>
    <t>lol_nemesis</t>
  </si>
  <si>
    <t>fifakillvizualz</t>
  </si>
  <si>
    <t>mohaguvy</t>
  </si>
  <si>
    <t>buxexa_px</t>
  </si>
  <si>
    <t>rebirthztv</t>
  </si>
  <si>
    <t>shanks_ttv</t>
  </si>
  <si>
    <t>metashi12</t>
  </si>
  <si>
    <t>zakvielchannel</t>
  </si>
  <si>
    <t>calcioberlin</t>
  </si>
  <si>
    <t>nl_kripp</t>
  </si>
  <si>
    <t>oatley</t>
  </si>
  <si>
    <t>ufyzehug</t>
  </si>
  <si>
    <t>luxurygirl_p</t>
  </si>
  <si>
    <t>wdgjapan_ow</t>
  </si>
  <si>
    <t>syztmyx</t>
  </si>
  <si>
    <t>tororo_vtuber</t>
  </si>
  <si>
    <t>cblol</t>
  </si>
  <si>
    <t>avyget</t>
  </si>
  <si>
    <t>jackeyy</t>
  </si>
  <si>
    <t>Red Dead Redemption 2</t>
  </si>
  <si>
    <t>laculebi</t>
  </si>
  <si>
    <t>nobru_xyn</t>
  </si>
  <si>
    <t>mago2dgod</t>
  </si>
  <si>
    <t>lvpes</t>
  </si>
  <si>
    <t>2okos</t>
  </si>
  <si>
    <t>Hungarian</t>
  </si>
  <si>
    <t>deusamir</t>
  </si>
  <si>
    <t>jankos</t>
  </si>
  <si>
    <t>welovegames</t>
  </si>
  <si>
    <t>squeex</t>
  </si>
  <si>
    <t>n3koglai</t>
  </si>
  <si>
    <t>avoidingthepuddle</t>
  </si>
  <si>
    <t>yukiofps14</t>
  </si>
  <si>
    <t>rainelissss</t>
  </si>
  <si>
    <t>teepee</t>
  </si>
  <si>
    <t>syztmy</t>
  </si>
  <si>
    <t>mattp1tommy</t>
  </si>
  <si>
    <t>kamito_jp</t>
  </si>
  <si>
    <t>nervarien</t>
  </si>
  <si>
    <t>eamaddennfl</t>
  </si>
  <si>
    <t>Madden NFL 21</t>
  </si>
  <si>
    <t>Madden NFL 20</t>
  </si>
  <si>
    <t>kubafps</t>
  </si>
  <si>
    <t>brtt</t>
  </si>
  <si>
    <t>singsing</t>
  </si>
  <si>
    <t>mokouliszt1</t>
  </si>
  <si>
    <t>Shadowverse</t>
  </si>
  <si>
    <t>tangotek</t>
  </si>
  <si>
    <t>silky</t>
  </si>
  <si>
    <t>redbullbatalla</t>
  </si>
  <si>
    <t>canalquickie</t>
  </si>
  <si>
    <t>blusewilly_retry</t>
  </si>
  <si>
    <t>joe_bartolozzi</t>
  </si>
  <si>
    <t>ekylimy</t>
  </si>
  <si>
    <t>zwebackhd</t>
  </si>
  <si>
    <t>quarterjade</t>
  </si>
  <si>
    <t>light_starboy</t>
  </si>
  <si>
    <t>axozer</t>
  </si>
  <si>
    <t>lars_tm</t>
  </si>
  <si>
    <t>shlorox</t>
  </si>
  <si>
    <t>kr1stw</t>
  </si>
  <si>
    <t>ewroon</t>
  </si>
  <si>
    <t>valorant_la</t>
  </si>
  <si>
    <t>agraelus</t>
  </si>
  <si>
    <t>Czech</t>
  </si>
  <si>
    <t>yamatosdeath</t>
  </si>
  <si>
    <t>peintooon</t>
  </si>
  <si>
    <t>razah</t>
  </si>
  <si>
    <t>maximum</t>
  </si>
  <si>
    <t>smthlikeyou11</t>
  </si>
  <si>
    <t>nisqyy</t>
  </si>
  <si>
    <t>mrdzinold</t>
  </si>
  <si>
    <t>lysium</t>
  </si>
  <si>
    <t>Dauntless</t>
  </si>
  <si>
    <t>zekken</t>
  </si>
  <si>
    <t>Super Smash Bros. Melee</t>
  </si>
  <si>
    <t>gytoxydo</t>
  </si>
  <si>
    <t>iitztimmy</t>
  </si>
  <si>
    <t>buxexa_e</t>
  </si>
  <si>
    <t>derajn</t>
  </si>
  <si>
    <t>Marvel Snap</t>
  </si>
  <si>
    <t>zegociv</t>
  </si>
  <si>
    <t>dhalucard</t>
  </si>
  <si>
    <t>bananirou</t>
  </si>
  <si>
    <t>Grand Theft Auto: San Andreas</t>
  </si>
  <si>
    <t>olgaenvivo</t>
  </si>
  <si>
    <t>elglogloking</t>
  </si>
  <si>
    <t>putupau</t>
  </si>
  <si>
    <t>klean</t>
  </si>
  <si>
    <t>Project Zomboid</t>
  </si>
  <si>
    <t>iateyourpie</t>
  </si>
  <si>
    <t>Pokemon FireRed/LeafGreen</t>
  </si>
  <si>
    <t>Mafia.gg</t>
  </si>
  <si>
    <t>liminhag0d</t>
  </si>
  <si>
    <t>sneakylol</t>
  </si>
  <si>
    <t>gmhikaru</t>
  </si>
  <si>
    <t>Chess (4)</t>
  </si>
  <si>
    <t>snopey_</t>
  </si>
  <si>
    <t>goodtimeswithscar</t>
  </si>
  <si>
    <t>fl0m</t>
  </si>
  <si>
    <t>lamc</t>
  </si>
  <si>
    <t>strippin</t>
  </si>
  <si>
    <t>For Honor</t>
  </si>
  <si>
    <t>hudson_om</t>
  </si>
  <si>
    <t>by_owl</t>
  </si>
  <si>
    <t>begizo</t>
  </si>
  <si>
    <t>lynxcerezlol</t>
  </si>
  <si>
    <t>midbeast</t>
  </si>
  <si>
    <t>derzko69</t>
  </si>
  <si>
    <t>jidionpremium</t>
  </si>
  <si>
    <t>emilyywang</t>
  </si>
  <si>
    <t>jeanmassiet</t>
  </si>
  <si>
    <t>dracon</t>
  </si>
  <si>
    <t>helin139</t>
  </si>
  <si>
    <t>thedandangler</t>
  </si>
  <si>
    <t>matarakan</t>
  </si>
  <si>
    <t>HELLDIVERS 2</t>
  </si>
  <si>
    <t>iamcristinini</t>
  </si>
  <si>
    <t>footballbromance</t>
  </si>
  <si>
    <t>jukes</t>
  </si>
  <si>
    <t>rockykramer</t>
  </si>
  <si>
    <t>Assassin's Creed Valhalla</t>
  </si>
  <si>
    <t>brokybrawkstv</t>
  </si>
  <si>
    <t>skill4ltu</t>
  </si>
  <si>
    <t>xarola_</t>
  </si>
  <si>
    <t>traytonlol</t>
  </si>
  <si>
    <t>meduska</t>
  </si>
  <si>
    <t>ferretsoftware</t>
  </si>
  <si>
    <t>willerz</t>
  </si>
  <si>
    <t>datmodz</t>
  </si>
  <si>
    <t>altair</t>
  </si>
  <si>
    <t>vymago</t>
  </si>
  <si>
    <t>kxpture</t>
  </si>
  <si>
    <t>titanlol1</t>
  </si>
  <si>
    <t>maxim</t>
  </si>
  <si>
    <t>malchugov</t>
  </si>
  <si>
    <t>edizderbreite</t>
  </si>
  <si>
    <t>dz7baile</t>
  </si>
  <si>
    <t>wudijo</t>
  </si>
  <si>
    <t>Diablo III</t>
  </si>
  <si>
    <t>Diablo IV</t>
  </si>
  <si>
    <t>dota2_maincast</t>
  </si>
  <si>
    <t>popo</t>
  </si>
  <si>
    <t>itsspoit</t>
  </si>
  <si>
    <t>staryuuki</t>
  </si>
  <si>
    <t>Food &amp; Drink</t>
  </si>
  <si>
    <t>controcalcio__</t>
  </si>
  <si>
    <t>alderiate</t>
  </si>
  <si>
    <t>trebor</t>
  </si>
  <si>
    <t>juanicar_</t>
  </si>
  <si>
    <t>axtlol</t>
  </si>
  <si>
    <t>gcxevent</t>
  </si>
  <si>
    <t>imls</t>
  </si>
  <si>
    <t>poinemaia</t>
  </si>
  <si>
    <t>Knight Online</t>
  </si>
  <si>
    <t>Rise Online</t>
  </si>
  <si>
    <t>cs2_maincast</t>
  </si>
  <si>
    <t>vatira_</t>
  </si>
  <si>
    <t>yoshinama222</t>
  </si>
  <si>
    <t>kaysan</t>
  </si>
  <si>
    <t>buxexa_y</t>
  </si>
  <si>
    <t>papesan</t>
  </si>
  <si>
    <t>paivinha29</t>
  </si>
  <si>
    <t>cinna</t>
  </si>
  <si>
    <t>alphasniper97</t>
  </si>
  <si>
    <t>guanweiboy</t>
  </si>
  <si>
    <t>qusazytu</t>
  </si>
  <si>
    <t>buxexa_l</t>
  </si>
  <si>
    <t>alphacast</t>
  </si>
  <si>
    <t>elwycco</t>
  </si>
  <si>
    <t>Space Station 13</t>
  </si>
  <si>
    <t>silvervale</t>
  </si>
  <si>
    <t>Black Desert</t>
  </si>
  <si>
    <t>ilame</t>
  </si>
  <si>
    <t>impulsesv</t>
  </si>
  <si>
    <t>france_tv_slash</t>
  </si>
  <si>
    <t>burkeblack</t>
  </si>
  <si>
    <t>Star Citizen</t>
  </si>
  <si>
    <t>kspksp</t>
  </si>
  <si>
    <t>qudegam</t>
  </si>
  <si>
    <t>qttsix</t>
  </si>
  <si>
    <t>santutu</t>
  </si>
  <si>
    <t>stintik</t>
  </si>
  <si>
    <t>tonton</t>
  </si>
  <si>
    <t>llunaclark</t>
  </si>
  <si>
    <t>rezreel</t>
  </si>
  <si>
    <t>frg_ix</t>
  </si>
  <si>
    <t>dep_ow</t>
  </si>
  <si>
    <t>hudson_jk</t>
  </si>
  <si>
    <t>grubby</t>
  </si>
  <si>
    <t>Heroes of the Storm</t>
  </si>
  <si>
    <t>oslo</t>
  </si>
  <si>
    <t>unicornio</t>
  </si>
  <si>
    <t>cr_rion</t>
  </si>
  <si>
    <t>asiagodtonegg3be0</t>
  </si>
  <si>
    <t>uzra</t>
  </si>
  <si>
    <t>ybicanoooobov</t>
  </si>
  <si>
    <t>Heroes Arena</t>
  </si>
  <si>
    <t>ta1yo_tv</t>
  </si>
  <si>
    <t>shxtou</t>
  </si>
  <si>
    <t>towelliee</t>
  </si>
  <si>
    <t>kenki521</t>
  </si>
  <si>
    <t>gtasty</t>
  </si>
  <si>
    <t>vgbootcamp</t>
  </si>
  <si>
    <t>skipnho</t>
  </si>
  <si>
    <t>morgpie</t>
  </si>
  <si>
    <t>dmf_kyochan</t>
  </si>
  <si>
    <t>ARK: Survival Evolved</t>
  </si>
  <si>
    <t>cyr</t>
  </si>
  <si>
    <t>stankrat</t>
  </si>
  <si>
    <t>5opka</t>
  </si>
  <si>
    <t>haiset</t>
  </si>
  <si>
    <t>mithrain</t>
  </si>
  <si>
    <t>huahed</t>
  </si>
  <si>
    <t>ikoma_dogura</t>
  </si>
  <si>
    <t>gothamchess</t>
  </si>
  <si>
    <t>franciscoow</t>
  </si>
  <si>
    <t>luxurygirl_c</t>
  </si>
  <si>
    <t>potatozytb</t>
  </si>
  <si>
    <t>girlsluxury</t>
  </si>
  <si>
    <t>agustabell212</t>
  </si>
  <si>
    <t>fibii</t>
  </si>
  <si>
    <t>sinder</t>
  </si>
  <si>
    <t>luxurygirl_g</t>
  </si>
  <si>
    <t>nobruxyx</t>
  </si>
  <si>
    <t>frttt</t>
  </si>
  <si>
    <t>buxexa_p</t>
  </si>
  <si>
    <t>rush</t>
  </si>
  <si>
    <t>worldofwarships</t>
  </si>
  <si>
    <t>World of Warships</t>
  </si>
  <si>
    <t>World of Warships: Legends</t>
  </si>
  <si>
    <t>letshugotv</t>
  </si>
  <si>
    <t>demon1</t>
  </si>
  <si>
    <t>Unreal Tournament</t>
  </si>
  <si>
    <t>nadia</t>
  </si>
  <si>
    <t>bepofani</t>
  </si>
  <si>
    <t>universoreality_br</t>
  </si>
  <si>
    <t>alpharad</t>
  </si>
  <si>
    <t>Pokemon Pinball</t>
  </si>
  <si>
    <t>Pokemon Scarlet/Violet</t>
  </si>
  <si>
    <t>doktorfroid</t>
  </si>
  <si>
    <t>bobbypoffgaming</t>
  </si>
  <si>
    <t>dannyaarons</t>
  </si>
  <si>
    <t>orkpod</t>
  </si>
  <si>
    <t>Dread Hunger</t>
  </si>
  <si>
    <t>dafran</t>
  </si>
  <si>
    <t>dishsoap</t>
  </si>
  <si>
    <t>Slay the Spire</t>
  </si>
  <si>
    <t>zanoxvii</t>
  </si>
  <si>
    <t>rob2628</t>
  </si>
  <si>
    <t>luxurygirl_y</t>
  </si>
  <si>
    <t>thejrm_</t>
  </si>
  <si>
    <t>The Texas Chain Saw Massacre</t>
  </si>
  <si>
    <t>esportsu</t>
  </si>
  <si>
    <t>solaryhs</t>
  </si>
  <si>
    <t>Legends of Runeterra</t>
  </si>
  <si>
    <t>vyleja</t>
  </si>
  <si>
    <t>cabramaravilla</t>
  </si>
  <si>
    <t>raxxanterax</t>
  </si>
  <si>
    <t>mym_alkapone</t>
  </si>
  <si>
    <t>tioorochitwitch</t>
  </si>
  <si>
    <t>irissiri129</t>
  </si>
  <si>
    <t>Cantonese</t>
  </si>
  <si>
    <t>mipooshka</t>
  </si>
  <si>
    <t>grimmmz</t>
  </si>
  <si>
    <t>ligue1ubereats</t>
  </si>
  <si>
    <t>mynthos</t>
  </si>
  <si>
    <t>lexveldhuis</t>
  </si>
  <si>
    <t>buxexa_a</t>
  </si>
  <si>
    <t>danyetraz</t>
  </si>
  <si>
    <t>gorilon</t>
  </si>
  <si>
    <t>evojapan03</t>
  </si>
  <si>
    <t>Guilty Gear: Strive</t>
  </si>
  <si>
    <t>faiar</t>
  </si>
  <si>
    <t>Romanian</t>
  </si>
  <si>
    <t>rainbow6br</t>
  </si>
  <si>
    <t>deansocool</t>
  </si>
  <si>
    <t>robinsongz</t>
  </si>
  <si>
    <t>bigbossboze</t>
  </si>
  <si>
    <t>jd_onlymusic</t>
  </si>
  <si>
    <t>knebeltv</t>
  </si>
  <si>
    <t>phunkroyal</t>
  </si>
  <si>
    <t>tanzverbot</t>
  </si>
  <si>
    <t>sam1268</t>
  </si>
  <si>
    <t>move_mind</t>
  </si>
  <si>
    <t>skillz0r1337</t>
  </si>
  <si>
    <t>imod</t>
  </si>
  <si>
    <t>Arabic</t>
  </si>
  <si>
    <t>lxrsgirls</t>
  </si>
  <si>
    <t>rickyedit</t>
  </si>
  <si>
    <t>putezice</t>
  </si>
  <si>
    <t>fakturka</t>
  </si>
  <si>
    <t>esb_dota2</t>
  </si>
  <si>
    <t>pizfn</t>
  </si>
  <si>
    <t>clemovitch</t>
  </si>
  <si>
    <t>Politics</t>
  </si>
  <si>
    <t>aydan</t>
  </si>
  <si>
    <t>scurrows</t>
  </si>
  <si>
    <t>tinakitten</t>
  </si>
  <si>
    <t>datto</t>
  </si>
  <si>
    <t>tpabomah</t>
  </si>
  <si>
    <t>Total War: WARHAMMER III</t>
  </si>
  <si>
    <t>burgaofps</t>
  </si>
  <si>
    <t>premiertwo</t>
  </si>
  <si>
    <t>Retro</t>
  </si>
  <si>
    <t>sutanmi</t>
  </si>
  <si>
    <t>limealicious</t>
  </si>
  <si>
    <t>baikincl</t>
  </si>
  <si>
    <t>creamtherabbit</t>
  </si>
  <si>
    <t>akaonikou1207</t>
  </si>
  <si>
    <t>buckefps</t>
  </si>
  <si>
    <t>goncho</t>
  </si>
  <si>
    <t>ennaouii</t>
  </si>
  <si>
    <t>zarbex</t>
  </si>
  <si>
    <t>teegrizzley</t>
  </si>
  <si>
    <t>domenicowaccoo</t>
  </si>
  <si>
    <t>deadlyslob</t>
  </si>
  <si>
    <t>johnqtcs</t>
  </si>
  <si>
    <t>mrpokke</t>
  </si>
  <si>
    <t>tteuw</t>
  </si>
  <si>
    <t>atrioc</t>
  </si>
  <si>
    <t>HITMAN 3</t>
  </si>
  <si>
    <t>abed_dota</t>
  </si>
  <si>
    <t>roxasorg13th</t>
  </si>
  <si>
    <t>juice</t>
  </si>
  <si>
    <t>justcooman</t>
  </si>
  <si>
    <t>bbreadman</t>
  </si>
  <si>
    <t>banduracartel</t>
  </si>
  <si>
    <t>maghla</t>
  </si>
  <si>
    <t>machete_vilches</t>
  </si>
  <si>
    <t>dekkster</t>
  </si>
  <si>
    <t>dunduk</t>
  </si>
  <si>
    <t>Escape from Tarkov: Arena</t>
  </si>
  <si>
    <t>zeling</t>
  </si>
  <si>
    <t>r_k7den</t>
  </si>
  <si>
    <t>gostreamstv1158</t>
  </si>
  <si>
    <t>restiafps</t>
  </si>
  <si>
    <t>low031</t>
  </si>
  <si>
    <t>sick_nerd</t>
  </si>
  <si>
    <t>sharkmacedo</t>
  </si>
  <si>
    <t>nihmune</t>
  </si>
  <si>
    <t>sirmaza</t>
  </si>
  <si>
    <t>simply</t>
  </si>
  <si>
    <t>lilaggy</t>
  </si>
  <si>
    <t>Sekiro: Shadows Die Twice</t>
  </si>
  <si>
    <t>amakipururu</t>
  </si>
  <si>
    <t>tarzaned</t>
  </si>
  <si>
    <t>Pokemon UNITE</t>
  </si>
  <si>
    <t>therunningmanz</t>
  </si>
  <si>
    <t>sequisha</t>
  </si>
  <si>
    <t>mister_m_do_tigrinho</t>
  </si>
  <si>
    <t>qtcinderella</t>
  </si>
  <si>
    <t>playhard</t>
  </si>
  <si>
    <t>jeffhoogland</t>
  </si>
  <si>
    <t>dekarldent</t>
  </si>
  <si>
    <t>lazvell</t>
  </si>
  <si>
    <t>kettuncyukyuhei</t>
  </si>
  <si>
    <t>subroza</t>
  </si>
  <si>
    <t>torontotokyo17</t>
  </si>
  <si>
    <t>agustin51</t>
  </si>
  <si>
    <t>curry</t>
  </si>
  <si>
    <t>9pasha</t>
  </si>
  <si>
    <t>icuvabi</t>
  </si>
  <si>
    <t>flight23white</t>
  </si>
  <si>
    <t>formula1</t>
  </si>
  <si>
    <t>F1 2019</t>
  </si>
  <si>
    <t>F1 22</t>
  </si>
  <si>
    <t>aunkere</t>
  </si>
  <si>
    <t>moonryde</t>
  </si>
  <si>
    <t>s201111</t>
  </si>
  <si>
    <t>agurin</t>
  </si>
  <si>
    <t>ibabyrainbow</t>
  </si>
  <si>
    <t>xari</t>
  </si>
  <si>
    <t>carpentieri</t>
  </si>
  <si>
    <t>akyuliych</t>
  </si>
  <si>
    <t>kkatamina</t>
  </si>
  <si>
    <t>krapycoco</t>
  </si>
  <si>
    <t>fobm4ster</t>
  </si>
  <si>
    <t>terracid</t>
  </si>
  <si>
    <t>solary</t>
  </si>
  <si>
    <t>ade3_3</t>
  </si>
  <si>
    <t>forg1</t>
  </si>
  <si>
    <t>mother3rd</t>
  </si>
  <si>
    <t>xqn_thesad</t>
  </si>
  <si>
    <t>laplusdarknesss_hololive</t>
  </si>
  <si>
    <t>carolinekwan</t>
  </si>
  <si>
    <t>elyihi</t>
  </si>
  <si>
    <t>fer</t>
  </si>
  <si>
    <t>lukisteve</t>
  </si>
  <si>
    <t>silizvlive</t>
  </si>
  <si>
    <t>dashy</t>
  </si>
  <si>
    <t>fanfan</t>
  </si>
  <si>
    <t>omybexul</t>
  </si>
  <si>
    <t>vegetta777</t>
  </si>
  <si>
    <t>terablade</t>
  </si>
  <si>
    <t>hugodelire</t>
  </si>
  <si>
    <t>sypherpk</t>
  </si>
  <si>
    <t>orslok</t>
  </si>
  <si>
    <t>ricoy</t>
  </si>
  <si>
    <t>benjyfishy</t>
  </si>
  <si>
    <t>psp1g</t>
  </si>
  <si>
    <t>rocky_</t>
  </si>
  <si>
    <t>vozipu</t>
  </si>
  <si>
    <t>bawkbasoup</t>
  </si>
  <si>
    <t>Resident Evil 3: Nemesis</t>
  </si>
  <si>
    <t>Resident Evil</t>
  </si>
  <si>
    <t>thijs</t>
  </si>
  <si>
    <t>dansgaming</t>
  </si>
  <si>
    <t>chibidoki</t>
  </si>
  <si>
    <t>bakagaijinlive</t>
  </si>
  <si>
    <t>surefour</t>
  </si>
  <si>
    <t>rtgame</t>
  </si>
  <si>
    <t>Team Fortress 2</t>
  </si>
  <si>
    <t>turuokamonohashi</t>
  </si>
  <si>
    <t>geega</t>
  </si>
  <si>
    <t>luzu_tv</t>
  </si>
  <si>
    <t>boxyfresh</t>
  </si>
  <si>
    <t>nyrepik</t>
  </si>
  <si>
    <t>bao</t>
  </si>
  <si>
    <t>artcsgo</t>
  </si>
  <si>
    <t>hudson_nf</t>
  </si>
  <si>
    <t>onigiri</t>
  </si>
  <si>
    <t>pikabooirl</t>
  </si>
  <si>
    <t>a_seagull</t>
  </si>
  <si>
    <t>anniefuchsia</t>
  </si>
  <si>
    <t>qlnek</t>
  </si>
  <si>
    <t>tototmix</t>
  </si>
  <si>
    <t>et_1231</t>
  </si>
  <si>
    <t>todukori</t>
  </si>
  <si>
    <t>gernaderjake</t>
  </si>
  <si>
    <t>bisejif</t>
  </si>
  <si>
    <t>tvander</t>
  </si>
  <si>
    <t>filow</t>
  </si>
  <si>
    <t>spontent</t>
  </si>
  <si>
    <t>pancadalv</t>
  </si>
  <si>
    <t>themainmanswe</t>
  </si>
  <si>
    <t>versuta</t>
  </si>
  <si>
    <t>crackheber</t>
  </si>
  <si>
    <t>kinggothalion</t>
  </si>
  <si>
    <t>f1nn5ter</t>
  </si>
  <si>
    <t>ray</t>
  </si>
  <si>
    <t>Pokemon Sword/Shield</t>
  </si>
  <si>
    <t>gladd</t>
  </si>
  <si>
    <t>Valheim</t>
  </si>
  <si>
    <t>saruei</t>
  </si>
  <si>
    <t>echo_esports</t>
  </si>
  <si>
    <t>th3antonio</t>
  </si>
  <si>
    <t>jujalag</t>
  </si>
  <si>
    <t>tonyrobbins</t>
  </si>
  <si>
    <t>xhocii</t>
  </si>
  <si>
    <t>arturofernandeztv</t>
  </si>
  <si>
    <t>tamatthi</t>
  </si>
  <si>
    <t>hazardu</t>
  </si>
  <si>
    <t>TrackMania</t>
  </si>
  <si>
    <t>monarch</t>
  </si>
  <si>
    <t>xchocobars</t>
  </si>
  <si>
    <t>marcomerrino</t>
  </si>
  <si>
    <t>jessirocks</t>
  </si>
  <si>
    <t>keshaeuw</t>
  </si>
  <si>
    <t>vukiby</t>
  </si>
  <si>
    <t>ayrun</t>
  </si>
  <si>
    <t>limmy</t>
  </si>
  <si>
    <t>repullze</t>
  </si>
  <si>
    <t>officermesser</t>
  </si>
  <si>
    <t>wakzlol</t>
  </si>
  <si>
    <t>Dark and Darker</t>
  </si>
  <si>
    <t>alinity</t>
  </si>
  <si>
    <t>jay3</t>
  </si>
  <si>
    <t>kaydop</t>
  </si>
  <si>
    <t>gotsukishima</t>
  </si>
  <si>
    <t>makupag</t>
  </si>
  <si>
    <t>chiringuitovivo</t>
  </si>
  <si>
    <t>vetheo</t>
  </si>
  <si>
    <t>Watch Dogs 2</t>
  </si>
  <si>
    <t>buxexa_q</t>
  </si>
  <si>
    <t>scream</t>
  </si>
  <si>
    <t>orangemorange</t>
  </si>
  <si>
    <t>sheefgg</t>
  </si>
  <si>
    <t>hudson_fss</t>
  </si>
  <si>
    <t>annacramling</t>
  </si>
  <si>
    <t>manyrin</t>
  </si>
  <si>
    <t>happyhappygal</t>
  </si>
  <si>
    <t>kumalezo</t>
  </si>
  <si>
    <t>yetz</t>
  </si>
  <si>
    <t>xnapycz</t>
  </si>
  <si>
    <t>julien</t>
  </si>
  <si>
    <t>buxexa_r</t>
  </si>
  <si>
    <t>payo</t>
  </si>
  <si>
    <t>ricci</t>
  </si>
  <si>
    <t>XDefiant</t>
  </si>
  <si>
    <t>relaxcis</t>
  </si>
  <si>
    <t>menostrece</t>
  </si>
  <si>
    <t>sweatcicle</t>
  </si>
  <si>
    <t>mylonzete</t>
  </si>
  <si>
    <t>jaikerumakuson</t>
  </si>
  <si>
    <t>loeya</t>
  </si>
  <si>
    <t>renekreher</t>
  </si>
  <si>
    <t>coolifegame</t>
  </si>
  <si>
    <t>edopeh</t>
  </si>
  <si>
    <t>RimWorld</t>
  </si>
  <si>
    <t>kokujintv</t>
  </si>
  <si>
    <t>lvthalo</t>
  </si>
  <si>
    <t>Halo Infinite</t>
  </si>
  <si>
    <t>lollolacustre</t>
  </si>
  <si>
    <t>thiefs</t>
  </si>
  <si>
    <t>Call of Duty: WWII</t>
  </si>
  <si>
    <t>alexclick</t>
  </si>
  <si>
    <t>el_yuste</t>
  </si>
  <si>
    <t>ko0416</t>
  </si>
  <si>
    <t>ariasaki</t>
  </si>
  <si>
    <t>auslots</t>
  </si>
  <si>
    <t>bunnyayu</t>
  </si>
  <si>
    <t>ai_hongo_</t>
  </si>
  <si>
    <t>slipix</t>
  </si>
  <si>
    <t>gearbaby1010</t>
  </si>
  <si>
    <t>homaxih</t>
  </si>
  <si>
    <t>sylvainlyve</t>
  </si>
  <si>
    <t>SnowRunner</t>
  </si>
  <si>
    <t>alphakep</t>
  </si>
  <si>
    <t>jeefhs</t>
  </si>
  <si>
    <t>sips_</t>
  </si>
  <si>
    <t>josie5297</t>
  </si>
  <si>
    <t>rocketstreetlive</t>
  </si>
  <si>
    <t>brino</t>
  </si>
  <si>
    <t>narutovie_</t>
  </si>
  <si>
    <t>dakillzor</t>
  </si>
  <si>
    <t>central_committee</t>
  </si>
  <si>
    <t>nickeh30</t>
  </si>
  <si>
    <t>eslcsc</t>
  </si>
  <si>
    <t>smii7y</t>
  </si>
  <si>
    <t>laink</t>
  </si>
  <si>
    <t>Penumbra: Black Plague</t>
  </si>
  <si>
    <t>karmikkoala</t>
  </si>
  <si>
    <t>ranboolive</t>
  </si>
  <si>
    <t>itsassitv</t>
  </si>
  <si>
    <t>mauriceweber</t>
  </si>
  <si>
    <t>Crusader Kings III</t>
  </si>
  <si>
    <t>carynandconnie</t>
  </si>
  <si>
    <t>Raft</t>
  </si>
  <si>
    <t>nacho_dayo</t>
  </si>
  <si>
    <t>jlcs2</t>
  </si>
  <si>
    <t>nobru_xy</t>
  </si>
  <si>
    <t>buxexa_t</t>
  </si>
  <si>
    <t>sweetdreams</t>
  </si>
  <si>
    <t>giantwaffle</t>
  </si>
  <si>
    <t>AVERAGE of FOLLOWERS_GAINED_PER_STREAM</t>
  </si>
  <si>
    <t>AVERAGE of AVG_VIEWERS_PER_STREAM</t>
  </si>
  <si>
    <t>Uncertain</t>
  </si>
  <si>
    <t>Grand Total</t>
  </si>
  <si>
    <t>AVERAGE of TOTAL_TIME_STREAMED</t>
  </si>
  <si>
    <t>AVERAGE of ACTIVE_DAYS_PER_WEEK</t>
  </si>
  <si>
    <t>COUNTA of MOST_ACTIVE_DAY</t>
  </si>
  <si>
    <t xml:space="preserve"> </t>
  </si>
  <si>
    <t>COUNTA of MOST_STREAMED_GAME</t>
  </si>
  <si>
    <t>Source</t>
  </si>
  <si>
    <t>Kaggle</t>
  </si>
  <si>
    <t>Owner</t>
  </si>
  <si>
    <t>HIBRAHIMAG1</t>
  </si>
  <si>
    <t xml:space="preserve">date created </t>
  </si>
  <si>
    <t>last updated</t>
  </si>
  <si>
    <t>span of 1 month</t>
  </si>
  <si>
    <t>dhort descs</t>
  </si>
  <si>
    <t>name of the thing</t>
  </si>
  <si>
    <t>what type of accepted value</t>
  </si>
  <si>
    <t>yes, description abt le data</t>
  </si>
  <si>
    <t>more in statistics</t>
  </si>
  <si>
    <t>where is this related</t>
  </si>
  <si>
    <t>what data is accepted</t>
  </si>
  <si>
    <t>what values we accept</t>
  </si>
  <si>
    <t>ex string, integer, bool</t>
  </si>
  <si>
    <t>numerical</t>
  </si>
  <si>
    <t>derrived from</t>
  </si>
  <si>
    <t>only Y or N</t>
  </si>
  <si>
    <t>y = yes   n = no</t>
  </si>
  <si>
    <t>ordinal etc</t>
  </si>
  <si>
    <t>accepted</t>
  </si>
  <si>
    <t>Data Element Name</t>
  </si>
  <si>
    <t>Data Type</t>
  </si>
  <si>
    <t>Definition</t>
  </si>
  <si>
    <t>Variable type</t>
  </si>
  <si>
    <t>relationship</t>
  </si>
  <si>
    <t>validated rules</t>
  </si>
  <si>
    <t>Domain Value</t>
  </si>
  <si>
    <t>Integer</t>
  </si>
  <si>
    <t>id for ranking</t>
  </si>
  <si>
    <t>Ordinal</t>
  </si>
  <si>
    <t>Independent</t>
  </si>
  <si>
    <t>numbers greater than 0 and less than 1000</t>
  </si>
  <si>
    <t>String</t>
  </si>
  <si>
    <t>username of the streamer</t>
  </si>
  <si>
    <t>Categorical</t>
  </si>
  <si>
    <t>usernames of twitch streamers</t>
  </si>
  <si>
    <t>main Language used by the streamer in their streams</t>
  </si>
  <si>
    <t>names of languages</t>
  </si>
  <si>
    <t>what kind of streamer they are, personality or esports</t>
  </si>
  <si>
    <t>only personality and Esports</t>
  </si>
  <si>
    <t>Personality = more on general type of streamer and people watch their streams mostly for the streamer or their experience Esports = more focused on gaming and people mostly watch them for their gameplay</t>
  </si>
  <si>
    <t>game that they streamed the longest</t>
  </si>
  <si>
    <t>any game listed in twitch game list</t>
  </si>
  <si>
    <t>2nd game that they played the longest</t>
  </si>
  <si>
    <t>Float</t>
  </si>
  <si>
    <t>How long the average stream duration is within the time period</t>
  </si>
  <si>
    <t>Nominal</t>
  </si>
  <si>
    <t>numerical data greater than -1</t>
  </si>
  <si>
    <t>how many followers the gained in one stream</t>
  </si>
  <si>
    <t>average active viewers per stream within the time period</t>
  </si>
  <si>
    <t>average games that they played per stream</t>
  </si>
  <si>
    <t>total time they streamed in this timeframe</t>
  </si>
  <si>
    <t>total folowers they had at this point of time</t>
  </si>
  <si>
    <t>Accumulated views at this point of time</t>
  </si>
  <si>
    <t>the total games they played at this point of time</t>
  </si>
  <si>
    <t>Amount of days they stream per week</t>
  </si>
  <si>
    <t>day that had the most active viewers</t>
  </si>
  <si>
    <t>any days of the week</t>
  </si>
  <si>
    <t>Monday. Tuesday, Wednesday, Thursday, Friday, Saturday</t>
  </si>
  <si>
    <t xml:space="preserve">they gained the most followers </t>
  </si>
  <si>
    <t>Overall Rank is based on average concurrent viewers, followers, views and stream time for the last 30 days</t>
  </si>
  <si>
    <t>no 6. for  the languages and type of streamer</t>
  </si>
  <si>
    <t>docu for getting class based on followers</t>
  </si>
  <si>
    <t>class via followers</t>
  </si>
  <si>
    <t>IF(L2&gt;3000000,"Higher",IF(L2&gt;500000,"Mid",IF(AND(L2&lt;500000,L2&gt;0),"Lower","Uncertain")))</t>
  </si>
  <si>
    <t>1. prepared data by classifying the streamers into Follower Percenting rank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</si>
</sst>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4">
    <font>
      <sz val="10.0"/>
      <color rgb="FF000000"/>
      <name val="Arial"/>
      <scheme val="minor"/>
    </font>
    <font>
      <sz val="11.0"/>
      <color rgb="FF000000"/>
      <name val="Arial"/>
    </font>
    <font>
      <sz val="10.0"/>
      <color rgb="FF000000"/>
      <name val="Arial"/>
    </font>
    <font>
      <b/>
      <sz val="10.0"/>
      <color rgb="FF000000"/>
      <name val="Arial"/>
    </font>
    <font>
      <color theme="1"/>
      <name val="Arial"/>
      <scheme val="minor"/>
    </font>
    <font>
      <u/>
      <sz val="11.0"/>
      <color rgb="FF0000FF"/>
      <name val="Cambria"/>
    </font>
    <font>
      <sz val="11.0"/>
      <color theme="1"/>
      <name val="Arial"/>
    </font>
    <font>
      <b/>
      <color theme="1"/>
      <name val="Arial"/>
      <scheme val="minor"/>
    </font>
    <font>
      <sz val="11.0"/>
      <color rgb="FFE4E6EB"/>
      <name val="Arial"/>
    </font>
    <font>
      <u/>
      <color rgb="FF0000FF"/>
    </font>
    <font>
      <b/>
      <color rgb="FFFFFFFF"/>
      <name val="Arial"/>
      <scheme val="minor"/>
    </font>
    <font>
      <b/>
      <sz val="11.0"/>
      <color rgb="FF000000"/>
      <name val="Arial"/>
    </font>
    <font>
      <sz val="11.0"/>
      <color rgb="FF3C4043"/>
      <name val="Inter"/>
    </font>
    <font>
      <color rgb="FFFFFFFF"/>
      <name val="Arial"/>
      <scheme val="minor"/>
    </font>
  </fonts>
  <fills count="11">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D9D2E9"/>
        <bgColor rgb="FFD9D2E9"/>
      </patternFill>
    </fill>
    <fill>
      <patternFill patternType="solid">
        <fgColor rgb="FFEFEFEF"/>
        <bgColor rgb="FFEFEFEF"/>
      </patternFill>
    </fill>
    <fill>
      <patternFill patternType="solid">
        <fgColor rgb="FF9FC5E8"/>
        <bgColor rgb="FF9FC5E8"/>
      </patternFill>
    </fill>
    <fill>
      <patternFill patternType="solid">
        <fgColor rgb="FFF1F3F4"/>
        <bgColor rgb="FFF1F3F4"/>
      </patternFill>
    </fill>
    <fill>
      <patternFill patternType="solid">
        <fgColor rgb="FF000000"/>
        <bgColor rgb="FF000000"/>
      </patternFill>
    </fill>
    <fill>
      <patternFill patternType="solid">
        <fgColor rgb="FF9146FF"/>
        <bgColor rgb="FF9146FF"/>
      </patternFill>
    </fill>
  </fills>
  <borders count="26">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top style="thin">
        <color rgb="FF000000"/>
      </top>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top style="thin">
        <color rgb="FF000000"/>
      </top>
    </border>
    <border>
      <left style="thin">
        <color rgb="FF000000"/>
      </left>
      <right style="thin">
        <color rgb="FF000000"/>
      </right>
      <top/>
      <bottom/>
    </border>
    <border>
      <right style="thin">
        <color rgb="FF000000"/>
      </right>
    </border>
    <border>
      <left style="thin">
        <color rgb="FF000000"/>
      </left>
      <right style="thin">
        <color rgb="FF000000"/>
      </right>
      <top/>
      <bottom style="thin">
        <color rgb="FF000000"/>
      </bottom>
    </border>
    <border>
      <bottom style="thin">
        <color rgb="FF000000"/>
      </bottom>
    </border>
    <border>
      <left/>
      <right style="thin">
        <color rgb="FF000000"/>
      </right>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horizontal="left" shrinkToFit="0" vertical="bottom" wrapText="0"/>
    </xf>
    <xf borderId="1" fillId="2" fontId="1" numFmtId="0" xfId="0" applyAlignment="1" applyBorder="1" applyFont="1">
      <alignment readingOrder="0" shrinkToFit="0" vertical="bottom" wrapText="0"/>
    </xf>
    <xf borderId="0" fillId="0" fontId="1" numFmtId="0" xfId="0" applyAlignment="1" applyFont="1">
      <alignment shrinkToFit="0" vertical="bottom" wrapText="0"/>
    </xf>
    <xf borderId="0" fillId="0" fontId="1" numFmtId="3" xfId="0" applyAlignment="1" applyFont="1" applyNumberFormat="1">
      <alignment shrinkToFit="0" vertical="bottom" wrapText="0"/>
    </xf>
    <xf borderId="0" fillId="0" fontId="2" numFmtId="0" xfId="0" applyAlignment="1" applyFont="1">
      <alignment horizontal="right" shrinkToFit="0" vertical="bottom" wrapText="0"/>
    </xf>
    <xf borderId="0" fillId="0" fontId="2" numFmtId="3" xfId="0" applyAlignment="1" applyFont="1" applyNumberFormat="1">
      <alignment horizontal="right" shrinkToFit="0" vertical="bottom" wrapText="0"/>
    </xf>
    <xf borderId="0" fillId="3" fontId="1" numFmtId="0" xfId="0" applyFill="1" applyFont="1"/>
    <xf borderId="1" fillId="4" fontId="1" numFmtId="0" xfId="0" applyAlignment="1" applyBorder="1" applyFill="1" applyFont="1">
      <alignment shrinkToFit="0" vertical="bottom" wrapText="0"/>
    </xf>
    <xf borderId="0" fillId="0" fontId="1" numFmtId="0" xfId="0" applyAlignment="1" applyFont="1">
      <alignment horizontal="right" shrinkToFit="0" vertical="bottom" wrapText="0"/>
    </xf>
    <xf borderId="0" fillId="0" fontId="3" numFmtId="0" xfId="0" applyAlignment="1" applyFont="1">
      <alignment shrinkToFit="0" vertical="bottom" wrapText="0"/>
    </xf>
    <xf borderId="0" fillId="0" fontId="4" numFmtId="0" xfId="0" applyFont="1"/>
    <xf borderId="0" fillId="0" fontId="4" numFmtId="0" xfId="0" applyAlignment="1" applyFont="1">
      <alignment readingOrder="0"/>
    </xf>
    <xf borderId="1" fillId="5" fontId="1" numFmtId="0" xfId="0" applyAlignment="1" applyBorder="1" applyFill="1" applyFont="1">
      <alignment shrinkToFit="0" vertical="bottom" wrapText="0"/>
    </xf>
    <xf borderId="0" fillId="0" fontId="1" numFmtId="0" xfId="0" applyAlignment="1" applyFont="1">
      <alignment readingOrder="0" shrinkToFit="0" vertical="bottom" wrapText="0"/>
    </xf>
    <xf borderId="0" fillId="0" fontId="5" numFmtId="0" xfId="0" applyAlignment="1" applyFont="1">
      <alignment shrinkToFit="0" vertical="bottom" wrapText="0"/>
    </xf>
    <xf borderId="0" fillId="0" fontId="6" numFmtId="0" xfId="0" applyFont="1"/>
    <xf borderId="0" fillId="0" fontId="4" numFmtId="3" xfId="0" applyFont="1" applyNumberFormat="1"/>
    <xf borderId="0" fillId="3" fontId="1" numFmtId="0" xfId="0" applyAlignment="1" applyFont="1">
      <alignment shrinkToFit="0" vertical="bottom" wrapText="0"/>
    </xf>
    <xf borderId="2" fillId="0" fontId="4" numFmtId="49" xfId="0" applyBorder="1" applyFont="1" applyNumberFormat="1"/>
    <xf borderId="3" fillId="0" fontId="4" numFmtId="49" xfId="0" applyBorder="1" applyFont="1" applyNumberFormat="1"/>
    <xf borderId="0" fillId="0" fontId="4" numFmtId="49" xfId="0" applyFont="1" applyNumberFormat="1"/>
    <xf borderId="0" fillId="3" fontId="4" numFmtId="49" xfId="0" applyFont="1" applyNumberFormat="1"/>
    <xf borderId="0" fillId="3" fontId="7" numFmtId="49" xfId="0" applyFont="1" applyNumberFormat="1"/>
    <xf borderId="0" fillId="3" fontId="8" numFmtId="0" xfId="0" applyAlignment="1" applyFont="1">
      <alignment horizontal="left" readingOrder="0"/>
    </xf>
    <xf borderId="0" fillId="3" fontId="4" numFmtId="0" xfId="0" applyFont="1"/>
    <xf borderId="2" fillId="0" fontId="4" numFmtId="0" xfId="0" applyBorder="1" applyFont="1"/>
    <xf borderId="4" fillId="0" fontId="4" numFmtId="0" xfId="0" applyBorder="1" applyFont="1"/>
    <xf borderId="0" fillId="3" fontId="7" numFmtId="0" xfId="0" applyFont="1"/>
    <xf borderId="0" fillId="0" fontId="9" numFmtId="0" xfId="0" applyFont="1"/>
    <xf borderId="5" fillId="0" fontId="10" numFmtId="0" xfId="0" applyAlignment="1" applyBorder="1" applyFont="1">
      <alignment horizontal="center" readingOrder="0"/>
    </xf>
    <xf borderId="6" fillId="0" fontId="10" numFmtId="0" xfId="0" applyAlignment="1" applyBorder="1" applyFont="1">
      <alignment horizontal="center" readingOrder="0"/>
    </xf>
    <xf borderId="7" fillId="0" fontId="10" numFmtId="0" xfId="0" applyAlignment="1" applyBorder="1" applyFont="1">
      <alignment horizontal="center" readingOrder="0"/>
    </xf>
    <xf borderId="8" fillId="0" fontId="4" numFmtId="0" xfId="0" applyAlignment="1" applyBorder="1" applyFont="1">
      <alignment readingOrder="0"/>
    </xf>
    <xf borderId="9" fillId="0" fontId="4" numFmtId="0" xfId="0" applyAlignment="1" applyBorder="1" applyFont="1">
      <alignment readingOrder="0"/>
    </xf>
    <xf borderId="9" fillId="0" fontId="4" numFmtId="3" xfId="0" applyAlignment="1" applyBorder="1" applyFont="1" applyNumberFormat="1">
      <alignment readingOrder="0"/>
    </xf>
    <xf borderId="10" fillId="0" fontId="4" numFmtId="0" xfId="0" applyAlignment="1" applyBorder="1" applyFont="1">
      <alignment readingOrder="0"/>
    </xf>
    <xf borderId="11" fillId="0" fontId="11" numFmtId="0" xfId="0" applyAlignment="1" applyBorder="1" applyFont="1">
      <alignment shrinkToFit="0" vertical="bottom" wrapText="0"/>
    </xf>
    <xf borderId="12" fillId="0" fontId="1" numFmtId="0" xfId="0" applyAlignment="1" applyBorder="1" applyFont="1">
      <alignment shrinkToFit="0" vertical="bottom" wrapText="0"/>
    </xf>
    <xf borderId="13" fillId="0" fontId="11" numFmtId="0" xfId="0" applyAlignment="1" applyBorder="1" applyFont="1">
      <alignment shrinkToFit="0" vertical="bottom" wrapText="0"/>
    </xf>
    <xf borderId="14" fillId="0" fontId="1" numFmtId="0" xfId="0" applyAlignment="1" applyBorder="1" applyFont="1">
      <alignment shrinkToFit="0" vertical="bottom" wrapText="0"/>
    </xf>
    <xf borderId="12" fillId="0" fontId="1" numFmtId="164" xfId="0" applyAlignment="1" applyBorder="1" applyFont="1" applyNumberFormat="1">
      <alignment shrinkToFit="0" vertical="bottom" wrapText="0"/>
    </xf>
    <xf borderId="14" fillId="0" fontId="1" numFmtId="164" xfId="0" applyAlignment="1" applyBorder="1" applyFont="1" applyNumberFormat="1">
      <alignment shrinkToFit="0" vertical="bottom" wrapText="0"/>
    </xf>
    <xf borderId="0" fillId="0" fontId="1" numFmtId="0" xfId="0" applyAlignment="1" applyFont="1">
      <alignment horizontal="center" shrinkToFit="0" vertical="bottom" wrapText="0"/>
    </xf>
    <xf borderId="1" fillId="6" fontId="1" numFmtId="0" xfId="0" applyAlignment="1" applyBorder="1" applyFill="1" applyFont="1">
      <alignment shrinkToFit="0" vertical="bottom" wrapText="0"/>
    </xf>
    <xf borderId="15" fillId="7" fontId="11" numFmtId="0" xfId="0" applyAlignment="1" applyBorder="1" applyFill="1" applyFont="1">
      <alignment horizontal="center" shrinkToFit="0" vertical="bottom" wrapText="1"/>
    </xf>
    <xf borderId="16" fillId="7" fontId="11" numFmtId="0" xfId="0" applyAlignment="1" applyBorder="1" applyFont="1">
      <alignment horizontal="center" shrinkToFit="0" vertical="bottom" wrapText="1"/>
    </xf>
    <xf borderId="17" fillId="7" fontId="11" numFmtId="0" xfId="0" applyAlignment="1" applyBorder="1" applyFont="1">
      <alignment horizontal="center" shrinkToFit="0" vertical="bottom" wrapText="1"/>
    </xf>
    <xf borderId="18" fillId="7" fontId="11" numFmtId="0" xfId="0" applyAlignment="1" applyBorder="1" applyFont="1">
      <alignment horizontal="center" shrinkToFit="0" vertical="bottom" wrapText="1"/>
    </xf>
    <xf borderId="19" fillId="2" fontId="11" numFmtId="0" xfId="0" applyAlignment="1" applyBorder="1" applyFont="1">
      <alignment shrinkToFit="0" vertical="bottom" wrapText="1"/>
    </xf>
    <xf borderId="20" fillId="0" fontId="1" numFmtId="0" xfId="0" applyAlignment="1" applyBorder="1" applyFont="1">
      <alignment horizontal="center" shrinkToFit="0" vertical="bottom" wrapText="1"/>
    </xf>
    <xf borderId="12" fillId="0" fontId="1" numFmtId="0" xfId="0" applyAlignment="1" applyBorder="1" applyFont="1">
      <alignment horizontal="center" shrinkToFit="0" vertical="bottom" wrapText="1"/>
    </xf>
    <xf borderId="21" fillId="2" fontId="11" numFmtId="0" xfId="0" applyAlignment="1" applyBorder="1" applyFont="1">
      <alignment shrinkToFit="0" vertical="bottom" wrapText="1"/>
    </xf>
    <xf borderId="0" fillId="0" fontId="1" numFmtId="0" xfId="0" applyAlignment="1" applyFont="1">
      <alignment horizontal="center" shrinkToFit="0" vertical="bottom" wrapText="1"/>
    </xf>
    <xf borderId="22" fillId="0" fontId="1" numFmtId="0" xfId="0" applyAlignment="1" applyBorder="1" applyFont="1">
      <alignment horizontal="center" shrinkToFit="0" vertical="bottom" wrapText="1"/>
    </xf>
    <xf borderId="1" fillId="3" fontId="1" numFmtId="0" xfId="0" applyAlignment="1" applyBorder="1" applyFont="1">
      <alignment horizontal="center" shrinkToFit="0" vertical="bottom" wrapText="1"/>
    </xf>
    <xf borderId="1" fillId="3" fontId="1" numFmtId="0" xfId="0" applyAlignment="1" applyBorder="1" applyFont="1">
      <alignment horizontal="center" shrinkToFit="0" vertical="bottom" wrapText="0"/>
    </xf>
    <xf borderId="23" fillId="2" fontId="11" numFmtId="0" xfId="0" applyAlignment="1" applyBorder="1" applyFont="1">
      <alignment shrinkToFit="0" vertical="bottom" wrapText="1"/>
    </xf>
    <xf borderId="24" fillId="0" fontId="1" numFmtId="0" xfId="0" applyAlignment="1" applyBorder="1" applyFont="1">
      <alignment horizontal="center" shrinkToFit="0" vertical="bottom" wrapText="1"/>
    </xf>
    <xf borderId="25" fillId="3" fontId="1" numFmtId="0" xfId="0" applyAlignment="1" applyBorder="1" applyFont="1">
      <alignment horizontal="center" shrinkToFit="0" vertical="bottom" wrapText="0"/>
    </xf>
    <xf borderId="1" fillId="8" fontId="12" numFmtId="0" xfId="0" applyAlignment="1" applyBorder="1" applyFill="1" applyFont="1">
      <alignment shrinkToFit="0" vertical="bottom" wrapText="1"/>
    </xf>
    <xf borderId="0" fillId="4" fontId="4" numFmtId="0" xfId="0" applyAlignment="1" applyFont="1">
      <alignment readingOrder="0"/>
    </xf>
    <xf borderId="0" fillId="4" fontId="4" numFmtId="0" xfId="0" applyFont="1"/>
    <xf borderId="0" fillId="9" fontId="13" numFmtId="0" xfId="0" applyAlignment="1" applyFill="1" applyFont="1">
      <alignment readingOrder="0"/>
    </xf>
    <xf borderId="0" fillId="9" fontId="13" numFmtId="0" xfId="0" applyFont="1"/>
    <xf borderId="0" fillId="10" fontId="4" numFmtId="0" xfId="0" applyFill="1" applyFont="1"/>
    <xf borderId="9" fillId="0" fontId="4" numFmtId="0" xfId="0" applyBorder="1" applyFont="1"/>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3">
    <tableStyle count="3" pivot="0" name="Detail3-Lower-FIFA 22-style">
      <tableStyleElement dxfId="2" type="headerRow"/>
      <tableStyleElement dxfId="3" type="firstRowStripe"/>
      <tableStyleElement dxfId="4" type="secondRowStripe"/>
    </tableStyle>
    <tableStyle count="3" pivot="0" name="Detail2-9pasha-style">
      <tableStyleElement dxfId="2" type="headerRow"/>
      <tableStyleElement dxfId="3" type="firstRowStripe"/>
      <tableStyleElement dxfId="4" type="secondRowStripe"/>
    </tableStyle>
    <tableStyle count="3" pivot="0" name="Detail1-Friday-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20" Type="http://schemas.microsoft.com/office/2007/relationships/slicerCache" Target="slicerCaches/slicerCache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microsoft.com/office/2007/relationships/slicerCache" Target="slicerCaches/slicerCache1.xml"/><Relationship Id="rId6" Type="http://schemas.openxmlformats.org/officeDocument/2006/relationships/worksheet" Target="worksheets/sheet3.xml"/><Relationship Id="rId18" Type="http://schemas.openxmlformats.org/officeDocument/2006/relationships/pivotCacheDefinition" Target="pivotCache/pivotCacheDefinition1.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Followers Gained and Viewers per Stream</a:t>
            </a:r>
          </a:p>
        </c:rich>
      </c:tx>
      <c:overlay val="0"/>
    </c:title>
    <c:plotArea>
      <c:layout/>
      <c:barChart>
        <c:barDir val="col"/>
        <c:ser>
          <c:idx val="0"/>
          <c:order val="0"/>
          <c:tx>
            <c:v>AVERAGE FOLLOWERS GAINED</c:v>
          </c:tx>
          <c:spPr>
            <a:solidFill>
              <a:schemeClr val="accent1"/>
            </a:solidFill>
            <a:ln cmpd="sng">
              <a:solidFill>
                <a:srgbClr val="000000"/>
              </a:solidFill>
            </a:ln>
          </c:spPr>
          <c:cat>
            <c:strRef>
              <c:f>'1. avg followers , followers ga'!$A$2:$A$5</c:f>
            </c:strRef>
          </c:cat>
          <c:val>
            <c:numRef>
              <c:f>'1. avg followers , followers ga'!$B$2:$B$5</c:f>
              <c:numCache/>
            </c:numRef>
          </c:val>
        </c:ser>
        <c:ser>
          <c:idx val="1"/>
          <c:order val="1"/>
          <c:tx>
            <c:v>AVERAGE VIEWERS</c:v>
          </c:tx>
          <c:spPr>
            <a:solidFill>
              <a:schemeClr val="accent2"/>
            </a:solidFill>
            <a:ln cmpd="sng">
              <a:solidFill>
                <a:srgbClr val="000000"/>
              </a:solidFill>
            </a:ln>
          </c:spPr>
          <c:cat>
            <c:strRef>
              <c:f>'1. avg followers , followers ga'!$A$2:$A$5</c:f>
            </c:strRef>
          </c:cat>
          <c:val>
            <c:numRef>
              <c:f>'1. avg followers , followers ga'!$C$2:$C$5</c:f>
              <c:numCache/>
            </c:numRef>
          </c:val>
        </c:ser>
        <c:axId val="145179643"/>
        <c:axId val="21655764"/>
      </c:barChart>
      <c:catAx>
        <c:axId val="145179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FOLLOWER PERCENTILE RANK</a:t>
                </a:r>
              </a:p>
            </c:rich>
          </c:tx>
          <c:overlay val="0"/>
        </c:title>
        <c:numFmt formatCode="General" sourceLinked="1"/>
        <c:majorTickMark val="none"/>
        <c:minorTickMark val="none"/>
        <c:spPr/>
        <c:txPr>
          <a:bodyPr/>
          <a:lstStyle/>
          <a:p>
            <a:pPr lvl="0">
              <a:defRPr b="0">
                <a:solidFill>
                  <a:srgbClr val="000000"/>
                </a:solidFill>
                <a:latin typeface="+mn-lt"/>
              </a:defRPr>
            </a:pPr>
          </a:p>
        </c:txPr>
        <c:crossAx val="21655764"/>
      </c:catAx>
      <c:valAx>
        <c:axId val="21655764"/>
        <c:scaling>
          <c:orientation val="minMax"/>
          <c:max val="79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none"/>
        <c:minorTickMark val="none"/>
        <c:tickLblPos val="nextTo"/>
        <c:spPr>
          <a:ln/>
        </c:spPr>
        <c:txPr>
          <a:bodyPr/>
          <a:lstStyle/>
          <a:p>
            <a:pPr lvl="0">
              <a:defRPr b="0">
                <a:solidFill>
                  <a:srgbClr val="000000"/>
                </a:solidFill>
                <a:latin typeface="+mn-lt"/>
              </a:defRPr>
            </a:pPr>
          </a:p>
        </c:txPr>
        <c:crossAx val="14517964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TOTAL_TIME_STREAMED</a:t>
            </a:r>
          </a:p>
        </c:rich>
      </c:tx>
      <c:overlay val="0"/>
    </c:title>
    <c:view3D>
      <c:rotX val="50"/>
      <c:perspective val="0"/>
    </c:view3D>
    <c:plotArea>
      <c:layout/>
      <c:pie3DChart>
        <c:varyColors val="1"/>
        <c:ser>
          <c:idx val="0"/>
          <c:order val="0"/>
          <c:tx>
            <c:strRef>
              <c:f>'2. Length of Stream'!$B$1</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showLegendKey val="0"/>
            <c:showVal val="1"/>
            <c:showCatName val="0"/>
            <c:showSerName val="0"/>
            <c:showPercent val="0"/>
            <c:showBubbleSize val="0"/>
            <c:showLeaderLines val="1"/>
          </c:dLbls>
          <c:cat>
            <c:strRef>
              <c:f>'2. Length of Stream'!$A$2:$A$5</c:f>
            </c:strRef>
          </c:cat>
          <c:val>
            <c:numRef>
              <c:f>'2. Length of Stream'!$B$2:$B$5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ACTIVE_DAYS_PER_WEEK</a:t>
            </a:r>
          </a:p>
        </c:rich>
      </c:tx>
      <c:overlay val="0"/>
    </c:title>
    <c:view3D>
      <c:rotX val="50"/>
      <c:perspective val="0"/>
    </c:view3D>
    <c:plotArea>
      <c:layout/>
      <c:pie3DChart>
        <c:varyColors val="1"/>
        <c:ser>
          <c:idx val="0"/>
          <c:order val="0"/>
          <c:tx>
            <c:strRef>
              <c:f>'2. Length of Stream'!$C$1</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showLegendKey val="0"/>
            <c:showVal val="1"/>
            <c:showCatName val="0"/>
            <c:showSerName val="0"/>
            <c:showPercent val="0"/>
            <c:showBubbleSize val="0"/>
            <c:showLeaderLines val="1"/>
          </c:dLbls>
          <c:cat>
            <c:strRef>
              <c:f>'2. Length of Stream'!$A$2:$A$5</c:f>
            </c:strRef>
          </c:cat>
          <c:val>
            <c:numRef>
              <c:f>'2. Length of Stream'!$C$2:$C$5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Most Active Day</a:t>
            </a:r>
          </a:p>
        </c:rich>
      </c:tx>
      <c:layout>
        <c:manualLayout>
          <c:xMode val="edge"/>
          <c:yMode val="edge"/>
          <c:x val="0.02925"/>
          <c:y val="0.05"/>
        </c:manualLayout>
      </c:layout>
      <c:overlay val="0"/>
    </c:title>
    <c:view3D>
      <c:rotX val="50"/>
      <c:perspective val="0"/>
    </c:view3D>
    <c:plotArea>
      <c:layout/>
      <c:doughnutChart>
        <c:varyColors val="1"/>
        <c:ser>
          <c:idx val="0"/>
          <c:order val="0"/>
          <c:tx>
            <c:strRef>
              <c:f>'3. Days most active and most ga'!$B$1:$B$2</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Lbls>
            <c:showLegendKey val="0"/>
            <c:showVal val="0"/>
            <c:showCatName val="0"/>
            <c:showSerName val="0"/>
            <c:showPercent val="0"/>
            <c:showBubbleSize val="0"/>
            <c:showLeaderLines val="1"/>
          </c:dLbls>
          <c:cat>
            <c:strRef>
              <c:f>'3. Days most active and most ga'!$A$3:$A$9</c:f>
            </c:strRef>
          </c:cat>
          <c:val>
            <c:numRef>
              <c:f>'3. Days most active and most ga'!$B$3:$B$9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Most Day With Follower</a:t>
            </a:r>
          </a:p>
        </c:rich>
      </c:tx>
      <c:overlay val="0"/>
    </c:title>
    <c:view3D>
      <c:rotX val="50"/>
      <c:perspective val="0"/>
    </c:view3D>
    <c:plotArea>
      <c:layout/>
      <c:doughnutChart>
        <c:varyColors val="1"/>
        <c:ser>
          <c:idx val="0"/>
          <c:order val="0"/>
          <c:tx>
            <c:strRef>
              <c:f>'3. Days most active and most ga'!$B$42:$B$43</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dPt>
          <c:dLbls>
            <c:showLegendKey val="0"/>
            <c:showVal val="0"/>
            <c:showCatName val="0"/>
            <c:showSerName val="0"/>
            <c:showPercent val="0"/>
            <c:showBubbleSize val="0"/>
            <c:showLeaderLines val="1"/>
          </c:dLbls>
          <c:cat>
            <c:strRef>
              <c:f>'3. Days most active and most ga'!$A$44:$A$51</c:f>
            </c:strRef>
          </c:cat>
          <c:val>
            <c:numRef>
              <c:f>'3. Days most active and most ga'!$B$44:$B$51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Most Streamed Game</a:t>
            </a:r>
          </a:p>
        </c:rich>
      </c:tx>
      <c:layout>
        <c:manualLayout>
          <c:xMode val="edge"/>
          <c:yMode val="edge"/>
          <c:x val="0.030952380952380953"/>
          <c:y val="0.051923076923076926"/>
        </c:manualLayout>
      </c:layout>
      <c:overlay val="0"/>
    </c:title>
    <c:plotArea>
      <c:layout/>
      <c:barChart>
        <c:barDir val="col"/>
        <c:ser>
          <c:idx val="0"/>
          <c:order val="0"/>
          <c:tx>
            <c:strRef>
              <c:f>'4. most games played'!$B$2</c:f>
            </c:strRef>
          </c:tx>
          <c:spPr>
            <a:solidFill>
              <a:schemeClr val="accent1"/>
            </a:solidFill>
            <a:ln cmpd="sng">
              <a:solidFill>
                <a:srgbClr val="000000"/>
              </a:solidFill>
            </a:ln>
          </c:spPr>
          <c:cat>
            <c:strRef>
              <c:f>'4. most games played'!$A$3:$A$6</c:f>
            </c:strRef>
          </c:cat>
          <c:val>
            <c:numRef>
              <c:f>'4. most games played'!$B$3:$B$6</c:f>
              <c:numCache/>
            </c:numRef>
          </c:val>
        </c:ser>
        <c:ser>
          <c:idx val="1"/>
          <c:order val="1"/>
          <c:tx>
            <c:strRef>
              <c:f>'4. most games played'!$C$2</c:f>
            </c:strRef>
          </c:tx>
          <c:spPr>
            <a:solidFill>
              <a:schemeClr val="accent2"/>
            </a:solidFill>
            <a:ln cmpd="sng">
              <a:solidFill>
                <a:srgbClr val="000000"/>
              </a:solidFill>
            </a:ln>
          </c:spPr>
          <c:cat>
            <c:strRef>
              <c:f>'4. most games played'!$A$3:$A$6</c:f>
            </c:strRef>
          </c:cat>
          <c:val>
            <c:numRef>
              <c:f>'4. most games played'!$C$3:$C$6</c:f>
              <c:numCache/>
            </c:numRef>
          </c:val>
        </c:ser>
        <c:ser>
          <c:idx val="2"/>
          <c:order val="2"/>
          <c:tx>
            <c:strRef>
              <c:f>'4. most games played'!$D$2</c:f>
            </c:strRef>
          </c:tx>
          <c:spPr>
            <a:solidFill>
              <a:schemeClr val="accent3"/>
            </a:solidFill>
            <a:ln cmpd="sng">
              <a:solidFill>
                <a:srgbClr val="000000"/>
              </a:solidFill>
            </a:ln>
          </c:spPr>
          <c:cat>
            <c:strRef>
              <c:f>'4. most games played'!$A$3:$A$6</c:f>
            </c:strRef>
          </c:cat>
          <c:val>
            <c:numRef>
              <c:f>'4. most games played'!$D$3:$D$6</c:f>
              <c:numCache/>
            </c:numRef>
          </c:val>
        </c:ser>
        <c:ser>
          <c:idx val="3"/>
          <c:order val="3"/>
          <c:tx>
            <c:strRef>
              <c:f>'4. most games played'!$E$2</c:f>
            </c:strRef>
          </c:tx>
          <c:spPr>
            <a:solidFill>
              <a:schemeClr val="accent4"/>
            </a:solidFill>
            <a:ln cmpd="sng">
              <a:solidFill>
                <a:srgbClr val="000000"/>
              </a:solidFill>
            </a:ln>
          </c:spPr>
          <c:cat>
            <c:strRef>
              <c:f>'4. most games played'!$A$3:$A$6</c:f>
            </c:strRef>
          </c:cat>
          <c:val>
            <c:numRef>
              <c:f>'4. most games played'!$E$3:$E$6</c:f>
              <c:numCache/>
            </c:numRef>
          </c:val>
        </c:ser>
        <c:ser>
          <c:idx val="4"/>
          <c:order val="4"/>
          <c:tx>
            <c:strRef>
              <c:f>'4. most games played'!$F$2</c:f>
            </c:strRef>
          </c:tx>
          <c:spPr>
            <a:solidFill>
              <a:schemeClr val="accent5"/>
            </a:solidFill>
            <a:ln cmpd="sng">
              <a:solidFill>
                <a:srgbClr val="000000"/>
              </a:solidFill>
            </a:ln>
          </c:spPr>
          <c:cat>
            <c:strRef>
              <c:f>'4. most games played'!$A$3:$A$6</c:f>
            </c:strRef>
          </c:cat>
          <c:val>
            <c:numRef>
              <c:f>'4. most games played'!$F$3:$F$6</c:f>
              <c:numCache/>
            </c:numRef>
          </c:val>
        </c:ser>
        <c:ser>
          <c:idx val="5"/>
          <c:order val="5"/>
          <c:tx>
            <c:strRef>
              <c:f>'4. most games played'!$G$2</c:f>
            </c:strRef>
          </c:tx>
          <c:spPr>
            <a:solidFill>
              <a:schemeClr val="accent6"/>
            </a:solidFill>
            <a:ln cmpd="sng">
              <a:solidFill>
                <a:srgbClr val="000000"/>
              </a:solidFill>
            </a:ln>
          </c:spPr>
          <c:cat>
            <c:strRef>
              <c:f>'4. most games played'!$A$3:$A$6</c:f>
            </c:strRef>
          </c:cat>
          <c:val>
            <c:numRef>
              <c:f>'4. most games played'!$G$3:$G$6</c:f>
              <c:numCache/>
            </c:numRef>
          </c:val>
        </c:ser>
        <c:ser>
          <c:idx val="6"/>
          <c:order val="6"/>
          <c:tx>
            <c:strRef>
              <c:f>'4. most games played'!$H$2</c:f>
            </c:strRef>
          </c:tx>
          <c:spPr>
            <a:solidFill>
              <a:schemeClr val="accent1">
                <a:lumOff val="30000"/>
              </a:schemeClr>
            </a:solidFill>
            <a:ln cmpd="sng">
              <a:solidFill>
                <a:srgbClr val="000000"/>
              </a:solidFill>
            </a:ln>
          </c:spPr>
          <c:cat>
            <c:strRef>
              <c:f>'4. most games played'!$A$3:$A$6</c:f>
            </c:strRef>
          </c:cat>
          <c:val>
            <c:numRef>
              <c:f>'4. most games played'!$H$3:$H$6</c:f>
              <c:numCache/>
            </c:numRef>
          </c:val>
        </c:ser>
        <c:ser>
          <c:idx val="7"/>
          <c:order val="7"/>
          <c:tx>
            <c:strRef>
              <c:f>'4. most games played'!$I$2</c:f>
            </c:strRef>
          </c:tx>
          <c:spPr>
            <a:solidFill>
              <a:schemeClr val="accent2">
                <a:lumOff val="30000"/>
              </a:schemeClr>
            </a:solidFill>
            <a:ln cmpd="sng">
              <a:solidFill>
                <a:srgbClr val="000000"/>
              </a:solidFill>
            </a:ln>
          </c:spPr>
          <c:cat>
            <c:strRef>
              <c:f>'4. most games played'!$A$3:$A$6</c:f>
            </c:strRef>
          </c:cat>
          <c:val>
            <c:numRef>
              <c:f>'4. most games played'!$I$3:$I$6</c:f>
              <c:numCache/>
            </c:numRef>
          </c:val>
        </c:ser>
        <c:ser>
          <c:idx val="8"/>
          <c:order val="8"/>
          <c:tx>
            <c:strRef>
              <c:f>'4. most games played'!$J$2</c:f>
            </c:strRef>
          </c:tx>
          <c:spPr>
            <a:solidFill>
              <a:schemeClr val="accent3">
                <a:lumOff val="30000"/>
              </a:schemeClr>
            </a:solidFill>
            <a:ln cmpd="sng">
              <a:solidFill>
                <a:srgbClr val="000000"/>
              </a:solidFill>
            </a:ln>
          </c:spPr>
          <c:cat>
            <c:strRef>
              <c:f>'4. most games played'!$A$3:$A$6</c:f>
            </c:strRef>
          </c:cat>
          <c:val>
            <c:numRef>
              <c:f>'4. most games played'!$J$3:$J$6</c:f>
              <c:numCache/>
            </c:numRef>
          </c:val>
        </c:ser>
        <c:ser>
          <c:idx val="9"/>
          <c:order val="9"/>
          <c:tx>
            <c:strRef>
              <c:f>'4. most games played'!$K$2</c:f>
            </c:strRef>
          </c:tx>
          <c:spPr>
            <a:solidFill>
              <a:schemeClr val="accent4">
                <a:lumOff val="30000"/>
              </a:schemeClr>
            </a:solidFill>
            <a:ln cmpd="sng">
              <a:solidFill>
                <a:srgbClr val="000000"/>
              </a:solidFill>
            </a:ln>
          </c:spPr>
          <c:cat>
            <c:strRef>
              <c:f>'4. most games played'!$A$3:$A$6</c:f>
            </c:strRef>
          </c:cat>
          <c:val>
            <c:numRef>
              <c:f>'4. most games played'!$K$3:$K$6</c:f>
              <c:numCache/>
            </c:numRef>
          </c:val>
        </c:ser>
        <c:ser>
          <c:idx val="10"/>
          <c:order val="10"/>
          <c:tx>
            <c:strRef>
              <c:f>'4. most games played'!$L$2</c:f>
            </c:strRef>
          </c:tx>
          <c:spPr>
            <a:solidFill>
              <a:schemeClr val="accent5">
                <a:lumOff val="30000"/>
              </a:schemeClr>
            </a:solidFill>
            <a:ln cmpd="sng">
              <a:solidFill>
                <a:srgbClr val="000000"/>
              </a:solidFill>
            </a:ln>
          </c:spPr>
          <c:cat>
            <c:strRef>
              <c:f>'4. most games played'!$A$3:$A$6</c:f>
            </c:strRef>
          </c:cat>
          <c:val>
            <c:numRef>
              <c:f>'4. most games played'!$L$3:$L$6</c:f>
              <c:numCache/>
            </c:numRef>
          </c:val>
        </c:ser>
        <c:ser>
          <c:idx val="11"/>
          <c:order val="11"/>
          <c:tx>
            <c:strRef>
              <c:f>'4. most games played'!$M$2</c:f>
            </c:strRef>
          </c:tx>
          <c:spPr>
            <a:solidFill>
              <a:schemeClr val="accent6">
                <a:lumOff val="30000"/>
              </a:schemeClr>
            </a:solidFill>
            <a:ln cmpd="sng">
              <a:solidFill>
                <a:srgbClr val="000000"/>
              </a:solidFill>
            </a:ln>
          </c:spPr>
          <c:cat>
            <c:strRef>
              <c:f>'4. most games played'!$A$3:$A$6</c:f>
            </c:strRef>
          </c:cat>
          <c:val>
            <c:numRef>
              <c:f>'4. most games played'!$M$3:$M$6</c:f>
              <c:numCache/>
            </c:numRef>
          </c:val>
        </c:ser>
        <c:ser>
          <c:idx val="12"/>
          <c:order val="12"/>
          <c:tx>
            <c:strRef>
              <c:f>'4. most games played'!$N$2</c:f>
            </c:strRef>
          </c:tx>
          <c:spPr>
            <a:solidFill>
              <a:schemeClr val="accent1">
                <a:lumOff val="60000"/>
              </a:schemeClr>
            </a:solidFill>
            <a:ln cmpd="sng">
              <a:solidFill>
                <a:srgbClr val="000000"/>
              </a:solidFill>
            </a:ln>
          </c:spPr>
          <c:cat>
            <c:strRef>
              <c:f>'4. most games played'!$A$3:$A$6</c:f>
            </c:strRef>
          </c:cat>
          <c:val>
            <c:numRef>
              <c:f>'4. most games played'!$N$3:$N$6</c:f>
              <c:numCache/>
            </c:numRef>
          </c:val>
        </c:ser>
        <c:ser>
          <c:idx val="13"/>
          <c:order val="13"/>
          <c:tx>
            <c:strRef>
              <c:f>'4. most games played'!$O$2</c:f>
            </c:strRef>
          </c:tx>
          <c:spPr>
            <a:solidFill>
              <a:schemeClr val="accent2">
                <a:lumOff val="60000"/>
              </a:schemeClr>
            </a:solidFill>
            <a:ln cmpd="sng">
              <a:solidFill>
                <a:srgbClr val="000000"/>
              </a:solidFill>
            </a:ln>
          </c:spPr>
          <c:cat>
            <c:strRef>
              <c:f>'4. most games played'!$A$3:$A$6</c:f>
            </c:strRef>
          </c:cat>
          <c:val>
            <c:numRef>
              <c:f>'4. most games played'!$O$3:$O$6</c:f>
              <c:numCache/>
            </c:numRef>
          </c:val>
        </c:ser>
        <c:ser>
          <c:idx val="14"/>
          <c:order val="14"/>
          <c:tx>
            <c:strRef>
              <c:f>'4. most games played'!$P$2</c:f>
            </c:strRef>
          </c:tx>
          <c:spPr>
            <a:solidFill>
              <a:schemeClr val="accent3">
                <a:lumOff val="60000"/>
              </a:schemeClr>
            </a:solidFill>
            <a:ln cmpd="sng">
              <a:solidFill>
                <a:srgbClr val="000000"/>
              </a:solidFill>
            </a:ln>
          </c:spPr>
          <c:cat>
            <c:strRef>
              <c:f>'4. most games played'!$A$3:$A$6</c:f>
            </c:strRef>
          </c:cat>
          <c:val>
            <c:numRef>
              <c:f>'4. most games played'!$P$3:$P$6</c:f>
              <c:numCache/>
            </c:numRef>
          </c:val>
        </c:ser>
        <c:ser>
          <c:idx val="15"/>
          <c:order val="15"/>
          <c:tx>
            <c:strRef>
              <c:f>'4. most games played'!$Q$2</c:f>
            </c:strRef>
          </c:tx>
          <c:spPr>
            <a:solidFill>
              <a:schemeClr val="accent4">
                <a:lumOff val="60000"/>
              </a:schemeClr>
            </a:solidFill>
            <a:ln cmpd="sng">
              <a:solidFill>
                <a:srgbClr val="000000"/>
              </a:solidFill>
            </a:ln>
          </c:spPr>
          <c:cat>
            <c:strRef>
              <c:f>'4. most games played'!$A$3:$A$6</c:f>
            </c:strRef>
          </c:cat>
          <c:val>
            <c:numRef>
              <c:f>'4. most games played'!$Q$3:$Q$6</c:f>
              <c:numCache/>
            </c:numRef>
          </c:val>
        </c:ser>
        <c:ser>
          <c:idx val="16"/>
          <c:order val="16"/>
          <c:tx>
            <c:strRef>
              <c:f>'4. most games played'!$R$2</c:f>
            </c:strRef>
          </c:tx>
          <c:spPr>
            <a:solidFill>
              <a:schemeClr val="accent5">
                <a:lumOff val="60000"/>
              </a:schemeClr>
            </a:solidFill>
            <a:ln cmpd="sng">
              <a:solidFill>
                <a:srgbClr val="000000"/>
              </a:solidFill>
            </a:ln>
          </c:spPr>
          <c:cat>
            <c:strRef>
              <c:f>'4. most games played'!$A$3:$A$6</c:f>
            </c:strRef>
          </c:cat>
          <c:val>
            <c:numRef>
              <c:f>'4. most games played'!$R$3:$R$6</c:f>
              <c:numCache/>
            </c:numRef>
          </c:val>
        </c:ser>
        <c:ser>
          <c:idx val="17"/>
          <c:order val="17"/>
          <c:tx>
            <c:strRef>
              <c:f>'4. most games played'!$S$2</c:f>
            </c:strRef>
          </c:tx>
          <c:spPr>
            <a:solidFill>
              <a:schemeClr val="accent6">
                <a:lumOff val="60000"/>
              </a:schemeClr>
            </a:solidFill>
            <a:ln cmpd="sng">
              <a:solidFill>
                <a:srgbClr val="000000"/>
              </a:solidFill>
            </a:ln>
          </c:spPr>
          <c:cat>
            <c:strRef>
              <c:f>'4. most games played'!$A$3:$A$6</c:f>
            </c:strRef>
          </c:cat>
          <c:val>
            <c:numRef>
              <c:f>'4. most games played'!$S$3:$S$6</c:f>
              <c:numCache/>
            </c:numRef>
          </c:val>
        </c:ser>
        <c:ser>
          <c:idx val="18"/>
          <c:order val="18"/>
          <c:tx>
            <c:strRef>
              <c:f>'4. most games played'!$T$2</c:f>
            </c:strRef>
          </c:tx>
          <c:spPr>
            <a:solidFill>
              <a:schemeClr val="accent1">
                <a:lumOff val="90000"/>
              </a:schemeClr>
            </a:solidFill>
            <a:ln cmpd="sng">
              <a:solidFill>
                <a:srgbClr val="000000"/>
              </a:solidFill>
            </a:ln>
          </c:spPr>
          <c:cat>
            <c:strRef>
              <c:f>'4. most games played'!$A$3:$A$6</c:f>
            </c:strRef>
          </c:cat>
          <c:val>
            <c:numRef>
              <c:f>'4. most games played'!$T$3:$T$6</c:f>
              <c:numCache/>
            </c:numRef>
          </c:val>
        </c:ser>
        <c:ser>
          <c:idx val="19"/>
          <c:order val="19"/>
          <c:tx>
            <c:strRef>
              <c:f>'4. most games played'!$U$2</c:f>
            </c:strRef>
          </c:tx>
          <c:spPr>
            <a:solidFill>
              <a:schemeClr val="accent2">
                <a:lumOff val="90000"/>
              </a:schemeClr>
            </a:solidFill>
            <a:ln cmpd="sng">
              <a:solidFill>
                <a:srgbClr val="000000"/>
              </a:solidFill>
            </a:ln>
          </c:spPr>
          <c:cat>
            <c:strRef>
              <c:f>'4. most games played'!$A$3:$A$6</c:f>
            </c:strRef>
          </c:cat>
          <c:val>
            <c:numRef>
              <c:f>'4. most games played'!$U$3:$U$6</c:f>
              <c:numCache/>
            </c:numRef>
          </c:val>
        </c:ser>
        <c:ser>
          <c:idx val="20"/>
          <c:order val="20"/>
          <c:tx>
            <c:strRef>
              <c:f>'4. most games played'!$V$2</c:f>
            </c:strRef>
          </c:tx>
          <c:spPr>
            <a:solidFill>
              <a:schemeClr val="accent3">
                <a:lumOff val="90000"/>
              </a:schemeClr>
            </a:solidFill>
            <a:ln cmpd="sng">
              <a:solidFill>
                <a:srgbClr val="000000"/>
              </a:solidFill>
            </a:ln>
          </c:spPr>
          <c:cat>
            <c:strRef>
              <c:f>'4. most games played'!$A$3:$A$6</c:f>
            </c:strRef>
          </c:cat>
          <c:val>
            <c:numRef>
              <c:f>'4. most games played'!$V$3:$V$6</c:f>
              <c:numCache/>
            </c:numRef>
          </c:val>
        </c:ser>
        <c:ser>
          <c:idx val="21"/>
          <c:order val="21"/>
          <c:tx>
            <c:strRef>
              <c:f>'4. most games played'!$W$2</c:f>
            </c:strRef>
          </c:tx>
          <c:spPr>
            <a:solidFill>
              <a:schemeClr val="accent4">
                <a:lumOff val="90000"/>
              </a:schemeClr>
            </a:solidFill>
            <a:ln cmpd="sng">
              <a:solidFill>
                <a:srgbClr val="000000"/>
              </a:solidFill>
            </a:ln>
          </c:spPr>
          <c:cat>
            <c:strRef>
              <c:f>'4. most games played'!$A$3:$A$6</c:f>
            </c:strRef>
          </c:cat>
          <c:val>
            <c:numRef>
              <c:f>'4. most games played'!$W$3:$W$6</c:f>
              <c:numCache/>
            </c:numRef>
          </c:val>
        </c:ser>
        <c:ser>
          <c:idx val="22"/>
          <c:order val="22"/>
          <c:tx>
            <c:strRef>
              <c:f>'4. most games played'!$X$2</c:f>
            </c:strRef>
          </c:tx>
          <c:spPr>
            <a:solidFill>
              <a:schemeClr val="accent5">
                <a:lumOff val="90000"/>
              </a:schemeClr>
            </a:solidFill>
            <a:ln cmpd="sng">
              <a:solidFill>
                <a:srgbClr val="000000"/>
              </a:solidFill>
            </a:ln>
          </c:spPr>
          <c:cat>
            <c:strRef>
              <c:f>'4. most games played'!$A$3:$A$6</c:f>
            </c:strRef>
          </c:cat>
          <c:val>
            <c:numRef>
              <c:f>'4. most games played'!$X$3:$X$6</c:f>
              <c:numCache/>
            </c:numRef>
          </c:val>
        </c:ser>
        <c:ser>
          <c:idx val="23"/>
          <c:order val="23"/>
          <c:tx>
            <c:strRef>
              <c:f>'4. most games played'!$Y$2</c:f>
            </c:strRef>
          </c:tx>
          <c:spPr>
            <a:solidFill>
              <a:schemeClr val="accent6">
                <a:lumOff val="90000"/>
              </a:schemeClr>
            </a:solidFill>
            <a:ln cmpd="sng">
              <a:solidFill>
                <a:srgbClr val="000000"/>
              </a:solidFill>
            </a:ln>
          </c:spPr>
          <c:cat>
            <c:strRef>
              <c:f>'4. most games played'!$A$3:$A$6</c:f>
            </c:strRef>
          </c:cat>
          <c:val>
            <c:numRef>
              <c:f>'4. most games played'!$Y$3:$Y$6</c:f>
              <c:numCache/>
            </c:numRef>
          </c:val>
        </c:ser>
        <c:ser>
          <c:idx val="24"/>
          <c:order val="24"/>
          <c:tx>
            <c:strRef>
              <c:f>'4. most games played'!$Z$2</c:f>
            </c:strRef>
          </c:tx>
          <c:spPr>
            <a:solidFill>
              <a:schemeClr val="accent1">
                <a:lumOff val="120000"/>
              </a:schemeClr>
            </a:solidFill>
            <a:ln cmpd="sng">
              <a:solidFill>
                <a:srgbClr val="000000"/>
              </a:solidFill>
            </a:ln>
          </c:spPr>
          <c:cat>
            <c:strRef>
              <c:f>'4. most games played'!$A$3:$A$6</c:f>
            </c:strRef>
          </c:cat>
          <c:val>
            <c:numRef>
              <c:f>'4. most games played'!$Z$3:$Z$6</c:f>
              <c:numCache/>
            </c:numRef>
          </c:val>
        </c:ser>
        <c:ser>
          <c:idx val="25"/>
          <c:order val="25"/>
          <c:tx>
            <c:strRef>
              <c:f>'4. most games played'!$AA$2</c:f>
            </c:strRef>
          </c:tx>
          <c:spPr>
            <a:solidFill>
              <a:schemeClr val="accent2">
                <a:lumOff val="120000"/>
              </a:schemeClr>
            </a:solidFill>
            <a:ln cmpd="sng">
              <a:solidFill>
                <a:srgbClr val="000000"/>
              </a:solidFill>
            </a:ln>
          </c:spPr>
          <c:cat>
            <c:strRef>
              <c:f>'4. most games played'!$A$3:$A$6</c:f>
            </c:strRef>
          </c:cat>
          <c:val>
            <c:numRef>
              <c:f>'4. most games played'!$AA$3:$AA$6</c:f>
              <c:numCache/>
            </c:numRef>
          </c:val>
        </c:ser>
        <c:ser>
          <c:idx val="26"/>
          <c:order val="26"/>
          <c:tx>
            <c:strRef>
              <c:f>'4. most games played'!$AB$2</c:f>
            </c:strRef>
          </c:tx>
          <c:spPr>
            <a:solidFill>
              <a:schemeClr val="accent3">
                <a:lumOff val="120000"/>
              </a:schemeClr>
            </a:solidFill>
            <a:ln cmpd="sng">
              <a:solidFill>
                <a:srgbClr val="000000"/>
              </a:solidFill>
            </a:ln>
          </c:spPr>
          <c:cat>
            <c:strRef>
              <c:f>'4. most games played'!$A$3:$A$6</c:f>
            </c:strRef>
          </c:cat>
          <c:val>
            <c:numRef>
              <c:f>'4. most games played'!$AB$3:$AB$6</c:f>
              <c:numCache/>
            </c:numRef>
          </c:val>
        </c:ser>
        <c:ser>
          <c:idx val="27"/>
          <c:order val="27"/>
          <c:tx>
            <c:strRef>
              <c:f>'4. most games played'!$AC$2</c:f>
            </c:strRef>
          </c:tx>
          <c:spPr>
            <a:solidFill>
              <a:schemeClr val="accent4">
                <a:lumOff val="120000"/>
              </a:schemeClr>
            </a:solidFill>
            <a:ln cmpd="sng">
              <a:solidFill>
                <a:srgbClr val="000000"/>
              </a:solidFill>
            </a:ln>
          </c:spPr>
          <c:cat>
            <c:strRef>
              <c:f>'4. most games played'!$A$3:$A$6</c:f>
            </c:strRef>
          </c:cat>
          <c:val>
            <c:numRef>
              <c:f>'4. most games played'!$AC$3:$AC$6</c:f>
              <c:numCache/>
            </c:numRef>
          </c:val>
        </c:ser>
        <c:ser>
          <c:idx val="28"/>
          <c:order val="28"/>
          <c:tx>
            <c:strRef>
              <c:f>'4. most games played'!$AD$2</c:f>
            </c:strRef>
          </c:tx>
          <c:spPr>
            <a:solidFill>
              <a:schemeClr val="accent5">
                <a:lumOff val="120000"/>
              </a:schemeClr>
            </a:solidFill>
            <a:ln cmpd="sng">
              <a:solidFill>
                <a:srgbClr val="000000"/>
              </a:solidFill>
            </a:ln>
          </c:spPr>
          <c:cat>
            <c:strRef>
              <c:f>'4. most games played'!$A$3:$A$6</c:f>
            </c:strRef>
          </c:cat>
          <c:val>
            <c:numRef>
              <c:f>'4. most games played'!$AD$3:$AD$6</c:f>
              <c:numCache/>
            </c:numRef>
          </c:val>
        </c:ser>
        <c:ser>
          <c:idx val="29"/>
          <c:order val="29"/>
          <c:tx>
            <c:strRef>
              <c:f>'4. most games played'!$AE$2</c:f>
            </c:strRef>
          </c:tx>
          <c:spPr>
            <a:solidFill>
              <a:schemeClr val="accent6">
                <a:lumOff val="120000"/>
              </a:schemeClr>
            </a:solidFill>
            <a:ln cmpd="sng">
              <a:solidFill>
                <a:srgbClr val="000000"/>
              </a:solidFill>
            </a:ln>
          </c:spPr>
          <c:cat>
            <c:strRef>
              <c:f>'4. most games played'!$A$3:$A$6</c:f>
            </c:strRef>
          </c:cat>
          <c:val>
            <c:numRef>
              <c:f>'4. most games played'!$AE$3:$AE$6</c:f>
              <c:numCache/>
            </c:numRef>
          </c:val>
        </c:ser>
        <c:ser>
          <c:idx val="30"/>
          <c:order val="30"/>
          <c:tx>
            <c:strRef>
              <c:f>'4. most games played'!$AF$2</c:f>
            </c:strRef>
          </c:tx>
          <c:spPr>
            <a:solidFill>
              <a:schemeClr val="accent1">
                <a:lumOff val="150000"/>
              </a:schemeClr>
            </a:solidFill>
            <a:ln cmpd="sng">
              <a:solidFill>
                <a:srgbClr val="000000"/>
              </a:solidFill>
            </a:ln>
          </c:spPr>
          <c:cat>
            <c:strRef>
              <c:f>'4. most games played'!$A$3:$A$6</c:f>
            </c:strRef>
          </c:cat>
          <c:val>
            <c:numRef>
              <c:f>'4. most games played'!$AF$3:$AF$6</c:f>
              <c:numCache/>
            </c:numRef>
          </c:val>
        </c:ser>
        <c:ser>
          <c:idx val="31"/>
          <c:order val="31"/>
          <c:tx>
            <c:strRef>
              <c:f>'4. most games played'!$AG$2</c:f>
            </c:strRef>
          </c:tx>
          <c:spPr>
            <a:solidFill>
              <a:schemeClr val="accent2">
                <a:lumOff val="150000"/>
              </a:schemeClr>
            </a:solidFill>
            <a:ln cmpd="sng">
              <a:solidFill>
                <a:srgbClr val="000000"/>
              </a:solidFill>
            </a:ln>
          </c:spPr>
          <c:cat>
            <c:strRef>
              <c:f>'4. most games played'!$A$3:$A$6</c:f>
            </c:strRef>
          </c:cat>
          <c:val>
            <c:numRef>
              <c:f>'4. most games played'!$AG$3:$AG$6</c:f>
              <c:numCache/>
            </c:numRef>
          </c:val>
        </c:ser>
        <c:ser>
          <c:idx val="32"/>
          <c:order val="32"/>
          <c:tx>
            <c:strRef>
              <c:f>'4. most games played'!$AH$2</c:f>
            </c:strRef>
          </c:tx>
          <c:spPr>
            <a:solidFill>
              <a:schemeClr val="accent3">
                <a:lumOff val="150000"/>
              </a:schemeClr>
            </a:solidFill>
            <a:ln cmpd="sng">
              <a:solidFill>
                <a:srgbClr val="000000"/>
              </a:solidFill>
            </a:ln>
          </c:spPr>
          <c:cat>
            <c:strRef>
              <c:f>'4. most games played'!$A$3:$A$6</c:f>
            </c:strRef>
          </c:cat>
          <c:val>
            <c:numRef>
              <c:f>'4. most games played'!$AH$3:$AH$6</c:f>
              <c:numCache/>
            </c:numRef>
          </c:val>
        </c:ser>
        <c:ser>
          <c:idx val="33"/>
          <c:order val="33"/>
          <c:tx>
            <c:strRef>
              <c:f>'4. most games played'!$AI$2</c:f>
            </c:strRef>
          </c:tx>
          <c:spPr>
            <a:solidFill>
              <a:schemeClr val="accent4">
                <a:lumOff val="150000"/>
              </a:schemeClr>
            </a:solidFill>
            <a:ln cmpd="sng">
              <a:solidFill>
                <a:srgbClr val="000000"/>
              </a:solidFill>
            </a:ln>
          </c:spPr>
          <c:cat>
            <c:strRef>
              <c:f>'4. most games played'!$A$3:$A$6</c:f>
            </c:strRef>
          </c:cat>
          <c:val>
            <c:numRef>
              <c:f>'4. most games played'!$AI$3:$AI$6</c:f>
              <c:numCache/>
            </c:numRef>
          </c:val>
        </c:ser>
        <c:ser>
          <c:idx val="34"/>
          <c:order val="34"/>
          <c:tx>
            <c:strRef>
              <c:f>'4. most games played'!$AJ$2</c:f>
            </c:strRef>
          </c:tx>
          <c:spPr>
            <a:solidFill>
              <a:schemeClr val="accent5">
                <a:lumOff val="150000"/>
              </a:schemeClr>
            </a:solidFill>
            <a:ln cmpd="sng">
              <a:solidFill>
                <a:srgbClr val="000000"/>
              </a:solidFill>
            </a:ln>
          </c:spPr>
          <c:cat>
            <c:strRef>
              <c:f>'4. most games played'!$A$3:$A$6</c:f>
            </c:strRef>
          </c:cat>
          <c:val>
            <c:numRef>
              <c:f>'4. most games played'!$AJ$3:$AJ$6</c:f>
              <c:numCache/>
            </c:numRef>
          </c:val>
        </c:ser>
        <c:ser>
          <c:idx val="35"/>
          <c:order val="35"/>
          <c:tx>
            <c:strRef>
              <c:f>'4. most games played'!$AK$2</c:f>
            </c:strRef>
          </c:tx>
          <c:spPr>
            <a:solidFill>
              <a:schemeClr val="accent6">
                <a:lumOff val="150000"/>
              </a:schemeClr>
            </a:solidFill>
            <a:ln cmpd="sng">
              <a:solidFill>
                <a:srgbClr val="000000"/>
              </a:solidFill>
            </a:ln>
          </c:spPr>
          <c:cat>
            <c:strRef>
              <c:f>'4. most games played'!$A$3:$A$6</c:f>
            </c:strRef>
          </c:cat>
          <c:val>
            <c:numRef>
              <c:f>'4. most games played'!$AK$3:$AK$6</c:f>
              <c:numCache/>
            </c:numRef>
          </c:val>
        </c:ser>
        <c:ser>
          <c:idx val="36"/>
          <c:order val="36"/>
          <c:tx>
            <c:strRef>
              <c:f>'4. most games played'!$AL$2</c:f>
            </c:strRef>
          </c:tx>
          <c:spPr>
            <a:solidFill>
              <a:schemeClr val="accent1">
                <a:lumOff val="180000"/>
              </a:schemeClr>
            </a:solidFill>
            <a:ln cmpd="sng">
              <a:solidFill>
                <a:srgbClr val="000000"/>
              </a:solidFill>
            </a:ln>
          </c:spPr>
          <c:cat>
            <c:strRef>
              <c:f>'4. most games played'!$A$3:$A$6</c:f>
            </c:strRef>
          </c:cat>
          <c:val>
            <c:numRef>
              <c:f>'4. most games played'!$AL$3:$AL$6</c:f>
              <c:numCache/>
            </c:numRef>
          </c:val>
        </c:ser>
        <c:ser>
          <c:idx val="37"/>
          <c:order val="37"/>
          <c:tx>
            <c:strRef>
              <c:f>'4. most games played'!$AM$2</c:f>
            </c:strRef>
          </c:tx>
          <c:spPr>
            <a:solidFill>
              <a:schemeClr val="accent2">
                <a:lumOff val="180000"/>
              </a:schemeClr>
            </a:solidFill>
            <a:ln cmpd="sng">
              <a:solidFill>
                <a:srgbClr val="000000"/>
              </a:solidFill>
            </a:ln>
          </c:spPr>
          <c:cat>
            <c:strRef>
              <c:f>'4. most games played'!$A$3:$A$6</c:f>
            </c:strRef>
          </c:cat>
          <c:val>
            <c:numRef>
              <c:f>'4. most games played'!$AM$3:$AM$6</c:f>
              <c:numCache/>
            </c:numRef>
          </c:val>
        </c:ser>
        <c:ser>
          <c:idx val="38"/>
          <c:order val="38"/>
          <c:tx>
            <c:strRef>
              <c:f>'4. most games played'!$AN$2</c:f>
            </c:strRef>
          </c:tx>
          <c:spPr>
            <a:solidFill>
              <a:schemeClr val="accent3">
                <a:lumOff val="180000"/>
              </a:schemeClr>
            </a:solidFill>
            <a:ln cmpd="sng">
              <a:solidFill>
                <a:srgbClr val="000000"/>
              </a:solidFill>
            </a:ln>
          </c:spPr>
          <c:cat>
            <c:strRef>
              <c:f>'4. most games played'!$A$3:$A$6</c:f>
            </c:strRef>
          </c:cat>
          <c:val>
            <c:numRef>
              <c:f>'4. most games played'!$AN$3:$AN$6</c:f>
              <c:numCache/>
            </c:numRef>
          </c:val>
        </c:ser>
        <c:ser>
          <c:idx val="39"/>
          <c:order val="39"/>
          <c:tx>
            <c:strRef>
              <c:f>'4. most games played'!$AO$2</c:f>
            </c:strRef>
          </c:tx>
          <c:spPr>
            <a:solidFill>
              <a:schemeClr val="accent4">
                <a:lumOff val="180000"/>
              </a:schemeClr>
            </a:solidFill>
            <a:ln cmpd="sng">
              <a:solidFill>
                <a:srgbClr val="000000"/>
              </a:solidFill>
            </a:ln>
          </c:spPr>
          <c:cat>
            <c:strRef>
              <c:f>'4. most games played'!$A$3:$A$6</c:f>
            </c:strRef>
          </c:cat>
          <c:val>
            <c:numRef>
              <c:f>'4. most games played'!$AO$3:$AO$6</c:f>
              <c:numCache/>
            </c:numRef>
          </c:val>
        </c:ser>
        <c:ser>
          <c:idx val="40"/>
          <c:order val="40"/>
          <c:tx>
            <c:strRef>
              <c:f>'4. most games played'!$AP$2</c:f>
            </c:strRef>
          </c:tx>
          <c:spPr>
            <a:solidFill>
              <a:schemeClr val="accent5">
                <a:lumOff val="180000"/>
              </a:schemeClr>
            </a:solidFill>
            <a:ln cmpd="sng">
              <a:solidFill>
                <a:srgbClr val="000000"/>
              </a:solidFill>
            </a:ln>
          </c:spPr>
          <c:cat>
            <c:strRef>
              <c:f>'4. most games played'!$A$3:$A$6</c:f>
            </c:strRef>
          </c:cat>
          <c:val>
            <c:numRef>
              <c:f>'4. most games played'!$AP$3:$AP$6</c:f>
              <c:numCache/>
            </c:numRef>
          </c:val>
        </c:ser>
        <c:ser>
          <c:idx val="41"/>
          <c:order val="41"/>
          <c:tx>
            <c:strRef>
              <c:f>'4. most games played'!$AQ$2</c:f>
            </c:strRef>
          </c:tx>
          <c:spPr>
            <a:solidFill>
              <a:schemeClr val="accent6">
                <a:lumOff val="180000"/>
              </a:schemeClr>
            </a:solidFill>
            <a:ln cmpd="sng">
              <a:solidFill>
                <a:srgbClr val="000000"/>
              </a:solidFill>
            </a:ln>
          </c:spPr>
          <c:cat>
            <c:strRef>
              <c:f>'4. most games played'!$A$3:$A$6</c:f>
            </c:strRef>
          </c:cat>
          <c:val>
            <c:numRef>
              <c:f>'4. most games played'!$AQ$3:$AQ$6</c:f>
              <c:numCache/>
            </c:numRef>
          </c:val>
        </c:ser>
        <c:ser>
          <c:idx val="42"/>
          <c:order val="42"/>
          <c:tx>
            <c:strRef>
              <c:f>'4. most games played'!$AR$2</c:f>
            </c:strRef>
          </c:tx>
          <c:spPr>
            <a:solidFill>
              <a:schemeClr val="accent1">
                <a:lumOff val="209999"/>
              </a:schemeClr>
            </a:solidFill>
            <a:ln cmpd="sng">
              <a:solidFill>
                <a:srgbClr val="000000"/>
              </a:solidFill>
            </a:ln>
          </c:spPr>
          <c:cat>
            <c:strRef>
              <c:f>'4. most games played'!$A$3:$A$6</c:f>
            </c:strRef>
          </c:cat>
          <c:val>
            <c:numRef>
              <c:f>'4. most games played'!$AR$3:$AR$6</c:f>
              <c:numCache/>
            </c:numRef>
          </c:val>
        </c:ser>
        <c:ser>
          <c:idx val="43"/>
          <c:order val="43"/>
          <c:tx>
            <c:strRef>
              <c:f>'4. most games played'!$AS$2</c:f>
            </c:strRef>
          </c:tx>
          <c:spPr>
            <a:solidFill>
              <a:schemeClr val="accent2">
                <a:lumOff val="209999"/>
              </a:schemeClr>
            </a:solidFill>
            <a:ln cmpd="sng">
              <a:solidFill>
                <a:srgbClr val="000000"/>
              </a:solidFill>
            </a:ln>
          </c:spPr>
          <c:cat>
            <c:strRef>
              <c:f>'4. most games played'!$A$3:$A$6</c:f>
            </c:strRef>
          </c:cat>
          <c:val>
            <c:numRef>
              <c:f>'4. most games played'!$AS$3:$AS$6</c:f>
              <c:numCache/>
            </c:numRef>
          </c:val>
        </c:ser>
        <c:ser>
          <c:idx val="44"/>
          <c:order val="44"/>
          <c:tx>
            <c:strRef>
              <c:f>'4. most games played'!$AT$2</c:f>
            </c:strRef>
          </c:tx>
          <c:spPr>
            <a:solidFill>
              <a:schemeClr val="accent3">
                <a:lumOff val="209999"/>
              </a:schemeClr>
            </a:solidFill>
            <a:ln cmpd="sng">
              <a:solidFill>
                <a:srgbClr val="000000"/>
              </a:solidFill>
            </a:ln>
          </c:spPr>
          <c:cat>
            <c:strRef>
              <c:f>'4. most games played'!$A$3:$A$6</c:f>
            </c:strRef>
          </c:cat>
          <c:val>
            <c:numRef>
              <c:f>'4. most games played'!$AT$3:$AT$6</c:f>
              <c:numCache/>
            </c:numRef>
          </c:val>
        </c:ser>
        <c:ser>
          <c:idx val="45"/>
          <c:order val="45"/>
          <c:tx>
            <c:strRef>
              <c:f>'4. most games played'!$AU$2</c:f>
            </c:strRef>
          </c:tx>
          <c:spPr>
            <a:solidFill>
              <a:schemeClr val="accent4">
                <a:lumOff val="209999"/>
              </a:schemeClr>
            </a:solidFill>
            <a:ln cmpd="sng">
              <a:solidFill>
                <a:srgbClr val="000000"/>
              </a:solidFill>
            </a:ln>
          </c:spPr>
          <c:cat>
            <c:strRef>
              <c:f>'4. most games played'!$A$3:$A$6</c:f>
            </c:strRef>
          </c:cat>
          <c:val>
            <c:numRef>
              <c:f>'4. most games played'!$AU$3:$AU$6</c:f>
              <c:numCache/>
            </c:numRef>
          </c:val>
        </c:ser>
        <c:ser>
          <c:idx val="46"/>
          <c:order val="46"/>
          <c:tx>
            <c:strRef>
              <c:f>'4. most games played'!$AV$2</c:f>
            </c:strRef>
          </c:tx>
          <c:spPr>
            <a:solidFill>
              <a:schemeClr val="accent5">
                <a:lumOff val="209999"/>
              </a:schemeClr>
            </a:solidFill>
            <a:ln cmpd="sng">
              <a:solidFill>
                <a:srgbClr val="000000"/>
              </a:solidFill>
            </a:ln>
          </c:spPr>
          <c:cat>
            <c:strRef>
              <c:f>'4. most games played'!$A$3:$A$6</c:f>
            </c:strRef>
          </c:cat>
          <c:val>
            <c:numRef>
              <c:f>'4. most games played'!$AV$3:$AV$6</c:f>
              <c:numCache/>
            </c:numRef>
          </c:val>
        </c:ser>
        <c:ser>
          <c:idx val="47"/>
          <c:order val="47"/>
          <c:tx>
            <c:strRef>
              <c:f>'4. most games played'!$AW$2</c:f>
            </c:strRef>
          </c:tx>
          <c:spPr>
            <a:solidFill>
              <a:schemeClr val="accent6">
                <a:lumOff val="209999"/>
              </a:schemeClr>
            </a:solidFill>
            <a:ln cmpd="sng">
              <a:solidFill>
                <a:srgbClr val="000000"/>
              </a:solidFill>
            </a:ln>
          </c:spPr>
          <c:cat>
            <c:strRef>
              <c:f>'4. most games played'!$A$3:$A$6</c:f>
            </c:strRef>
          </c:cat>
          <c:val>
            <c:numRef>
              <c:f>'4. most games played'!$AW$3:$AW$6</c:f>
              <c:numCache/>
            </c:numRef>
          </c:val>
        </c:ser>
        <c:ser>
          <c:idx val="48"/>
          <c:order val="48"/>
          <c:tx>
            <c:strRef>
              <c:f>'4. most games played'!$AX$2</c:f>
            </c:strRef>
          </c:tx>
          <c:spPr>
            <a:solidFill>
              <a:schemeClr val="accent1">
                <a:lumOff val="240000"/>
              </a:schemeClr>
            </a:solidFill>
            <a:ln cmpd="sng">
              <a:solidFill>
                <a:srgbClr val="000000"/>
              </a:solidFill>
            </a:ln>
          </c:spPr>
          <c:cat>
            <c:strRef>
              <c:f>'4. most games played'!$A$3:$A$6</c:f>
            </c:strRef>
          </c:cat>
          <c:val>
            <c:numRef>
              <c:f>'4. most games played'!$AX$3:$AX$6</c:f>
              <c:numCache/>
            </c:numRef>
          </c:val>
        </c:ser>
        <c:ser>
          <c:idx val="49"/>
          <c:order val="49"/>
          <c:tx>
            <c:strRef>
              <c:f>'4. most games played'!$AY$2</c:f>
            </c:strRef>
          </c:tx>
          <c:spPr>
            <a:solidFill>
              <a:schemeClr val="accent2">
                <a:lumOff val="240000"/>
              </a:schemeClr>
            </a:solidFill>
            <a:ln cmpd="sng">
              <a:solidFill>
                <a:srgbClr val="000000"/>
              </a:solidFill>
            </a:ln>
          </c:spPr>
          <c:cat>
            <c:strRef>
              <c:f>'4. most games played'!$A$3:$A$6</c:f>
            </c:strRef>
          </c:cat>
          <c:val>
            <c:numRef>
              <c:f>'4. most games played'!$AY$3:$AY$6</c:f>
              <c:numCache/>
            </c:numRef>
          </c:val>
        </c:ser>
        <c:ser>
          <c:idx val="50"/>
          <c:order val="50"/>
          <c:tx>
            <c:strRef>
              <c:f>'4. most games played'!$AZ$2</c:f>
            </c:strRef>
          </c:tx>
          <c:spPr>
            <a:solidFill>
              <a:schemeClr val="accent3">
                <a:lumOff val="240000"/>
              </a:schemeClr>
            </a:solidFill>
            <a:ln cmpd="sng">
              <a:solidFill>
                <a:srgbClr val="000000"/>
              </a:solidFill>
            </a:ln>
          </c:spPr>
          <c:cat>
            <c:strRef>
              <c:f>'4. most games played'!$A$3:$A$6</c:f>
            </c:strRef>
          </c:cat>
          <c:val>
            <c:numRef>
              <c:f>'4. most games played'!$AZ$3:$AZ$6</c:f>
              <c:numCache/>
            </c:numRef>
          </c:val>
        </c:ser>
        <c:ser>
          <c:idx val="51"/>
          <c:order val="51"/>
          <c:tx>
            <c:strRef>
              <c:f>'4. most games played'!$BA$2</c:f>
            </c:strRef>
          </c:tx>
          <c:spPr>
            <a:solidFill>
              <a:schemeClr val="accent4">
                <a:lumOff val="240000"/>
              </a:schemeClr>
            </a:solidFill>
            <a:ln cmpd="sng">
              <a:solidFill>
                <a:srgbClr val="000000"/>
              </a:solidFill>
            </a:ln>
          </c:spPr>
          <c:cat>
            <c:strRef>
              <c:f>'4. most games played'!$A$3:$A$6</c:f>
            </c:strRef>
          </c:cat>
          <c:val>
            <c:numRef>
              <c:f>'4. most games played'!$BA$3:$BA$6</c:f>
              <c:numCache/>
            </c:numRef>
          </c:val>
        </c:ser>
        <c:ser>
          <c:idx val="52"/>
          <c:order val="52"/>
          <c:tx>
            <c:strRef>
              <c:f>'4. most games played'!$BB$2</c:f>
            </c:strRef>
          </c:tx>
          <c:spPr>
            <a:solidFill>
              <a:schemeClr val="accent5">
                <a:lumOff val="240000"/>
              </a:schemeClr>
            </a:solidFill>
            <a:ln cmpd="sng">
              <a:solidFill>
                <a:srgbClr val="000000"/>
              </a:solidFill>
            </a:ln>
          </c:spPr>
          <c:cat>
            <c:strRef>
              <c:f>'4. most games played'!$A$3:$A$6</c:f>
            </c:strRef>
          </c:cat>
          <c:val>
            <c:numRef>
              <c:f>'4. most games played'!$BB$3:$BB$6</c:f>
              <c:numCache/>
            </c:numRef>
          </c:val>
        </c:ser>
        <c:ser>
          <c:idx val="53"/>
          <c:order val="53"/>
          <c:tx>
            <c:strRef>
              <c:f>'4. most games played'!$BC$2</c:f>
            </c:strRef>
          </c:tx>
          <c:spPr>
            <a:solidFill>
              <a:schemeClr val="accent6">
                <a:lumOff val="240000"/>
              </a:schemeClr>
            </a:solidFill>
            <a:ln cmpd="sng">
              <a:solidFill>
                <a:srgbClr val="000000"/>
              </a:solidFill>
            </a:ln>
          </c:spPr>
          <c:cat>
            <c:strRef>
              <c:f>'4. most games played'!$A$3:$A$6</c:f>
            </c:strRef>
          </c:cat>
          <c:val>
            <c:numRef>
              <c:f>'4. most games played'!$BC$3:$BC$6</c:f>
              <c:numCache/>
            </c:numRef>
          </c:val>
        </c:ser>
        <c:ser>
          <c:idx val="54"/>
          <c:order val="54"/>
          <c:tx>
            <c:strRef>
              <c:f>'4. most games played'!$BD$2</c:f>
            </c:strRef>
          </c:tx>
          <c:spPr>
            <a:solidFill>
              <a:schemeClr val="accent1">
                <a:lumOff val="270000"/>
              </a:schemeClr>
            </a:solidFill>
            <a:ln cmpd="sng">
              <a:solidFill>
                <a:srgbClr val="000000"/>
              </a:solidFill>
            </a:ln>
          </c:spPr>
          <c:cat>
            <c:strRef>
              <c:f>'4. most games played'!$A$3:$A$6</c:f>
            </c:strRef>
          </c:cat>
          <c:val>
            <c:numRef>
              <c:f>'4. most games played'!$BD$3:$BD$6</c:f>
              <c:numCache/>
            </c:numRef>
          </c:val>
        </c:ser>
        <c:ser>
          <c:idx val="55"/>
          <c:order val="55"/>
          <c:tx>
            <c:strRef>
              <c:f>'4. most games played'!$BE$2</c:f>
            </c:strRef>
          </c:tx>
          <c:spPr>
            <a:solidFill>
              <a:schemeClr val="accent2">
                <a:lumOff val="270000"/>
              </a:schemeClr>
            </a:solidFill>
            <a:ln cmpd="sng">
              <a:solidFill>
                <a:srgbClr val="000000"/>
              </a:solidFill>
            </a:ln>
          </c:spPr>
          <c:cat>
            <c:strRef>
              <c:f>'4. most games played'!$A$3:$A$6</c:f>
            </c:strRef>
          </c:cat>
          <c:val>
            <c:numRef>
              <c:f>'4. most games played'!$BE$3:$BE$6</c:f>
              <c:numCache/>
            </c:numRef>
          </c:val>
        </c:ser>
        <c:ser>
          <c:idx val="56"/>
          <c:order val="56"/>
          <c:tx>
            <c:strRef>
              <c:f>'4. most games played'!$BF$2</c:f>
            </c:strRef>
          </c:tx>
          <c:spPr>
            <a:solidFill>
              <a:schemeClr val="accent3">
                <a:lumOff val="270000"/>
              </a:schemeClr>
            </a:solidFill>
            <a:ln cmpd="sng">
              <a:solidFill>
                <a:srgbClr val="000000"/>
              </a:solidFill>
            </a:ln>
          </c:spPr>
          <c:cat>
            <c:strRef>
              <c:f>'4. most games played'!$A$3:$A$6</c:f>
            </c:strRef>
          </c:cat>
          <c:val>
            <c:numRef>
              <c:f>'4. most games played'!$BF$3:$BF$6</c:f>
              <c:numCache/>
            </c:numRef>
          </c:val>
        </c:ser>
        <c:ser>
          <c:idx val="57"/>
          <c:order val="57"/>
          <c:tx>
            <c:strRef>
              <c:f>'4. most games played'!$BG$2</c:f>
            </c:strRef>
          </c:tx>
          <c:spPr>
            <a:solidFill>
              <a:schemeClr val="accent4">
                <a:lumOff val="270000"/>
              </a:schemeClr>
            </a:solidFill>
            <a:ln cmpd="sng">
              <a:solidFill>
                <a:srgbClr val="000000"/>
              </a:solidFill>
            </a:ln>
          </c:spPr>
          <c:cat>
            <c:strRef>
              <c:f>'4. most games played'!$A$3:$A$6</c:f>
            </c:strRef>
          </c:cat>
          <c:val>
            <c:numRef>
              <c:f>'4. most games played'!$BG$3:$BG$6</c:f>
              <c:numCache/>
            </c:numRef>
          </c:val>
        </c:ser>
        <c:ser>
          <c:idx val="58"/>
          <c:order val="58"/>
          <c:tx>
            <c:strRef>
              <c:f>'4. most games played'!$BH$2</c:f>
            </c:strRef>
          </c:tx>
          <c:spPr>
            <a:solidFill>
              <a:schemeClr val="accent5">
                <a:lumOff val="270000"/>
              </a:schemeClr>
            </a:solidFill>
            <a:ln cmpd="sng">
              <a:solidFill>
                <a:srgbClr val="000000"/>
              </a:solidFill>
            </a:ln>
          </c:spPr>
          <c:cat>
            <c:strRef>
              <c:f>'4. most games played'!$A$3:$A$6</c:f>
            </c:strRef>
          </c:cat>
          <c:val>
            <c:numRef>
              <c:f>'4. most games played'!$BH$3:$BH$6</c:f>
              <c:numCache/>
            </c:numRef>
          </c:val>
        </c:ser>
        <c:ser>
          <c:idx val="59"/>
          <c:order val="59"/>
          <c:tx>
            <c:strRef>
              <c:f>'4. most games played'!$BI$2</c:f>
            </c:strRef>
          </c:tx>
          <c:spPr>
            <a:solidFill>
              <a:schemeClr val="accent6">
                <a:lumOff val="270000"/>
              </a:schemeClr>
            </a:solidFill>
            <a:ln cmpd="sng">
              <a:solidFill>
                <a:srgbClr val="000000"/>
              </a:solidFill>
            </a:ln>
          </c:spPr>
          <c:cat>
            <c:strRef>
              <c:f>'4. most games played'!$A$3:$A$6</c:f>
            </c:strRef>
          </c:cat>
          <c:val>
            <c:numRef>
              <c:f>'4. most games played'!$BI$3:$BI$6</c:f>
              <c:numCache/>
            </c:numRef>
          </c:val>
        </c:ser>
        <c:ser>
          <c:idx val="60"/>
          <c:order val="60"/>
          <c:tx>
            <c:strRef>
              <c:f>'4. most games played'!$BJ$2</c:f>
            </c:strRef>
          </c:tx>
          <c:spPr>
            <a:solidFill>
              <a:schemeClr val="accent1">
                <a:lumOff val="300000"/>
              </a:schemeClr>
            </a:solidFill>
            <a:ln cmpd="sng">
              <a:solidFill>
                <a:srgbClr val="000000"/>
              </a:solidFill>
            </a:ln>
          </c:spPr>
          <c:cat>
            <c:strRef>
              <c:f>'4. most games played'!$A$3:$A$6</c:f>
            </c:strRef>
          </c:cat>
          <c:val>
            <c:numRef>
              <c:f>'4. most games played'!$BJ$3:$BJ$6</c:f>
              <c:numCache/>
            </c:numRef>
          </c:val>
        </c:ser>
        <c:ser>
          <c:idx val="61"/>
          <c:order val="61"/>
          <c:tx>
            <c:strRef>
              <c:f>'4. most games played'!$BK$2</c:f>
            </c:strRef>
          </c:tx>
          <c:spPr>
            <a:solidFill>
              <a:schemeClr val="accent2">
                <a:lumOff val="300000"/>
              </a:schemeClr>
            </a:solidFill>
            <a:ln cmpd="sng">
              <a:solidFill>
                <a:srgbClr val="000000"/>
              </a:solidFill>
            </a:ln>
          </c:spPr>
          <c:cat>
            <c:strRef>
              <c:f>'4. most games played'!$A$3:$A$6</c:f>
            </c:strRef>
          </c:cat>
          <c:val>
            <c:numRef>
              <c:f>'4. most games played'!$BK$3:$BK$6</c:f>
              <c:numCache/>
            </c:numRef>
          </c:val>
        </c:ser>
        <c:ser>
          <c:idx val="62"/>
          <c:order val="62"/>
          <c:tx>
            <c:strRef>
              <c:f>'4. most games played'!$BL$2</c:f>
            </c:strRef>
          </c:tx>
          <c:spPr>
            <a:solidFill>
              <a:schemeClr val="accent3">
                <a:lumOff val="300000"/>
              </a:schemeClr>
            </a:solidFill>
            <a:ln cmpd="sng">
              <a:solidFill>
                <a:srgbClr val="000000"/>
              </a:solidFill>
            </a:ln>
          </c:spPr>
          <c:cat>
            <c:strRef>
              <c:f>'4. most games played'!$A$3:$A$6</c:f>
            </c:strRef>
          </c:cat>
          <c:val>
            <c:numRef>
              <c:f>'4. most games played'!$BL$3:$BL$6</c:f>
              <c:numCache/>
            </c:numRef>
          </c:val>
        </c:ser>
        <c:ser>
          <c:idx val="63"/>
          <c:order val="63"/>
          <c:tx>
            <c:strRef>
              <c:f>'4. most games played'!$BM$2</c:f>
            </c:strRef>
          </c:tx>
          <c:spPr>
            <a:solidFill>
              <a:schemeClr val="accent4">
                <a:lumOff val="300000"/>
              </a:schemeClr>
            </a:solidFill>
            <a:ln cmpd="sng">
              <a:solidFill>
                <a:srgbClr val="000000"/>
              </a:solidFill>
            </a:ln>
          </c:spPr>
          <c:cat>
            <c:strRef>
              <c:f>'4. most games played'!$A$3:$A$6</c:f>
            </c:strRef>
          </c:cat>
          <c:val>
            <c:numRef>
              <c:f>'4. most games played'!$BM$3:$BM$6</c:f>
              <c:numCache/>
            </c:numRef>
          </c:val>
        </c:ser>
        <c:ser>
          <c:idx val="64"/>
          <c:order val="64"/>
          <c:tx>
            <c:strRef>
              <c:f>'4. most games played'!$BN$2</c:f>
            </c:strRef>
          </c:tx>
          <c:spPr>
            <a:solidFill>
              <a:schemeClr val="accent5">
                <a:lumOff val="300000"/>
              </a:schemeClr>
            </a:solidFill>
            <a:ln cmpd="sng">
              <a:solidFill>
                <a:srgbClr val="000000"/>
              </a:solidFill>
            </a:ln>
          </c:spPr>
          <c:cat>
            <c:strRef>
              <c:f>'4. most games played'!$A$3:$A$6</c:f>
            </c:strRef>
          </c:cat>
          <c:val>
            <c:numRef>
              <c:f>'4. most games played'!$BN$3:$BN$6</c:f>
              <c:numCache/>
            </c:numRef>
          </c:val>
        </c:ser>
        <c:ser>
          <c:idx val="65"/>
          <c:order val="65"/>
          <c:tx>
            <c:strRef>
              <c:f>'4. most games played'!$BO$2</c:f>
            </c:strRef>
          </c:tx>
          <c:spPr>
            <a:solidFill>
              <a:schemeClr val="accent6">
                <a:lumOff val="300000"/>
              </a:schemeClr>
            </a:solidFill>
            <a:ln cmpd="sng">
              <a:solidFill>
                <a:srgbClr val="000000"/>
              </a:solidFill>
            </a:ln>
          </c:spPr>
          <c:cat>
            <c:strRef>
              <c:f>'4. most games played'!$A$3:$A$6</c:f>
            </c:strRef>
          </c:cat>
          <c:val>
            <c:numRef>
              <c:f>'4. most games played'!$BO$3:$BO$6</c:f>
              <c:numCache/>
            </c:numRef>
          </c:val>
        </c:ser>
        <c:ser>
          <c:idx val="66"/>
          <c:order val="66"/>
          <c:tx>
            <c:strRef>
              <c:f>'4. most games played'!$BP$2</c:f>
            </c:strRef>
          </c:tx>
          <c:spPr>
            <a:solidFill>
              <a:schemeClr val="accent1">
                <a:lumOff val="330000"/>
              </a:schemeClr>
            </a:solidFill>
            <a:ln cmpd="sng">
              <a:solidFill>
                <a:srgbClr val="000000"/>
              </a:solidFill>
            </a:ln>
          </c:spPr>
          <c:cat>
            <c:strRef>
              <c:f>'4. most games played'!$A$3:$A$6</c:f>
            </c:strRef>
          </c:cat>
          <c:val>
            <c:numRef>
              <c:f>'4. most games played'!$BP$3:$BP$6</c:f>
              <c:numCache/>
            </c:numRef>
          </c:val>
        </c:ser>
        <c:ser>
          <c:idx val="67"/>
          <c:order val="67"/>
          <c:tx>
            <c:strRef>
              <c:f>'4. most games played'!$BQ$2</c:f>
            </c:strRef>
          </c:tx>
          <c:spPr>
            <a:solidFill>
              <a:schemeClr val="accent2">
                <a:lumOff val="330000"/>
              </a:schemeClr>
            </a:solidFill>
            <a:ln cmpd="sng">
              <a:solidFill>
                <a:srgbClr val="000000"/>
              </a:solidFill>
            </a:ln>
          </c:spPr>
          <c:cat>
            <c:strRef>
              <c:f>'4. most games played'!$A$3:$A$6</c:f>
            </c:strRef>
          </c:cat>
          <c:val>
            <c:numRef>
              <c:f>'4. most games played'!$BQ$3:$BQ$6</c:f>
              <c:numCache/>
            </c:numRef>
          </c:val>
        </c:ser>
        <c:ser>
          <c:idx val="68"/>
          <c:order val="68"/>
          <c:tx>
            <c:strRef>
              <c:f>'4. most games played'!$BR$2</c:f>
            </c:strRef>
          </c:tx>
          <c:spPr>
            <a:solidFill>
              <a:schemeClr val="accent3">
                <a:lumOff val="330000"/>
              </a:schemeClr>
            </a:solidFill>
            <a:ln cmpd="sng">
              <a:solidFill>
                <a:srgbClr val="000000"/>
              </a:solidFill>
            </a:ln>
          </c:spPr>
          <c:cat>
            <c:strRef>
              <c:f>'4. most games played'!$A$3:$A$6</c:f>
            </c:strRef>
          </c:cat>
          <c:val>
            <c:numRef>
              <c:f>'4. most games played'!$BR$3:$BR$6</c:f>
              <c:numCache/>
            </c:numRef>
          </c:val>
        </c:ser>
        <c:ser>
          <c:idx val="69"/>
          <c:order val="69"/>
          <c:tx>
            <c:strRef>
              <c:f>'4. most games played'!$BS$2</c:f>
            </c:strRef>
          </c:tx>
          <c:spPr>
            <a:solidFill>
              <a:schemeClr val="accent4">
                <a:lumOff val="330000"/>
              </a:schemeClr>
            </a:solidFill>
            <a:ln cmpd="sng">
              <a:solidFill>
                <a:srgbClr val="000000"/>
              </a:solidFill>
            </a:ln>
          </c:spPr>
          <c:cat>
            <c:strRef>
              <c:f>'4. most games played'!$A$3:$A$6</c:f>
            </c:strRef>
          </c:cat>
          <c:val>
            <c:numRef>
              <c:f>'4. most games played'!$BS$3:$BS$6</c:f>
              <c:numCache/>
            </c:numRef>
          </c:val>
        </c:ser>
        <c:ser>
          <c:idx val="70"/>
          <c:order val="70"/>
          <c:tx>
            <c:strRef>
              <c:f>'4. most games played'!$BT$2</c:f>
            </c:strRef>
          </c:tx>
          <c:spPr>
            <a:solidFill>
              <a:schemeClr val="accent5">
                <a:lumOff val="330000"/>
              </a:schemeClr>
            </a:solidFill>
            <a:ln cmpd="sng">
              <a:solidFill>
                <a:srgbClr val="000000"/>
              </a:solidFill>
            </a:ln>
          </c:spPr>
          <c:cat>
            <c:strRef>
              <c:f>'4. most games played'!$A$3:$A$6</c:f>
            </c:strRef>
          </c:cat>
          <c:val>
            <c:numRef>
              <c:f>'4. most games played'!$BT$3:$BT$6</c:f>
              <c:numCache/>
            </c:numRef>
          </c:val>
        </c:ser>
        <c:ser>
          <c:idx val="71"/>
          <c:order val="71"/>
          <c:tx>
            <c:strRef>
              <c:f>'4. most games played'!$BU$2</c:f>
            </c:strRef>
          </c:tx>
          <c:spPr>
            <a:solidFill>
              <a:schemeClr val="accent6">
                <a:lumOff val="330000"/>
              </a:schemeClr>
            </a:solidFill>
            <a:ln cmpd="sng">
              <a:solidFill>
                <a:srgbClr val="000000"/>
              </a:solidFill>
            </a:ln>
          </c:spPr>
          <c:cat>
            <c:strRef>
              <c:f>'4. most games played'!$A$3:$A$6</c:f>
            </c:strRef>
          </c:cat>
          <c:val>
            <c:numRef>
              <c:f>'4. most games played'!$BU$3:$BU$6</c:f>
              <c:numCache/>
            </c:numRef>
          </c:val>
        </c:ser>
        <c:ser>
          <c:idx val="72"/>
          <c:order val="72"/>
          <c:tx>
            <c:strRef>
              <c:f>'4. most games played'!$BV$2</c:f>
            </c:strRef>
          </c:tx>
          <c:spPr>
            <a:solidFill>
              <a:schemeClr val="accent1">
                <a:lumOff val="360000"/>
              </a:schemeClr>
            </a:solidFill>
            <a:ln cmpd="sng">
              <a:solidFill>
                <a:srgbClr val="000000"/>
              </a:solidFill>
            </a:ln>
          </c:spPr>
          <c:cat>
            <c:strRef>
              <c:f>'4. most games played'!$A$3:$A$6</c:f>
            </c:strRef>
          </c:cat>
          <c:val>
            <c:numRef>
              <c:f>'4. most games played'!$BV$3:$BV$6</c:f>
              <c:numCache/>
            </c:numRef>
          </c:val>
        </c:ser>
        <c:ser>
          <c:idx val="73"/>
          <c:order val="73"/>
          <c:tx>
            <c:strRef>
              <c:f>'4. most games played'!$BW$2</c:f>
            </c:strRef>
          </c:tx>
          <c:spPr>
            <a:solidFill>
              <a:schemeClr val="accent2">
                <a:lumOff val="360000"/>
              </a:schemeClr>
            </a:solidFill>
            <a:ln cmpd="sng">
              <a:solidFill>
                <a:srgbClr val="000000"/>
              </a:solidFill>
            </a:ln>
          </c:spPr>
          <c:cat>
            <c:strRef>
              <c:f>'4. most games played'!$A$3:$A$6</c:f>
            </c:strRef>
          </c:cat>
          <c:val>
            <c:numRef>
              <c:f>'4. most games played'!$BW$3:$BW$6</c:f>
              <c:numCache/>
            </c:numRef>
          </c:val>
        </c:ser>
        <c:ser>
          <c:idx val="74"/>
          <c:order val="74"/>
          <c:tx>
            <c:strRef>
              <c:f>'4. most games played'!$BX$2</c:f>
            </c:strRef>
          </c:tx>
          <c:spPr>
            <a:solidFill>
              <a:schemeClr val="accent3">
                <a:lumOff val="360000"/>
              </a:schemeClr>
            </a:solidFill>
            <a:ln cmpd="sng">
              <a:solidFill>
                <a:srgbClr val="000000"/>
              </a:solidFill>
            </a:ln>
          </c:spPr>
          <c:cat>
            <c:strRef>
              <c:f>'4. most games played'!$A$3:$A$6</c:f>
            </c:strRef>
          </c:cat>
          <c:val>
            <c:numRef>
              <c:f>'4. most games played'!$BX$3:$BX$6</c:f>
              <c:numCache/>
            </c:numRef>
          </c:val>
        </c:ser>
        <c:ser>
          <c:idx val="75"/>
          <c:order val="75"/>
          <c:tx>
            <c:strRef>
              <c:f>'4. most games played'!$BY$2</c:f>
            </c:strRef>
          </c:tx>
          <c:spPr>
            <a:solidFill>
              <a:schemeClr val="accent4">
                <a:lumOff val="360000"/>
              </a:schemeClr>
            </a:solidFill>
            <a:ln cmpd="sng">
              <a:solidFill>
                <a:srgbClr val="000000"/>
              </a:solidFill>
            </a:ln>
          </c:spPr>
          <c:cat>
            <c:strRef>
              <c:f>'4. most games played'!$A$3:$A$6</c:f>
            </c:strRef>
          </c:cat>
          <c:val>
            <c:numRef>
              <c:f>'4. most games played'!$BY$3:$BY$6</c:f>
              <c:numCache/>
            </c:numRef>
          </c:val>
        </c:ser>
        <c:ser>
          <c:idx val="76"/>
          <c:order val="76"/>
          <c:tx>
            <c:strRef>
              <c:f>'4. most games played'!$BZ$2</c:f>
            </c:strRef>
          </c:tx>
          <c:spPr>
            <a:solidFill>
              <a:schemeClr val="accent5">
                <a:lumOff val="360000"/>
              </a:schemeClr>
            </a:solidFill>
            <a:ln cmpd="sng">
              <a:solidFill>
                <a:srgbClr val="000000"/>
              </a:solidFill>
            </a:ln>
          </c:spPr>
          <c:cat>
            <c:strRef>
              <c:f>'4. most games played'!$A$3:$A$6</c:f>
            </c:strRef>
          </c:cat>
          <c:val>
            <c:numRef>
              <c:f>'4. most games played'!$BZ$3:$BZ$6</c:f>
              <c:numCache/>
            </c:numRef>
          </c:val>
        </c:ser>
        <c:ser>
          <c:idx val="77"/>
          <c:order val="77"/>
          <c:tx>
            <c:strRef>
              <c:f>'4. most games played'!$CA$2</c:f>
            </c:strRef>
          </c:tx>
          <c:spPr>
            <a:solidFill>
              <a:schemeClr val="accent6">
                <a:lumOff val="360000"/>
              </a:schemeClr>
            </a:solidFill>
            <a:ln cmpd="sng">
              <a:solidFill>
                <a:srgbClr val="000000"/>
              </a:solidFill>
            </a:ln>
          </c:spPr>
          <c:cat>
            <c:strRef>
              <c:f>'4. most games played'!$A$3:$A$6</c:f>
            </c:strRef>
          </c:cat>
          <c:val>
            <c:numRef>
              <c:f>'4. most games played'!$CA$3:$CA$6</c:f>
              <c:numCache/>
            </c:numRef>
          </c:val>
        </c:ser>
        <c:ser>
          <c:idx val="78"/>
          <c:order val="78"/>
          <c:tx>
            <c:strRef>
              <c:f>'4. most games played'!$CB$2</c:f>
            </c:strRef>
          </c:tx>
          <c:spPr>
            <a:solidFill>
              <a:schemeClr val="accent1">
                <a:lumOff val="390000"/>
              </a:schemeClr>
            </a:solidFill>
            <a:ln cmpd="sng">
              <a:solidFill>
                <a:srgbClr val="000000"/>
              </a:solidFill>
            </a:ln>
          </c:spPr>
          <c:cat>
            <c:strRef>
              <c:f>'4. most games played'!$A$3:$A$6</c:f>
            </c:strRef>
          </c:cat>
          <c:val>
            <c:numRef>
              <c:f>'4. most games played'!$CB$3:$CB$6</c:f>
              <c:numCache/>
            </c:numRef>
          </c:val>
        </c:ser>
        <c:ser>
          <c:idx val="79"/>
          <c:order val="79"/>
          <c:tx>
            <c:strRef>
              <c:f>'4. most games played'!$CC$2</c:f>
            </c:strRef>
          </c:tx>
          <c:spPr>
            <a:solidFill>
              <a:schemeClr val="accent2">
                <a:lumOff val="390000"/>
              </a:schemeClr>
            </a:solidFill>
            <a:ln cmpd="sng">
              <a:solidFill>
                <a:srgbClr val="000000"/>
              </a:solidFill>
            </a:ln>
          </c:spPr>
          <c:cat>
            <c:strRef>
              <c:f>'4. most games played'!$A$3:$A$6</c:f>
            </c:strRef>
          </c:cat>
          <c:val>
            <c:numRef>
              <c:f>'4. most games played'!$CC$3:$CC$6</c:f>
              <c:numCache/>
            </c:numRef>
          </c:val>
        </c:ser>
        <c:ser>
          <c:idx val="80"/>
          <c:order val="80"/>
          <c:tx>
            <c:strRef>
              <c:f>'4. most games played'!$CD$2</c:f>
            </c:strRef>
          </c:tx>
          <c:spPr>
            <a:solidFill>
              <a:schemeClr val="accent3">
                <a:lumOff val="390000"/>
              </a:schemeClr>
            </a:solidFill>
            <a:ln cmpd="sng">
              <a:solidFill>
                <a:srgbClr val="000000"/>
              </a:solidFill>
            </a:ln>
          </c:spPr>
          <c:cat>
            <c:strRef>
              <c:f>'4. most games played'!$A$3:$A$6</c:f>
            </c:strRef>
          </c:cat>
          <c:val>
            <c:numRef>
              <c:f>'4. most games played'!$CD$3:$CD$6</c:f>
              <c:numCache/>
            </c:numRef>
          </c:val>
        </c:ser>
        <c:ser>
          <c:idx val="81"/>
          <c:order val="81"/>
          <c:tx>
            <c:strRef>
              <c:f>'4. most games played'!$CE$2</c:f>
            </c:strRef>
          </c:tx>
          <c:spPr>
            <a:solidFill>
              <a:schemeClr val="accent4">
                <a:lumOff val="390000"/>
              </a:schemeClr>
            </a:solidFill>
            <a:ln cmpd="sng">
              <a:solidFill>
                <a:srgbClr val="000000"/>
              </a:solidFill>
            </a:ln>
          </c:spPr>
          <c:cat>
            <c:strRef>
              <c:f>'4. most games played'!$A$3:$A$6</c:f>
            </c:strRef>
          </c:cat>
          <c:val>
            <c:numRef>
              <c:f>'4. most games played'!$CE$3:$CE$6</c:f>
              <c:numCache/>
            </c:numRef>
          </c:val>
        </c:ser>
        <c:ser>
          <c:idx val="82"/>
          <c:order val="82"/>
          <c:tx>
            <c:strRef>
              <c:f>'4. most games played'!$CF$2</c:f>
            </c:strRef>
          </c:tx>
          <c:spPr>
            <a:solidFill>
              <a:schemeClr val="accent5">
                <a:lumOff val="390000"/>
              </a:schemeClr>
            </a:solidFill>
            <a:ln cmpd="sng">
              <a:solidFill>
                <a:srgbClr val="000000"/>
              </a:solidFill>
            </a:ln>
          </c:spPr>
          <c:cat>
            <c:strRef>
              <c:f>'4. most games played'!$A$3:$A$6</c:f>
            </c:strRef>
          </c:cat>
          <c:val>
            <c:numRef>
              <c:f>'4. most games played'!$CF$3:$CF$6</c:f>
              <c:numCache/>
            </c:numRef>
          </c:val>
        </c:ser>
        <c:ser>
          <c:idx val="83"/>
          <c:order val="83"/>
          <c:tx>
            <c:strRef>
              <c:f>'4. most games played'!$CG$2</c:f>
            </c:strRef>
          </c:tx>
          <c:spPr>
            <a:solidFill>
              <a:schemeClr val="accent6">
                <a:lumOff val="390000"/>
              </a:schemeClr>
            </a:solidFill>
            <a:ln cmpd="sng">
              <a:solidFill>
                <a:srgbClr val="000000"/>
              </a:solidFill>
            </a:ln>
          </c:spPr>
          <c:cat>
            <c:strRef>
              <c:f>'4. most games played'!$A$3:$A$6</c:f>
            </c:strRef>
          </c:cat>
          <c:val>
            <c:numRef>
              <c:f>'4. most games played'!$CG$3:$CG$6</c:f>
              <c:numCache/>
            </c:numRef>
          </c:val>
        </c:ser>
        <c:ser>
          <c:idx val="84"/>
          <c:order val="84"/>
          <c:tx>
            <c:strRef>
              <c:f>'4. most games played'!$CH$2</c:f>
            </c:strRef>
          </c:tx>
          <c:spPr>
            <a:solidFill>
              <a:schemeClr val="accent1">
                <a:lumOff val="419999"/>
              </a:schemeClr>
            </a:solidFill>
            <a:ln cmpd="sng">
              <a:solidFill>
                <a:srgbClr val="000000"/>
              </a:solidFill>
            </a:ln>
          </c:spPr>
          <c:cat>
            <c:strRef>
              <c:f>'4. most games played'!$A$3:$A$6</c:f>
            </c:strRef>
          </c:cat>
          <c:val>
            <c:numRef>
              <c:f>'4. most games played'!$CH$3:$CH$6</c:f>
              <c:numCache/>
            </c:numRef>
          </c:val>
        </c:ser>
        <c:ser>
          <c:idx val="85"/>
          <c:order val="85"/>
          <c:tx>
            <c:strRef>
              <c:f>'4. most games played'!$CI$2</c:f>
            </c:strRef>
          </c:tx>
          <c:spPr>
            <a:solidFill>
              <a:schemeClr val="accent2">
                <a:lumOff val="419999"/>
              </a:schemeClr>
            </a:solidFill>
            <a:ln cmpd="sng">
              <a:solidFill>
                <a:srgbClr val="000000"/>
              </a:solidFill>
            </a:ln>
          </c:spPr>
          <c:cat>
            <c:strRef>
              <c:f>'4. most games played'!$A$3:$A$6</c:f>
            </c:strRef>
          </c:cat>
          <c:val>
            <c:numRef>
              <c:f>'4. most games played'!$CI$3:$CI$6</c:f>
              <c:numCache/>
            </c:numRef>
          </c:val>
        </c:ser>
        <c:ser>
          <c:idx val="86"/>
          <c:order val="86"/>
          <c:tx>
            <c:strRef>
              <c:f>'4. most games played'!$CJ$2</c:f>
            </c:strRef>
          </c:tx>
          <c:spPr>
            <a:solidFill>
              <a:schemeClr val="accent3">
                <a:lumOff val="419999"/>
              </a:schemeClr>
            </a:solidFill>
            <a:ln cmpd="sng">
              <a:solidFill>
                <a:srgbClr val="000000"/>
              </a:solidFill>
            </a:ln>
          </c:spPr>
          <c:cat>
            <c:strRef>
              <c:f>'4. most games played'!$A$3:$A$6</c:f>
            </c:strRef>
          </c:cat>
          <c:val>
            <c:numRef>
              <c:f>'4. most games played'!$CJ$3:$CJ$6</c:f>
              <c:numCache/>
            </c:numRef>
          </c:val>
        </c:ser>
        <c:ser>
          <c:idx val="87"/>
          <c:order val="87"/>
          <c:tx>
            <c:strRef>
              <c:f>'4. most games played'!$CK$2</c:f>
            </c:strRef>
          </c:tx>
          <c:spPr>
            <a:solidFill>
              <a:schemeClr val="accent4">
                <a:lumOff val="419999"/>
              </a:schemeClr>
            </a:solidFill>
            <a:ln cmpd="sng">
              <a:solidFill>
                <a:srgbClr val="000000"/>
              </a:solidFill>
            </a:ln>
          </c:spPr>
          <c:cat>
            <c:strRef>
              <c:f>'4. most games played'!$A$3:$A$6</c:f>
            </c:strRef>
          </c:cat>
          <c:val>
            <c:numRef>
              <c:f>'4. most games played'!$CK$3:$CK$6</c:f>
              <c:numCache/>
            </c:numRef>
          </c:val>
        </c:ser>
        <c:ser>
          <c:idx val="88"/>
          <c:order val="88"/>
          <c:tx>
            <c:strRef>
              <c:f>'4. most games played'!$CL$2</c:f>
            </c:strRef>
          </c:tx>
          <c:spPr>
            <a:solidFill>
              <a:schemeClr val="accent5">
                <a:lumOff val="419999"/>
              </a:schemeClr>
            </a:solidFill>
            <a:ln cmpd="sng">
              <a:solidFill>
                <a:srgbClr val="000000"/>
              </a:solidFill>
            </a:ln>
          </c:spPr>
          <c:cat>
            <c:strRef>
              <c:f>'4. most games played'!$A$3:$A$6</c:f>
            </c:strRef>
          </c:cat>
          <c:val>
            <c:numRef>
              <c:f>'4. most games played'!$CL$3:$CL$6</c:f>
              <c:numCache/>
            </c:numRef>
          </c:val>
        </c:ser>
        <c:ser>
          <c:idx val="89"/>
          <c:order val="89"/>
          <c:tx>
            <c:strRef>
              <c:f>'4. most games played'!$CM$2</c:f>
            </c:strRef>
          </c:tx>
          <c:spPr>
            <a:solidFill>
              <a:schemeClr val="accent6">
                <a:lumOff val="419999"/>
              </a:schemeClr>
            </a:solidFill>
            <a:ln cmpd="sng">
              <a:solidFill>
                <a:srgbClr val="000000"/>
              </a:solidFill>
            </a:ln>
          </c:spPr>
          <c:cat>
            <c:strRef>
              <c:f>'4. most games played'!$A$3:$A$6</c:f>
            </c:strRef>
          </c:cat>
          <c:val>
            <c:numRef>
              <c:f>'4. most games played'!$CM$3:$CM$6</c:f>
              <c:numCache/>
            </c:numRef>
          </c:val>
        </c:ser>
        <c:ser>
          <c:idx val="90"/>
          <c:order val="90"/>
          <c:tx>
            <c:strRef>
              <c:f>'4. most games played'!$CN$2</c:f>
            </c:strRef>
          </c:tx>
          <c:spPr>
            <a:solidFill>
              <a:schemeClr val="accent1">
                <a:lumOff val="450000"/>
              </a:schemeClr>
            </a:solidFill>
            <a:ln cmpd="sng">
              <a:solidFill>
                <a:srgbClr val="000000"/>
              </a:solidFill>
            </a:ln>
          </c:spPr>
          <c:cat>
            <c:strRef>
              <c:f>'4. most games played'!$A$3:$A$6</c:f>
            </c:strRef>
          </c:cat>
          <c:val>
            <c:numRef>
              <c:f>'4. most games played'!$CN$3:$CN$6</c:f>
              <c:numCache/>
            </c:numRef>
          </c:val>
        </c:ser>
        <c:ser>
          <c:idx val="91"/>
          <c:order val="91"/>
          <c:tx>
            <c:strRef>
              <c:f>'4. most games played'!$CO$2</c:f>
            </c:strRef>
          </c:tx>
          <c:spPr>
            <a:solidFill>
              <a:schemeClr val="accent2">
                <a:lumOff val="450000"/>
              </a:schemeClr>
            </a:solidFill>
            <a:ln cmpd="sng">
              <a:solidFill>
                <a:srgbClr val="000000"/>
              </a:solidFill>
            </a:ln>
          </c:spPr>
          <c:cat>
            <c:strRef>
              <c:f>'4. most games played'!$A$3:$A$6</c:f>
            </c:strRef>
          </c:cat>
          <c:val>
            <c:numRef>
              <c:f>'4. most games played'!$CO$3:$CO$6</c:f>
              <c:numCache/>
            </c:numRef>
          </c:val>
        </c:ser>
        <c:ser>
          <c:idx val="92"/>
          <c:order val="92"/>
          <c:tx>
            <c:strRef>
              <c:f>'4. most games played'!$CP$2</c:f>
            </c:strRef>
          </c:tx>
          <c:spPr>
            <a:solidFill>
              <a:schemeClr val="accent3">
                <a:lumOff val="450000"/>
              </a:schemeClr>
            </a:solidFill>
            <a:ln cmpd="sng">
              <a:solidFill>
                <a:srgbClr val="000000"/>
              </a:solidFill>
            </a:ln>
          </c:spPr>
          <c:cat>
            <c:strRef>
              <c:f>'4. most games played'!$A$3:$A$6</c:f>
            </c:strRef>
          </c:cat>
          <c:val>
            <c:numRef>
              <c:f>'4. most games played'!$CP$3:$CP$6</c:f>
              <c:numCache/>
            </c:numRef>
          </c:val>
        </c:ser>
        <c:ser>
          <c:idx val="93"/>
          <c:order val="93"/>
          <c:tx>
            <c:strRef>
              <c:f>'4. most games played'!$CQ$2</c:f>
            </c:strRef>
          </c:tx>
          <c:spPr>
            <a:solidFill>
              <a:schemeClr val="accent4">
                <a:lumOff val="450000"/>
              </a:schemeClr>
            </a:solidFill>
            <a:ln cmpd="sng">
              <a:solidFill>
                <a:srgbClr val="000000"/>
              </a:solidFill>
            </a:ln>
          </c:spPr>
          <c:cat>
            <c:strRef>
              <c:f>'4. most games played'!$A$3:$A$6</c:f>
            </c:strRef>
          </c:cat>
          <c:val>
            <c:numRef>
              <c:f>'4. most games played'!$CQ$3:$CQ$6</c:f>
              <c:numCache/>
            </c:numRef>
          </c:val>
        </c:ser>
        <c:ser>
          <c:idx val="94"/>
          <c:order val="94"/>
          <c:tx>
            <c:strRef>
              <c:f>'4. most games played'!$CR$2</c:f>
            </c:strRef>
          </c:tx>
          <c:spPr>
            <a:solidFill>
              <a:schemeClr val="accent5">
                <a:lumOff val="450000"/>
              </a:schemeClr>
            </a:solidFill>
            <a:ln cmpd="sng">
              <a:solidFill>
                <a:srgbClr val="000000"/>
              </a:solidFill>
            </a:ln>
          </c:spPr>
          <c:cat>
            <c:strRef>
              <c:f>'4. most games played'!$A$3:$A$6</c:f>
            </c:strRef>
          </c:cat>
          <c:val>
            <c:numRef>
              <c:f>'4. most games played'!$CR$3:$CR$6</c:f>
              <c:numCache/>
            </c:numRef>
          </c:val>
        </c:ser>
        <c:ser>
          <c:idx val="95"/>
          <c:order val="95"/>
          <c:tx>
            <c:strRef>
              <c:f>'4. most games played'!$CS$2</c:f>
            </c:strRef>
          </c:tx>
          <c:spPr>
            <a:solidFill>
              <a:schemeClr val="accent6">
                <a:lumOff val="450000"/>
              </a:schemeClr>
            </a:solidFill>
            <a:ln cmpd="sng">
              <a:solidFill>
                <a:srgbClr val="000000"/>
              </a:solidFill>
            </a:ln>
          </c:spPr>
          <c:cat>
            <c:strRef>
              <c:f>'4. most games played'!$A$3:$A$6</c:f>
            </c:strRef>
          </c:cat>
          <c:val>
            <c:numRef>
              <c:f>'4. most games played'!$CS$3:$CS$6</c:f>
              <c:numCache/>
            </c:numRef>
          </c:val>
        </c:ser>
        <c:ser>
          <c:idx val="96"/>
          <c:order val="96"/>
          <c:tx>
            <c:strRef>
              <c:f>'4. most games played'!$CT$2</c:f>
            </c:strRef>
          </c:tx>
          <c:spPr>
            <a:solidFill>
              <a:schemeClr val="accent1">
                <a:lumOff val="480000"/>
              </a:schemeClr>
            </a:solidFill>
            <a:ln cmpd="sng">
              <a:solidFill>
                <a:srgbClr val="000000"/>
              </a:solidFill>
            </a:ln>
          </c:spPr>
          <c:cat>
            <c:strRef>
              <c:f>'4. most games played'!$A$3:$A$6</c:f>
            </c:strRef>
          </c:cat>
          <c:val>
            <c:numRef>
              <c:f>'4. most games played'!$CT$3:$CT$6</c:f>
              <c:numCache/>
            </c:numRef>
          </c:val>
        </c:ser>
        <c:ser>
          <c:idx val="97"/>
          <c:order val="97"/>
          <c:tx>
            <c:strRef>
              <c:f>'4. most games played'!$CU$2</c:f>
            </c:strRef>
          </c:tx>
          <c:spPr>
            <a:solidFill>
              <a:schemeClr val="accent2">
                <a:lumOff val="480000"/>
              </a:schemeClr>
            </a:solidFill>
            <a:ln cmpd="sng">
              <a:solidFill>
                <a:srgbClr val="000000"/>
              </a:solidFill>
            </a:ln>
          </c:spPr>
          <c:cat>
            <c:strRef>
              <c:f>'4. most games played'!$A$3:$A$6</c:f>
            </c:strRef>
          </c:cat>
          <c:val>
            <c:numRef>
              <c:f>'4. most games played'!$CU$3:$CU$6</c:f>
              <c:numCache/>
            </c:numRef>
          </c:val>
        </c:ser>
        <c:ser>
          <c:idx val="98"/>
          <c:order val="98"/>
          <c:tx>
            <c:strRef>
              <c:f>'4. most games played'!$CV$2</c:f>
            </c:strRef>
          </c:tx>
          <c:spPr>
            <a:solidFill>
              <a:schemeClr val="accent3">
                <a:lumOff val="480000"/>
              </a:schemeClr>
            </a:solidFill>
            <a:ln cmpd="sng">
              <a:solidFill>
                <a:srgbClr val="000000"/>
              </a:solidFill>
            </a:ln>
          </c:spPr>
          <c:cat>
            <c:strRef>
              <c:f>'4. most games played'!$A$3:$A$6</c:f>
            </c:strRef>
          </c:cat>
          <c:val>
            <c:numRef>
              <c:f>'4. most games played'!$CV$3:$CV$6</c:f>
              <c:numCache/>
            </c:numRef>
          </c:val>
        </c:ser>
        <c:ser>
          <c:idx val="99"/>
          <c:order val="99"/>
          <c:tx>
            <c:strRef>
              <c:f>'4. most games played'!$CW$2</c:f>
            </c:strRef>
          </c:tx>
          <c:cat>
            <c:strRef>
              <c:f>'4. most games played'!$A$3:$A$6</c:f>
            </c:strRef>
          </c:cat>
          <c:val>
            <c:numRef>
              <c:f>'4. most games played'!$CW$3:$CW$6</c:f>
              <c:numCache/>
            </c:numRef>
          </c:val>
        </c:ser>
        <c:ser>
          <c:idx val="100"/>
          <c:order val="100"/>
          <c:tx>
            <c:strRef>
              <c:f>'4. most games played'!$CX$2</c:f>
            </c:strRef>
          </c:tx>
          <c:cat>
            <c:strRef>
              <c:f>'4. most games played'!$A$3:$A$6</c:f>
            </c:strRef>
          </c:cat>
          <c:val>
            <c:numRef>
              <c:f>'4. most games played'!$CX$3:$CX$6</c:f>
              <c:numCache/>
            </c:numRef>
          </c:val>
        </c:ser>
        <c:ser>
          <c:idx val="101"/>
          <c:order val="101"/>
          <c:tx>
            <c:strRef>
              <c:f>'4. most games played'!$CY$2</c:f>
            </c:strRef>
          </c:tx>
          <c:cat>
            <c:strRef>
              <c:f>'4. most games played'!$A$3:$A$6</c:f>
            </c:strRef>
          </c:cat>
          <c:val>
            <c:numRef>
              <c:f>'4. most games played'!$CY$3:$CY$6</c:f>
              <c:numCache/>
            </c:numRef>
          </c:val>
        </c:ser>
        <c:ser>
          <c:idx val="102"/>
          <c:order val="102"/>
          <c:tx>
            <c:strRef>
              <c:f>'4. most games played'!$CZ$2</c:f>
            </c:strRef>
          </c:tx>
          <c:cat>
            <c:strRef>
              <c:f>'4. most games played'!$A$3:$A$6</c:f>
            </c:strRef>
          </c:cat>
          <c:val>
            <c:numRef>
              <c:f>'4. most games played'!$CZ$3:$CZ$6</c:f>
              <c:numCache/>
            </c:numRef>
          </c:val>
        </c:ser>
        <c:ser>
          <c:idx val="103"/>
          <c:order val="103"/>
          <c:tx>
            <c:strRef>
              <c:f>'4. most games played'!$DA$2</c:f>
            </c:strRef>
          </c:tx>
          <c:cat>
            <c:strRef>
              <c:f>'4. most games played'!$A$3:$A$6</c:f>
            </c:strRef>
          </c:cat>
          <c:val>
            <c:numRef>
              <c:f>'4. most games played'!$DA$3:$DA$6</c:f>
              <c:numCache/>
            </c:numRef>
          </c:val>
        </c:ser>
        <c:axId val="1539060437"/>
        <c:axId val="1726676256"/>
      </c:barChart>
      <c:catAx>
        <c:axId val="15390604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FOLLOWER PERCENTILE RANK</a:t>
                </a:r>
              </a:p>
            </c:rich>
          </c:tx>
          <c:overlay val="0"/>
        </c:title>
        <c:numFmt formatCode="General" sourceLinked="1"/>
        <c:majorTickMark val="none"/>
        <c:minorTickMark val="none"/>
        <c:spPr/>
        <c:txPr>
          <a:bodyPr/>
          <a:lstStyle/>
          <a:p>
            <a:pPr lvl="0">
              <a:defRPr b="0">
                <a:solidFill>
                  <a:srgbClr val="000000"/>
                </a:solidFill>
                <a:latin typeface="+mn-lt"/>
              </a:defRPr>
            </a:pPr>
          </a:p>
        </c:txPr>
        <c:crossAx val="1726676256"/>
      </c:catAx>
      <c:valAx>
        <c:axId val="17266762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906043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2nd Most Streamed Game</a:t>
            </a:r>
          </a:p>
        </c:rich>
      </c:tx>
      <c:overlay val="0"/>
    </c:title>
    <c:plotArea>
      <c:layout/>
      <c:barChart>
        <c:barDir val="col"/>
        <c:ser>
          <c:idx val="0"/>
          <c:order val="0"/>
          <c:tx>
            <c:strRef>
              <c:f>'4. most games played'!$B$53</c:f>
            </c:strRef>
          </c:tx>
          <c:spPr>
            <a:solidFill>
              <a:schemeClr val="accent1"/>
            </a:solidFill>
            <a:ln cmpd="sng">
              <a:solidFill>
                <a:srgbClr val="000000"/>
              </a:solidFill>
            </a:ln>
          </c:spPr>
          <c:cat>
            <c:strRef>
              <c:f>'4. most games played'!$A$54:$A$56</c:f>
            </c:strRef>
          </c:cat>
          <c:val>
            <c:numRef>
              <c:f>'4. most games played'!$B$54:$B$56</c:f>
              <c:numCache/>
            </c:numRef>
          </c:val>
        </c:ser>
        <c:ser>
          <c:idx val="1"/>
          <c:order val="1"/>
          <c:tx>
            <c:strRef>
              <c:f>'4. most games played'!$C$53</c:f>
            </c:strRef>
          </c:tx>
          <c:spPr>
            <a:solidFill>
              <a:schemeClr val="accent2"/>
            </a:solidFill>
            <a:ln cmpd="sng">
              <a:solidFill>
                <a:srgbClr val="000000"/>
              </a:solidFill>
            </a:ln>
          </c:spPr>
          <c:cat>
            <c:strRef>
              <c:f>'4. most games played'!$A$54:$A$56</c:f>
            </c:strRef>
          </c:cat>
          <c:val>
            <c:numRef>
              <c:f>'4. most games played'!$C$54:$C$56</c:f>
              <c:numCache/>
            </c:numRef>
          </c:val>
        </c:ser>
        <c:ser>
          <c:idx val="2"/>
          <c:order val="2"/>
          <c:tx>
            <c:strRef>
              <c:f>'4. most games played'!$D$53</c:f>
            </c:strRef>
          </c:tx>
          <c:spPr>
            <a:solidFill>
              <a:schemeClr val="accent3"/>
            </a:solidFill>
            <a:ln cmpd="sng">
              <a:solidFill>
                <a:srgbClr val="000000"/>
              </a:solidFill>
            </a:ln>
          </c:spPr>
          <c:cat>
            <c:strRef>
              <c:f>'4. most games played'!$A$54:$A$56</c:f>
            </c:strRef>
          </c:cat>
          <c:val>
            <c:numRef>
              <c:f>'4. most games played'!$D$54:$D$56</c:f>
              <c:numCache/>
            </c:numRef>
          </c:val>
        </c:ser>
        <c:ser>
          <c:idx val="3"/>
          <c:order val="3"/>
          <c:tx>
            <c:strRef>
              <c:f>'4. most games played'!$E$53</c:f>
            </c:strRef>
          </c:tx>
          <c:spPr>
            <a:solidFill>
              <a:schemeClr val="accent4"/>
            </a:solidFill>
            <a:ln cmpd="sng">
              <a:solidFill>
                <a:srgbClr val="000000"/>
              </a:solidFill>
            </a:ln>
          </c:spPr>
          <c:cat>
            <c:strRef>
              <c:f>'4. most games played'!$A$54:$A$56</c:f>
            </c:strRef>
          </c:cat>
          <c:val>
            <c:numRef>
              <c:f>'4. most games played'!$E$54:$E$56</c:f>
              <c:numCache/>
            </c:numRef>
          </c:val>
        </c:ser>
        <c:ser>
          <c:idx val="4"/>
          <c:order val="4"/>
          <c:tx>
            <c:strRef>
              <c:f>'4. most games played'!$F$53</c:f>
            </c:strRef>
          </c:tx>
          <c:spPr>
            <a:solidFill>
              <a:schemeClr val="accent5"/>
            </a:solidFill>
            <a:ln cmpd="sng">
              <a:solidFill>
                <a:srgbClr val="000000"/>
              </a:solidFill>
            </a:ln>
          </c:spPr>
          <c:cat>
            <c:strRef>
              <c:f>'4. most games played'!$A$54:$A$56</c:f>
            </c:strRef>
          </c:cat>
          <c:val>
            <c:numRef>
              <c:f>'4. most games played'!$F$54:$F$56</c:f>
              <c:numCache/>
            </c:numRef>
          </c:val>
        </c:ser>
        <c:ser>
          <c:idx val="5"/>
          <c:order val="5"/>
          <c:tx>
            <c:strRef>
              <c:f>'4. most games played'!$G$53</c:f>
            </c:strRef>
          </c:tx>
          <c:spPr>
            <a:solidFill>
              <a:schemeClr val="accent6"/>
            </a:solidFill>
            <a:ln cmpd="sng">
              <a:solidFill>
                <a:srgbClr val="000000"/>
              </a:solidFill>
            </a:ln>
          </c:spPr>
          <c:cat>
            <c:strRef>
              <c:f>'4. most games played'!$A$54:$A$56</c:f>
            </c:strRef>
          </c:cat>
          <c:val>
            <c:numRef>
              <c:f>'4. most games played'!$G$54:$G$56</c:f>
              <c:numCache/>
            </c:numRef>
          </c:val>
        </c:ser>
        <c:ser>
          <c:idx val="6"/>
          <c:order val="6"/>
          <c:tx>
            <c:strRef>
              <c:f>'4. most games played'!$H$53</c:f>
            </c:strRef>
          </c:tx>
          <c:spPr>
            <a:solidFill>
              <a:schemeClr val="accent1">
                <a:lumOff val="30000"/>
              </a:schemeClr>
            </a:solidFill>
            <a:ln cmpd="sng">
              <a:solidFill>
                <a:srgbClr val="000000"/>
              </a:solidFill>
            </a:ln>
          </c:spPr>
          <c:cat>
            <c:strRef>
              <c:f>'4. most games played'!$A$54:$A$56</c:f>
            </c:strRef>
          </c:cat>
          <c:val>
            <c:numRef>
              <c:f>'4. most games played'!$H$54:$H$56</c:f>
              <c:numCache/>
            </c:numRef>
          </c:val>
        </c:ser>
        <c:ser>
          <c:idx val="7"/>
          <c:order val="7"/>
          <c:tx>
            <c:strRef>
              <c:f>'4. most games played'!$I$53</c:f>
            </c:strRef>
          </c:tx>
          <c:spPr>
            <a:solidFill>
              <a:schemeClr val="accent2">
                <a:lumOff val="30000"/>
              </a:schemeClr>
            </a:solidFill>
            <a:ln cmpd="sng">
              <a:solidFill>
                <a:srgbClr val="000000"/>
              </a:solidFill>
            </a:ln>
          </c:spPr>
          <c:cat>
            <c:strRef>
              <c:f>'4. most games played'!$A$54:$A$56</c:f>
            </c:strRef>
          </c:cat>
          <c:val>
            <c:numRef>
              <c:f>'4. most games played'!$I$54:$I$56</c:f>
              <c:numCache/>
            </c:numRef>
          </c:val>
        </c:ser>
        <c:ser>
          <c:idx val="8"/>
          <c:order val="8"/>
          <c:tx>
            <c:strRef>
              <c:f>'4. most games played'!$J$53</c:f>
            </c:strRef>
          </c:tx>
          <c:spPr>
            <a:solidFill>
              <a:schemeClr val="accent3">
                <a:lumOff val="30000"/>
              </a:schemeClr>
            </a:solidFill>
            <a:ln cmpd="sng">
              <a:solidFill>
                <a:srgbClr val="000000"/>
              </a:solidFill>
            </a:ln>
          </c:spPr>
          <c:cat>
            <c:strRef>
              <c:f>'4. most games played'!$A$54:$A$56</c:f>
            </c:strRef>
          </c:cat>
          <c:val>
            <c:numRef>
              <c:f>'4. most games played'!$J$54:$J$56</c:f>
              <c:numCache/>
            </c:numRef>
          </c:val>
        </c:ser>
        <c:ser>
          <c:idx val="9"/>
          <c:order val="9"/>
          <c:tx>
            <c:strRef>
              <c:f>'4. most games played'!$K$53</c:f>
            </c:strRef>
          </c:tx>
          <c:spPr>
            <a:solidFill>
              <a:schemeClr val="accent4">
                <a:lumOff val="30000"/>
              </a:schemeClr>
            </a:solidFill>
            <a:ln cmpd="sng">
              <a:solidFill>
                <a:srgbClr val="000000"/>
              </a:solidFill>
            </a:ln>
          </c:spPr>
          <c:cat>
            <c:strRef>
              <c:f>'4. most games played'!$A$54:$A$56</c:f>
            </c:strRef>
          </c:cat>
          <c:val>
            <c:numRef>
              <c:f>'4. most games played'!$K$54:$K$56</c:f>
              <c:numCache/>
            </c:numRef>
          </c:val>
        </c:ser>
        <c:ser>
          <c:idx val="10"/>
          <c:order val="10"/>
          <c:tx>
            <c:strRef>
              <c:f>'4. most games played'!$L$53</c:f>
            </c:strRef>
          </c:tx>
          <c:spPr>
            <a:solidFill>
              <a:schemeClr val="accent5">
                <a:lumOff val="30000"/>
              </a:schemeClr>
            </a:solidFill>
            <a:ln cmpd="sng">
              <a:solidFill>
                <a:srgbClr val="000000"/>
              </a:solidFill>
            </a:ln>
          </c:spPr>
          <c:cat>
            <c:strRef>
              <c:f>'4. most games played'!$A$54:$A$56</c:f>
            </c:strRef>
          </c:cat>
          <c:val>
            <c:numRef>
              <c:f>'4. most games played'!$L$54:$L$56</c:f>
              <c:numCache/>
            </c:numRef>
          </c:val>
        </c:ser>
        <c:ser>
          <c:idx val="11"/>
          <c:order val="11"/>
          <c:tx>
            <c:strRef>
              <c:f>'4. most games played'!$M$53</c:f>
            </c:strRef>
          </c:tx>
          <c:spPr>
            <a:solidFill>
              <a:schemeClr val="accent6">
                <a:lumOff val="30000"/>
              </a:schemeClr>
            </a:solidFill>
            <a:ln cmpd="sng">
              <a:solidFill>
                <a:srgbClr val="000000"/>
              </a:solidFill>
            </a:ln>
          </c:spPr>
          <c:cat>
            <c:strRef>
              <c:f>'4. most games played'!$A$54:$A$56</c:f>
            </c:strRef>
          </c:cat>
          <c:val>
            <c:numRef>
              <c:f>'4. most games played'!$M$54:$M$56</c:f>
              <c:numCache/>
            </c:numRef>
          </c:val>
        </c:ser>
        <c:ser>
          <c:idx val="12"/>
          <c:order val="12"/>
          <c:tx>
            <c:strRef>
              <c:f>'4. most games played'!$N$53</c:f>
            </c:strRef>
          </c:tx>
          <c:spPr>
            <a:solidFill>
              <a:schemeClr val="accent1">
                <a:lumOff val="60000"/>
              </a:schemeClr>
            </a:solidFill>
            <a:ln cmpd="sng">
              <a:solidFill>
                <a:srgbClr val="000000"/>
              </a:solidFill>
            </a:ln>
          </c:spPr>
          <c:cat>
            <c:strRef>
              <c:f>'4. most games played'!$A$54:$A$56</c:f>
            </c:strRef>
          </c:cat>
          <c:val>
            <c:numRef>
              <c:f>'4. most games played'!$N$54:$N$56</c:f>
              <c:numCache/>
            </c:numRef>
          </c:val>
        </c:ser>
        <c:ser>
          <c:idx val="13"/>
          <c:order val="13"/>
          <c:tx>
            <c:strRef>
              <c:f>'4. most games played'!$O$53</c:f>
            </c:strRef>
          </c:tx>
          <c:spPr>
            <a:solidFill>
              <a:schemeClr val="accent2">
                <a:lumOff val="60000"/>
              </a:schemeClr>
            </a:solidFill>
            <a:ln cmpd="sng">
              <a:solidFill>
                <a:srgbClr val="000000"/>
              </a:solidFill>
            </a:ln>
          </c:spPr>
          <c:cat>
            <c:strRef>
              <c:f>'4. most games played'!$A$54:$A$56</c:f>
            </c:strRef>
          </c:cat>
          <c:val>
            <c:numRef>
              <c:f>'4. most games played'!$O$54:$O$56</c:f>
              <c:numCache/>
            </c:numRef>
          </c:val>
        </c:ser>
        <c:ser>
          <c:idx val="14"/>
          <c:order val="14"/>
          <c:tx>
            <c:strRef>
              <c:f>'4. most games played'!$P$53</c:f>
            </c:strRef>
          </c:tx>
          <c:spPr>
            <a:solidFill>
              <a:schemeClr val="accent3">
                <a:lumOff val="60000"/>
              </a:schemeClr>
            </a:solidFill>
            <a:ln cmpd="sng">
              <a:solidFill>
                <a:srgbClr val="000000"/>
              </a:solidFill>
            </a:ln>
          </c:spPr>
          <c:cat>
            <c:strRef>
              <c:f>'4. most games played'!$A$54:$A$56</c:f>
            </c:strRef>
          </c:cat>
          <c:val>
            <c:numRef>
              <c:f>'4. most games played'!$P$54:$P$56</c:f>
              <c:numCache/>
            </c:numRef>
          </c:val>
        </c:ser>
        <c:ser>
          <c:idx val="15"/>
          <c:order val="15"/>
          <c:tx>
            <c:strRef>
              <c:f>'4. most games played'!$Q$53</c:f>
            </c:strRef>
          </c:tx>
          <c:spPr>
            <a:solidFill>
              <a:schemeClr val="accent4">
                <a:lumOff val="60000"/>
              </a:schemeClr>
            </a:solidFill>
            <a:ln cmpd="sng">
              <a:solidFill>
                <a:srgbClr val="000000"/>
              </a:solidFill>
            </a:ln>
          </c:spPr>
          <c:cat>
            <c:strRef>
              <c:f>'4. most games played'!$A$54:$A$56</c:f>
            </c:strRef>
          </c:cat>
          <c:val>
            <c:numRef>
              <c:f>'4. most games played'!$Q$54:$Q$56</c:f>
              <c:numCache/>
            </c:numRef>
          </c:val>
        </c:ser>
        <c:ser>
          <c:idx val="16"/>
          <c:order val="16"/>
          <c:tx>
            <c:strRef>
              <c:f>'4. most games played'!$R$53</c:f>
            </c:strRef>
          </c:tx>
          <c:spPr>
            <a:solidFill>
              <a:schemeClr val="accent5">
                <a:lumOff val="60000"/>
              </a:schemeClr>
            </a:solidFill>
            <a:ln cmpd="sng">
              <a:solidFill>
                <a:srgbClr val="000000"/>
              </a:solidFill>
            </a:ln>
          </c:spPr>
          <c:cat>
            <c:strRef>
              <c:f>'4. most games played'!$A$54:$A$56</c:f>
            </c:strRef>
          </c:cat>
          <c:val>
            <c:numRef>
              <c:f>'4. most games played'!$R$54:$R$56</c:f>
              <c:numCache/>
            </c:numRef>
          </c:val>
        </c:ser>
        <c:ser>
          <c:idx val="17"/>
          <c:order val="17"/>
          <c:tx>
            <c:strRef>
              <c:f>'4. most games played'!$S$53</c:f>
            </c:strRef>
          </c:tx>
          <c:spPr>
            <a:solidFill>
              <a:schemeClr val="accent6">
                <a:lumOff val="60000"/>
              </a:schemeClr>
            </a:solidFill>
            <a:ln cmpd="sng">
              <a:solidFill>
                <a:srgbClr val="000000"/>
              </a:solidFill>
            </a:ln>
          </c:spPr>
          <c:cat>
            <c:strRef>
              <c:f>'4. most games played'!$A$54:$A$56</c:f>
            </c:strRef>
          </c:cat>
          <c:val>
            <c:numRef>
              <c:f>'4. most games played'!$S$54:$S$56</c:f>
              <c:numCache/>
            </c:numRef>
          </c:val>
        </c:ser>
        <c:ser>
          <c:idx val="18"/>
          <c:order val="18"/>
          <c:tx>
            <c:strRef>
              <c:f>'4. most games played'!$T$53</c:f>
            </c:strRef>
          </c:tx>
          <c:spPr>
            <a:solidFill>
              <a:schemeClr val="accent1">
                <a:lumOff val="90000"/>
              </a:schemeClr>
            </a:solidFill>
            <a:ln cmpd="sng">
              <a:solidFill>
                <a:srgbClr val="000000"/>
              </a:solidFill>
            </a:ln>
          </c:spPr>
          <c:cat>
            <c:strRef>
              <c:f>'4. most games played'!$A$54:$A$56</c:f>
            </c:strRef>
          </c:cat>
          <c:val>
            <c:numRef>
              <c:f>'4. most games played'!$T$54:$T$56</c:f>
              <c:numCache/>
            </c:numRef>
          </c:val>
        </c:ser>
        <c:ser>
          <c:idx val="19"/>
          <c:order val="19"/>
          <c:tx>
            <c:strRef>
              <c:f>'4. most games played'!$U$53</c:f>
            </c:strRef>
          </c:tx>
          <c:spPr>
            <a:solidFill>
              <a:schemeClr val="accent2">
                <a:lumOff val="90000"/>
              </a:schemeClr>
            </a:solidFill>
            <a:ln cmpd="sng">
              <a:solidFill>
                <a:srgbClr val="000000"/>
              </a:solidFill>
            </a:ln>
          </c:spPr>
          <c:cat>
            <c:strRef>
              <c:f>'4. most games played'!$A$54:$A$56</c:f>
            </c:strRef>
          </c:cat>
          <c:val>
            <c:numRef>
              <c:f>'4. most games played'!$U$54:$U$56</c:f>
              <c:numCache/>
            </c:numRef>
          </c:val>
        </c:ser>
        <c:ser>
          <c:idx val="20"/>
          <c:order val="20"/>
          <c:tx>
            <c:strRef>
              <c:f>'4. most games played'!$V$53</c:f>
            </c:strRef>
          </c:tx>
          <c:spPr>
            <a:solidFill>
              <a:schemeClr val="accent3">
                <a:lumOff val="90000"/>
              </a:schemeClr>
            </a:solidFill>
            <a:ln cmpd="sng">
              <a:solidFill>
                <a:srgbClr val="000000"/>
              </a:solidFill>
            </a:ln>
          </c:spPr>
          <c:cat>
            <c:strRef>
              <c:f>'4. most games played'!$A$54:$A$56</c:f>
            </c:strRef>
          </c:cat>
          <c:val>
            <c:numRef>
              <c:f>'4. most games played'!$V$54:$V$56</c:f>
              <c:numCache/>
            </c:numRef>
          </c:val>
        </c:ser>
        <c:ser>
          <c:idx val="21"/>
          <c:order val="21"/>
          <c:tx>
            <c:strRef>
              <c:f>'4. most games played'!$W$53</c:f>
            </c:strRef>
          </c:tx>
          <c:spPr>
            <a:solidFill>
              <a:schemeClr val="accent4">
                <a:lumOff val="90000"/>
              </a:schemeClr>
            </a:solidFill>
            <a:ln cmpd="sng">
              <a:solidFill>
                <a:srgbClr val="000000"/>
              </a:solidFill>
            </a:ln>
          </c:spPr>
          <c:cat>
            <c:strRef>
              <c:f>'4. most games played'!$A$54:$A$56</c:f>
            </c:strRef>
          </c:cat>
          <c:val>
            <c:numRef>
              <c:f>'4. most games played'!$W$54:$W$56</c:f>
              <c:numCache/>
            </c:numRef>
          </c:val>
        </c:ser>
        <c:ser>
          <c:idx val="22"/>
          <c:order val="22"/>
          <c:tx>
            <c:strRef>
              <c:f>'4. most games played'!$X$53</c:f>
            </c:strRef>
          </c:tx>
          <c:spPr>
            <a:solidFill>
              <a:schemeClr val="accent5">
                <a:lumOff val="90000"/>
              </a:schemeClr>
            </a:solidFill>
            <a:ln cmpd="sng">
              <a:solidFill>
                <a:srgbClr val="000000"/>
              </a:solidFill>
            </a:ln>
          </c:spPr>
          <c:cat>
            <c:strRef>
              <c:f>'4. most games played'!$A$54:$A$56</c:f>
            </c:strRef>
          </c:cat>
          <c:val>
            <c:numRef>
              <c:f>'4. most games played'!$X$54:$X$56</c:f>
              <c:numCache/>
            </c:numRef>
          </c:val>
        </c:ser>
        <c:ser>
          <c:idx val="23"/>
          <c:order val="23"/>
          <c:tx>
            <c:strRef>
              <c:f>'4. most games played'!$Y$53</c:f>
            </c:strRef>
          </c:tx>
          <c:spPr>
            <a:solidFill>
              <a:schemeClr val="accent6">
                <a:lumOff val="90000"/>
              </a:schemeClr>
            </a:solidFill>
            <a:ln cmpd="sng">
              <a:solidFill>
                <a:srgbClr val="000000"/>
              </a:solidFill>
            </a:ln>
          </c:spPr>
          <c:cat>
            <c:strRef>
              <c:f>'4. most games played'!$A$54:$A$56</c:f>
            </c:strRef>
          </c:cat>
          <c:val>
            <c:numRef>
              <c:f>'4. most games played'!$Y$54:$Y$56</c:f>
              <c:numCache/>
            </c:numRef>
          </c:val>
        </c:ser>
        <c:ser>
          <c:idx val="24"/>
          <c:order val="24"/>
          <c:tx>
            <c:strRef>
              <c:f>'4. most games played'!$Z$53</c:f>
            </c:strRef>
          </c:tx>
          <c:spPr>
            <a:solidFill>
              <a:schemeClr val="accent1">
                <a:lumOff val="120000"/>
              </a:schemeClr>
            </a:solidFill>
            <a:ln cmpd="sng">
              <a:solidFill>
                <a:srgbClr val="000000"/>
              </a:solidFill>
            </a:ln>
          </c:spPr>
          <c:cat>
            <c:strRef>
              <c:f>'4. most games played'!$A$54:$A$56</c:f>
            </c:strRef>
          </c:cat>
          <c:val>
            <c:numRef>
              <c:f>'4. most games played'!$Z$54:$Z$56</c:f>
              <c:numCache/>
            </c:numRef>
          </c:val>
        </c:ser>
        <c:ser>
          <c:idx val="25"/>
          <c:order val="25"/>
          <c:tx>
            <c:strRef>
              <c:f>'4. most games played'!$AA$53</c:f>
            </c:strRef>
          </c:tx>
          <c:spPr>
            <a:solidFill>
              <a:schemeClr val="accent2">
                <a:lumOff val="120000"/>
              </a:schemeClr>
            </a:solidFill>
            <a:ln cmpd="sng">
              <a:solidFill>
                <a:srgbClr val="000000"/>
              </a:solidFill>
            </a:ln>
          </c:spPr>
          <c:cat>
            <c:strRef>
              <c:f>'4. most games played'!$A$54:$A$56</c:f>
            </c:strRef>
          </c:cat>
          <c:val>
            <c:numRef>
              <c:f>'4. most games played'!$AA$54:$AA$56</c:f>
              <c:numCache/>
            </c:numRef>
          </c:val>
        </c:ser>
        <c:ser>
          <c:idx val="26"/>
          <c:order val="26"/>
          <c:tx>
            <c:strRef>
              <c:f>'4. most games played'!$AB$53</c:f>
            </c:strRef>
          </c:tx>
          <c:spPr>
            <a:solidFill>
              <a:schemeClr val="accent3">
                <a:lumOff val="120000"/>
              </a:schemeClr>
            </a:solidFill>
            <a:ln cmpd="sng">
              <a:solidFill>
                <a:srgbClr val="000000"/>
              </a:solidFill>
            </a:ln>
          </c:spPr>
          <c:cat>
            <c:strRef>
              <c:f>'4. most games played'!$A$54:$A$56</c:f>
            </c:strRef>
          </c:cat>
          <c:val>
            <c:numRef>
              <c:f>'4. most games played'!$AB$54:$AB$56</c:f>
              <c:numCache/>
            </c:numRef>
          </c:val>
        </c:ser>
        <c:ser>
          <c:idx val="27"/>
          <c:order val="27"/>
          <c:tx>
            <c:strRef>
              <c:f>'4. most games played'!$AC$53</c:f>
            </c:strRef>
          </c:tx>
          <c:spPr>
            <a:solidFill>
              <a:schemeClr val="accent4">
                <a:lumOff val="120000"/>
              </a:schemeClr>
            </a:solidFill>
            <a:ln cmpd="sng">
              <a:solidFill>
                <a:srgbClr val="000000"/>
              </a:solidFill>
            </a:ln>
          </c:spPr>
          <c:cat>
            <c:strRef>
              <c:f>'4. most games played'!$A$54:$A$56</c:f>
            </c:strRef>
          </c:cat>
          <c:val>
            <c:numRef>
              <c:f>'4. most games played'!$AC$54:$AC$56</c:f>
              <c:numCache/>
            </c:numRef>
          </c:val>
        </c:ser>
        <c:ser>
          <c:idx val="28"/>
          <c:order val="28"/>
          <c:tx>
            <c:strRef>
              <c:f>'4. most games played'!$AD$53</c:f>
            </c:strRef>
          </c:tx>
          <c:spPr>
            <a:solidFill>
              <a:schemeClr val="accent5">
                <a:lumOff val="120000"/>
              </a:schemeClr>
            </a:solidFill>
            <a:ln cmpd="sng">
              <a:solidFill>
                <a:srgbClr val="000000"/>
              </a:solidFill>
            </a:ln>
          </c:spPr>
          <c:cat>
            <c:strRef>
              <c:f>'4. most games played'!$A$54:$A$56</c:f>
            </c:strRef>
          </c:cat>
          <c:val>
            <c:numRef>
              <c:f>'4. most games played'!$AD$54:$AD$56</c:f>
              <c:numCache/>
            </c:numRef>
          </c:val>
        </c:ser>
        <c:ser>
          <c:idx val="29"/>
          <c:order val="29"/>
          <c:tx>
            <c:strRef>
              <c:f>'4. most games played'!$AE$53</c:f>
            </c:strRef>
          </c:tx>
          <c:spPr>
            <a:solidFill>
              <a:schemeClr val="accent6">
                <a:lumOff val="120000"/>
              </a:schemeClr>
            </a:solidFill>
            <a:ln cmpd="sng">
              <a:solidFill>
                <a:srgbClr val="000000"/>
              </a:solidFill>
            </a:ln>
          </c:spPr>
          <c:cat>
            <c:strRef>
              <c:f>'4. most games played'!$A$54:$A$56</c:f>
            </c:strRef>
          </c:cat>
          <c:val>
            <c:numRef>
              <c:f>'4. most games played'!$AE$54:$AE$56</c:f>
              <c:numCache/>
            </c:numRef>
          </c:val>
        </c:ser>
        <c:ser>
          <c:idx val="30"/>
          <c:order val="30"/>
          <c:tx>
            <c:strRef>
              <c:f>'4. most games played'!$AF$53</c:f>
            </c:strRef>
          </c:tx>
          <c:spPr>
            <a:solidFill>
              <a:schemeClr val="accent1">
                <a:lumOff val="150000"/>
              </a:schemeClr>
            </a:solidFill>
            <a:ln cmpd="sng">
              <a:solidFill>
                <a:srgbClr val="000000"/>
              </a:solidFill>
            </a:ln>
          </c:spPr>
          <c:cat>
            <c:strRef>
              <c:f>'4. most games played'!$A$54:$A$56</c:f>
            </c:strRef>
          </c:cat>
          <c:val>
            <c:numRef>
              <c:f>'4. most games played'!$AF$54:$AF$56</c:f>
              <c:numCache/>
            </c:numRef>
          </c:val>
        </c:ser>
        <c:ser>
          <c:idx val="31"/>
          <c:order val="31"/>
          <c:tx>
            <c:strRef>
              <c:f>'4. most games played'!$AG$53</c:f>
            </c:strRef>
          </c:tx>
          <c:spPr>
            <a:solidFill>
              <a:schemeClr val="accent2">
                <a:lumOff val="150000"/>
              </a:schemeClr>
            </a:solidFill>
            <a:ln cmpd="sng">
              <a:solidFill>
                <a:srgbClr val="000000"/>
              </a:solidFill>
            </a:ln>
          </c:spPr>
          <c:cat>
            <c:strRef>
              <c:f>'4. most games played'!$A$54:$A$56</c:f>
            </c:strRef>
          </c:cat>
          <c:val>
            <c:numRef>
              <c:f>'4. most games played'!$AG$54:$AG$56</c:f>
              <c:numCache/>
            </c:numRef>
          </c:val>
        </c:ser>
        <c:ser>
          <c:idx val="32"/>
          <c:order val="32"/>
          <c:tx>
            <c:strRef>
              <c:f>'4. most games played'!$AH$53</c:f>
            </c:strRef>
          </c:tx>
          <c:spPr>
            <a:solidFill>
              <a:schemeClr val="accent3">
                <a:lumOff val="150000"/>
              </a:schemeClr>
            </a:solidFill>
            <a:ln cmpd="sng">
              <a:solidFill>
                <a:srgbClr val="000000"/>
              </a:solidFill>
            </a:ln>
          </c:spPr>
          <c:cat>
            <c:strRef>
              <c:f>'4. most games played'!$A$54:$A$56</c:f>
            </c:strRef>
          </c:cat>
          <c:val>
            <c:numRef>
              <c:f>'4. most games played'!$AH$54:$AH$56</c:f>
              <c:numCache/>
            </c:numRef>
          </c:val>
        </c:ser>
        <c:ser>
          <c:idx val="33"/>
          <c:order val="33"/>
          <c:tx>
            <c:strRef>
              <c:f>'4. most games played'!$AI$53</c:f>
            </c:strRef>
          </c:tx>
          <c:spPr>
            <a:solidFill>
              <a:schemeClr val="accent4">
                <a:lumOff val="150000"/>
              </a:schemeClr>
            </a:solidFill>
            <a:ln cmpd="sng">
              <a:solidFill>
                <a:srgbClr val="000000"/>
              </a:solidFill>
            </a:ln>
          </c:spPr>
          <c:cat>
            <c:strRef>
              <c:f>'4. most games played'!$A$54:$A$56</c:f>
            </c:strRef>
          </c:cat>
          <c:val>
            <c:numRef>
              <c:f>'4. most games played'!$AI$54:$AI$56</c:f>
              <c:numCache/>
            </c:numRef>
          </c:val>
        </c:ser>
        <c:ser>
          <c:idx val="34"/>
          <c:order val="34"/>
          <c:tx>
            <c:strRef>
              <c:f>'4. most games played'!$AJ$53</c:f>
            </c:strRef>
          </c:tx>
          <c:spPr>
            <a:solidFill>
              <a:schemeClr val="accent5">
                <a:lumOff val="150000"/>
              </a:schemeClr>
            </a:solidFill>
            <a:ln cmpd="sng">
              <a:solidFill>
                <a:srgbClr val="000000"/>
              </a:solidFill>
            </a:ln>
          </c:spPr>
          <c:cat>
            <c:strRef>
              <c:f>'4. most games played'!$A$54:$A$56</c:f>
            </c:strRef>
          </c:cat>
          <c:val>
            <c:numRef>
              <c:f>'4. most games played'!$AJ$54:$AJ$56</c:f>
              <c:numCache/>
            </c:numRef>
          </c:val>
        </c:ser>
        <c:ser>
          <c:idx val="35"/>
          <c:order val="35"/>
          <c:tx>
            <c:strRef>
              <c:f>'4. most games played'!$AK$53</c:f>
            </c:strRef>
          </c:tx>
          <c:spPr>
            <a:solidFill>
              <a:schemeClr val="accent6">
                <a:lumOff val="150000"/>
              </a:schemeClr>
            </a:solidFill>
            <a:ln cmpd="sng">
              <a:solidFill>
                <a:srgbClr val="000000"/>
              </a:solidFill>
            </a:ln>
          </c:spPr>
          <c:cat>
            <c:strRef>
              <c:f>'4. most games played'!$A$54:$A$56</c:f>
            </c:strRef>
          </c:cat>
          <c:val>
            <c:numRef>
              <c:f>'4. most games played'!$AK$54:$AK$56</c:f>
              <c:numCache/>
            </c:numRef>
          </c:val>
        </c:ser>
        <c:ser>
          <c:idx val="36"/>
          <c:order val="36"/>
          <c:tx>
            <c:strRef>
              <c:f>'4. most games played'!$AL$53</c:f>
            </c:strRef>
          </c:tx>
          <c:spPr>
            <a:solidFill>
              <a:schemeClr val="accent1">
                <a:lumOff val="180000"/>
              </a:schemeClr>
            </a:solidFill>
            <a:ln cmpd="sng">
              <a:solidFill>
                <a:srgbClr val="000000"/>
              </a:solidFill>
            </a:ln>
          </c:spPr>
          <c:cat>
            <c:strRef>
              <c:f>'4. most games played'!$A$54:$A$56</c:f>
            </c:strRef>
          </c:cat>
          <c:val>
            <c:numRef>
              <c:f>'4. most games played'!$AL$54:$AL$56</c:f>
              <c:numCache/>
            </c:numRef>
          </c:val>
        </c:ser>
        <c:ser>
          <c:idx val="37"/>
          <c:order val="37"/>
          <c:tx>
            <c:strRef>
              <c:f>'4. most games played'!$AM$53</c:f>
            </c:strRef>
          </c:tx>
          <c:spPr>
            <a:solidFill>
              <a:schemeClr val="accent2">
                <a:lumOff val="180000"/>
              </a:schemeClr>
            </a:solidFill>
            <a:ln cmpd="sng">
              <a:solidFill>
                <a:srgbClr val="000000"/>
              </a:solidFill>
            </a:ln>
          </c:spPr>
          <c:cat>
            <c:strRef>
              <c:f>'4. most games played'!$A$54:$A$56</c:f>
            </c:strRef>
          </c:cat>
          <c:val>
            <c:numRef>
              <c:f>'4. most games played'!$AM$54:$AM$56</c:f>
              <c:numCache/>
            </c:numRef>
          </c:val>
        </c:ser>
        <c:ser>
          <c:idx val="38"/>
          <c:order val="38"/>
          <c:tx>
            <c:strRef>
              <c:f>'4. most games played'!$AN$53</c:f>
            </c:strRef>
          </c:tx>
          <c:spPr>
            <a:solidFill>
              <a:schemeClr val="accent3">
                <a:lumOff val="180000"/>
              </a:schemeClr>
            </a:solidFill>
            <a:ln cmpd="sng">
              <a:solidFill>
                <a:srgbClr val="000000"/>
              </a:solidFill>
            </a:ln>
          </c:spPr>
          <c:cat>
            <c:strRef>
              <c:f>'4. most games played'!$A$54:$A$56</c:f>
            </c:strRef>
          </c:cat>
          <c:val>
            <c:numRef>
              <c:f>'4. most games played'!$AN$54:$AN$56</c:f>
              <c:numCache/>
            </c:numRef>
          </c:val>
        </c:ser>
        <c:ser>
          <c:idx val="39"/>
          <c:order val="39"/>
          <c:tx>
            <c:strRef>
              <c:f>'4. most games played'!$AO$53</c:f>
            </c:strRef>
          </c:tx>
          <c:spPr>
            <a:solidFill>
              <a:schemeClr val="accent4">
                <a:lumOff val="180000"/>
              </a:schemeClr>
            </a:solidFill>
            <a:ln cmpd="sng">
              <a:solidFill>
                <a:srgbClr val="000000"/>
              </a:solidFill>
            </a:ln>
          </c:spPr>
          <c:cat>
            <c:strRef>
              <c:f>'4. most games played'!$A$54:$A$56</c:f>
            </c:strRef>
          </c:cat>
          <c:val>
            <c:numRef>
              <c:f>'4. most games played'!$AO$54:$AO$56</c:f>
              <c:numCache/>
            </c:numRef>
          </c:val>
        </c:ser>
        <c:ser>
          <c:idx val="40"/>
          <c:order val="40"/>
          <c:tx>
            <c:strRef>
              <c:f>'4. most games played'!$AP$53</c:f>
            </c:strRef>
          </c:tx>
          <c:spPr>
            <a:solidFill>
              <a:schemeClr val="accent5">
                <a:lumOff val="180000"/>
              </a:schemeClr>
            </a:solidFill>
            <a:ln cmpd="sng">
              <a:solidFill>
                <a:srgbClr val="000000"/>
              </a:solidFill>
            </a:ln>
          </c:spPr>
          <c:cat>
            <c:strRef>
              <c:f>'4. most games played'!$A$54:$A$56</c:f>
            </c:strRef>
          </c:cat>
          <c:val>
            <c:numRef>
              <c:f>'4. most games played'!$AP$54:$AP$56</c:f>
              <c:numCache/>
            </c:numRef>
          </c:val>
        </c:ser>
        <c:ser>
          <c:idx val="41"/>
          <c:order val="41"/>
          <c:tx>
            <c:strRef>
              <c:f>'4. most games played'!$AQ$53</c:f>
            </c:strRef>
          </c:tx>
          <c:spPr>
            <a:solidFill>
              <a:schemeClr val="accent6">
                <a:lumOff val="180000"/>
              </a:schemeClr>
            </a:solidFill>
            <a:ln cmpd="sng">
              <a:solidFill>
                <a:srgbClr val="000000"/>
              </a:solidFill>
            </a:ln>
          </c:spPr>
          <c:cat>
            <c:strRef>
              <c:f>'4. most games played'!$A$54:$A$56</c:f>
            </c:strRef>
          </c:cat>
          <c:val>
            <c:numRef>
              <c:f>'4. most games played'!$AQ$54:$AQ$56</c:f>
              <c:numCache/>
            </c:numRef>
          </c:val>
        </c:ser>
        <c:ser>
          <c:idx val="42"/>
          <c:order val="42"/>
          <c:tx>
            <c:strRef>
              <c:f>'4. most games played'!$AR$53</c:f>
            </c:strRef>
          </c:tx>
          <c:spPr>
            <a:solidFill>
              <a:schemeClr val="accent1">
                <a:lumOff val="209999"/>
              </a:schemeClr>
            </a:solidFill>
            <a:ln cmpd="sng">
              <a:solidFill>
                <a:srgbClr val="000000"/>
              </a:solidFill>
            </a:ln>
          </c:spPr>
          <c:cat>
            <c:strRef>
              <c:f>'4. most games played'!$A$54:$A$56</c:f>
            </c:strRef>
          </c:cat>
          <c:val>
            <c:numRef>
              <c:f>'4. most games played'!$AR$54:$AR$56</c:f>
              <c:numCache/>
            </c:numRef>
          </c:val>
        </c:ser>
        <c:ser>
          <c:idx val="43"/>
          <c:order val="43"/>
          <c:tx>
            <c:strRef>
              <c:f>'4. most games played'!$AS$53</c:f>
            </c:strRef>
          </c:tx>
          <c:spPr>
            <a:solidFill>
              <a:schemeClr val="accent2">
                <a:lumOff val="209999"/>
              </a:schemeClr>
            </a:solidFill>
            <a:ln cmpd="sng">
              <a:solidFill>
                <a:srgbClr val="000000"/>
              </a:solidFill>
            </a:ln>
          </c:spPr>
          <c:cat>
            <c:strRef>
              <c:f>'4. most games played'!$A$54:$A$56</c:f>
            </c:strRef>
          </c:cat>
          <c:val>
            <c:numRef>
              <c:f>'4. most games played'!$AS$54:$AS$56</c:f>
              <c:numCache/>
            </c:numRef>
          </c:val>
        </c:ser>
        <c:ser>
          <c:idx val="44"/>
          <c:order val="44"/>
          <c:tx>
            <c:strRef>
              <c:f>'4. most games played'!$AT$53</c:f>
            </c:strRef>
          </c:tx>
          <c:spPr>
            <a:solidFill>
              <a:schemeClr val="accent3">
                <a:lumOff val="209999"/>
              </a:schemeClr>
            </a:solidFill>
            <a:ln cmpd="sng">
              <a:solidFill>
                <a:srgbClr val="000000"/>
              </a:solidFill>
            </a:ln>
          </c:spPr>
          <c:cat>
            <c:strRef>
              <c:f>'4. most games played'!$A$54:$A$56</c:f>
            </c:strRef>
          </c:cat>
          <c:val>
            <c:numRef>
              <c:f>'4. most games played'!$AT$54:$AT$56</c:f>
              <c:numCache/>
            </c:numRef>
          </c:val>
        </c:ser>
        <c:ser>
          <c:idx val="45"/>
          <c:order val="45"/>
          <c:tx>
            <c:strRef>
              <c:f>'4. most games played'!$AU$53</c:f>
            </c:strRef>
          </c:tx>
          <c:spPr>
            <a:solidFill>
              <a:schemeClr val="accent4">
                <a:lumOff val="209999"/>
              </a:schemeClr>
            </a:solidFill>
            <a:ln cmpd="sng">
              <a:solidFill>
                <a:srgbClr val="000000"/>
              </a:solidFill>
            </a:ln>
          </c:spPr>
          <c:cat>
            <c:strRef>
              <c:f>'4. most games played'!$A$54:$A$56</c:f>
            </c:strRef>
          </c:cat>
          <c:val>
            <c:numRef>
              <c:f>'4. most games played'!$AU$54:$AU$56</c:f>
              <c:numCache/>
            </c:numRef>
          </c:val>
        </c:ser>
        <c:ser>
          <c:idx val="46"/>
          <c:order val="46"/>
          <c:tx>
            <c:strRef>
              <c:f>'4. most games played'!$AV$53</c:f>
            </c:strRef>
          </c:tx>
          <c:spPr>
            <a:solidFill>
              <a:schemeClr val="accent5">
                <a:lumOff val="209999"/>
              </a:schemeClr>
            </a:solidFill>
            <a:ln cmpd="sng">
              <a:solidFill>
                <a:srgbClr val="000000"/>
              </a:solidFill>
            </a:ln>
          </c:spPr>
          <c:cat>
            <c:strRef>
              <c:f>'4. most games played'!$A$54:$A$56</c:f>
            </c:strRef>
          </c:cat>
          <c:val>
            <c:numRef>
              <c:f>'4. most games played'!$AV$54:$AV$56</c:f>
              <c:numCache/>
            </c:numRef>
          </c:val>
        </c:ser>
        <c:ser>
          <c:idx val="47"/>
          <c:order val="47"/>
          <c:tx>
            <c:strRef>
              <c:f>'4. most games played'!$AW$53</c:f>
            </c:strRef>
          </c:tx>
          <c:spPr>
            <a:solidFill>
              <a:schemeClr val="accent6">
                <a:lumOff val="209999"/>
              </a:schemeClr>
            </a:solidFill>
            <a:ln cmpd="sng">
              <a:solidFill>
                <a:srgbClr val="000000"/>
              </a:solidFill>
            </a:ln>
          </c:spPr>
          <c:cat>
            <c:strRef>
              <c:f>'4. most games played'!$A$54:$A$56</c:f>
            </c:strRef>
          </c:cat>
          <c:val>
            <c:numRef>
              <c:f>'4. most games played'!$AW$54:$AW$56</c:f>
              <c:numCache/>
            </c:numRef>
          </c:val>
        </c:ser>
        <c:ser>
          <c:idx val="48"/>
          <c:order val="48"/>
          <c:tx>
            <c:strRef>
              <c:f>'4. most games played'!$AX$53</c:f>
            </c:strRef>
          </c:tx>
          <c:spPr>
            <a:solidFill>
              <a:schemeClr val="accent1">
                <a:lumOff val="240000"/>
              </a:schemeClr>
            </a:solidFill>
            <a:ln cmpd="sng">
              <a:solidFill>
                <a:srgbClr val="000000"/>
              </a:solidFill>
            </a:ln>
          </c:spPr>
          <c:cat>
            <c:strRef>
              <c:f>'4. most games played'!$A$54:$A$56</c:f>
            </c:strRef>
          </c:cat>
          <c:val>
            <c:numRef>
              <c:f>'4. most games played'!$AX$54:$AX$56</c:f>
              <c:numCache/>
            </c:numRef>
          </c:val>
        </c:ser>
        <c:ser>
          <c:idx val="49"/>
          <c:order val="49"/>
          <c:tx>
            <c:strRef>
              <c:f>'4. most games played'!$AY$53</c:f>
            </c:strRef>
          </c:tx>
          <c:spPr>
            <a:solidFill>
              <a:schemeClr val="accent2">
                <a:lumOff val="240000"/>
              </a:schemeClr>
            </a:solidFill>
            <a:ln cmpd="sng">
              <a:solidFill>
                <a:srgbClr val="000000"/>
              </a:solidFill>
            </a:ln>
          </c:spPr>
          <c:cat>
            <c:strRef>
              <c:f>'4. most games played'!$A$54:$A$56</c:f>
            </c:strRef>
          </c:cat>
          <c:val>
            <c:numRef>
              <c:f>'4. most games played'!$AY$54:$AY$56</c:f>
              <c:numCache/>
            </c:numRef>
          </c:val>
        </c:ser>
        <c:ser>
          <c:idx val="50"/>
          <c:order val="50"/>
          <c:tx>
            <c:strRef>
              <c:f>'4. most games played'!$AZ$53</c:f>
            </c:strRef>
          </c:tx>
          <c:spPr>
            <a:solidFill>
              <a:schemeClr val="accent3">
                <a:lumOff val="240000"/>
              </a:schemeClr>
            </a:solidFill>
            <a:ln cmpd="sng">
              <a:solidFill>
                <a:srgbClr val="000000"/>
              </a:solidFill>
            </a:ln>
          </c:spPr>
          <c:cat>
            <c:strRef>
              <c:f>'4. most games played'!$A$54:$A$56</c:f>
            </c:strRef>
          </c:cat>
          <c:val>
            <c:numRef>
              <c:f>'4. most games played'!$AZ$54:$AZ$56</c:f>
              <c:numCache/>
            </c:numRef>
          </c:val>
        </c:ser>
        <c:ser>
          <c:idx val="51"/>
          <c:order val="51"/>
          <c:tx>
            <c:strRef>
              <c:f>'4. most games played'!$BA$53</c:f>
            </c:strRef>
          </c:tx>
          <c:spPr>
            <a:solidFill>
              <a:schemeClr val="accent4">
                <a:lumOff val="240000"/>
              </a:schemeClr>
            </a:solidFill>
            <a:ln cmpd="sng">
              <a:solidFill>
                <a:srgbClr val="000000"/>
              </a:solidFill>
            </a:ln>
          </c:spPr>
          <c:cat>
            <c:strRef>
              <c:f>'4. most games played'!$A$54:$A$56</c:f>
            </c:strRef>
          </c:cat>
          <c:val>
            <c:numRef>
              <c:f>'4. most games played'!$BA$54:$BA$56</c:f>
              <c:numCache/>
            </c:numRef>
          </c:val>
        </c:ser>
        <c:ser>
          <c:idx val="52"/>
          <c:order val="52"/>
          <c:tx>
            <c:strRef>
              <c:f>'4. most games played'!$BB$53</c:f>
            </c:strRef>
          </c:tx>
          <c:spPr>
            <a:solidFill>
              <a:schemeClr val="accent5">
                <a:lumOff val="240000"/>
              </a:schemeClr>
            </a:solidFill>
            <a:ln cmpd="sng">
              <a:solidFill>
                <a:srgbClr val="000000"/>
              </a:solidFill>
            </a:ln>
          </c:spPr>
          <c:cat>
            <c:strRef>
              <c:f>'4. most games played'!$A$54:$A$56</c:f>
            </c:strRef>
          </c:cat>
          <c:val>
            <c:numRef>
              <c:f>'4. most games played'!$BB$54:$BB$56</c:f>
              <c:numCache/>
            </c:numRef>
          </c:val>
        </c:ser>
        <c:ser>
          <c:idx val="53"/>
          <c:order val="53"/>
          <c:tx>
            <c:strRef>
              <c:f>'4. most games played'!$BC$53</c:f>
            </c:strRef>
          </c:tx>
          <c:spPr>
            <a:solidFill>
              <a:schemeClr val="accent6">
                <a:lumOff val="240000"/>
              </a:schemeClr>
            </a:solidFill>
            <a:ln cmpd="sng">
              <a:solidFill>
                <a:srgbClr val="000000"/>
              </a:solidFill>
            </a:ln>
          </c:spPr>
          <c:cat>
            <c:strRef>
              <c:f>'4. most games played'!$A$54:$A$56</c:f>
            </c:strRef>
          </c:cat>
          <c:val>
            <c:numRef>
              <c:f>'4. most games played'!$BC$54:$BC$56</c:f>
              <c:numCache/>
            </c:numRef>
          </c:val>
        </c:ser>
        <c:ser>
          <c:idx val="54"/>
          <c:order val="54"/>
          <c:tx>
            <c:strRef>
              <c:f>'4. most games played'!$BD$53</c:f>
            </c:strRef>
          </c:tx>
          <c:spPr>
            <a:solidFill>
              <a:schemeClr val="accent1">
                <a:lumOff val="270000"/>
              </a:schemeClr>
            </a:solidFill>
            <a:ln cmpd="sng">
              <a:solidFill>
                <a:srgbClr val="000000"/>
              </a:solidFill>
            </a:ln>
          </c:spPr>
          <c:cat>
            <c:strRef>
              <c:f>'4. most games played'!$A$54:$A$56</c:f>
            </c:strRef>
          </c:cat>
          <c:val>
            <c:numRef>
              <c:f>'4. most games played'!$BD$54:$BD$56</c:f>
              <c:numCache/>
            </c:numRef>
          </c:val>
        </c:ser>
        <c:ser>
          <c:idx val="55"/>
          <c:order val="55"/>
          <c:tx>
            <c:strRef>
              <c:f>'4. most games played'!$BE$53</c:f>
            </c:strRef>
          </c:tx>
          <c:spPr>
            <a:solidFill>
              <a:schemeClr val="accent2">
                <a:lumOff val="270000"/>
              </a:schemeClr>
            </a:solidFill>
            <a:ln cmpd="sng">
              <a:solidFill>
                <a:srgbClr val="000000"/>
              </a:solidFill>
            </a:ln>
          </c:spPr>
          <c:cat>
            <c:strRef>
              <c:f>'4. most games played'!$A$54:$A$56</c:f>
            </c:strRef>
          </c:cat>
          <c:val>
            <c:numRef>
              <c:f>'4. most games played'!$BE$54:$BE$56</c:f>
              <c:numCache/>
            </c:numRef>
          </c:val>
        </c:ser>
        <c:ser>
          <c:idx val="56"/>
          <c:order val="56"/>
          <c:tx>
            <c:strRef>
              <c:f>'4. most games played'!$BF$53</c:f>
            </c:strRef>
          </c:tx>
          <c:spPr>
            <a:solidFill>
              <a:schemeClr val="accent3">
                <a:lumOff val="270000"/>
              </a:schemeClr>
            </a:solidFill>
            <a:ln cmpd="sng">
              <a:solidFill>
                <a:srgbClr val="000000"/>
              </a:solidFill>
            </a:ln>
          </c:spPr>
          <c:cat>
            <c:strRef>
              <c:f>'4. most games played'!$A$54:$A$56</c:f>
            </c:strRef>
          </c:cat>
          <c:val>
            <c:numRef>
              <c:f>'4. most games played'!$BF$54:$BF$56</c:f>
              <c:numCache/>
            </c:numRef>
          </c:val>
        </c:ser>
        <c:ser>
          <c:idx val="57"/>
          <c:order val="57"/>
          <c:tx>
            <c:strRef>
              <c:f>'4. most games played'!$BG$53</c:f>
            </c:strRef>
          </c:tx>
          <c:spPr>
            <a:solidFill>
              <a:schemeClr val="accent4">
                <a:lumOff val="270000"/>
              </a:schemeClr>
            </a:solidFill>
            <a:ln cmpd="sng">
              <a:solidFill>
                <a:srgbClr val="000000"/>
              </a:solidFill>
            </a:ln>
          </c:spPr>
          <c:cat>
            <c:strRef>
              <c:f>'4. most games played'!$A$54:$A$56</c:f>
            </c:strRef>
          </c:cat>
          <c:val>
            <c:numRef>
              <c:f>'4. most games played'!$BG$54:$BG$56</c:f>
              <c:numCache/>
            </c:numRef>
          </c:val>
        </c:ser>
        <c:ser>
          <c:idx val="58"/>
          <c:order val="58"/>
          <c:tx>
            <c:strRef>
              <c:f>'4. most games played'!$BH$53</c:f>
            </c:strRef>
          </c:tx>
          <c:spPr>
            <a:solidFill>
              <a:schemeClr val="accent5">
                <a:lumOff val="270000"/>
              </a:schemeClr>
            </a:solidFill>
            <a:ln cmpd="sng">
              <a:solidFill>
                <a:srgbClr val="000000"/>
              </a:solidFill>
            </a:ln>
          </c:spPr>
          <c:cat>
            <c:strRef>
              <c:f>'4. most games played'!$A$54:$A$56</c:f>
            </c:strRef>
          </c:cat>
          <c:val>
            <c:numRef>
              <c:f>'4. most games played'!$BH$54:$BH$56</c:f>
              <c:numCache/>
            </c:numRef>
          </c:val>
        </c:ser>
        <c:ser>
          <c:idx val="59"/>
          <c:order val="59"/>
          <c:tx>
            <c:strRef>
              <c:f>'4. most games played'!$BI$53</c:f>
            </c:strRef>
          </c:tx>
          <c:spPr>
            <a:solidFill>
              <a:schemeClr val="accent6">
                <a:lumOff val="270000"/>
              </a:schemeClr>
            </a:solidFill>
            <a:ln cmpd="sng">
              <a:solidFill>
                <a:srgbClr val="000000"/>
              </a:solidFill>
            </a:ln>
          </c:spPr>
          <c:cat>
            <c:strRef>
              <c:f>'4. most games played'!$A$54:$A$56</c:f>
            </c:strRef>
          </c:cat>
          <c:val>
            <c:numRef>
              <c:f>'4. most games played'!$BI$54:$BI$56</c:f>
              <c:numCache/>
            </c:numRef>
          </c:val>
        </c:ser>
        <c:ser>
          <c:idx val="60"/>
          <c:order val="60"/>
          <c:tx>
            <c:strRef>
              <c:f>'4. most games played'!$BJ$53</c:f>
            </c:strRef>
          </c:tx>
          <c:spPr>
            <a:solidFill>
              <a:schemeClr val="accent1">
                <a:lumOff val="300000"/>
              </a:schemeClr>
            </a:solidFill>
            <a:ln cmpd="sng">
              <a:solidFill>
                <a:srgbClr val="000000"/>
              </a:solidFill>
            </a:ln>
          </c:spPr>
          <c:cat>
            <c:strRef>
              <c:f>'4. most games played'!$A$54:$A$56</c:f>
            </c:strRef>
          </c:cat>
          <c:val>
            <c:numRef>
              <c:f>'4. most games played'!$BJ$54:$BJ$56</c:f>
              <c:numCache/>
            </c:numRef>
          </c:val>
        </c:ser>
        <c:ser>
          <c:idx val="61"/>
          <c:order val="61"/>
          <c:tx>
            <c:strRef>
              <c:f>'4. most games played'!$BK$53</c:f>
            </c:strRef>
          </c:tx>
          <c:spPr>
            <a:solidFill>
              <a:schemeClr val="accent2">
                <a:lumOff val="300000"/>
              </a:schemeClr>
            </a:solidFill>
            <a:ln cmpd="sng">
              <a:solidFill>
                <a:srgbClr val="000000"/>
              </a:solidFill>
            </a:ln>
          </c:spPr>
          <c:cat>
            <c:strRef>
              <c:f>'4. most games played'!$A$54:$A$56</c:f>
            </c:strRef>
          </c:cat>
          <c:val>
            <c:numRef>
              <c:f>'4. most games played'!$BK$54:$BK$56</c:f>
              <c:numCache/>
            </c:numRef>
          </c:val>
        </c:ser>
        <c:ser>
          <c:idx val="62"/>
          <c:order val="62"/>
          <c:tx>
            <c:strRef>
              <c:f>'4. most games played'!$BL$53</c:f>
            </c:strRef>
          </c:tx>
          <c:spPr>
            <a:solidFill>
              <a:schemeClr val="accent3">
                <a:lumOff val="300000"/>
              </a:schemeClr>
            </a:solidFill>
            <a:ln cmpd="sng">
              <a:solidFill>
                <a:srgbClr val="000000"/>
              </a:solidFill>
            </a:ln>
          </c:spPr>
          <c:cat>
            <c:strRef>
              <c:f>'4. most games played'!$A$54:$A$56</c:f>
            </c:strRef>
          </c:cat>
          <c:val>
            <c:numRef>
              <c:f>'4. most games played'!$BL$54:$BL$56</c:f>
              <c:numCache/>
            </c:numRef>
          </c:val>
        </c:ser>
        <c:ser>
          <c:idx val="63"/>
          <c:order val="63"/>
          <c:tx>
            <c:strRef>
              <c:f>'4. most games played'!$BM$53</c:f>
            </c:strRef>
          </c:tx>
          <c:spPr>
            <a:solidFill>
              <a:schemeClr val="accent4">
                <a:lumOff val="300000"/>
              </a:schemeClr>
            </a:solidFill>
            <a:ln cmpd="sng">
              <a:solidFill>
                <a:srgbClr val="000000"/>
              </a:solidFill>
            </a:ln>
          </c:spPr>
          <c:cat>
            <c:strRef>
              <c:f>'4. most games played'!$A$54:$A$56</c:f>
            </c:strRef>
          </c:cat>
          <c:val>
            <c:numRef>
              <c:f>'4. most games played'!$BM$54:$BM$56</c:f>
              <c:numCache/>
            </c:numRef>
          </c:val>
        </c:ser>
        <c:ser>
          <c:idx val="64"/>
          <c:order val="64"/>
          <c:tx>
            <c:strRef>
              <c:f>'4. most games played'!$BN$53</c:f>
            </c:strRef>
          </c:tx>
          <c:spPr>
            <a:solidFill>
              <a:schemeClr val="accent5">
                <a:lumOff val="300000"/>
              </a:schemeClr>
            </a:solidFill>
            <a:ln cmpd="sng">
              <a:solidFill>
                <a:srgbClr val="000000"/>
              </a:solidFill>
            </a:ln>
          </c:spPr>
          <c:cat>
            <c:strRef>
              <c:f>'4. most games played'!$A$54:$A$56</c:f>
            </c:strRef>
          </c:cat>
          <c:val>
            <c:numRef>
              <c:f>'4. most games played'!$BN$54:$BN$56</c:f>
              <c:numCache/>
            </c:numRef>
          </c:val>
        </c:ser>
        <c:ser>
          <c:idx val="65"/>
          <c:order val="65"/>
          <c:tx>
            <c:strRef>
              <c:f>'4. most games played'!$BO$53</c:f>
            </c:strRef>
          </c:tx>
          <c:spPr>
            <a:solidFill>
              <a:schemeClr val="accent6">
                <a:lumOff val="300000"/>
              </a:schemeClr>
            </a:solidFill>
            <a:ln cmpd="sng">
              <a:solidFill>
                <a:srgbClr val="000000"/>
              </a:solidFill>
            </a:ln>
          </c:spPr>
          <c:cat>
            <c:strRef>
              <c:f>'4. most games played'!$A$54:$A$56</c:f>
            </c:strRef>
          </c:cat>
          <c:val>
            <c:numRef>
              <c:f>'4. most games played'!$BO$54:$BO$56</c:f>
              <c:numCache/>
            </c:numRef>
          </c:val>
        </c:ser>
        <c:ser>
          <c:idx val="66"/>
          <c:order val="66"/>
          <c:tx>
            <c:strRef>
              <c:f>'4. most games played'!$BP$53</c:f>
            </c:strRef>
          </c:tx>
          <c:spPr>
            <a:solidFill>
              <a:schemeClr val="accent1">
                <a:lumOff val="330000"/>
              </a:schemeClr>
            </a:solidFill>
            <a:ln cmpd="sng">
              <a:solidFill>
                <a:srgbClr val="000000"/>
              </a:solidFill>
            </a:ln>
          </c:spPr>
          <c:cat>
            <c:strRef>
              <c:f>'4. most games played'!$A$54:$A$56</c:f>
            </c:strRef>
          </c:cat>
          <c:val>
            <c:numRef>
              <c:f>'4. most games played'!$BP$54:$BP$56</c:f>
              <c:numCache/>
            </c:numRef>
          </c:val>
        </c:ser>
        <c:ser>
          <c:idx val="67"/>
          <c:order val="67"/>
          <c:tx>
            <c:strRef>
              <c:f>'4. most games played'!$BQ$53</c:f>
            </c:strRef>
          </c:tx>
          <c:spPr>
            <a:solidFill>
              <a:schemeClr val="accent2">
                <a:lumOff val="330000"/>
              </a:schemeClr>
            </a:solidFill>
            <a:ln cmpd="sng">
              <a:solidFill>
                <a:srgbClr val="000000"/>
              </a:solidFill>
            </a:ln>
          </c:spPr>
          <c:cat>
            <c:strRef>
              <c:f>'4. most games played'!$A$54:$A$56</c:f>
            </c:strRef>
          </c:cat>
          <c:val>
            <c:numRef>
              <c:f>'4. most games played'!$BQ$54:$BQ$56</c:f>
              <c:numCache/>
            </c:numRef>
          </c:val>
        </c:ser>
        <c:ser>
          <c:idx val="68"/>
          <c:order val="68"/>
          <c:tx>
            <c:strRef>
              <c:f>'4. most games played'!$BR$53</c:f>
            </c:strRef>
          </c:tx>
          <c:spPr>
            <a:solidFill>
              <a:schemeClr val="accent3">
                <a:lumOff val="330000"/>
              </a:schemeClr>
            </a:solidFill>
            <a:ln cmpd="sng">
              <a:solidFill>
                <a:srgbClr val="000000"/>
              </a:solidFill>
            </a:ln>
          </c:spPr>
          <c:cat>
            <c:strRef>
              <c:f>'4. most games played'!$A$54:$A$56</c:f>
            </c:strRef>
          </c:cat>
          <c:val>
            <c:numRef>
              <c:f>'4. most games played'!$BR$54:$BR$56</c:f>
              <c:numCache/>
            </c:numRef>
          </c:val>
        </c:ser>
        <c:ser>
          <c:idx val="69"/>
          <c:order val="69"/>
          <c:tx>
            <c:strRef>
              <c:f>'4. most games played'!$BS$53</c:f>
            </c:strRef>
          </c:tx>
          <c:spPr>
            <a:solidFill>
              <a:schemeClr val="accent4">
                <a:lumOff val="330000"/>
              </a:schemeClr>
            </a:solidFill>
            <a:ln cmpd="sng">
              <a:solidFill>
                <a:srgbClr val="000000"/>
              </a:solidFill>
            </a:ln>
          </c:spPr>
          <c:cat>
            <c:strRef>
              <c:f>'4. most games played'!$A$54:$A$56</c:f>
            </c:strRef>
          </c:cat>
          <c:val>
            <c:numRef>
              <c:f>'4. most games played'!$BS$54:$BS$56</c:f>
              <c:numCache/>
            </c:numRef>
          </c:val>
        </c:ser>
        <c:ser>
          <c:idx val="70"/>
          <c:order val="70"/>
          <c:tx>
            <c:strRef>
              <c:f>'4. most games played'!$BT$53</c:f>
            </c:strRef>
          </c:tx>
          <c:spPr>
            <a:solidFill>
              <a:schemeClr val="accent5">
                <a:lumOff val="330000"/>
              </a:schemeClr>
            </a:solidFill>
            <a:ln cmpd="sng">
              <a:solidFill>
                <a:srgbClr val="000000"/>
              </a:solidFill>
            </a:ln>
          </c:spPr>
          <c:cat>
            <c:strRef>
              <c:f>'4. most games played'!$A$54:$A$56</c:f>
            </c:strRef>
          </c:cat>
          <c:val>
            <c:numRef>
              <c:f>'4. most games played'!$BT$54:$BT$56</c:f>
              <c:numCache/>
            </c:numRef>
          </c:val>
        </c:ser>
        <c:ser>
          <c:idx val="71"/>
          <c:order val="71"/>
          <c:tx>
            <c:strRef>
              <c:f>'4. most games played'!$BU$53</c:f>
            </c:strRef>
          </c:tx>
          <c:spPr>
            <a:solidFill>
              <a:schemeClr val="accent6">
                <a:lumOff val="330000"/>
              </a:schemeClr>
            </a:solidFill>
            <a:ln cmpd="sng">
              <a:solidFill>
                <a:srgbClr val="000000"/>
              </a:solidFill>
            </a:ln>
          </c:spPr>
          <c:cat>
            <c:strRef>
              <c:f>'4. most games played'!$A$54:$A$56</c:f>
            </c:strRef>
          </c:cat>
          <c:val>
            <c:numRef>
              <c:f>'4. most games played'!$BU$54:$BU$56</c:f>
              <c:numCache/>
            </c:numRef>
          </c:val>
        </c:ser>
        <c:ser>
          <c:idx val="72"/>
          <c:order val="72"/>
          <c:tx>
            <c:strRef>
              <c:f>'4. most games played'!$BV$53</c:f>
            </c:strRef>
          </c:tx>
          <c:spPr>
            <a:solidFill>
              <a:schemeClr val="accent1">
                <a:lumOff val="360000"/>
              </a:schemeClr>
            </a:solidFill>
            <a:ln cmpd="sng">
              <a:solidFill>
                <a:srgbClr val="000000"/>
              </a:solidFill>
            </a:ln>
          </c:spPr>
          <c:cat>
            <c:strRef>
              <c:f>'4. most games played'!$A$54:$A$56</c:f>
            </c:strRef>
          </c:cat>
          <c:val>
            <c:numRef>
              <c:f>'4. most games played'!$BV$54:$BV$56</c:f>
              <c:numCache/>
            </c:numRef>
          </c:val>
        </c:ser>
        <c:ser>
          <c:idx val="73"/>
          <c:order val="73"/>
          <c:tx>
            <c:strRef>
              <c:f>'4. most games played'!$BW$53</c:f>
            </c:strRef>
          </c:tx>
          <c:spPr>
            <a:solidFill>
              <a:schemeClr val="accent2">
                <a:lumOff val="360000"/>
              </a:schemeClr>
            </a:solidFill>
            <a:ln cmpd="sng">
              <a:solidFill>
                <a:srgbClr val="000000"/>
              </a:solidFill>
            </a:ln>
          </c:spPr>
          <c:cat>
            <c:strRef>
              <c:f>'4. most games played'!$A$54:$A$56</c:f>
            </c:strRef>
          </c:cat>
          <c:val>
            <c:numRef>
              <c:f>'4. most games played'!$BW$54:$BW$56</c:f>
              <c:numCache/>
            </c:numRef>
          </c:val>
        </c:ser>
        <c:ser>
          <c:idx val="74"/>
          <c:order val="74"/>
          <c:tx>
            <c:strRef>
              <c:f>'4. most games played'!$BX$53</c:f>
            </c:strRef>
          </c:tx>
          <c:spPr>
            <a:solidFill>
              <a:schemeClr val="accent3">
                <a:lumOff val="360000"/>
              </a:schemeClr>
            </a:solidFill>
            <a:ln cmpd="sng">
              <a:solidFill>
                <a:srgbClr val="000000"/>
              </a:solidFill>
            </a:ln>
          </c:spPr>
          <c:cat>
            <c:strRef>
              <c:f>'4. most games played'!$A$54:$A$56</c:f>
            </c:strRef>
          </c:cat>
          <c:val>
            <c:numRef>
              <c:f>'4. most games played'!$BX$54:$BX$56</c:f>
              <c:numCache/>
            </c:numRef>
          </c:val>
        </c:ser>
        <c:ser>
          <c:idx val="75"/>
          <c:order val="75"/>
          <c:tx>
            <c:strRef>
              <c:f>'4. most games played'!$BY$53</c:f>
            </c:strRef>
          </c:tx>
          <c:spPr>
            <a:solidFill>
              <a:schemeClr val="accent4">
                <a:lumOff val="360000"/>
              </a:schemeClr>
            </a:solidFill>
            <a:ln cmpd="sng">
              <a:solidFill>
                <a:srgbClr val="000000"/>
              </a:solidFill>
            </a:ln>
          </c:spPr>
          <c:cat>
            <c:strRef>
              <c:f>'4. most games played'!$A$54:$A$56</c:f>
            </c:strRef>
          </c:cat>
          <c:val>
            <c:numRef>
              <c:f>'4. most games played'!$BY$54:$BY$56</c:f>
              <c:numCache/>
            </c:numRef>
          </c:val>
        </c:ser>
        <c:ser>
          <c:idx val="76"/>
          <c:order val="76"/>
          <c:tx>
            <c:strRef>
              <c:f>'4. most games played'!$BZ$53</c:f>
            </c:strRef>
          </c:tx>
          <c:spPr>
            <a:solidFill>
              <a:schemeClr val="accent5">
                <a:lumOff val="360000"/>
              </a:schemeClr>
            </a:solidFill>
            <a:ln cmpd="sng">
              <a:solidFill>
                <a:srgbClr val="000000"/>
              </a:solidFill>
            </a:ln>
          </c:spPr>
          <c:cat>
            <c:strRef>
              <c:f>'4. most games played'!$A$54:$A$56</c:f>
            </c:strRef>
          </c:cat>
          <c:val>
            <c:numRef>
              <c:f>'4. most games played'!$BZ$54:$BZ$56</c:f>
              <c:numCache/>
            </c:numRef>
          </c:val>
        </c:ser>
        <c:ser>
          <c:idx val="77"/>
          <c:order val="77"/>
          <c:tx>
            <c:strRef>
              <c:f>'4. most games played'!$CA$53</c:f>
            </c:strRef>
          </c:tx>
          <c:spPr>
            <a:solidFill>
              <a:schemeClr val="accent6">
                <a:lumOff val="360000"/>
              </a:schemeClr>
            </a:solidFill>
            <a:ln cmpd="sng">
              <a:solidFill>
                <a:srgbClr val="000000"/>
              </a:solidFill>
            </a:ln>
          </c:spPr>
          <c:cat>
            <c:strRef>
              <c:f>'4. most games played'!$A$54:$A$56</c:f>
            </c:strRef>
          </c:cat>
          <c:val>
            <c:numRef>
              <c:f>'4. most games played'!$CA$54:$CA$56</c:f>
              <c:numCache/>
            </c:numRef>
          </c:val>
        </c:ser>
        <c:ser>
          <c:idx val="78"/>
          <c:order val="78"/>
          <c:tx>
            <c:strRef>
              <c:f>'4. most games played'!$CB$53</c:f>
            </c:strRef>
          </c:tx>
          <c:spPr>
            <a:solidFill>
              <a:schemeClr val="accent1">
                <a:lumOff val="390000"/>
              </a:schemeClr>
            </a:solidFill>
            <a:ln cmpd="sng">
              <a:solidFill>
                <a:srgbClr val="000000"/>
              </a:solidFill>
            </a:ln>
          </c:spPr>
          <c:cat>
            <c:strRef>
              <c:f>'4. most games played'!$A$54:$A$56</c:f>
            </c:strRef>
          </c:cat>
          <c:val>
            <c:numRef>
              <c:f>'4. most games played'!$CB$54:$CB$56</c:f>
              <c:numCache/>
            </c:numRef>
          </c:val>
        </c:ser>
        <c:ser>
          <c:idx val="79"/>
          <c:order val="79"/>
          <c:tx>
            <c:strRef>
              <c:f>'4. most games played'!$CC$53</c:f>
            </c:strRef>
          </c:tx>
          <c:spPr>
            <a:solidFill>
              <a:schemeClr val="accent2">
                <a:lumOff val="390000"/>
              </a:schemeClr>
            </a:solidFill>
            <a:ln cmpd="sng">
              <a:solidFill>
                <a:srgbClr val="000000"/>
              </a:solidFill>
            </a:ln>
          </c:spPr>
          <c:cat>
            <c:strRef>
              <c:f>'4. most games played'!$A$54:$A$56</c:f>
            </c:strRef>
          </c:cat>
          <c:val>
            <c:numRef>
              <c:f>'4. most games played'!$CC$54:$CC$56</c:f>
              <c:numCache/>
            </c:numRef>
          </c:val>
        </c:ser>
        <c:ser>
          <c:idx val="80"/>
          <c:order val="80"/>
          <c:tx>
            <c:strRef>
              <c:f>'4. most games played'!$CD$53</c:f>
            </c:strRef>
          </c:tx>
          <c:spPr>
            <a:solidFill>
              <a:schemeClr val="accent3">
                <a:lumOff val="390000"/>
              </a:schemeClr>
            </a:solidFill>
            <a:ln cmpd="sng">
              <a:solidFill>
                <a:srgbClr val="000000"/>
              </a:solidFill>
            </a:ln>
          </c:spPr>
          <c:cat>
            <c:strRef>
              <c:f>'4. most games played'!$A$54:$A$56</c:f>
            </c:strRef>
          </c:cat>
          <c:val>
            <c:numRef>
              <c:f>'4. most games played'!$CD$54:$CD$56</c:f>
              <c:numCache/>
            </c:numRef>
          </c:val>
        </c:ser>
        <c:ser>
          <c:idx val="81"/>
          <c:order val="81"/>
          <c:tx>
            <c:strRef>
              <c:f>'4. most games played'!$CE$53</c:f>
            </c:strRef>
          </c:tx>
          <c:spPr>
            <a:solidFill>
              <a:schemeClr val="accent4">
                <a:lumOff val="390000"/>
              </a:schemeClr>
            </a:solidFill>
            <a:ln cmpd="sng">
              <a:solidFill>
                <a:srgbClr val="000000"/>
              </a:solidFill>
            </a:ln>
          </c:spPr>
          <c:cat>
            <c:strRef>
              <c:f>'4. most games played'!$A$54:$A$56</c:f>
            </c:strRef>
          </c:cat>
          <c:val>
            <c:numRef>
              <c:f>'4. most games played'!$CE$54:$CE$56</c:f>
              <c:numCache/>
            </c:numRef>
          </c:val>
        </c:ser>
        <c:ser>
          <c:idx val="82"/>
          <c:order val="82"/>
          <c:tx>
            <c:strRef>
              <c:f>'4. most games played'!$CF$53</c:f>
            </c:strRef>
          </c:tx>
          <c:spPr>
            <a:solidFill>
              <a:schemeClr val="accent5">
                <a:lumOff val="390000"/>
              </a:schemeClr>
            </a:solidFill>
            <a:ln cmpd="sng">
              <a:solidFill>
                <a:srgbClr val="000000"/>
              </a:solidFill>
            </a:ln>
          </c:spPr>
          <c:cat>
            <c:strRef>
              <c:f>'4. most games played'!$A$54:$A$56</c:f>
            </c:strRef>
          </c:cat>
          <c:val>
            <c:numRef>
              <c:f>'4. most games played'!$CF$54:$CF$56</c:f>
              <c:numCache/>
            </c:numRef>
          </c:val>
        </c:ser>
        <c:ser>
          <c:idx val="83"/>
          <c:order val="83"/>
          <c:tx>
            <c:strRef>
              <c:f>'4. most games played'!$CG$53</c:f>
            </c:strRef>
          </c:tx>
          <c:spPr>
            <a:solidFill>
              <a:schemeClr val="accent6">
                <a:lumOff val="390000"/>
              </a:schemeClr>
            </a:solidFill>
            <a:ln cmpd="sng">
              <a:solidFill>
                <a:srgbClr val="000000"/>
              </a:solidFill>
            </a:ln>
          </c:spPr>
          <c:cat>
            <c:strRef>
              <c:f>'4. most games played'!$A$54:$A$56</c:f>
            </c:strRef>
          </c:cat>
          <c:val>
            <c:numRef>
              <c:f>'4. most games played'!$CG$54:$CG$56</c:f>
              <c:numCache/>
            </c:numRef>
          </c:val>
        </c:ser>
        <c:ser>
          <c:idx val="84"/>
          <c:order val="84"/>
          <c:tx>
            <c:strRef>
              <c:f>'4. most games played'!$CH$53</c:f>
            </c:strRef>
          </c:tx>
          <c:spPr>
            <a:solidFill>
              <a:schemeClr val="accent1">
                <a:lumOff val="419999"/>
              </a:schemeClr>
            </a:solidFill>
            <a:ln cmpd="sng">
              <a:solidFill>
                <a:srgbClr val="000000"/>
              </a:solidFill>
            </a:ln>
          </c:spPr>
          <c:cat>
            <c:strRef>
              <c:f>'4. most games played'!$A$54:$A$56</c:f>
            </c:strRef>
          </c:cat>
          <c:val>
            <c:numRef>
              <c:f>'4. most games played'!$CH$54:$CH$56</c:f>
              <c:numCache/>
            </c:numRef>
          </c:val>
        </c:ser>
        <c:ser>
          <c:idx val="85"/>
          <c:order val="85"/>
          <c:tx>
            <c:strRef>
              <c:f>'4. most games played'!$CI$53</c:f>
            </c:strRef>
          </c:tx>
          <c:spPr>
            <a:solidFill>
              <a:schemeClr val="accent2">
                <a:lumOff val="419999"/>
              </a:schemeClr>
            </a:solidFill>
            <a:ln cmpd="sng">
              <a:solidFill>
                <a:srgbClr val="000000"/>
              </a:solidFill>
            </a:ln>
          </c:spPr>
          <c:cat>
            <c:strRef>
              <c:f>'4. most games played'!$A$54:$A$56</c:f>
            </c:strRef>
          </c:cat>
          <c:val>
            <c:numRef>
              <c:f>'4. most games played'!$CI$54:$CI$56</c:f>
              <c:numCache/>
            </c:numRef>
          </c:val>
        </c:ser>
        <c:ser>
          <c:idx val="86"/>
          <c:order val="86"/>
          <c:tx>
            <c:strRef>
              <c:f>'4. most games played'!$CJ$53</c:f>
            </c:strRef>
          </c:tx>
          <c:spPr>
            <a:solidFill>
              <a:schemeClr val="accent3">
                <a:lumOff val="419999"/>
              </a:schemeClr>
            </a:solidFill>
            <a:ln cmpd="sng">
              <a:solidFill>
                <a:srgbClr val="000000"/>
              </a:solidFill>
            </a:ln>
          </c:spPr>
          <c:cat>
            <c:strRef>
              <c:f>'4. most games played'!$A$54:$A$56</c:f>
            </c:strRef>
          </c:cat>
          <c:val>
            <c:numRef>
              <c:f>'4. most games played'!$CJ$54:$CJ$56</c:f>
              <c:numCache/>
            </c:numRef>
          </c:val>
        </c:ser>
        <c:ser>
          <c:idx val="87"/>
          <c:order val="87"/>
          <c:tx>
            <c:strRef>
              <c:f>'4. most games played'!$CK$53</c:f>
            </c:strRef>
          </c:tx>
          <c:spPr>
            <a:solidFill>
              <a:schemeClr val="accent4">
                <a:lumOff val="419999"/>
              </a:schemeClr>
            </a:solidFill>
            <a:ln cmpd="sng">
              <a:solidFill>
                <a:srgbClr val="000000"/>
              </a:solidFill>
            </a:ln>
          </c:spPr>
          <c:cat>
            <c:strRef>
              <c:f>'4. most games played'!$A$54:$A$56</c:f>
            </c:strRef>
          </c:cat>
          <c:val>
            <c:numRef>
              <c:f>'4. most games played'!$CK$54:$CK$56</c:f>
              <c:numCache/>
            </c:numRef>
          </c:val>
        </c:ser>
        <c:ser>
          <c:idx val="88"/>
          <c:order val="88"/>
          <c:tx>
            <c:strRef>
              <c:f>'4. most games played'!$CL$53</c:f>
            </c:strRef>
          </c:tx>
          <c:spPr>
            <a:solidFill>
              <a:schemeClr val="accent5">
                <a:lumOff val="419999"/>
              </a:schemeClr>
            </a:solidFill>
            <a:ln cmpd="sng">
              <a:solidFill>
                <a:srgbClr val="000000"/>
              </a:solidFill>
            </a:ln>
          </c:spPr>
          <c:cat>
            <c:strRef>
              <c:f>'4. most games played'!$A$54:$A$56</c:f>
            </c:strRef>
          </c:cat>
          <c:val>
            <c:numRef>
              <c:f>'4. most games played'!$CL$54:$CL$56</c:f>
              <c:numCache/>
            </c:numRef>
          </c:val>
        </c:ser>
        <c:ser>
          <c:idx val="89"/>
          <c:order val="89"/>
          <c:tx>
            <c:strRef>
              <c:f>'4. most games played'!$CM$53</c:f>
            </c:strRef>
          </c:tx>
          <c:spPr>
            <a:solidFill>
              <a:schemeClr val="accent6">
                <a:lumOff val="419999"/>
              </a:schemeClr>
            </a:solidFill>
            <a:ln cmpd="sng">
              <a:solidFill>
                <a:srgbClr val="000000"/>
              </a:solidFill>
            </a:ln>
          </c:spPr>
          <c:cat>
            <c:strRef>
              <c:f>'4. most games played'!$A$54:$A$56</c:f>
            </c:strRef>
          </c:cat>
          <c:val>
            <c:numRef>
              <c:f>'4. most games played'!$CM$54:$CM$56</c:f>
              <c:numCache/>
            </c:numRef>
          </c:val>
        </c:ser>
        <c:ser>
          <c:idx val="90"/>
          <c:order val="90"/>
          <c:tx>
            <c:strRef>
              <c:f>'4. most games played'!$CN$53</c:f>
            </c:strRef>
          </c:tx>
          <c:spPr>
            <a:solidFill>
              <a:schemeClr val="accent1">
                <a:lumOff val="450000"/>
              </a:schemeClr>
            </a:solidFill>
            <a:ln cmpd="sng">
              <a:solidFill>
                <a:srgbClr val="000000"/>
              </a:solidFill>
            </a:ln>
          </c:spPr>
          <c:cat>
            <c:strRef>
              <c:f>'4. most games played'!$A$54:$A$56</c:f>
            </c:strRef>
          </c:cat>
          <c:val>
            <c:numRef>
              <c:f>'4. most games played'!$CN$54:$CN$56</c:f>
              <c:numCache/>
            </c:numRef>
          </c:val>
        </c:ser>
        <c:ser>
          <c:idx val="91"/>
          <c:order val="91"/>
          <c:tx>
            <c:strRef>
              <c:f>'4. most games played'!$CO$53</c:f>
            </c:strRef>
          </c:tx>
          <c:spPr>
            <a:solidFill>
              <a:schemeClr val="accent2">
                <a:lumOff val="450000"/>
              </a:schemeClr>
            </a:solidFill>
            <a:ln cmpd="sng">
              <a:solidFill>
                <a:srgbClr val="000000"/>
              </a:solidFill>
            </a:ln>
          </c:spPr>
          <c:cat>
            <c:strRef>
              <c:f>'4. most games played'!$A$54:$A$56</c:f>
            </c:strRef>
          </c:cat>
          <c:val>
            <c:numRef>
              <c:f>'4. most games played'!$CO$54:$CO$56</c:f>
              <c:numCache/>
            </c:numRef>
          </c:val>
        </c:ser>
        <c:ser>
          <c:idx val="92"/>
          <c:order val="92"/>
          <c:tx>
            <c:strRef>
              <c:f>'4. most games played'!$CP$53</c:f>
            </c:strRef>
          </c:tx>
          <c:spPr>
            <a:solidFill>
              <a:schemeClr val="accent3">
                <a:lumOff val="450000"/>
              </a:schemeClr>
            </a:solidFill>
            <a:ln cmpd="sng">
              <a:solidFill>
                <a:srgbClr val="000000"/>
              </a:solidFill>
            </a:ln>
          </c:spPr>
          <c:cat>
            <c:strRef>
              <c:f>'4. most games played'!$A$54:$A$56</c:f>
            </c:strRef>
          </c:cat>
          <c:val>
            <c:numRef>
              <c:f>'4. most games played'!$CP$54:$CP$56</c:f>
              <c:numCache/>
            </c:numRef>
          </c:val>
        </c:ser>
        <c:ser>
          <c:idx val="93"/>
          <c:order val="93"/>
          <c:tx>
            <c:strRef>
              <c:f>'4. most games played'!$CQ$53</c:f>
            </c:strRef>
          </c:tx>
          <c:spPr>
            <a:solidFill>
              <a:schemeClr val="accent4">
                <a:lumOff val="450000"/>
              </a:schemeClr>
            </a:solidFill>
            <a:ln cmpd="sng">
              <a:solidFill>
                <a:srgbClr val="000000"/>
              </a:solidFill>
            </a:ln>
          </c:spPr>
          <c:cat>
            <c:strRef>
              <c:f>'4. most games played'!$A$54:$A$56</c:f>
            </c:strRef>
          </c:cat>
          <c:val>
            <c:numRef>
              <c:f>'4. most games played'!$CQ$54:$CQ$56</c:f>
              <c:numCache/>
            </c:numRef>
          </c:val>
        </c:ser>
        <c:ser>
          <c:idx val="94"/>
          <c:order val="94"/>
          <c:tx>
            <c:strRef>
              <c:f>'4. most games played'!$CR$53</c:f>
            </c:strRef>
          </c:tx>
          <c:spPr>
            <a:solidFill>
              <a:schemeClr val="accent5">
                <a:lumOff val="450000"/>
              </a:schemeClr>
            </a:solidFill>
            <a:ln cmpd="sng">
              <a:solidFill>
                <a:srgbClr val="000000"/>
              </a:solidFill>
            </a:ln>
          </c:spPr>
          <c:cat>
            <c:strRef>
              <c:f>'4. most games played'!$A$54:$A$56</c:f>
            </c:strRef>
          </c:cat>
          <c:val>
            <c:numRef>
              <c:f>'4. most games played'!$CR$54:$CR$56</c:f>
              <c:numCache/>
            </c:numRef>
          </c:val>
        </c:ser>
        <c:ser>
          <c:idx val="95"/>
          <c:order val="95"/>
          <c:tx>
            <c:strRef>
              <c:f>'4. most games played'!$CS$53</c:f>
            </c:strRef>
          </c:tx>
          <c:spPr>
            <a:solidFill>
              <a:schemeClr val="accent6">
                <a:lumOff val="450000"/>
              </a:schemeClr>
            </a:solidFill>
            <a:ln cmpd="sng">
              <a:solidFill>
                <a:srgbClr val="000000"/>
              </a:solidFill>
            </a:ln>
          </c:spPr>
          <c:cat>
            <c:strRef>
              <c:f>'4. most games played'!$A$54:$A$56</c:f>
            </c:strRef>
          </c:cat>
          <c:val>
            <c:numRef>
              <c:f>'4. most games played'!$CS$54:$CS$56</c:f>
              <c:numCache/>
            </c:numRef>
          </c:val>
        </c:ser>
        <c:ser>
          <c:idx val="96"/>
          <c:order val="96"/>
          <c:tx>
            <c:strRef>
              <c:f>'4. most games played'!$CT$53</c:f>
            </c:strRef>
          </c:tx>
          <c:spPr>
            <a:solidFill>
              <a:schemeClr val="accent1">
                <a:lumOff val="480000"/>
              </a:schemeClr>
            </a:solidFill>
            <a:ln cmpd="sng">
              <a:solidFill>
                <a:srgbClr val="000000"/>
              </a:solidFill>
            </a:ln>
          </c:spPr>
          <c:cat>
            <c:strRef>
              <c:f>'4. most games played'!$A$54:$A$56</c:f>
            </c:strRef>
          </c:cat>
          <c:val>
            <c:numRef>
              <c:f>'4. most games played'!$CT$54:$CT$56</c:f>
              <c:numCache/>
            </c:numRef>
          </c:val>
        </c:ser>
        <c:ser>
          <c:idx val="97"/>
          <c:order val="97"/>
          <c:tx>
            <c:strRef>
              <c:f>'4. most games played'!$CU$53</c:f>
            </c:strRef>
          </c:tx>
          <c:spPr>
            <a:solidFill>
              <a:schemeClr val="accent2">
                <a:lumOff val="480000"/>
              </a:schemeClr>
            </a:solidFill>
            <a:ln cmpd="sng">
              <a:solidFill>
                <a:srgbClr val="000000"/>
              </a:solidFill>
            </a:ln>
          </c:spPr>
          <c:cat>
            <c:strRef>
              <c:f>'4. most games played'!$A$54:$A$56</c:f>
            </c:strRef>
          </c:cat>
          <c:val>
            <c:numRef>
              <c:f>'4. most games played'!$CU$54:$CU$56</c:f>
              <c:numCache/>
            </c:numRef>
          </c:val>
        </c:ser>
        <c:ser>
          <c:idx val="98"/>
          <c:order val="98"/>
          <c:tx>
            <c:strRef>
              <c:f>'4. most games played'!$CV$53</c:f>
            </c:strRef>
          </c:tx>
          <c:spPr>
            <a:solidFill>
              <a:schemeClr val="accent3">
                <a:lumOff val="480000"/>
              </a:schemeClr>
            </a:solidFill>
            <a:ln cmpd="sng">
              <a:solidFill>
                <a:srgbClr val="000000"/>
              </a:solidFill>
            </a:ln>
          </c:spPr>
          <c:cat>
            <c:strRef>
              <c:f>'4. most games played'!$A$54:$A$56</c:f>
            </c:strRef>
          </c:cat>
          <c:val>
            <c:numRef>
              <c:f>'4. most games played'!$CV$54:$CV$56</c:f>
              <c:numCache/>
            </c:numRef>
          </c:val>
        </c:ser>
        <c:ser>
          <c:idx val="99"/>
          <c:order val="99"/>
          <c:tx>
            <c:strRef>
              <c:f>'4. most games played'!$CW$53</c:f>
            </c:strRef>
          </c:tx>
          <c:cat>
            <c:strRef>
              <c:f>'4. most games played'!$A$54:$A$56</c:f>
            </c:strRef>
          </c:cat>
          <c:val>
            <c:numRef>
              <c:f>'4. most games played'!$CW$54:$CW$56</c:f>
              <c:numCache/>
            </c:numRef>
          </c:val>
        </c:ser>
        <c:ser>
          <c:idx val="100"/>
          <c:order val="100"/>
          <c:tx>
            <c:strRef>
              <c:f>'4. most games played'!$CX$53</c:f>
            </c:strRef>
          </c:tx>
          <c:cat>
            <c:strRef>
              <c:f>'4. most games played'!$A$54:$A$56</c:f>
            </c:strRef>
          </c:cat>
          <c:val>
            <c:numRef>
              <c:f>'4. most games played'!$CX$54:$CX$56</c:f>
              <c:numCache/>
            </c:numRef>
          </c:val>
        </c:ser>
        <c:ser>
          <c:idx val="101"/>
          <c:order val="101"/>
          <c:tx>
            <c:strRef>
              <c:f>'4. most games played'!$CY$53</c:f>
            </c:strRef>
          </c:tx>
          <c:cat>
            <c:strRef>
              <c:f>'4. most games played'!$A$54:$A$56</c:f>
            </c:strRef>
          </c:cat>
          <c:val>
            <c:numRef>
              <c:f>'4. most games played'!$CY$54:$CY$56</c:f>
              <c:numCache/>
            </c:numRef>
          </c:val>
        </c:ser>
        <c:ser>
          <c:idx val="102"/>
          <c:order val="102"/>
          <c:tx>
            <c:strRef>
              <c:f>'4. most games played'!$CZ$53</c:f>
            </c:strRef>
          </c:tx>
          <c:cat>
            <c:strRef>
              <c:f>'4. most games played'!$A$54:$A$56</c:f>
            </c:strRef>
          </c:cat>
          <c:val>
            <c:numRef>
              <c:f>'4. most games played'!$CZ$54:$CZ$56</c:f>
              <c:numCache/>
            </c:numRef>
          </c:val>
        </c:ser>
        <c:ser>
          <c:idx val="103"/>
          <c:order val="103"/>
          <c:tx>
            <c:strRef>
              <c:f>'4. most games played'!$DA$53</c:f>
            </c:strRef>
          </c:tx>
          <c:cat>
            <c:strRef>
              <c:f>'4. most games played'!$A$54:$A$56</c:f>
            </c:strRef>
          </c:cat>
          <c:val>
            <c:numRef>
              <c:f>'4. most games played'!$DA$54:$DA$56</c:f>
              <c:numCache/>
            </c:numRef>
          </c:val>
        </c:ser>
        <c:ser>
          <c:idx val="104"/>
          <c:order val="104"/>
          <c:tx>
            <c:strRef>
              <c:f>'4. most games played'!$DB$53</c:f>
            </c:strRef>
          </c:tx>
          <c:cat>
            <c:strRef>
              <c:f>'4. most games played'!$A$54:$A$56</c:f>
            </c:strRef>
          </c:cat>
          <c:val>
            <c:numRef>
              <c:f>'4. most games played'!$DB$54:$DB$56</c:f>
              <c:numCache/>
            </c:numRef>
          </c:val>
        </c:ser>
        <c:ser>
          <c:idx val="105"/>
          <c:order val="105"/>
          <c:tx>
            <c:strRef>
              <c:f>'4. most games played'!$DC$53</c:f>
            </c:strRef>
          </c:tx>
          <c:cat>
            <c:strRef>
              <c:f>'4. most games played'!$A$54:$A$56</c:f>
            </c:strRef>
          </c:cat>
          <c:val>
            <c:numRef>
              <c:f>'4. most games played'!$DC$54:$DC$56</c:f>
              <c:numCache/>
            </c:numRef>
          </c:val>
        </c:ser>
        <c:ser>
          <c:idx val="106"/>
          <c:order val="106"/>
          <c:tx>
            <c:strRef>
              <c:f>'4. most games played'!$DD$53</c:f>
            </c:strRef>
          </c:tx>
          <c:cat>
            <c:strRef>
              <c:f>'4. most games played'!$A$54:$A$56</c:f>
            </c:strRef>
          </c:cat>
          <c:val>
            <c:numRef>
              <c:f>'4. most games played'!$DD$54:$DD$56</c:f>
              <c:numCache/>
            </c:numRef>
          </c:val>
        </c:ser>
        <c:ser>
          <c:idx val="107"/>
          <c:order val="107"/>
          <c:tx>
            <c:strRef>
              <c:f>'4. most games played'!$DE$53</c:f>
            </c:strRef>
          </c:tx>
          <c:cat>
            <c:strRef>
              <c:f>'4. most games played'!$A$54:$A$56</c:f>
            </c:strRef>
          </c:cat>
          <c:val>
            <c:numRef>
              <c:f>'4. most games played'!$DE$54:$DE$56</c:f>
              <c:numCache/>
            </c:numRef>
          </c:val>
        </c:ser>
        <c:ser>
          <c:idx val="108"/>
          <c:order val="108"/>
          <c:tx>
            <c:strRef>
              <c:f>'4. most games played'!$DF$53</c:f>
            </c:strRef>
          </c:tx>
          <c:cat>
            <c:strRef>
              <c:f>'4. most games played'!$A$54:$A$56</c:f>
            </c:strRef>
          </c:cat>
          <c:val>
            <c:numRef>
              <c:f>'4. most games played'!$DF$54:$DF$56</c:f>
              <c:numCache/>
            </c:numRef>
          </c:val>
        </c:ser>
        <c:ser>
          <c:idx val="109"/>
          <c:order val="109"/>
          <c:tx>
            <c:strRef>
              <c:f>'4. most games played'!$DG$53</c:f>
            </c:strRef>
          </c:tx>
          <c:cat>
            <c:strRef>
              <c:f>'4. most games played'!$A$54:$A$56</c:f>
            </c:strRef>
          </c:cat>
          <c:val>
            <c:numRef>
              <c:f>'4. most games played'!$DG$54:$DG$56</c:f>
              <c:numCache/>
            </c:numRef>
          </c:val>
        </c:ser>
        <c:ser>
          <c:idx val="110"/>
          <c:order val="110"/>
          <c:tx>
            <c:strRef>
              <c:f>'4. most games played'!$DH$53</c:f>
            </c:strRef>
          </c:tx>
          <c:cat>
            <c:strRef>
              <c:f>'4. most games played'!$A$54:$A$56</c:f>
            </c:strRef>
          </c:cat>
          <c:val>
            <c:numRef>
              <c:f>'4. most games played'!$DH$54:$DH$56</c:f>
              <c:numCache/>
            </c:numRef>
          </c:val>
        </c:ser>
        <c:ser>
          <c:idx val="111"/>
          <c:order val="111"/>
          <c:tx>
            <c:strRef>
              <c:f>'4. most games played'!$DI$53</c:f>
            </c:strRef>
          </c:tx>
          <c:cat>
            <c:strRef>
              <c:f>'4. most games played'!$A$54:$A$56</c:f>
            </c:strRef>
          </c:cat>
          <c:val>
            <c:numRef>
              <c:f>'4. most games played'!$DI$54:$DI$56</c:f>
              <c:numCache/>
            </c:numRef>
          </c:val>
        </c:ser>
        <c:ser>
          <c:idx val="112"/>
          <c:order val="112"/>
          <c:tx>
            <c:strRef>
              <c:f>'4. most games played'!$DJ$53</c:f>
            </c:strRef>
          </c:tx>
          <c:cat>
            <c:strRef>
              <c:f>'4. most games played'!$A$54:$A$56</c:f>
            </c:strRef>
          </c:cat>
          <c:val>
            <c:numRef>
              <c:f>'4. most games played'!$DJ$54:$DJ$56</c:f>
              <c:numCache/>
            </c:numRef>
          </c:val>
        </c:ser>
        <c:ser>
          <c:idx val="113"/>
          <c:order val="113"/>
          <c:tx>
            <c:strRef>
              <c:f>'4. most games played'!$DK$53</c:f>
            </c:strRef>
          </c:tx>
          <c:cat>
            <c:strRef>
              <c:f>'4. most games played'!$A$54:$A$56</c:f>
            </c:strRef>
          </c:cat>
          <c:val>
            <c:numRef>
              <c:f>'4. most games played'!$DK$54:$DK$56</c:f>
              <c:numCache/>
            </c:numRef>
          </c:val>
        </c:ser>
        <c:ser>
          <c:idx val="114"/>
          <c:order val="114"/>
          <c:tx>
            <c:strRef>
              <c:f>'4. most games played'!$DL$53</c:f>
            </c:strRef>
          </c:tx>
          <c:cat>
            <c:strRef>
              <c:f>'4. most games played'!$A$54:$A$56</c:f>
            </c:strRef>
          </c:cat>
          <c:val>
            <c:numRef>
              <c:f>'4. most games played'!$DL$54:$DL$56</c:f>
              <c:numCache/>
            </c:numRef>
          </c:val>
        </c:ser>
        <c:ser>
          <c:idx val="115"/>
          <c:order val="115"/>
          <c:tx>
            <c:strRef>
              <c:f>'4. most games played'!$DM$53</c:f>
            </c:strRef>
          </c:tx>
          <c:cat>
            <c:strRef>
              <c:f>'4. most games played'!$A$54:$A$56</c:f>
            </c:strRef>
          </c:cat>
          <c:val>
            <c:numRef>
              <c:f>'4. most games played'!$DM$54:$DM$56</c:f>
              <c:numCache/>
            </c:numRef>
          </c:val>
        </c:ser>
        <c:ser>
          <c:idx val="116"/>
          <c:order val="116"/>
          <c:tx>
            <c:strRef>
              <c:f>'4. most games played'!$DN$53</c:f>
            </c:strRef>
          </c:tx>
          <c:cat>
            <c:strRef>
              <c:f>'4. most games played'!$A$54:$A$56</c:f>
            </c:strRef>
          </c:cat>
          <c:val>
            <c:numRef>
              <c:f>'4. most games played'!$DN$54:$DN$56</c:f>
              <c:numCache/>
            </c:numRef>
          </c:val>
        </c:ser>
        <c:ser>
          <c:idx val="117"/>
          <c:order val="117"/>
          <c:tx>
            <c:strRef>
              <c:f>'4. most games played'!$DO$53</c:f>
            </c:strRef>
          </c:tx>
          <c:cat>
            <c:strRef>
              <c:f>'4. most games played'!$A$54:$A$56</c:f>
            </c:strRef>
          </c:cat>
          <c:val>
            <c:numRef>
              <c:f>'4. most games played'!$DO$54:$DO$56</c:f>
              <c:numCache/>
            </c:numRef>
          </c:val>
        </c:ser>
        <c:ser>
          <c:idx val="118"/>
          <c:order val="118"/>
          <c:tx>
            <c:strRef>
              <c:f>'4. most games played'!$DP$53</c:f>
            </c:strRef>
          </c:tx>
          <c:cat>
            <c:strRef>
              <c:f>'4. most games played'!$A$54:$A$56</c:f>
            </c:strRef>
          </c:cat>
          <c:val>
            <c:numRef>
              <c:f>'4. most games played'!$DP$54:$DP$56</c:f>
              <c:numCache/>
            </c:numRef>
          </c:val>
        </c:ser>
        <c:ser>
          <c:idx val="119"/>
          <c:order val="119"/>
          <c:tx>
            <c:strRef>
              <c:f>'4. most games played'!$DQ$53</c:f>
            </c:strRef>
          </c:tx>
          <c:cat>
            <c:strRef>
              <c:f>'4. most games played'!$A$54:$A$56</c:f>
            </c:strRef>
          </c:cat>
          <c:val>
            <c:numRef>
              <c:f>'4. most games played'!$DQ$54:$DQ$56</c:f>
              <c:numCache/>
            </c:numRef>
          </c:val>
        </c:ser>
        <c:ser>
          <c:idx val="120"/>
          <c:order val="120"/>
          <c:tx>
            <c:strRef>
              <c:f>'4. most games played'!$DR$53</c:f>
            </c:strRef>
          </c:tx>
          <c:cat>
            <c:strRef>
              <c:f>'4. most games played'!$A$54:$A$56</c:f>
            </c:strRef>
          </c:cat>
          <c:val>
            <c:numRef>
              <c:f>'4. most games played'!$DR$54:$DR$56</c:f>
              <c:numCache/>
            </c:numRef>
          </c:val>
        </c:ser>
        <c:ser>
          <c:idx val="121"/>
          <c:order val="121"/>
          <c:tx>
            <c:strRef>
              <c:f>'4. most games played'!$DS$53</c:f>
            </c:strRef>
          </c:tx>
          <c:cat>
            <c:strRef>
              <c:f>'4. most games played'!$A$54:$A$56</c:f>
            </c:strRef>
          </c:cat>
          <c:val>
            <c:numRef>
              <c:f>'4. most games played'!$DS$54:$DS$56</c:f>
              <c:numCache/>
            </c:numRef>
          </c:val>
        </c:ser>
        <c:ser>
          <c:idx val="122"/>
          <c:order val="122"/>
          <c:tx>
            <c:strRef>
              <c:f>'4. most games played'!$DT$53</c:f>
            </c:strRef>
          </c:tx>
          <c:cat>
            <c:strRef>
              <c:f>'4. most games played'!$A$54:$A$56</c:f>
            </c:strRef>
          </c:cat>
          <c:val>
            <c:numRef>
              <c:f>'4. most games played'!$DT$54:$DT$56</c:f>
              <c:numCache/>
            </c:numRef>
          </c:val>
        </c:ser>
        <c:ser>
          <c:idx val="123"/>
          <c:order val="123"/>
          <c:tx>
            <c:strRef>
              <c:f>'4. most games played'!$DU$53</c:f>
            </c:strRef>
          </c:tx>
          <c:cat>
            <c:strRef>
              <c:f>'4. most games played'!$A$54:$A$56</c:f>
            </c:strRef>
          </c:cat>
          <c:val>
            <c:numRef>
              <c:f>'4. most games played'!$DU$54:$DU$56</c:f>
              <c:numCache/>
            </c:numRef>
          </c:val>
        </c:ser>
        <c:ser>
          <c:idx val="124"/>
          <c:order val="124"/>
          <c:tx>
            <c:strRef>
              <c:f>'4. most games played'!$DV$53</c:f>
            </c:strRef>
          </c:tx>
          <c:cat>
            <c:strRef>
              <c:f>'4. most games played'!$A$54:$A$56</c:f>
            </c:strRef>
          </c:cat>
          <c:val>
            <c:numRef>
              <c:f>'4. most games played'!$DV$54:$DV$56</c:f>
              <c:numCache/>
            </c:numRef>
          </c:val>
        </c:ser>
        <c:ser>
          <c:idx val="125"/>
          <c:order val="125"/>
          <c:tx>
            <c:strRef>
              <c:f>'4. most games played'!$DW$53</c:f>
            </c:strRef>
          </c:tx>
          <c:cat>
            <c:strRef>
              <c:f>'4. most games played'!$A$54:$A$56</c:f>
            </c:strRef>
          </c:cat>
          <c:val>
            <c:numRef>
              <c:f>'4. most games played'!$DW$54:$DW$56</c:f>
              <c:numCache/>
            </c:numRef>
          </c:val>
        </c:ser>
        <c:ser>
          <c:idx val="126"/>
          <c:order val="126"/>
          <c:tx>
            <c:strRef>
              <c:f>'4. most games played'!$DX$53</c:f>
            </c:strRef>
          </c:tx>
          <c:cat>
            <c:strRef>
              <c:f>'4. most games played'!$A$54:$A$56</c:f>
            </c:strRef>
          </c:cat>
          <c:val>
            <c:numRef>
              <c:f>'4. most games played'!$DX$54:$DX$56</c:f>
              <c:numCache/>
            </c:numRef>
          </c:val>
        </c:ser>
        <c:ser>
          <c:idx val="127"/>
          <c:order val="127"/>
          <c:tx>
            <c:strRef>
              <c:f>'4. most games played'!$DY$53</c:f>
            </c:strRef>
          </c:tx>
          <c:cat>
            <c:strRef>
              <c:f>'4. most games played'!$A$54:$A$56</c:f>
            </c:strRef>
          </c:cat>
          <c:val>
            <c:numRef>
              <c:f>'4. most games played'!$DY$54:$DY$56</c:f>
              <c:numCache/>
            </c:numRef>
          </c:val>
        </c:ser>
        <c:ser>
          <c:idx val="128"/>
          <c:order val="128"/>
          <c:tx>
            <c:strRef>
              <c:f>'4. most games played'!$DZ$53</c:f>
            </c:strRef>
          </c:tx>
          <c:cat>
            <c:strRef>
              <c:f>'4. most games played'!$A$54:$A$56</c:f>
            </c:strRef>
          </c:cat>
          <c:val>
            <c:numRef>
              <c:f>'4. most games played'!$DZ$54:$DZ$56</c:f>
              <c:numCache/>
            </c:numRef>
          </c:val>
        </c:ser>
        <c:ser>
          <c:idx val="129"/>
          <c:order val="129"/>
          <c:tx>
            <c:strRef>
              <c:f>'4. most games played'!$EA$53</c:f>
            </c:strRef>
          </c:tx>
          <c:cat>
            <c:strRef>
              <c:f>'4. most games played'!$A$54:$A$56</c:f>
            </c:strRef>
          </c:cat>
          <c:val>
            <c:numRef>
              <c:f>'4. most games played'!$EA$54:$EA$56</c:f>
              <c:numCache/>
            </c:numRef>
          </c:val>
        </c:ser>
        <c:ser>
          <c:idx val="130"/>
          <c:order val="130"/>
          <c:tx>
            <c:strRef>
              <c:f>'4. most games played'!$EB$53</c:f>
            </c:strRef>
          </c:tx>
          <c:cat>
            <c:strRef>
              <c:f>'4. most games played'!$A$54:$A$56</c:f>
            </c:strRef>
          </c:cat>
          <c:val>
            <c:numRef>
              <c:f>'4. most games played'!$EB$54:$EB$56</c:f>
              <c:numCache/>
            </c:numRef>
          </c:val>
        </c:ser>
        <c:ser>
          <c:idx val="131"/>
          <c:order val="131"/>
          <c:tx>
            <c:strRef>
              <c:f>'4. most games played'!$EC$53</c:f>
            </c:strRef>
          </c:tx>
          <c:cat>
            <c:strRef>
              <c:f>'4. most games played'!$A$54:$A$56</c:f>
            </c:strRef>
          </c:cat>
          <c:val>
            <c:numRef>
              <c:f>'4. most games played'!$EC$54:$EC$56</c:f>
              <c:numCache/>
            </c:numRef>
          </c:val>
        </c:ser>
        <c:ser>
          <c:idx val="132"/>
          <c:order val="132"/>
          <c:tx>
            <c:strRef>
              <c:f>'4. most games played'!$ED$53</c:f>
            </c:strRef>
          </c:tx>
          <c:cat>
            <c:strRef>
              <c:f>'4. most games played'!$A$54:$A$56</c:f>
            </c:strRef>
          </c:cat>
          <c:val>
            <c:numRef>
              <c:f>'4. most games played'!$ED$54:$ED$56</c:f>
              <c:numCache/>
            </c:numRef>
          </c:val>
        </c:ser>
        <c:ser>
          <c:idx val="133"/>
          <c:order val="133"/>
          <c:tx>
            <c:strRef>
              <c:f>'4. most games played'!$EE$53</c:f>
            </c:strRef>
          </c:tx>
          <c:cat>
            <c:strRef>
              <c:f>'4. most games played'!$A$54:$A$56</c:f>
            </c:strRef>
          </c:cat>
          <c:val>
            <c:numRef>
              <c:f>'4. most games played'!$EE$54:$EE$56</c:f>
              <c:numCache/>
            </c:numRef>
          </c:val>
        </c:ser>
        <c:ser>
          <c:idx val="134"/>
          <c:order val="134"/>
          <c:tx>
            <c:strRef>
              <c:f>'4. most games played'!$EF$53</c:f>
            </c:strRef>
          </c:tx>
          <c:cat>
            <c:strRef>
              <c:f>'4. most games played'!$A$54:$A$56</c:f>
            </c:strRef>
          </c:cat>
          <c:val>
            <c:numRef>
              <c:f>'4. most games played'!$EF$54:$EF$56</c:f>
              <c:numCache/>
            </c:numRef>
          </c:val>
        </c:ser>
        <c:ser>
          <c:idx val="135"/>
          <c:order val="135"/>
          <c:tx>
            <c:strRef>
              <c:f>'4. most games played'!$EG$53</c:f>
            </c:strRef>
          </c:tx>
          <c:cat>
            <c:strRef>
              <c:f>'4. most games played'!$A$54:$A$56</c:f>
            </c:strRef>
          </c:cat>
          <c:val>
            <c:numRef>
              <c:f>'4. most games played'!$EG$54:$EG$56</c:f>
              <c:numCache/>
            </c:numRef>
          </c:val>
        </c:ser>
        <c:ser>
          <c:idx val="136"/>
          <c:order val="136"/>
          <c:tx>
            <c:strRef>
              <c:f>'4. most games played'!$EH$53</c:f>
            </c:strRef>
          </c:tx>
          <c:cat>
            <c:strRef>
              <c:f>'4. most games played'!$A$54:$A$56</c:f>
            </c:strRef>
          </c:cat>
          <c:val>
            <c:numRef>
              <c:f>'4. most games played'!$EH$54:$EH$56</c:f>
              <c:numCache/>
            </c:numRef>
          </c:val>
        </c:ser>
        <c:ser>
          <c:idx val="137"/>
          <c:order val="137"/>
          <c:tx>
            <c:strRef>
              <c:f>'4. most games played'!$EI$53</c:f>
            </c:strRef>
          </c:tx>
          <c:cat>
            <c:strRef>
              <c:f>'4. most games played'!$A$54:$A$56</c:f>
            </c:strRef>
          </c:cat>
          <c:val>
            <c:numRef>
              <c:f>'4. most games played'!$EI$54:$EI$56</c:f>
              <c:numCache/>
            </c:numRef>
          </c:val>
        </c:ser>
        <c:ser>
          <c:idx val="138"/>
          <c:order val="138"/>
          <c:tx>
            <c:strRef>
              <c:f>'4. most games played'!$EJ$53</c:f>
            </c:strRef>
          </c:tx>
          <c:cat>
            <c:strRef>
              <c:f>'4. most games played'!$A$54:$A$56</c:f>
            </c:strRef>
          </c:cat>
          <c:val>
            <c:numRef>
              <c:f>'4. most games played'!$EJ$54:$EJ$56</c:f>
              <c:numCache/>
            </c:numRef>
          </c:val>
        </c:ser>
        <c:ser>
          <c:idx val="139"/>
          <c:order val="139"/>
          <c:tx>
            <c:strRef>
              <c:f>'4. most games played'!$EK$53</c:f>
            </c:strRef>
          </c:tx>
          <c:cat>
            <c:strRef>
              <c:f>'4. most games played'!$A$54:$A$56</c:f>
            </c:strRef>
          </c:cat>
          <c:val>
            <c:numRef>
              <c:f>'4. most games played'!$EK$54:$EK$56</c:f>
              <c:numCache/>
            </c:numRef>
          </c:val>
        </c:ser>
        <c:ser>
          <c:idx val="140"/>
          <c:order val="140"/>
          <c:tx>
            <c:strRef>
              <c:f>'4. most games played'!$EL$53</c:f>
            </c:strRef>
          </c:tx>
          <c:cat>
            <c:strRef>
              <c:f>'4. most games played'!$A$54:$A$56</c:f>
            </c:strRef>
          </c:cat>
          <c:val>
            <c:numRef>
              <c:f>'4. most games played'!$EL$54:$EL$56</c:f>
              <c:numCache/>
            </c:numRef>
          </c:val>
        </c:ser>
        <c:ser>
          <c:idx val="141"/>
          <c:order val="141"/>
          <c:tx>
            <c:strRef>
              <c:f>'4. most games played'!$EM$53</c:f>
            </c:strRef>
          </c:tx>
          <c:cat>
            <c:strRef>
              <c:f>'4. most games played'!$A$54:$A$56</c:f>
            </c:strRef>
          </c:cat>
          <c:val>
            <c:numRef>
              <c:f>'4. most games played'!$EM$54:$EM$56</c:f>
              <c:numCache/>
            </c:numRef>
          </c:val>
        </c:ser>
        <c:ser>
          <c:idx val="142"/>
          <c:order val="142"/>
          <c:tx>
            <c:strRef>
              <c:f>'4. most games played'!$EN$53</c:f>
            </c:strRef>
          </c:tx>
          <c:cat>
            <c:strRef>
              <c:f>'4. most games played'!$A$54:$A$56</c:f>
            </c:strRef>
          </c:cat>
          <c:val>
            <c:numRef>
              <c:f>'4. most games played'!$EN$54:$EN$56</c:f>
              <c:numCache/>
            </c:numRef>
          </c:val>
        </c:ser>
        <c:ser>
          <c:idx val="143"/>
          <c:order val="143"/>
          <c:tx>
            <c:strRef>
              <c:f>'4. most games played'!$EO$53</c:f>
            </c:strRef>
          </c:tx>
          <c:cat>
            <c:strRef>
              <c:f>'4. most games played'!$A$54:$A$56</c:f>
            </c:strRef>
          </c:cat>
          <c:val>
            <c:numRef>
              <c:f>'4. most games played'!$EO$54:$EO$56</c:f>
              <c:numCache/>
            </c:numRef>
          </c:val>
        </c:ser>
        <c:ser>
          <c:idx val="144"/>
          <c:order val="144"/>
          <c:tx>
            <c:strRef>
              <c:f>'4. most games played'!$EP$53</c:f>
            </c:strRef>
          </c:tx>
          <c:cat>
            <c:strRef>
              <c:f>'4. most games played'!$A$54:$A$56</c:f>
            </c:strRef>
          </c:cat>
          <c:val>
            <c:numRef>
              <c:f>'4. most games played'!$EP$54:$EP$56</c:f>
              <c:numCache/>
            </c:numRef>
          </c:val>
        </c:ser>
        <c:ser>
          <c:idx val="145"/>
          <c:order val="145"/>
          <c:tx>
            <c:strRef>
              <c:f>'4. most games played'!$EQ$53</c:f>
            </c:strRef>
          </c:tx>
          <c:cat>
            <c:strRef>
              <c:f>'4. most games played'!$A$54:$A$56</c:f>
            </c:strRef>
          </c:cat>
          <c:val>
            <c:numRef>
              <c:f>'4. most games played'!$EQ$54:$EQ$56</c:f>
              <c:numCache/>
            </c:numRef>
          </c:val>
        </c:ser>
        <c:ser>
          <c:idx val="146"/>
          <c:order val="146"/>
          <c:tx>
            <c:strRef>
              <c:f>'4. most games played'!$ER$53</c:f>
            </c:strRef>
          </c:tx>
          <c:cat>
            <c:strRef>
              <c:f>'4. most games played'!$A$54:$A$56</c:f>
            </c:strRef>
          </c:cat>
          <c:val>
            <c:numRef>
              <c:f>'4. most games played'!$ER$54:$ER$56</c:f>
              <c:numCache/>
            </c:numRef>
          </c:val>
        </c:ser>
        <c:ser>
          <c:idx val="147"/>
          <c:order val="147"/>
          <c:tx>
            <c:strRef>
              <c:f>'4. most games played'!$ES$53</c:f>
            </c:strRef>
          </c:tx>
          <c:cat>
            <c:strRef>
              <c:f>'4. most games played'!$A$54:$A$56</c:f>
            </c:strRef>
          </c:cat>
          <c:val>
            <c:numRef>
              <c:f>'4. most games played'!$ES$54:$ES$56</c:f>
              <c:numCache/>
            </c:numRef>
          </c:val>
        </c:ser>
        <c:ser>
          <c:idx val="148"/>
          <c:order val="148"/>
          <c:tx>
            <c:strRef>
              <c:f>'4. most games played'!$ET$53</c:f>
            </c:strRef>
          </c:tx>
          <c:cat>
            <c:strRef>
              <c:f>'4. most games played'!$A$54:$A$56</c:f>
            </c:strRef>
          </c:cat>
          <c:val>
            <c:numRef>
              <c:f>'4. most games played'!$ET$54:$ET$56</c:f>
              <c:numCache/>
            </c:numRef>
          </c:val>
        </c:ser>
        <c:ser>
          <c:idx val="149"/>
          <c:order val="149"/>
          <c:tx>
            <c:strRef>
              <c:f>'4. most games played'!$EU$53</c:f>
            </c:strRef>
          </c:tx>
          <c:cat>
            <c:strRef>
              <c:f>'4. most games played'!$A$54:$A$56</c:f>
            </c:strRef>
          </c:cat>
          <c:val>
            <c:numRef>
              <c:f>'4. most games played'!$EU$54:$EU$56</c:f>
              <c:numCache/>
            </c:numRef>
          </c:val>
        </c:ser>
        <c:ser>
          <c:idx val="150"/>
          <c:order val="150"/>
          <c:tx>
            <c:strRef>
              <c:f>'4. most games played'!$EV$53</c:f>
            </c:strRef>
          </c:tx>
          <c:cat>
            <c:strRef>
              <c:f>'4. most games played'!$A$54:$A$56</c:f>
            </c:strRef>
          </c:cat>
          <c:val>
            <c:numRef>
              <c:f>'4. most games played'!$EV$54:$EV$56</c:f>
              <c:numCache/>
            </c:numRef>
          </c:val>
        </c:ser>
        <c:ser>
          <c:idx val="151"/>
          <c:order val="151"/>
          <c:tx>
            <c:strRef>
              <c:f>'4. most games played'!$EW$53</c:f>
            </c:strRef>
          </c:tx>
          <c:cat>
            <c:strRef>
              <c:f>'4. most games played'!$A$54:$A$56</c:f>
            </c:strRef>
          </c:cat>
          <c:val>
            <c:numRef>
              <c:f>'4. most games played'!$EW$54:$EW$56</c:f>
              <c:numCache/>
            </c:numRef>
          </c:val>
        </c:ser>
        <c:ser>
          <c:idx val="152"/>
          <c:order val="152"/>
          <c:tx>
            <c:strRef>
              <c:f>'4. most games played'!$EX$53</c:f>
            </c:strRef>
          </c:tx>
          <c:cat>
            <c:strRef>
              <c:f>'4. most games played'!$A$54:$A$56</c:f>
            </c:strRef>
          </c:cat>
          <c:val>
            <c:numRef>
              <c:f>'4. most games played'!$EX$54:$EX$56</c:f>
              <c:numCache/>
            </c:numRef>
          </c:val>
        </c:ser>
        <c:ser>
          <c:idx val="153"/>
          <c:order val="153"/>
          <c:tx>
            <c:strRef>
              <c:f>'4. most games played'!$EY$53</c:f>
            </c:strRef>
          </c:tx>
          <c:cat>
            <c:strRef>
              <c:f>'4. most games played'!$A$54:$A$56</c:f>
            </c:strRef>
          </c:cat>
          <c:val>
            <c:numRef>
              <c:f>'4. most games played'!$EY$54:$EY$56</c:f>
              <c:numCache/>
            </c:numRef>
          </c:val>
        </c:ser>
        <c:ser>
          <c:idx val="154"/>
          <c:order val="154"/>
          <c:tx>
            <c:strRef>
              <c:f>'4. most games played'!$EZ$53</c:f>
            </c:strRef>
          </c:tx>
          <c:cat>
            <c:strRef>
              <c:f>'4. most games played'!$A$54:$A$56</c:f>
            </c:strRef>
          </c:cat>
          <c:val>
            <c:numRef>
              <c:f>'4. most games played'!$EZ$54:$EZ$56</c:f>
              <c:numCache/>
            </c:numRef>
          </c:val>
        </c:ser>
        <c:ser>
          <c:idx val="155"/>
          <c:order val="155"/>
          <c:tx>
            <c:strRef>
              <c:f>'4. most games played'!$FA$53</c:f>
            </c:strRef>
          </c:tx>
          <c:cat>
            <c:strRef>
              <c:f>'4. most games played'!$A$54:$A$56</c:f>
            </c:strRef>
          </c:cat>
          <c:val>
            <c:numRef>
              <c:f>'4. most games played'!$FA$54:$FA$56</c:f>
              <c:numCache/>
            </c:numRef>
          </c:val>
        </c:ser>
        <c:ser>
          <c:idx val="156"/>
          <c:order val="156"/>
          <c:tx>
            <c:strRef>
              <c:f>'4. most games played'!$FB$53</c:f>
            </c:strRef>
          </c:tx>
          <c:cat>
            <c:strRef>
              <c:f>'4. most games played'!$A$54:$A$56</c:f>
            </c:strRef>
          </c:cat>
          <c:val>
            <c:numRef>
              <c:f>'4. most games played'!$FB$54:$FB$56</c:f>
              <c:numCache/>
            </c:numRef>
          </c:val>
        </c:ser>
        <c:ser>
          <c:idx val="157"/>
          <c:order val="157"/>
          <c:tx>
            <c:strRef>
              <c:f>'4. most games played'!$FC$53</c:f>
            </c:strRef>
          </c:tx>
          <c:cat>
            <c:strRef>
              <c:f>'4. most games played'!$A$54:$A$56</c:f>
            </c:strRef>
          </c:cat>
          <c:val>
            <c:numRef>
              <c:f>'4. most games played'!$FC$54:$FC$56</c:f>
              <c:numCache/>
            </c:numRef>
          </c:val>
        </c:ser>
        <c:ser>
          <c:idx val="158"/>
          <c:order val="158"/>
          <c:tx>
            <c:strRef>
              <c:f>'4. most games played'!$FD$53</c:f>
            </c:strRef>
          </c:tx>
          <c:cat>
            <c:strRef>
              <c:f>'4. most games played'!$A$54:$A$56</c:f>
            </c:strRef>
          </c:cat>
          <c:val>
            <c:numRef>
              <c:f>'4. most games played'!$FD$54:$FD$56</c:f>
              <c:numCache/>
            </c:numRef>
          </c:val>
        </c:ser>
        <c:ser>
          <c:idx val="159"/>
          <c:order val="159"/>
          <c:tx>
            <c:strRef>
              <c:f>'4. most games played'!$FE$53</c:f>
            </c:strRef>
          </c:tx>
          <c:cat>
            <c:strRef>
              <c:f>'4. most games played'!$A$54:$A$56</c:f>
            </c:strRef>
          </c:cat>
          <c:val>
            <c:numRef>
              <c:f>'4. most games played'!$FE$54:$FE$56</c:f>
              <c:numCache/>
            </c:numRef>
          </c:val>
        </c:ser>
        <c:ser>
          <c:idx val="160"/>
          <c:order val="160"/>
          <c:tx>
            <c:strRef>
              <c:f>'4. most games played'!$FF$53</c:f>
            </c:strRef>
          </c:tx>
          <c:cat>
            <c:strRef>
              <c:f>'4. most games played'!$A$54:$A$56</c:f>
            </c:strRef>
          </c:cat>
          <c:val>
            <c:numRef>
              <c:f>'4. most games played'!$FF$54:$FF$56</c:f>
              <c:numCache/>
            </c:numRef>
          </c:val>
        </c:ser>
        <c:ser>
          <c:idx val="161"/>
          <c:order val="161"/>
          <c:tx>
            <c:strRef>
              <c:f>'4. most games played'!$FG$53</c:f>
            </c:strRef>
          </c:tx>
          <c:cat>
            <c:strRef>
              <c:f>'4. most games played'!$A$54:$A$56</c:f>
            </c:strRef>
          </c:cat>
          <c:val>
            <c:numRef>
              <c:f>'4. most games played'!$FG$54:$FG$56</c:f>
              <c:numCache/>
            </c:numRef>
          </c:val>
        </c:ser>
        <c:ser>
          <c:idx val="162"/>
          <c:order val="162"/>
          <c:tx>
            <c:strRef>
              <c:f>'4. most games played'!$FH$53</c:f>
            </c:strRef>
          </c:tx>
          <c:cat>
            <c:strRef>
              <c:f>'4. most games played'!$A$54:$A$56</c:f>
            </c:strRef>
          </c:cat>
          <c:val>
            <c:numRef>
              <c:f>'4. most games played'!$FH$54:$FH$56</c:f>
              <c:numCache/>
            </c:numRef>
          </c:val>
        </c:ser>
        <c:ser>
          <c:idx val="163"/>
          <c:order val="163"/>
          <c:tx>
            <c:strRef>
              <c:f>'4. most games played'!$FI$53</c:f>
            </c:strRef>
          </c:tx>
          <c:cat>
            <c:strRef>
              <c:f>'4. most games played'!$A$54:$A$56</c:f>
            </c:strRef>
          </c:cat>
          <c:val>
            <c:numRef>
              <c:f>'4. most games played'!$FI$54:$FI$56</c:f>
              <c:numCache/>
            </c:numRef>
          </c:val>
        </c:ser>
        <c:ser>
          <c:idx val="164"/>
          <c:order val="164"/>
          <c:tx>
            <c:strRef>
              <c:f>'4. most games played'!$FJ$53</c:f>
            </c:strRef>
          </c:tx>
          <c:cat>
            <c:strRef>
              <c:f>'4. most games played'!$A$54:$A$56</c:f>
            </c:strRef>
          </c:cat>
          <c:val>
            <c:numRef>
              <c:f>'4. most games played'!$FJ$54:$FJ$56</c:f>
              <c:numCache/>
            </c:numRef>
          </c:val>
        </c:ser>
        <c:ser>
          <c:idx val="165"/>
          <c:order val="165"/>
          <c:tx>
            <c:strRef>
              <c:f>'4. most games played'!$FK$53</c:f>
            </c:strRef>
          </c:tx>
          <c:cat>
            <c:strRef>
              <c:f>'4. most games played'!$A$54:$A$56</c:f>
            </c:strRef>
          </c:cat>
          <c:val>
            <c:numRef>
              <c:f>'4. most games played'!$FK$54:$FK$56</c:f>
              <c:numCache/>
            </c:numRef>
          </c:val>
        </c:ser>
        <c:ser>
          <c:idx val="166"/>
          <c:order val="166"/>
          <c:tx>
            <c:strRef>
              <c:f>'4. most games played'!$FL$53</c:f>
            </c:strRef>
          </c:tx>
          <c:cat>
            <c:strRef>
              <c:f>'4. most games played'!$A$54:$A$56</c:f>
            </c:strRef>
          </c:cat>
          <c:val>
            <c:numRef>
              <c:f>'4. most games played'!$FL$54:$FL$56</c:f>
              <c:numCache/>
            </c:numRef>
          </c:val>
        </c:ser>
        <c:ser>
          <c:idx val="167"/>
          <c:order val="167"/>
          <c:tx>
            <c:strRef>
              <c:f>'4. most games played'!$FM$53</c:f>
            </c:strRef>
          </c:tx>
          <c:cat>
            <c:strRef>
              <c:f>'4. most games played'!$A$54:$A$56</c:f>
            </c:strRef>
          </c:cat>
          <c:val>
            <c:numRef>
              <c:f>'4. most games played'!$FM$54:$FM$56</c:f>
              <c:numCache/>
            </c:numRef>
          </c:val>
        </c:ser>
        <c:ser>
          <c:idx val="168"/>
          <c:order val="168"/>
          <c:tx>
            <c:strRef>
              <c:f>'4. most games played'!$FN$53</c:f>
            </c:strRef>
          </c:tx>
          <c:cat>
            <c:strRef>
              <c:f>'4. most games played'!$A$54:$A$56</c:f>
            </c:strRef>
          </c:cat>
          <c:val>
            <c:numRef>
              <c:f>'4. most games played'!$FN$54:$FN$56</c:f>
              <c:numCache/>
            </c:numRef>
          </c:val>
        </c:ser>
        <c:ser>
          <c:idx val="169"/>
          <c:order val="169"/>
          <c:tx>
            <c:strRef>
              <c:f>'4. most games played'!$FO$53</c:f>
            </c:strRef>
          </c:tx>
          <c:cat>
            <c:strRef>
              <c:f>'4. most games played'!$A$54:$A$56</c:f>
            </c:strRef>
          </c:cat>
          <c:val>
            <c:numRef>
              <c:f>'4. most games played'!$FO$54:$FO$56</c:f>
              <c:numCache/>
            </c:numRef>
          </c:val>
        </c:ser>
        <c:ser>
          <c:idx val="170"/>
          <c:order val="170"/>
          <c:tx>
            <c:strRef>
              <c:f>'4. most games played'!$FP$53</c:f>
            </c:strRef>
          </c:tx>
          <c:cat>
            <c:strRef>
              <c:f>'4. most games played'!$A$54:$A$56</c:f>
            </c:strRef>
          </c:cat>
          <c:val>
            <c:numRef>
              <c:f>'4. most games played'!$FP$54:$FP$56</c:f>
              <c:numCache/>
            </c:numRef>
          </c:val>
        </c:ser>
        <c:ser>
          <c:idx val="171"/>
          <c:order val="171"/>
          <c:tx>
            <c:strRef>
              <c:f>'4. most games played'!$FQ$53</c:f>
            </c:strRef>
          </c:tx>
          <c:cat>
            <c:strRef>
              <c:f>'4. most games played'!$A$54:$A$56</c:f>
            </c:strRef>
          </c:cat>
          <c:val>
            <c:numRef>
              <c:f>'4. most games played'!$FQ$54:$FQ$56</c:f>
              <c:numCache/>
            </c:numRef>
          </c:val>
        </c:ser>
        <c:ser>
          <c:idx val="172"/>
          <c:order val="172"/>
          <c:tx>
            <c:strRef>
              <c:f>'4. most games played'!$FR$53</c:f>
            </c:strRef>
          </c:tx>
          <c:cat>
            <c:strRef>
              <c:f>'4. most games played'!$A$54:$A$56</c:f>
            </c:strRef>
          </c:cat>
          <c:val>
            <c:numRef>
              <c:f>'4. most games played'!$FR$54:$FR$56</c:f>
              <c:numCache/>
            </c:numRef>
          </c:val>
        </c:ser>
        <c:ser>
          <c:idx val="173"/>
          <c:order val="173"/>
          <c:tx>
            <c:strRef>
              <c:f>'4. most games played'!$FS$53</c:f>
            </c:strRef>
          </c:tx>
          <c:cat>
            <c:strRef>
              <c:f>'4. most games played'!$A$54:$A$56</c:f>
            </c:strRef>
          </c:cat>
          <c:val>
            <c:numRef>
              <c:f>'4. most games played'!$FS$54:$FS$56</c:f>
              <c:numCache/>
            </c:numRef>
          </c:val>
        </c:ser>
        <c:ser>
          <c:idx val="174"/>
          <c:order val="174"/>
          <c:tx>
            <c:strRef>
              <c:f>'4. most games played'!$FT$53</c:f>
            </c:strRef>
          </c:tx>
          <c:cat>
            <c:strRef>
              <c:f>'4. most games played'!$A$54:$A$56</c:f>
            </c:strRef>
          </c:cat>
          <c:val>
            <c:numRef>
              <c:f>'4. most games played'!$FT$54:$FT$56</c:f>
              <c:numCache/>
            </c:numRef>
          </c:val>
        </c:ser>
        <c:ser>
          <c:idx val="175"/>
          <c:order val="175"/>
          <c:tx>
            <c:strRef>
              <c:f>'4. most games played'!$FU$53</c:f>
            </c:strRef>
          </c:tx>
          <c:cat>
            <c:strRef>
              <c:f>'4. most games played'!$A$54:$A$56</c:f>
            </c:strRef>
          </c:cat>
          <c:val>
            <c:numRef>
              <c:f>'4. most games played'!$FU$54:$FU$56</c:f>
              <c:numCache/>
            </c:numRef>
          </c:val>
        </c:ser>
        <c:ser>
          <c:idx val="176"/>
          <c:order val="176"/>
          <c:tx>
            <c:strRef>
              <c:f>'4. most games played'!$FV$53</c:f>
            </c:strRef>
          </c:tx>
          <c:cat>
            <c:strRef>
              <c:f>'4. most games played'!$A$54:$A$56</c:f>
            </c:strRef>
          </c:cat>
          <c:val>
            <c:numRef>
              <c:f>'4. most games played'!$FV$54:$FV$56</c:f>
              <c:numCache/>
            </c:numRef>
          </c:val>
        </c:ser>
        <c:ser>
          <c:idx val="177"/>
          <c:order val="177"/>
          <c:tx>
            <c:strRef>
              <c:f>'4. most games played'!$FW$53</c:f>
            </c:strRef>
          </c:tx>
          <c:cat>
            <c:strRef>
              <c:f>'4. most games played'!$A$54:$A$56</c:f>
            </c:strRef>
          </c:cat>
          <c:val>
            <c:numRef>
              <c:f>'4. most games played'!$FW$54:$FW$56</c:f>
              <c:numCache/>
            </c:numRef>
          </c:val>
        </c:ser>
        <c:ser>
          <c:idx val="178"/>
          <c:order val="178"/>
          <c:tx>
            <c:strRef>
              <c:f>'4. most games played'!$FX$53</c:f>
            </c:strRef>
          </c:tx>
          <c:cat>
            <c:strRef>
              <c:f>'4. most games played'!$A$54:$A$56</c:f>
            </c:strRef>
          </c:cat>
          <c:val>
            <c:numRef>
              <c:f>'4. most games played'!$FX$54:$FX$56</c:f>
              <c:numCache/>
            </c:numRef>
          </c:val>
        </c:ser>
        <c:axId val="44259415"/>
        <c:axId val="880507249"/>
      </c:barChart>
      <c:catAx>
        <c:axId val="442594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FOLLOWER PERCENTILE RANK</a:t>
                </a:r>
              </a:p>
            </c:rich>
          </c:tx>
          <c:overlay val="0"/>
        </c:title>
        <c:numFmt formatCode="General" sourceLinked="1"/>
        <c:majorTickMark val="none"/>
        <c:minorTickMark val="none"/>
        <c:spPr/>
        <c:txPr>
          <a:bodyPr/>
          <a:lstStyle/>
          <a:p>
            <a:pPr lvl="0">
              <a:defRPr b="0">
                <a:solidFill>
                  <a:srgbClr val="000000"/>
                </a:solidFill>
                <a:latin typeface="+mn-lt"/>
              </a:defRPr>
            </a:pPr>
          </a:p>
        </c:txPr>
        <c:crossAx val="880507249"/>
      </c:catAx>
      <c:valAx>
        <c:axId val="8805072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25941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8.png"/><Relationship Id="rId3"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114300</xdr:colOff>
      <xdr:row>5</xdr:row>
      <xdr:rowOff>123825</xdr:rowOff>
    </xdr:from>
    <xdr:ext cx="5143500" cy="16002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51</xdr:row>
      <xdr:rowOff>190500</xdr:rowOff>
    </xdr:from>
    <xdr:ext cx="5724525" cy="53244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133350</xdr:colOff>
      <xdr:row>2</xdr:row>
      <xdr:rowOff>28575</xdr:rowOff>
    </xdr:from>
    <xdr:ext cx="3295650" cy="27622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809625</xdr:colOff>
      <xdr:row>2</xdr:row>
      <xdr:rowOff>28575</xdr:rowOff>
    </xdr:from>
    <xdr:ext cx="2809875" cy="32766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xdr:row>
      <xdr:rowOff>190500</xdr:rowOff>
    </xdr:from>
    <xdr:ext cx="5734050" cy="35337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20</xdr:row>
      <xdr:rowOff>161925</xdr:rowOff>
    </xdr:from>
    <xdr:ext cx="4572000" cy="2752725"/>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695700" cy="6962775"/>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923925</xdr:colOff>
      <xdr:row>0</xdr:row>
      <xdr:rowOff>0</xdr:rowOff>
    </xdr:from>
    <xdr:ext cx="7524750" cy="2790825"/>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923925</xdr:colOff>
      <xdr:row>14</xdr:row>
      <xdr:rowOff>171450</xdr:rowOff>
    </xdr:from>
    <xdr:ext cx="6381750" cy="2419350"/>
    <xdr:pic>
      <xdr:nvPicPr>
        <xdr:cNvPr id="0" name="image10.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762000</xdr:colOff>
      <xdr:row>0</xdr:row>
      <xdr:rowOff>0</xdr:rowOff>
    </xdr:from>
    <xdr:ext cx="3238500" cy="1809750"/>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733425</xdr:colOff>
      <xdr:row>0</xdr:row>
      <xdr:rowOff>171450</xdr:rowOff>
    </xdr:from>
    <xdr:ext cx="1466850" cy="146685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2667000</xdr:colOff>
      <xdr:row>11</xdr:row>
      <xdr:rowOff>47625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3419475</xdr:colOff>
      <xdr:row>7</xdr:row>
      <xdr:rowOff>142875</xdr:rowOff>
    </xdr:from>
    <xdr:ext cx="2857500" cy="2857500"/>
    <mc:AlternateContent>
      <mc:Choice Requires="sle15">
        <xdr:graphicFrame>
          <xdr:nvGraphicFramePr>
            <xdr:cNvPr id="1" name="FOLLOWER PERCENTILE RANK_1"/>
            <xdr:cNvGraphicFramePr/>
          </xdr:nvGraphicFramePr>
          <xdr:xfrm>
            <a:off x="0" y="0"/>
            <a:ext cx="0" cy="0"/>
          </xdr:xfrm>
          <a:graphic>
            <a:graphicData uri="http://schemas.microsoft.com/office/drawing/2010/slicer">
              <x3Unk:slicer name="FOLLOWER PERCENTILE RANK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438150</xdr:colOff>
      <xdr:row>13</xdr:row>
      <xdr:rowOff>123825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1866900</xdr:colOff>
      <xdr:row>18</xdr:row>
      <xdr:rowOff>123825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466725</xdr:colOff>
      <xdr:row>7</xdr:row>
      <xdr:rowOff>95250</xdr:rowOff>
    </xdr:from>
    <xdr:ext cx="2857500" cy="2857500"/>
    <mc:AlternateContent>
      <mc:Choice Requires="sle15">
        <xdr:graphicFrame>
          <xdr:nvGraphicFramePr>
            <xdr:cNvPr id="2" name="FOLLOWER PERCENTILE RANK_2"/>
            <xdr:cNvGraphicFramePr/>
          </xdr:nvGraphicFramePr>
          <xdr:xfrm>
            <a:off x="0" y="0"/>
            <a:ext cx="0" cy="0"/>
          </xdr:xfrm>
          <a:graphic>
            <a:graphicData uri="http://schemas.microsoft.com/office/drawing/2010/slicer">
              <x3Unk:slicer name="FOLLOWER PERCENTILE RANK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85725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495300</xdr:colOff>
      <xdr:row>12</xdr:row>
      <xdr:rowOff>133350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219075</xdr:colOff>
      <xdr:row>8</xdr:row>
      <xdr:rowOff>161925</xdr:rowOff>
    </xdr:from>
    <xdr:ext cx="8001000" cy="495300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200025</xdr:colOff>
      <xdr:row>8</xdr:row>
      <xdr:rowOff>161925</xdr:rowOff>
    </xdr:from>
    <xdr:ext cx="8096250" cy="500062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1000" sheet="dataset"/>
  </cacheSource>
  <cacheFields>
    <cacheField name="RANK"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sharedItems>
    </cacheField>
    <cacheField name="NAME" numFmtId="0">
      <sharedItems>
        <s v="kaicenat"/>
        <s v="jynxzi"/>
        <s v="caedrel"/>
        <s v="caseoh_"/>
        <s v="ibai"/>
        <s v="auronplay"/>
        <s v="zerator"/>
        <s v="tarik"/>
        <s v="riotgames"/>
        <s v="papaplatte"/>
        <s v="dota2_paragon_ru"/>
        <s v="aminematue"/>
        <s v="kato_junichi0817"/>
        <s v="fps_shaka"/>
        <s v="illojuan"/>
        <s v="hasanabi"/>
        <s v="montanablack88"/>
        <s v="playapex"/>
        <s v="lolpacifictw"/>
        <s v="pgl_dota2"/>
        <s v="xqc"/>
        <s v="loud_coringa"/>
        <s v="raderaderader"/>
        <s v="gaules"/>
        <s v="yuuri22"/>
        <s v="eliasn97"/>
        <s v="lord_kebun"/>
        <s v="zackrawrr"/>
        <s v="tumblurr"/>
        <s v="ow_esports"/>
        <s v="shroud"/>
        <s v="legendus_shaka"/>
        <s v="paulinholokobr"/>
        <s v="squeezie"/>
        <s v="kamet0"/>
        <s v="gronkh"/>
        <s v="kingsleagueamericas"/>
        <s v="mixwell"/>
        <s v="brawlstars"/>
        <s v="summit1g"/>
        <s v="lirik"/>
        <s v="desst3"/>
        <s v="wirtual"/>
        <s v="warframe"/>
        <s v="nicewigg"/>
        <s v="stylishnoob4"/>
        <s v="rocketleague"/>
        <s v="k3soju"/>
        <s v="rubius"/>
        <s v="zubarefff"/>
        <s v="tenz"/>
        <s v="otplol_"/>
        <s v="casimito"/>
        <s v="cameliaaa92"/>
        <s v="piratesoftware"/>
        <s v="alanzoka"/>
        <s v="valorant_americas"/>
        <s v="gofns"/>
        <s v="goa7league"/>
        <s v="nexxuz"/>
        <s v="ohnepixel"/>
        <s v="tsm_imperialhal"/>
        <s v="mizkif"/>
        <s v="zetadivision"/>
        <s v="elmariana"/>
        <s v="angryginge13"/>
        <s v="lvndmark"/>
        <s v="nmplol"/>
        <s v="bisteconee"/>
        <s v="loltyler1"/>
        <s v="valorant_jpn"/>
        <s v="bratishkinoff"/>
        <s v="noway4u_sir"/>
        <s v="forsen"/>
        <s v="easportsfc"/>
        <s v="alondrissa"/>
        <s v="youngmulti"/>
        <s v="s0mcs"/>
        <s v="rainbow6"/>
        <s v="fantasista_jp"/>
        <s v="sodapoppin"/>
        <s v="spursito"/>
        <s v="jltomy"/>
        <s v="emiru"/>
        <s v="recrent"/>
        <s v="kanae_2434"/>
        <s v="baiano"/>
        <s v="moonmoon"/>
        <s v="thebausffs"/>
        <s v="fissure_cs_eng"/>
        <s v="imantado"/>
        <s v="handofblood"/>
        <s v="esports_rage"/>
        <s v="tck10"/>
        <s v="esl_dota2"/>
        <s v="xayoo_"/>
        <s v="rostislav_999"/>
        <s v="gorgc"/>
        <s v="buster"/>
        <s v="domingo"/>
        <s v="elxokas"/>
        <s v="quackitytoo"/>
        <s v="k4sen"/>
        <s v="s1mple"/>
        <s v="silvername"/>
        <s v="gotaga"/>
        <s v="tolkin"/>
        <s v="djmariio"/>
        <s v="shadowkekw"/>
        <s v="valorant_pacific"/>
        <s v="revedtv"/>
        <s v="hinanotachiba7"/>
        <s v="quin69"/>
        <s v="luquet4"/>
        <s v="rivers_gg"/>
        <s v="paymoneywubby"/>
        <s v="elspreen"/>
        <s v="warcraft"/>
        <s v="cellbit"/>
        <s v="clix"/>
        <s v="maximilian_dood"/>
        <s v="dkincc"/>
        <s v="knekro"/>
        <s v="eslcsb"/>
        <s v="valorant_emea"/>
        <s v="trymacs"/>
        <s v="thesketchreal"/>
        <s v="ironmouse"/>
        <s v="plaqueboymax"/>
        <s v="dmitry_lixxx"/>
        <s v="elajjaz"/>
        <s v="therealknossi"/>
        <s v="agent00"/>
        <s v="wtcn"/>
        <s v="gamerbrother"/>
        <s v="esfandtv"/>
        <s v="nikof"/>
        <s v="jonvlogs"/>
        <s v="ramee"/>
        <s v="xmerghani"/>
        <s v="rezo"/>
        <s v="cohhcarnage"/>
        <s v="jasontheween"/>
        <s v="gocchanmikey"/>
        <s v="simurgh"/>
        <s v="jasper7se"/>
        <s v="leb1ga"/>
        <s v="riotgamesjp"/>
        <s v="mastersnakou"/>
        <s v="stray228"/>
        <s v="northernlion"/>
        <s v="stableronaldo"/>
        <s v="bren_tm2"/>
        <s v="unboxholics"/>
        <s v="davooxeneize"/>
        <s v="hiiragitsurugi"/>
        <s v="hanjoudesu"/>
        <s v="gabepeixe"/>
        <s v="roger9527"/>
        <s v="juansguarnizo"/>
        <s v="locklear"/>
        <s v="bysl4m"/>
        <s v="sasatikk"/>
        <s v="pauleta_twitch"/>
        <s v="magic"/>
        <s v="lenagol0vach"/>
        <s v="antoinedaniel"/>
        <s v="dreadztv"/>
        <s v="lacy"/>
        <s v="fortnite"/>
        <s v="sykkuno"/>
        <s v="botezlive"/>
        <s v="m0nesyof"/>
        <s v="esl_dota2ember"/>
        <s v="wankilstudio"/>
        <s v="rdcgaming"/>
        <s v="aztecross"/>
        <s v="worldoftanks"/>
        <s v="evo"/>
        <s v="amazonmusic"/>
        <s v="guilty1223"/>
        <s v="cr_vanilla"/>
        <s v="h2p_gucio"/>
        <s v="jesusavgn"/>
        <s v="rdjavi"/>
        <s v="maximebiaggi"/>
        <s v="joueur_du_grenier"/>
        <s v="skywhywalker"/>
        <s v="nba2kleague"/>
        <s v="wenlobong"/>
        <s v="vodkavdk"/>
        <s v="schlatt"/>
        <s v="mrsavage"/>
        <s v="bykingcl"/>
        <s v="tectone"/>
        <s v="litkillah"/>
        <s v="doublelift"/>
        <s v="maya"/>
        <s v="scump"/>
        <s v="cdawgva"/>
        <s v="tisischubech"/>
        <s v="therealmarzaa"/>
        <s v="ravshann"/>
        <s v="nix"/>
        <s v="jcorko_"/>
        <s v="martinciriook"/>
        <s v="twitchrivals"/>
        <s v="runthefutmarket"/>
        <s v="rebeudeter"/>
        <s v="aussieantics"/>
        <s v="guacamolemolly"/>
        <s v="jinnytty"/>
        <s v="pgl_dota2en2"/>
        <s v="hutchmf"/>
        <s v="thegrefg"/>
        <s v="auziomf"/>
        <s v="giggand"/>
        <s v="josedeodo"/>
        <s v="mira"/>
        <s v="dangerlyoha"/>
        <s v="zentreya"/>
        <s v="stariy_bog"/>
        <s v="kyedae"/>
        <s v="extraemily"/>
        <s v="brawlhalla"/>
        <s v="akamikarubi"/>
        <s v="bbbb87"/>
        <s v="dota2_paragon_ru2"/>
        <s v="spiukbs"/>
        <s v="esl_dota2storm"/>
        <s v="pokimane"/>
        <s v="jolavanille"/>
        <s v="vinesauce"/>
        <s v="strogo1337"/>
        <s v="yoda"/>
        <s v="bastighg"/>
        <s v="mistermv"/>
        <s v="bkinho"/>
        <s v="otzdarva"/>
        <s v="elzeein"/>
        <s v="setsuko"/>
        <s v="woohankyung"/>
        <s v="steel"/>
        <s v="etoiles"/>
        <s v="finalfantasyxiv"/>
        <s v="dougdoug"/>
        <s v="gerardromero"/>
        <s v="yuyuta0702"/>
        <s v="duke"/>
        <s v="meikodrj"/>
        <s v="lacobraaa"/>
        <s v="fanum"/>
        <s v="franio"/>
        <s v="henyathegenius"/>
        <s v="tikyjr"/>
        <s v="bonjwa"/>
        <s v="jordan_semih"/>
        <s v="pobelter"/>
        <s v="valorant_br"/>
        <s v="mobilmobil"/>
        <s v="izakooo"/>
        <s v="never_loses"/>
        <s v="oestagiario"/>
        <s v="staiy"/>
        <s v="akademiks"/>
        <s v="cct_cs"/>
        <s v="watsondoto"/>
        <s v="warframeinternational"/>
        <s v="pqueen"/>
        <s v="ninja"/>
        <s v="distortion2"/>
        <s v="betboom_cs_a"/>
        <s v="koreshzy"/>
        <s v="ilrossopiubelloditwitch"/>
        <s v="michou"/>
        <s v="banda_chosuke"/>
        <s v="filian"/>
        <s v="ramzes"/>
        <s v="barbarousking"/>
        <s v="t2x2"/>
        <s v="diario_as"/>
        <s v="renatko"/>
        <s v="chatterbox"/>
        <s v="chess"/>
        <s v="admiralbahroo"/>
        <s v="xrohat"/>
        <s v="vedal987"/>
        <s v="roier"/>
        <s v="doigby"/>
        <s v="att"/>
        <s v="skermz"/>
        <s v="samueletienne"/>
        <s v="haitani0904"/>
        <s v="telefe"/>
        <s v="imorr"/>
        <s v="dariomocciatwitch"/>
        <s v="lilsimsie"/>
        <s v="penta"/>
        <s v="nikolarn"/>
        <s v="supertf"/>
        <s v="realzbluewater"/>
        <s v="lightturnip"/>
        <s v="hiswattson"/>
        <s v="glorious_e"/>
        <s v="michimochievee"/>
        <s v="kmsenkangoo"/>
        <s v="yaritaiji"/>
        <s v="imaqtpie"/>
        <s v="deepins02"/>
        <s v="mazellovvv"/>
        <s v="faide"/>
        <s v="akarindao"/>
        <s v="4head"/>
        <s v="keznit1"/>
        <s v="pestily"/>
        <s v="gafallen"/>
        <s v="chilledchaos"/>
        <s v="abugoku9999"/>
        <s v="agustinunaplay8"/>
        <s v="just_ns"/>
        <s v="tubbo"/>
        <s v="kickeresport"/>
        <s v="mande"/>
        <s v="skyyart"/>
        <s v="lla"/>
        <s v="quicksoooooo"/>
        <s v="kussia88"/>
        <s v="cr_arisakaaa"/>
        <s v="im_mittiii"/>
        <s v="missmikkaa"/>
        <s v="des0ut"/>
        <s v="grendy"/>
        <s v="minerva"/>
        <s v="universoreality_cl"/>
        <s v="nissaxter"/>
        <s v="shuteye_orange"/>
        <s v="perxitaa"/>
        <s v="jokerdtv"/>
        <s v="laligafcpro"/>
        <s v="xcry"/>
        <s v="pequenocabelo"/>
        <s v="dantes"/>
        <s v="willneff"/>
        <s v="voodoosh"/>
        <s v="gronkhtv"/>
        <s v="drututt"/>
        <s v="manuuxo"/>
        <s v="nadeshot"/>
        <s v="sasavot"/>
        <s v="spkclb"/>
        <s v="alfrea"/>
        <s v="broxah"/>
        <s v="sacy"/>
        <s v="oceaneamsler"/>
        <s v="ren_kisaragi__"/>
        <s v="moistcr1tikal"/>
        <s v="ravanha69"/>
        <s v="boxbox"/>
        <s v="carreraaa"/>
        <s v="evojapan02"/>
        <s v="39daph"/>
        <s v="robcdee"/>
        <s v="emongg"/>
        <s v="evojapan01"/>
        <s v="moe_iori"/>
        <s v="crazyraccoonyy"/>
        <s v="vysotzky"/>
        <s v="naru0419045"/>
        <s v="aquino"/>
        <s v="amouranth"/>
        <s v="theneedledrop"/>
        <s v="zoomaa"/>
        <s v="aldo_geo"/>
        <s v="sanninshow_3ns"/>
        <s v="jingggxd"/>
        <s v="batora324"/>
        <s v="rezonfn"/>
        <s v="luminositygaming"/>
        <s v="dasmehdi"/>
        <s v="rdulive"/>
        <s v="masondota2"/>
        <s v="symfuhny"/>
        <s v="mckytv"/>
        <s v="insym"/>
        <s v="vei"/>
        <s v="peterbot"/>
        <s v="oniyadayo"/>
        <s v="quickybaby"/>
        <s v="tfblade"/>
        <s v="smallant"/>
        <s v="asianbunnyx"/>
        <s v="zrush"/>
        <s v="amar"/>
        <s v="kyle"/>
        <s v="ow_uruca"/>
        <s v="ijenz"/>
        <s v="hudson_jw"/>
        <s v="stompgoat"/>
        <s v="ratirl"/>
        <s v="elded"/>
        <s v="neexcsgo"/>
        <s v="dota2_paragon_ru3"/>
        <s v="kitboga"/>
        <s v="c0ker"/>
        <s v="flats"/>
        <s v="gutitubo"/>
        <s v="crystalmolly"/>
        <s v="chowh1"/>
        <s v="absoluttlol"/>
        <s v="mertabimula"/>
        <s v="foolish"/>
        <s v="im_dontai"/>
        <s v="gu_zk"/>
        <s v="alexelcapo"/>
        <s v="serega_pirat"/>
        <s v="nobruxyn"/>
        <s v="zy0xxx"/>
        <s v="skylinetvlive"/>
        <s v="lex_official_casino"/>
        <s v="xthesolutiontv"/>
        <s v="c_a_k_e"/>
        <s v="grenbaud"/>
        <s v="tomateking"/>
        <s v="alveussanctuary"/>
        <s v="fugu_fps"/>
        <s v="rocketbaguette"/>
        <s v="brothers_baseball"/>
        <s v="iwdominate"/>
        <s v="godjj"/>
        <s v="rybsonlol_"/>
        <s v="dkayed"/>
        <s v="teamredline"/>
        <s v="ml7support"/>
        <s v="scrapie"/>
        <s v="97zoner"/>
        <s v="coreano"/>
        <s v="daigothebeastv"/>
        <s v="adolfz"/>
        <s v="valorant_fr"/>
        <s v="smoke"/>
        <s v="bichouu_"/>
        <s v="obormentv"/>
        <s v="diazbiffle"/>
        <s v="xaryu"/>
        <s v="qojqva"/>
        <s v="jutysel"/>
        <s v="symbiolive"/>
        <s v="disguisedtoast"/>
        <s v="aspen"/>
        <s v="suetam1v4"/>
        <s v="sidneyeweka"/>
        <s v="oldschoolrs"/>
        <s v="sardoche"/>
        <s v="sinatraa"/>
        <s v="niklaswilson"/>
        <s v="spygea"/>
        <s v="erobb221"/>
        <s v="pokelawls"/>
        <s v="hennie2001"/>
        <s v="shinjifromjapanxd"/>
        <s v="miniminter"/>
        <s v="saadhak"/>
        <s v="nickmercs"/>
        <s v="tekken"/>
        <s v="sliggytv"/>
        <s v="gingitv"/>
        <s v="myrajusa"/>
        <s v="warthunder_esports"/>
        <s v="ayellol"/>
        <s v="mongraal"/>
        <s v="ydosyc"/>
        <s v="lydiaviolet"/>
        <s v="pubg_battlegrounds"/>
        <s v="rubenmartinweb"/>
        <s v="edwin_live"/>
        <s v="the_happy_hob"/>
        <s v="prxf0rsaken"/>
        <s v="melharucos"/>
        <s v="byilhann"/>
        <s v="shylily"/>
        <s v="sajam"/>
        <s v="honeypuu"/>
        <s v="dvm_medja"/>
        <s v="japanesekoreanug"/>
        <s v="drakeoffc"/>
        <s v="philza"/>
        <s v="deqiuv"/>
        <s v="tomato"/>
        <s v="emeamasters"/>
        <s v="ronnyberger"/>
        <s v="revenant"/>
        <s v="ecusobe"/>
        <s v="cs2_paragon_ru"/>
        <s v="mortdog"/>
        <s v="buxexa_v"/>
        <s v="gssspotted"/>
        <s v="dogdog"/>
        <s v="kyootbot"/>
        <s v="lxrygirltv"/>
        <s v="w0n23"/>
        <s v="ponce"/>
        <s v="shisheyu"/>
        <s v="xop0"/>
        <s v="blackufa"/>
        <s v="yoon_froggy"/>
        <s v="shotzzy"/>
        <s v="morphe_ya"/>
        <s v="helydia"/>
        <s v="pietsmiet"/>
        <s v="criticalrole"/>
        <s v="rainbow6bravo"/>
        <s v="ryluva"/>
        <s v="healthygamer_gg"/>
        <s v="baitybait"/>
        <s v="hitsquadgodfather"/>
        <s v="elchiringuitotv"/>
        <s v="zerospoker"/>
        <s v="frg_ox"/>
        <s v="danila_gorilla"/>
        <s v="golaniyule0"/>
        <s v="lol_nemesis"/>
        <s v="fifakillvizualz"/>
        <s v="mohaguvy"/>
        <s v="buxexa_px"/>
        <s v="rebirthztv"/>
        <s v="shanks_ttv"/>
        <s v="metashi12"/>
        <s v="zakvielchannel"/>
        <s v="calcioberlin"/>
        <s v="nl_kripp"/>
        <s v="oatley"/>
        <s v="ufyzehug"/>
        <s v="luxurygirl_p"/>
        <s v="wdgjapan_ow"/>
        <s v="syztmyx"/>
        <s v="tororo_vtuber"/>
        <s v="cblol"/>
        <s v="avyget"/>
        <s v="jackeyy"/>
        <s v="laculebi"/>
        <s v="nobru_xyn"/>
        <s v="mago2dgod"/>
        <s v="lvpes"/>
        <s v="2okos"/>
        <s v="deusamir"/>
        <s v="jankos"/>
        <s v="welovegames"/>
        <s v="squeex"/>
        <s v="n3koglai"/>
        <s v="avoidingthepuddle"/>
        <s v="yukiofps14"/>
        <s v="rainelissss"/>
        <s v="teepee"/>
        <s v="syztmy"/>
        <s v="mattp1tommy"/>
        <s v="kamito_jp"/>
        <s v="nervarien"/>
        <s v="eamaddennfl"/>
        <s v="kubafps"/>
        <s v="brtt"/>
        <s v="singsing"/>
        <s v="mokouliszt1"/>
        <s v="tangotek"/>
        <s v="silky"/>
        <s v="redbullbatalla"/>
        <s v="canalquickie"/>
        <s v="blusewilly_retry"/>
        <s v="joe_bartolozzi"/>
        <s v="ekylimy"/>
        <s v="zwebackhd"/>
        <s v="quarterjade"/>
        <s v="light_starboy"/>
        <s v="axozer"/>
        <s v="lars_tm"/>
        <s v="shlorox"/>
        <s v="kr1stw"/>
        <s v="ewroon"/>
        <s v="valorant_la"/>
        <s v="agraelus"/>
        <s v="yamatosdeath"/>
        <s v="peintooon"/>
        <s v="razah"/>
        <s v="maximum"/>
        <s v="smthlikeyou11"/>
        <s v="nisqyy"/>
        <s v="mrdzinold"/>
        <s v="lysium"/>
        <s v="zekken"/>
        <s v="gytoxydo"/>
        <s v="iitztimmy"/>
        <s v="buxexa_e"/>
        <s v="derajn"/>
        <s v="zegociv"/>
        <s v="dhalucard"/>
        <s v="bananirou"/>
        <s v="olgaenvivo"/>
        <s v="elglogloking"/>
        <s v="putupau"/>
        <s v="klean"/>
        <s v="iateyourpie"/>
        <s v="liminhag0d"/>
        <s v="sneakylol"/>
        <s v="gmhikaru"/>
        <s v="snopey_"/>
        <s v="goodtimeswithscar"/>
        <s v="fl0m"/>
        <s v="lamc"/>
        <s v="strippin"/>
        <s v="hudson_om"/>
        <s v="by_owl"/>
        <s v="begizo"/>
        <s v="lynxcerezlol"/>
        <s v="midbeast"/>
        <s v="derzko69"/>
        <s v="jidionpremium"/>
        <s v="emilyywang"/>
        <s v="jeanmassiet"/>
        <s v="dracon"/>
        <s v="helin139"/>
        <s v="thedandangler"/>
        <s v="matarakan"/>
        <s v="iamcristinini"/>
        <s v="footballbromance"/>
        <s v="jukes"/>
        <s v="rockykramer"/>
        <s v="brokybrawkstv"/>
        <s v="skill4ltu"/>
        <s v="xarola_"/>
        <s v="traytonlol"/>
        <s v="meduska"/>
        <s v="ferretsoftware"/>
        <s v="willerz"/>
        <s v="datmodz"/>
        <s v="altair"/>
        <s v="vymago"/>
        <s v="kxpture"/>
        <s v="titanlol1"/>
        <s v="maxim"/>
        <s v="malchugov"/>
        <s v="edizderbreite"/>
        <s v="dz7baile"/>
        <s v="wudijo"/>
        <s v="dota2_maincast"/>
        <s v="popo"/>
        <s v="itsspoit"/>
        <s v="staryuuki"/>
        <s v="controcalcio__"/>
        <s v="alderiate"/>
        <s v="trebor"/>
        <s v="juanicar_"/>
        <s v="axtlol"/>
        <s v="gcxevent"/>
        <s v="imls"/>
        <s v="poinemaia"/>
        <s v="cs2_maincast"/>
        <s v="vatira_"/>
        <s v="yoshinama222"/>
        <s v="kaysan"/>
        <s v="buxexa_y"/>
        <s v="papesan"/>
        <s v="paivinha29"/>
        <s v="cinna"/>
        <s v="alphasniper97"/>
        <s v="guanweiboy"/>
        <s v="qusazytu"/>
        <s v="buxexa_l"/>
        <s v="alphacast"/>
        <s v="elwycco"/>
        <s v="silvervale"/>
        <s v="ilame"/>
        <s v="impulsesv"/>
        <s v="france_tv_slash"/>
        <s v="burkeblack"/>
        <s v="kspksp"/>
        <s v="qudegam"/>
        <s v="qttsix"/>
        <s v="santutu"/>
        <s v="stintik"/>
        <s v="tonton"/>
        <s v="llunaclark"/>
        <s v="rezreel"/>
        <s v="frg_ix"/>
        <s v="dep_ow"/>
        <s v="hudson_jk"/>
        <s v="grubby"/>
        <s v="oslo"/>
        <s v="unicornio"/>
        <s v="cr_rion"/>
        <s v="asiagodtonegg3be0"/>
        <s v="uzra"/>
        <s v="ybicanoooobov"/>
        <s v="ta1yo_tv"/>
        <s v="shxtou"/>
        <s v="towelliee"/>
        <s v="kenki521"/>
        <s v="gtasty"/>
        <s v="vgbootcamp"/>
        <s v="skipnho"/>
        <s v="morgpie"/>
        <s v="dmf_kyochan"/>
        <s v="cyr"/>
        <s v="stankrat"/>
        <s v="5opka"/>
        <s v="haiset"/>
        <s v="mithrain"/>
        <s v="huahed"/>
        <s v="ikoma_dogura"/>
        <s v="gothamchess"/>
        <s v="franciscoow"/>
        <s v="luxurygirl_c"/>
        <s v="potatozytb"/>
        <s v="girlsluxury"/>
        <s v="agustabell212"/>
        <s v="fibii"/>
        <s v="sinder"/>
        <s v="luxurygirl_g"/>
        <s v="nobruxyx"/>
        <s v="frttt"/>
        <s v="buxexa_p"/>
        <s v="rush"/>
        <s v="worldofwarships"/>
        <s v="letshugotv"/>
        <s v="demon1"/>
        <s v="nadia"/>
        <s v="bepofani"/>
        <s v="universoreality_br"/>
        <s v="alpharad"/>
        <s v="doktorfroid"/>
        <s v="bobbypoffgaming"/>
        <s v="dannyaarons"/>
        <s v="orkpod"/>
        <s v="dafran"/>
        <s v="dishsoap"/>
        <s v="zanoxvii"/>
        <s v="rob2628"/>
        <s v="luxurygirl_y"/>
        <s v="thejrm_"/>
        <s v="esportsu"/>
        <s v="solaryhs"/>
        <s v="vyleja"/>
        <s v="cabramaravilla"/>
        <s v="raxxanterax"/>
        <s v="mym_alkapone"/>
        <s v="tioorochitwitch"/>
        <s v="irissiri129"/>
        <s v="mipooshka"/>
        <s v="grimmmz"/>
        <s v="ligue1ubereats"/>
        <s v="mynthos"/>
        <s v="lexveldhuis"/>
        <s v="buxexa_a"/>
        <s v="danyetraz"/>
        <s v="gorilon"/>
        <s v="evojapan03"/>
        <s v="faiar"/>
        <s v="rainbow6br"/>
        <s v="deansocool"/>
        <s v="robinsongz"/>
        <s v="bigbossboze"/>
        <s v="jd_onlymusic"/>
        <s v="knebeltv"/>
        <s v="phunkroyal"/>
        <s v="tanzverbot"/>
        <s v="sam1268"/>
        <s v="move_mind"/>
        <s v="skillz0r1337"/>
        <s v="imod"/>
        <s v="lxrsgirls"/>
        <s v="rickyedit"/>
        <s v="putezice"/>
        <s v="fakturka"/>
        <s v="esb_dota2"/>
        <s v="pizfn"/>
        <s v="clemovitch"/>
        <s v="aydan"/>
        <s v="scurrows"/>
        <s v="tinakitten"/>
        <s v="datto"/>
        <s v="tpabomah"/>
        <s v="burgaofps"/>
        <s v="premiertwo"/>
        <s v="sutanmi"/>
        <s v="limealicious"/>
        <s v="baikincl"/>
        <s v="creamtherabbit"/>
        <s v="akaonikou1207"/>
        <s v="buckefps"/>
        <s v="goncho"/>
        <s v="ennaouii"/>
        <s v="zarbex"/>
        <s v="teegrizzley"/>
        <s v="domenicowaccoo"/>
        <s v="deadlyslob"/>
        <s v="johnqtcs"/>
        <s v="mrpokke"/>
        <s v="tteuw"/>
        <s v="atrioc"/>
        <s v="abed_dota"/>
        <s v="roxasorg13th"/>
        <s v="juice"/>
        <s v="justcooman"/>
        <s v="bbreadman"/>
        <s v="banduracartel"/>
        <s v="maghla"/>
        <s v="machete_vilches"/>
        <s v="dekkster"/>
        <s v="dunduk"/>
        <s v="zeling"/>
        <s v="r_k7den"/>
        <s v="gostreamstv1158"/>
        <s v="restiafps"/>
        <s v="low031"/>
        <s v="sick_nerd"/>
        <s v="sharkmacedo"/>
        <s v="nihmune"/>
        <s v="sirmaza"/>
        <s v="simply"/>
        <s v="lilaggy"/>
        <s v="amakipururu"/>
        <s v="tarzaned"/>
        <s v="therunningmanz"/>
        <s v="sequisha"/>
        <s v="mister_m_do_tigrinho"/>
        <s v="qtcinderella"/>
        <s v="playhard"/>
        <s v="jeffhoogland"/>
        <s v="dekarldent"/>
        <s v="lazvell"/>
        <s v="kettuncyukyuhei"/>
        <s v="subroza"/>
        <s v="torontotokyo17"/>
        <s v="agustin51"/>
        <s v="curry"/>
        <s v="9pasha"/>
        <s v="icuvabi"/>
        <s v="flight23white"/>
        <s v="formula1"/>
        <s v="aunkere"/>
        <s v="moonryde"/>
        <s v="s201111"/>
        <s v="agurin"/>
        <s v="ibabyrainbow"/>
        <s v="xari"/>
        <s v="carpentieri"/>
        <s v="akyuliych"/>
        <s v="kkatamina"/>
        <s v="krapycoco"/>
        <s v="fobm4ster"/>
        <s v="terracid"/>
        <s v="solary"/>
        <s v="ade3_3"/>
        <s v="forg1"/>
        <s v="mother3rd"/>
        <s v="xqn_thesad"/>
        <s v="laplusdarknesss_hololive"/>
        <s v="carolinekwan"/>
        <s v="elyihi"/>
        <s v="fer"/>
        <s v="lukisteve"/>
        <s v="silizvlive"/>
        <s v="dashy"/>
        <s v="fanfan"/>
        <s v="omybexul"/>
        <s v="vegetta777"/>
        <s v="terablade"/>
        <s v="hugodelire"/>
        <s v="sypherpk"/>
        <s v="orslok"/>
        <s v="ricoy"/>
        <s v="benjyfishy"/>
        <s v="psp1g"/>
        <s v="rocky_"/>
        <s v="vozipu"/>
        <s v="bawkbasoup"/>
        <s v="thijs"/>
        <s v="dansgaming"/>
        <s v="chibidoki"/>
        <s v="bakagaijinlive"/>
        <s v="surefour"/>
        <s v="rtgame"/>
        <s v="turuokamonohashi"/>
        <s v="geega"/>
        <s v="luzu_tv"/>
        <s v="boxyfresh"/>
        <s v="nyrepik"/>
        <s v="bao"/>
        <s v="artcsgo"/>
        <s v="hudson_nf"/>
        <s v="onigiri"/>
        <s v="pikabooirl"/>
        <s v="a_seagull"/>
        <s v="anniefuchsia"/>
        <s v="qlnek"/>
        <s v="tototmix"/>
        <s v="et_1231"/>
        <s v="todukori"/>
        <s v="gernaderjake"/>
        <s v="bisejif"/>
        <s v="tvander"/>
        <s v="filow"/>
        <s v="spontent"/>
        <s v="pancadalv"/>
        <s v="themainmanswe"/>
        <s v="versuta"/>
        <s v="crackheber"/>
        <s v="kinggothalion"/>
        <s v="f1nn5ter"/>
        <s v="ray"/>
        <s v="gladd"/>
        <s v="saruei"/>
        <s v="echo_esports"/>
        <s v="th3antonio"/>
        <s v="jujalag"/>
        <s v="tonyrobbins"/>
        <s v="xhocii"/>
        <s v="arturofernandeztv"/>
        <s v="tamatthi"/>
        <s v="hazardu"/>
        <s v="monarch"/>
        <s v="xchocobars"/>
        <s v="marcomerrino"/>
        <s v="jessirocks"/>
        <s v="keshaeuw"/>
        <s v="vukiby"/>
        <s v="ayrun"/>
        <s v="limmy"/>
        <s v="repullze"/>
        <s v="officermesser"/>
        <s v="wakzlol"/>
        <s v="alinity"/>
        <s v="jay3"/>
        <s v="kaydop"/>
        <s v="gotsukishima"/>
        <s v="makupag"/>
        <s v="chiringuitovivo"/>
        <s v="vetheo"/>
        <s v="buxexa_q"/>
        <s v="scream"/>
        <s v="orangemorange"/>
        <s v="sheefgg"/>
        <s v="hudson_fss"/>
        <s v="annacramling"/>
        <s v="manyrin"/>
        <s v="happyhappygal"/>
        <s v="kumalezo"/>
        <s v="yetz"/>
        <s v="xnapycz"/>
        <s v="julien"/>
        <s v="buxexa_r"/>
        <s v="payo"/>
        <s v="ricci"/>
        <s v="relaxcis"/>
        <s v="menostrece"/>
        <s v="sweatcicle"/>
        <s v="mylonzete"/>
        <s v="jaikerumakuson"/>
        <s v="loeya"/>
        <s v="renekreher"/>
        <s v="coolifegame"/>
        <s v="edopeh"/>
        <s v="kokujintv"/>
        <s v="lvthalo"/>
        <s v="lollolacustre"/>
        <s v="thiefs"/>
        <s v="alexclick"/>
        <s v="el_yuste"/>
        <s v="ko0416"/>
        <s v="ariasaki"/>
        <s v="auslots"/>
        <s v="bunnyayu"/>
        <s v="ai_hongo_"/>
        <s v="slipix"/>
        <s v="gearbaby1010"/>
        <s v="homaxih"/>
        <s v="sylvainlyve"/>
        <s v="alphakep"/>
        <s v="jeefhs"/>
        <s v="sips_"/>
        <s v="josie5297"/>
        <s v="rocketstreetlive"/>
        <s v="brino"/>
        <s v="narutovie_"/>
        <s v="dakillzor"/>
        <s v="central_committee"/>
        <s v="nickeh30"/>
        <s v="eslcsc"/>
        <s v="smii7y"/>
        <s v="laink"/>
        <s v="karmikkoala"/>
        <s v="ranboolive"/>
        <s v="itsassitv"/>
        <s v="mauriceweber"/>
        <s v="carynandconnie"/>
        <s v="nacho_dayo"/>
        <s v="jlcs2"/>
        <s v="nobru_xy"/>
        <s v="buxexa_t"/>
        <s v="sweetdreams"/>
        <s v="giantwaffle"/>
      </sharedItems>
    </cacheField>
    <cacheField name="LANGUAGE" numFmtId="0">
      <sharedItems>
        <s v="English"/>
        <s v="Spanish"/>
        <s v="French"/>
        <s v="German"/>
        <s v="Russian"/>
        <s v="Japanese"/>
        <s v="Chinese"/>
        <s v="Portuguese"/>
        <s v="Italian"/>
        <s v="Polish"/>
        <s v="Turkish"/>
        <s v="Ukrainian"/>
        <s v="Korean"/>
        <s v="Thai"/>
        <s v="Hungarian"/>
        <s v="Czech"/>
        <s v="Cantonese"/>
        <s v="Romanian"/>
        <s v="Arabic"/>
      </sharedItems>
    </cacheField>
    <cacheField name="TYPE" numFmtId="0">
      <sharedItems>
        <s v="personality"/>
        <s v="esports"/>
      </sharedItems>
    </cacheField>
    <cacheField name="MOST_STREAMED_GAME" numFmtId="0">
      <sharedItems>
        <s v="Just Chatting"/>
        <s v="Tom Clancy's Rainbow Six Siege"/>
        <s v="League of Legends"/>
        <s v="NBA 2K23"/>
        <s v="Minecraft"/>
        <s v="World of Warcraft"/>
        <s v="VALORANT"/>
        <s v="Dota 2"/>
        <s v="Grand Theft Auto V"/>
        <s v="Apex Legends"/>
        <s v="PUBG: BATTLEGROUNDS"/>
        <s v="Overwatch"/>
        <s v="Counter-Strike"/>
        <s v="Street Fighter 6"/>
        <s v="Sports"/>
        <s v="Brawl Stars"/>
        <s v="Trackmania"/>
        <s v="Warframe"/>
        <s v="Rocket League"/>
        <s v="Teamfight Tactics"/>
        <s v="Software and Game Development"/>
        <s v="Escape from Tarkov"/>
        <s v="FIFA 21"/>
        <s v="Hearthstone"/>
        <s v="Fortnite"/>
        <s v="EA Sports FC 24"/>
        <s v="Path of Exile"/>
        <s v="Madden NFL 24"/>
        <s v="Dark Souls"/>
        <s v="FIFA 23"/>
        <s v="Ashes of Creation"/>
        <s v="Super Auto Pets"/>
        <s v="Variety"/>
        <s v="Magic: The Gathering"/>
        <s v="GeoGuessr"/>
        <s v="Chess"/>
        <s v="Destiny 2"/>
        <s v="World of Tanks"/>
        <s v="Special Events"/>
        <s v="Music"/>
        <s v="NBA 2K22"/>
        <s v="Genshin Impact"/>
        <s v="Call of Duty: Warzone"/>
        <s v="FIFA 19"/>
        <s v="Brawlhalla"/>
        <s v="Games + Demos"/>
        <s v="Dead by Daylight"/>
        <s v="FINAL FANTASY XIV ONLINE"/>
        <s v="Talk Shows &amp; Podcasts"/>
        <s v="ELDEN RING"/>
        <s v="Super Mario World"/>
        <s v="The Sims 4"/>
        <s v="Among Us"/>
        <s v="MORDHAU"/>
        <s v="Heroes of Might and Magic III: The Restoration of Erathia"/>
        <s v="Virtual Casino"/>
        <s v="Street Fighter V"/>
        <s v="Art"/>
        <s v="Call of Duty: Modern Warfare II"/>
        <s v="Super Mario 64"/>
        <s v="Phasmophobia"/>
        <s v="Super Mario Odyssey"/>
        <s v="ASMR"/>
        <s v="Casino"/>
        <s v="Animals Aquariums and Zoos"/>
        <s v="Yu-Gi-Oh! Duel Links"/>
        <s v="iRacing"/>
        <s v="FIFA 22"/>
        <s v="DayZ"/>
        <s v="Garena Free Fire"/>
        <s v="Old School RuneScape"/>
        <s v="Tekken 7"/>
        <s v="Slots"/>
        <s v="War Thunder"/>
        <s v="DARK SOULS III"/>
        <s v="Albion Online"/>
        <s v="The Binding of Isaac: Repentance"/>
        <s v="Dungeons &amp; Dragons"/>
        <s v="Poker"/>
        <s v="Overwatch 2"/>
        <s v="Madden NFL 21"/>
        <s v="Marvel Snap"/>
        <s v="Pokemon FireRed/LeafGreen"/>
        <s v="Diablo III"/>
        <s v="Knight Online"/>
        <s v="ROBLOX"/>
        <s v="Warcraft III"/>
        <s v="Super Smash Bros. Ultimate"/>
        <s v="Fitness &amp; Health"/>
        <s v="Rust"/>
        <s v="World of Warships"/>
        <s v="Pokemon Pinball"/>
        <s v="Star Citizen"/>
        <s v="Honkai: Star Rail"/>
        <s v="RuneScape"/>
        <s v="Sekiro: Shadows Die Twice"/>
        <s v="NBA 2K19"/>
        <s v="F1 2019"/>
        <s v="Resident Evil 3: Nemesis"/>
        <s v="Team Fortress 2"/>
        <s v="Sea of Thieves"/>
        <s v="IRL"/>
        <s v="RimWorld"/>
        <s v="Halo Infinite"/>
      </sharedItems>
    </cacheField>
    <cacheField name="2ND_MOST_STREAMED_GAME" numFmtId="0">
      <sharedItems containsBlank="1">
        <s v="I'm Only Sleeping"/>
        <s v="NBA 2K20"/>
        <s v="Just Chatting"/>
        <s v="League of Legends"/>
        <s v="VALORANT"/>
        <s v="Counter-Strike"/>
        <s v="League of Legends: Wild Rift"/>
        <s v="Minecraft"/>
        <m/>
        <s v="Apex Legends"/>
        <s v="Grand Theft Auto V"/>
        <s v="Fortnite"/>
        <s v="Variety"/>
        <s v="Among Us"/>
        <s v="Virtual Casino"/>
        <s v="Call of Duty: Warzone"/>
        <s v="Overwatch 2"/>
        <s v="Slots"/>
        <s v="Garry's Mod"/>
        <s v="Escape from Tarkov"/>
        <s v="PUBG: BATTLEGROUNDS"/>
        <s v="TrackMania 2: Stadium"/>
        <s v="Special Events"/>
        <s v="Sports"/>
        <s v="Science &amp; Technology"/>
        <s v="World of Warcraft"/>
        <s v="FIFA 23"/>
        <s v="IRL"/>
        <s v="FIFA 22"/>
        <s v="Dota 2"/>
        <s v="Teamfight Tactics"/>
        <s v="Tabletop RPGs"/>
        <s v="Monster Hunter: World"/>
        <s v="Clash Royale"/>
        <s v="Music"/>
        <s v="ELDEN RING"/>
        <s v="Poker"/>
        <s v="EA Sports FC 24"/>
        <s v="Rust"/>
        <s v="Gartic Phone"/>
        <s v="Talk Shows &amp; Podcasts"/>
        <s v="The Elder Scrolls Online"/>
        <s v="The Last of Us Part II"/>
        <s v="The Binding of Isaac: Repentance"/>
        <s v="TrackMania (1)"/>
        <s v="Winning Eleven: Pro Evolution Soccer 2007"/>
        <s v="Overwatch"/>
        <s v="Call of Duty: Modern Warfare III"/>
        <s v="Magic: The Gathering (1)"/>
        <s v="Mount &amp; Blade II: Bannerlord"/>
        <s v="Destiny"/>
        <s v="Project CW"/>
        <s v="Tekken 7"/>
        <s v="Street Fighter 6"/>
        <s v="Path of Exile"/>
        <s v="Call of Duty: Black Ops 4"/>
        <s v="Resident Evil 4"/>
        <s v="FIFA 20"/>
        <s v="Sea of Thieves"/>
        <s v="Pools Hot Tubs and Beaches"/>
        <s v="VRChat"/>
        <s v="Super Mario Odyssey"/>
        <s v="Clone Hero"/>
        <s v="Trash"/>
        <s v="Rocket League"/>
        <s v="DARK SOULS II: Scholar of the First Sin"/>
        <s v="Final Fantasy XIV: Heavensward"/>
        <s v="Yu-Gi-Oh! Master Duel"/>
        <s v="NBA 2K19"/>
        <s v="Tom Clancy's Rainbow Six Siege"/>
        <s v="NBA 2K17"/>
        <s v="DARK SOULS III"/>
        <s v="The Dark Pictures Anthology: Little Hope"/>
        <s v="Super Mario Maker"/>
        <s v="Left 4 Dead 2"/>
        <s v="Chess (5)"/>
        <s v="They Are Billions"/>
        <s v="osu!"/>
        <s v="Street Fighter V"/>
        <s v="Watch TV"/>
        <s v="Counter-Strike 2 Limited Test"/>
        <s v="Animal Crossing: New Horizons"/>
        <s v="ROBLOX"/>
        <s v="DayZ"/>
        <s v="FIFA 21"/>
        <s v="Jackbox Party Packs"/>
        <s v="Lethal Company"/>
        <s v="Heroes of Might and Magic III: The Shadow of Death"/>
        <s v="Call of Dragons"/>
        <s v="Outlast"/>
        <s v="Super Smash Bros. Ultimate"/>
        <s v="Guilty Gear Xrd: Rev 2"/>
        <s v="Call of Duty: Black Ops Cold War"/>
        <s v="THE FINALS"/>
        <s v="Arma 3"/>
        <s v="Fall Guys"/>
        <s v="Welcome to the Game II"/>
        <s v="Games + Demos"/>
        <s v="Z1: Battle Royale"/>
        <s v="Honkai: Star Rail"/>
        <s v="Warcraft III"/>
        <s v="Rocket League Sideswipe"/>
        <s v="Fitness &amp; Health"/>
        <s v="FIFA 18"/>
        <s v="New World"/>
        <s v="RuneScape"/>
        <s v="Dead by Daylight"/>
        <s v="Paladins"/>
        <s v="Tekken 7: Fated Retribution"/>
        <s v="Casino"/>
        <s v="NEW STATE MOBILE"/>
        <s v="Dark Souls"/>
        <s v="S.T.A.L.K.E.R.: Call of Pripyat"/>
        <s v="Chrono Trigger"/>
        <s v="Lost Ark"/>
        <s v="Hearthstone"/>
        <s v="Halo 5: Guardians"/>
        <s v="Albion Online"/>
        <s v="Red Dead Redemption 2"/>
        <s v="Madden NFL 20"/>
        <s v="Shadowverse"/>
        <s v="FINAL FANTASY XIV ONLINE"/>
        <s v="Dauntless"/>
        <s v="Super Smash Bros. Melee"/>
        <s v="Grand Theft Auto: San Andreas"/>
        <s v="Project Zomboid"/>
        <s v="Mafia.gg"/>
        <s v="Chess (4)"/>
        <s v="Phasmophobia"/>
        <s v="For Honor"/>
        <s v="HELLDIVERS 2"/>
        <s v="Assassin's Creed Valhalla"/>
        <s v="Diablo IV"/>
        <s v="Food &amp; Drink"/>
        <s v="Rise Online"/>
        <s v="Call of Duty: Modern Warfare II"/>
        <s v="Space Station 13"/>
        <s v="Black Desert"/>
        <s v="Star Citizen"/>
        <s v="Heroes of the Storm"/>
        <s v="Heroes Arena"/>
        <s v="ARK: Survival Evolved"/>
        <s v="Dungeons &amp; Dragons"/>
        <s v="World of Warships: Legends"/>
        <s v="Unreal Tournament"/>
        <s v="Pokemon Scarlet/Violet"/>
        <s v="Dread Hunger"/>
        <s v="Slay the Spire"/>
        <s v="The Texas Chain Saw Massacre"/>
        <s v="Legends of Runeterra"/>
        <s v="Guilty Gear: Strive"/>
        <s v="GeoGuessr"/>
        <s v="Politics"/>
        <s v="Total War: WARHAMMER III"/>
        <s v="Retro"/>
        <s v="HITMAN 3"/>
        <s v="Marvel Snap"/>
        <s v="Escape from Tarkov: Arena"/>
        <s v="Old School RuneScape"/>
        <s v="Pokemon UNITE"/>
        <s v="Heroes of Might and Magic III: The Restoration of Erathia"/>
        <s v="F1 22"/>
        <s v="Garena Free Fire"/>
        <s v="Resident Evil"/>
        <s v="Magic: The Gathering"/>
        <s v="Pokemon Sword/Shield"/>
        <s v="Valheim"/>
        <s v="TrackMania"/>
        <s v="Dark and Darker"/>
        <s v="Watch Dogs 2"/>
        <s v="XDefiant"/>
        <s v="Brawl Stars"/>
        <s v="Call of Duty: WWII"/>
        <s v="ASMR"/>
        <s v="SnowRunner"/>
        <s v="RimWorld"/>
        <s v="Penumbra: Black Plague"/>
        <s v="Crusader Kings III"/>
        <s v="Raft"/>
      </sharedItems>
    </cacheField>
    <cacheField name="AVERAGE_STREAM_DURATION" numFmtId="0">
      <sharedItems containsSemiMixedTypes="0" containsString="0" containsNumber="1">
        <n v="7.6"/>
        <n v="5.4"/>
        <n v="6.3"/>
        <n v="4.6"/>
        <n v="4.1"/>
        <n v="3.7"/>
        <n v="5.1"/>
        <n v="8.5"/>
        <n v="10.7"/>
        <n v="4.3"/>
        <n v="9.6"/>
        <n v="4.5"/>
        <n v="7.4"/>
        <n v="4.8"/>
        <n v="5.3"/>
        <n v="5.6"/>
        <n v="10.2"/>
        <n v="8.8"/>
        <n v="5.8"/>
        <n v="3.8"/>
        <n v="22.5"/>
        <n v="6.7"/>
        <n v="6.4"/>
        <n v="6.8"/>
        <n v="6.1"/>
        <n v="7.2"/>
        <n v="8.0"/>
        <n v="6.9"/>
        <n v="3.0"/>
        <n v="6.6"/>
        <n v="6.0"/>
        <n v="3.4"/>
        <n v="10.1"/>
        <n v="1.2"/>
        <n v="5.0"/>
        <n v="8.3"/>
        <n v="4.7"/>
        <n v="2.9"/>
        <n v="4.2"/>
        <n v="23.6"/>
        <n v="6.2"/>
        <n v="7.3"/>
        <n v="5.9"/>
        <n v="5.5"/>
        <n v="9.1"/>
        <n v="7.7"/>
        <n v="7.5"/>
        <n v="4.9"/>
        <n v="3.6"/>
        <n v="7.0"/>
        <n v="2.7"/>
        <n v="3.1"/>
        <n v="5.2"/>
        <n v="8.4"/>
        <n v="7.8"/>
        <n v="20.3"/>
        <n v="3.9"/>
        <n v="3.2"/>
        <n v="1.9"/>
        <n v="3.5"/>
        <n v="4.0"/>
        <n v="2.3"/>
        <n v="6.5"/>
        <n v="8.7"/>
        <n v="4.4"/>
        <n v="2.6"/>
        <n v="8.1"/>
        <n v="8.6"/>
        <n v="7.1"/>
        <n v="8.2"/>
        <n v="2.1"/>
        <n v="5.7"/>
        <n v="20.4"/>
        <n v="2.2"/>
        <n v="3.3"/>
        <n v="1.8"/>
        <n v="10.0"/>
        <n v="2.8"/>
        <n v="2.4"/>
        <n v="12.0"/>
        <n v="1.6"/>
        <n v="10.5"/>
        <n v="9.3"/>
        <n v="2.5"/>
        <n v="13.2"/>
        <n v="16.1"/>
        <n v="9.2"/>
        <n v="2.0"/>
        <n v="23.8"/>
        <n v="21.6"/>
        <n v="11.8"/>
        <n v="9.8"/>
        <n v="9.5"/>
        <n v="20.1"/>
        <n v="19.2"/>
        <n v="9.9"/>
        <n v="19.6"/>
        <n v="21.8"/>
        <n v="20.8"/>
        <n v="1.5"/>
        <n v="13.5"/>
        <n v="10.8"/>
        <n v="13.9"/>
        <n v="21.1"/>
        <n v="13.3"/>
        <n v="22.8"/>
        <n v="10.4"/>
        <n v="18.5"/>
        <n v="7.9"/>
        <n v="12.6"/>
        <n v="1.4"/>
        <n v="19.8"/>
        <n v="15.4"/>
        <n v="14.1"/>
        <n v="23.9"/>
        <n v="16.3"/>
        <n v="13.1"/>
        <n v="12.9"/>
        <n v="18.7"/>
        <n v="8.9"/>
        <n v="9.4"/>
        <n v="11.2"/>
        <n v="9.7"/>
        <n v="17.7"/>
        <n v="22.0"/>
        <n v="13.0"/>
        <n v="11.4"/>
        <n v="23.0"/>
        <n v="13.6"/>
        <n v="20.0"/>
        <n v="18.1"/>
        <n v="19.9"/>
        <n v="19.4"/>
        <n v="10.3"/>
        <n v="9.0"/>
      </sharedItems>
    </cacheField>
    <cacheField name="FOLLOWERS_GAINED_PER_STREAM">
      <sharedItems containsMixedTypes="1" containsNumber="1">
        <n v="18405.0"/>
        <n v="3386.0"/>
        <n v="689.0"/>
        <n v="7185.0"/>
        <n v="8289.0"/>
        <s v="13,26"/>
        <n v="667.0"/>
        <n v="2013.0"/>
        <n v="3434.0"/>
        <n v="1273.0"/>
        <n v="1629.0"/>
        <n v="5295.0"/>
        <n v="546.0"/>
        <n v="517.0"/>
        <n v="2993.0"/>
        <n v="1201.0"/>
        <n v="3495.0"/>
        <n v="5908.0"/>
        <n v="634.0"/>
        <n v="1457.0"/>
        <n v="5132.0"/>
        <n v="5358.0"/>
        <n v="406.0"/>
        <n v="2425.0"/>
        <n v="1404.0"/>
        <n v="1914.0"/>
        <n v="478.0"/>
        <n v="1.63"/>
        <n v="1172.0"/>
        <n v="5493.0"/>
        <n v="5394.0"/>
        <n v="16467.0"/>
        <n v="6917.0"/>
        <n v="8.5"/>
        <n v="647.0"/>
        <n v="1463.0"/>
        <n v="13617.0"/>
        <n v="1124.0"/>
        <n v="2048.0"/>
        <n v="1861.0"/>
        <n v="638.0"/>
        <n v="464.0"/>
        <n v="609.0"/>
        <n v="1896.0"/>
        <n v="484.0"/>
        <n v="487.0"/>
        <n v="4823.0"/>
        <n v="11592.0"/>
        <n v="3009.0"/>
        <n v="4.05"/>
        <n v="506.0"/>
        <n v="3446.0"/>
        <n v="1.25"/>
        <n v="427.0"/>
        <n v="4221.0"/>
        <n v="2796.0"/>
        <n v="987.0"/>
        <n v="5017.0"/>
        <n v="6163.0"/>
        <n v="1309.0"/>
        <n v="1281.0"/>
        <n v="1443.0"/>
        <n v="9901.0"/>
        <n v="11093.0"/>
        <n v="1029.0"/>
        <n v="800.0"/>
        <n v="550.0"/>
        <n v="675.0"/>
        <n v="3.03"/>
        <n v="1378.0"/>
        <n v="1533.0"/>
        <n v="152.0"/>
        <n v="502.0"/>
        <n v="7474.0"/>
        <n v="921.0"/>
        <n v="2324.0"/>
        <n v="741.0"/>
        <n v="2031.0"/>
        <n v="201.0"/>
        <n v="4259.0"/>
        <n v="1282.0"/>
        <n v="630.0"/>
        <n v="1614.0"/>
        <n v="527.0"/>
        <n v="937.0"/>
        <n v="879.0"/>
        <n v="369.0"/>
        <n v="943.0"/>
        <n v="256.0"/>
        <n v="683.0"/>
        <n v="2405.0"/>
        <n v="2.48"/>
        <n v="445.0"/>
        <n v="606.0"/>
        <n v="1.14"/>
        <n v="312.0"/>
        <n v="2963.0"/>
        <n v="915.0"/>
        <n v="2134.0"/>
        <n v="18808.0"/>
        <n v="428.0"/>
        <n v="7152.0"/>
        <n v="343.0"/>
        <n v="1893.0"/>
        <n v="158.0"/>
        <n v="6534.0"/>
        <n v="619.0"/>
        <n v="1.77"/>
        <n v="1383.0"/>
        <n v="1235.0"/>
        <n v="252.0"/>
        <n v="2233.0"/>
        <n v="8757.0"/>
        <n v="10.67"/>
        <n v="1603.0"/>
        <n v="2462.0"/>
        <n v="4766.0"/>
        <n v="461.0"/>
        <n v="2739.0"/>
        <n v="663.0"/>
        <n v="1084.0"/>
        <n v="1591.0"/>
        <n v="1611.0"/>
        <n v="7574.0"/>
        <n v="1699.0"/>
        <n v="1035.0"/>
        <n v="833.0"/>
        <n v="137.0"/>
        <n v="1766.0"/>
        <n v="2738.0"/>
        <n v="1556.0"/>
        <n v="1325.0"/>
        <n v="588.0"/>
        <n v="585.0"/>
        <n v="1854.0"/>
        <n v="466.0"/>
        <n v="884.0"/>
        <n v="3015.0"/>
        <n v="167.0"/>
        <n v="578.0"/>
        <n v="834.0"/>
        <n v="1038.0"/>
        <n v="448.0"/>
        <n v="1597.0"/>
        <n v="371.0"/>
        <n v="189.0"/>
        <n v="734.0"/>
        <n v="260.0"/>
        <n v="3302.0"/>
        <n v="198.0"/>
        <n v="1329.0"/>
        <n v="2075.0"/>
        <n v="1024.0"/>
        <n v="331.0"/>
        <n v="1373.0"/>
        <n v="333.0"/>
        <n v="5678.0"/>
        <n v="1195.0"/>
        <n v="642.0"/>
        <n v="223.0"/>
        <n v="866.0"/>
        <n v="295.0"/>
        <n v="381.0"/>
        <n v="846.0"/>
        <n v="234.0"/>
        <n v="1021.0"/>
        <n v="18889.0"/>
        <n v="4688.0"/>
        <n v="842.0"/>
        <n v="2.64"/>
        <n v="827.0"/>
        <n v="1578.0"/>
        <n v="1241.0"/>
        <n v="306.0"/>
        <n v="596.0"/>
        <n v="6359.0"/>
        <n v="803.0"/>
        <n v="107.0"/>
        <n v="751.0"/>
        <n v="220.0"/>
        <n v="894.0"/>
        <n v="1034.0"/>
        <n v="2008.0"/>
        <n v="1349.0"/>
        <n v="1418.0"/>
        <n v="261.0"/>
        <n v="217.0"/>
        <n v="511.0"/>
        <n v="10314.0"/>
        <n v="3713.0"/>
        <n v="258.0"/>
        <n v="648.0"/>
        <n v="9053.0"/>
        <n v="962.0"/>
        <n v="888.0"/>
        <n v="1506.0"/>
        <n v="1907.0"/>
        <n v="1261.0"/>
        <n v="496.0"/>
        <n v="942.0"/>
        <n v="814.0"/>
        <n v="298.0"/>
        <n v="4361.0"/>
        <n v="404.0"/>
        <n v="4004.0"/>
        <n v="649.0"/>
        <n v="510.0"/>
        <n v="479.0"/>
        <n v="1097.0"/>
        <n v="215.0"/>
        <n v="7156.0"/>
        <n v="337.0"/>
        <n v="1859.0"/>
        <n v="421.0"/>
        <n v="1.65"/>
        <n v="307.0"/>
        <n v="180.0"/>
        <n v="4142.0"/>
        <n v="429.0"/>
        <n v="122.0"/>
        <n v="1175.0"/>
        <n v="341.0"/>
        <n v="1321.0"/>
        <n v="6735.0"/>
        <n v="471.0"/>
        <n v="213.0"/>
        <n v="918.0"/>
        <n v="1143.0"/>
        <n v="615.0"/>
        <n v="443.0"/>
        <n v="1.12"/>
        <n v="552.0"/>
        <n v="878.0"/>
        <n v="247.0"/>
        <n v="1093.0"/>
        <n v="280.0"/>
        <n v="685.0"/>
        <n v="1839.0"/>
        <n v="7086.0"/>
        <n v="572.0"/>
        <n v="558.0"/>
        <n v="3654.0"/>
        <n v="721.0"/>
        <n v="1101.0"/>
        <n v="91.0"/>
        <n v="841.0"/>
        <n v="162.0"/>
        <n v="1647.0"/>
        <n v="88.0"/>
        <n v="545.0"/>
        <n v="120.0"/>
        <n v="250.0"/>
        <n v="112.0"/>
        <n v="639.0"/>
        <n v="455.0"/>
        <n v="442.0"/>
        <n v="704.0"/>
        <n v="1802.0"/>
        <n v="9552.0"/>
        <n v="187.0"/>
        <n v="2097.0"/>
        <n v="991.0"/>
        <n v="12.49"/>
        <n v="322.0"/>
        <n v="1602.0"/>
        <n v="1135.0"/>
        <n v="49.0"/>
        <n v="485.0"/>
        <n v="21.0"/>
        <n v="197.0"/>
        <n v="132.0"/>
        <n v="470.0"/>
        <n v="230.0"/>
        <n v="816.0"/>
        <n v="1816.0"/>
        <n v="3797.0"/>
        <n v="1806.0"/>
        <n v="607.0"/>
        <n v="182.0"/>
        <n v="139.0"/>
        <n v="531.0"/>
        <n v="509.0"/>
        <n v="349.0"/>
        <n v="480.0"/>
        <n v="185.0"/>
        <n v="205.0"/>
        <n v="370.0"/>
        <n v="141.0"/>
        <n v="7.0"/>
        <n v="753.0"/>
        <n v="181.0"/>
        <n v="1928.0"/>
        <n v="1121.0"/>
        <n v="819.0"/>
        <n v="444.0"/>
        <n v="4033.0"/>
        <n v="2037.0"/>
        <n v="845.0"/>
        <n v="423.0"/>
        <n v="121.0"/>
        <n v="325.0"/>
        <n v="742.0"/>
        <n v="2159.0"/>
        <n v="241.0"/>
        <n v="564.0"/>
        <n v="399.0"/>
        <n v="3.81"/>
        <n v="27.0"/>
        <n v="342.0"/>
        <n v="764.0"/>
        <n v="730.0"/>
        <n v="4427.0"/>
        <n v="1005.0"/>
        <n v="240.0"/>
        <n v="336.0"/>
        <n v="214.0"/>
        <n v="495.0"/>
        <n v="595.0"/>
        <n v="449.0"/>
        <n v="80.0"/>
        <n v="2116.0"/>
        <n v="226.0"/>
        <n v="733.0"/>
        <n v="2911.0"/>
        <n v="6727.0"/>
        <n v="196.0"/>
        <n v="598.0"/>
        <n v="553.0"/>
        <n v="321.0"/>
        <n v="1427.0"/>
        <n v="1213.0"/>
        <n v="85.0"/>
        <n v="644.0"/>
        <n v="3445.0"/>
        <n v="862.0"/>
        <n v="2455.0"/>
        <n v="92.0"/>
        <n v="6457.0"/>
        <n v="3625.0"/>
        <n v="745.0"/>
        <n v="183.0"/>
        <n v="383.0"/>
        <n v="2837.0"/>
        <n v="2.29"/>
        <n v="1312.0"/>
        <n v="696.0"/>
        <n v="127.0"/>
        <n v="977.0"/>
        <n v="2123.0"/>
        <n v="1.16"/>
        <n v="204.0"/>
        <n v="1.86"/>
        <n v="170.0"/>
        <n v="1079.0"/>
        <n v="133.0"/>
        <n v="1017.0"/>
        <n v="389.0"/>
        <n v="227.0"/>
        <n v="126.0"/>
        <n v="146.0"/>
        <n v="1547.0"/>
        <n v="707.0"/>
        <n v="299.0"/>
        <n v="821.0"/>
        <n v="1004.0"/>
        <n v="579.0"/>
        <n v="224.0"/>
        <n v="581.0"/>
        <n v="950.0"/>
        <n v="1.26"/>
        <n v="75.0"/>
        <n v="225.0"/>
        <n v="330.0"/>
        <n v="1252.0"/>
        <n v="74.0"/>
        <n v="949.0"/>
        <n v="437.0"/>
        <n v="1933.0"/>
        <n v="159.0"/>
        <n v="1668.0"/>
        <n v="863.0"/>
        <n v="262.0"/>
        <n v="358.0"/>
        <n v="131.0"/>
        <n v="772.0"/>
        <n v="178.0"/>
        <n v="368.0"/>
        <n v="1675.0"/>
        <n v="1462.0"/>
        <n v="232.0"/>
        <n v="446.0"/>
        <n v="31.0"/>
        <n v="610.0"/>
        <n v="3.0"/>
        <n v="432.0"/>
        <n v="148.0"/>
        <n v="1296.0"/>
        <n v="563.0"/>
        <n v="150.0"/>
        <n v="273.0"/>
        <n v="62.0"/>
        <n v="193.0"/>
        <n v="2052.0"/>
        <n v="450.0"/>
        <n v="89.0"/>
        <n v="311.0"/>
        <n v="655.0"/>
        <n v="356.0"/>
        <n v="468.0"/>
        <n v="222.0"/>
        <n v="719.0"/>
        <n v="1.0"/>
        <n v="98.0"/>
        <n v="1943.0"/>
        <n v="289.0"/>
        <n v="426.0"/>
        <n v="744.0"/>
        <n v="646.0"/>
        <n v="1185.0"/>
        <n v="796.0"/>
        <n v="279.0"/>
        <n v="113.0"/>
        <n v="151.0"/>
        <n v="2443.0"/>
        <n v="397.0"/>
        <n v="3355.0"/>
        <n v="785.0"/>
        <n v="154.0"/>
        <n v="235.0"/>
        <n v="4.0"/>
        <n v="2432.0"/>
        <n v="7.19"/>
        <n v="6.0"/>
        <n v="1361.0"/>
        <n v="135.0"/>
        <n v="759.0"/>
        <n v="931.0"/>
        <n v="1119.0"/>
        <n v="95.0"/>
        <n v="983.0"/>
        <n v="242.0"/>
        <n v="108.0"/>
        <n v="3789.0"/>
        <n v="530.0"/>
        <n v="1408.0"/>
        <n v="2.0"/>
        <n v="882.0"/>
        <n v="523.0"/>
        <n v="344.0"/>
        <n v="145.0"/>
        <n v="382.0"/>
        <n v="53.0"/>
        <n v="46.0"/>
        <n v="439.0"/>
        <n v="405.0"/>
        <n v="392.0"/>
        <n v="804.0"/>
        <n v="278.0"/>
        <n v="1818.0"/>
        <n v="1.54"/>
        <n v="1389.0"/>
        <n v="628.0"/>
        <n v="403.0"/>
        <n v="1608.0"/>
        <n v="1653.0"/>
        <n v="472.0"/>
        <n v="211.0"/>
        <n v="82.0"/>
        <n v="453.0"/>
        <n v="125.0"/>
        <n v="329.0"/>
        <n v="473.0"/>
        <n v="386.0"/>
        <n v="11.0"/>
        <n v="1015.0"/>
        <n v="1033.0"/>
        <n v="58.0"/>
        <n v="209.0"/>
        <n v="486.0"/>
        <n v="757.0"/>
        <n v="1.22"/>
        <n v="898.0"/>
        <n v="142.0"/>
        <n v="136.0"/>
        <n v="7232.0"/>
        <n v="149.0"/>
        <n v="1193.0"/>
        <n v="463.0"/>
        <n v="287.0"/>
        <n v="539.0"/>
        <n v="363.0"/>
        <n v="169.0"/>
        <n v="391.0"/>
        <n v="1523.0"/>
        <n v="1028.0"/>
        <n v="420.0"/>
        <n v="717.0"/>
        <n v="738.0"/>
        <n v="2132.0"/>
        <n v="1359.0"/>
        <n v="0.0"/>
        <n v="218.0"/>
        <n v="1088.0"/>
        <n v="459.0"/>
        <n v="2427.0"/>
        <n v="48.0"/>
        <n v="192.0"/>
        <n v="61.0"/>
        <n v="119.0"/>
        <n v="561.0"/>
        <n v="348.0"/>
        <n v="635.0"/>
        <n v="165.0"/>
        <n v="1683.0"/>
        <n v="37.0"/>
        <n v="176.0"/>
        <n v="490.0"/>
        <n v="616.0"/>
        <n v="425.0"/>
        <n v="269.0"/>
        <n v="28.0"/>
        <n v="594.0"/>
        <n v="398.0"/>
        <n v="1239.0"/>
        <n v="1401.0"/>
        <n v="93.0"/>
        <n v="-424.0"/>
        <n v="271.0"/>
        <n v="2208.0"/>
        <n v="6449.0"/>
        <n v="1167.0"/>
        <n v="540.0"/>
        <n v="1398.0"/>
        <n v="5.0"/>
        <n v="293.0"/>
        <n v="138.0"/>
        <n v="297.0"/>
        <n v="694.0"/>
        <n v="115.0"/>
        <n v="12.0"/>
        <n v="402.0"/>
        <n v="255.0"/>
        <n v="129.0"/>
        <n v="207.0"/>
        <n v="177.0"/>
        <n v="801.0"/>
        <n v="967.0"/>
        <n v="2104.0"/>
        <n v="355.0"/>
        <n v="501.0"/>
        <n v="4203.0"/>
        <n v="475.0"/>
        <n v="2476.0"/>
        <n v="372.0"/>
        <n v="767.0"/>
        <n v="259.0"/>
        <n v="597.0"/>
        <n v="41.0"/>
        <n v="671.0"/>
        <n v="96.0"/>
        <n v="367.0"/>
        <n v="418.0"/>
        <n v="710.0"/>
        <n v="105.0"/>
        <n v="109.0"/>
        <n v="78.0"/>
        <n v="853.0"/>
        <n v="172.0"/>
        <n v="1367.0"/>
        <n v="160.0"/>
        <n v="163.0"/>
        <n v="867.0"/>
        <n v="179.0"/>
        <n v="68.0"/>
        <n v="1516.0"/>
        <n v="156.0"/>
        <n v="238.0"/>
        <n v="195.0"/>
        <n v="611.0"/>
        <n v="964.0"/>
        <n v="332.0"/>
        <n v="766.0"/>
        <n v="847.0"/>
        <n v="-1277.0"/>
        <n v="640.0"/>
        <n v="830.0"/>
        <n v="570.0"/>
        <n v="1279.0"/>
        <n v="19.0"/>
        <n v="452.0"/>
        <n v="56.0"/>
        <n v="507.0"/>
        <n v="1.75"/>
        <n v="1192.0"/>
        <n v="1168.0"/>
        <n v="1238.0"/>
        <n v="13.0"/>
        <n v="140.0"/>
        <n v="124.0"/>
        <n v="393.0"/>
        <n v="5.6"/>
        <n v="4718.0"/>
        <n v="9.0"/>
        <n v="366.0"/>
        <n v="3727.0"/>
        <n v="300.0"/>
        <n v="557.0"/>
        <n v="860.0"/>
        <n v="77.0"/>
        <n v="34.0"/>
        <n v="134.0"/>
        <n v="1396.0"/>
        <n v="216.0"/>
        <n v="955.0"/>
        <n v="424.0"/>
        <n v="71.0"/>
        <n v="118.0"/>
        <n v="283.0"/>
        <n v="691.0"/>
        <n v="1682.0"/>
        <n v="174.0"/>
        <n v="3744.0"/>
        <n v="474.0"/>
        <n v="359.0"/>
        <n v="200.0"/>
        <n v="83.0"/>
        <n v="1019.0"/>
        <n v="2131.0"/>
        <n v="727.0"/>
        <n v="810.0"/>
        <n v="202.0"/>
        <n v="1289.0"/>
        <n v="677.0"/>
        <n v="288.0"/>
        <n v="2834.0"/>
        <n v="143.0"/>
        <n v="45.0"/>
        <n v="237.0"/>
        <n v="1073.0"/>
        <n v="636.0"/>
        <n v="245.0"/>
        <n v="86.0"/>
        <n v="175.0"/>
        <n v="702.0"/>
        <n v="832.0"/>
        <n v="292.0"/>
        <n v="116.0"/>
        <n v="411.0"/>
        <n v="726.0"/>
        <n v="1817.0"/>
        <n v="905.0"/>
        <n v="1915.0"/>
        <n v="1743.0"/>
        <n v="436.0"/>
        <n v="876.0"/>
        <n v="3432.0"/>
        <n v="2635.0"/>
        <n v="318.0"/>
        <n v="338.0"/>
        <n v="761.0"/>
        <n v="253.0"/>
        <n v="1283.0"/>
        <n v="925.0"/>
        <n v="725.0"/>
        <n v="72.0"/>
        <n v="2029.0"/>
        <n v="249.0"/>
        <n v="1285.0"/>
        <n v="765.0"/>
        <n v="390.0"/>
        <n v="8847.0"/>
        <n v="2586.0"/>
        <n v="1779.0"/>
        <n v="374.0"/>
        <n v="4.23"/>
        <n v="340.0"/>
        <n v="76.0"/>
        <n v="87.0"/>
        <n v="621.0"/>
        <n v="1811.0"/>
        <n v="277.0"/>
        <n v="890.0"/>
        <n v="864.0"/>
        <n v="944.0"/>
        <n v="947.0"/>
        <n v="23.0"/>
        <n v="351.0"/>
        <n v="388.0"/>
        <n v="184.0"/>
        <n v="212.0"/>
        <n v="935.0"/>
        <n v="54.0"/>
        <n v="147.0"/>
        <n v="2185.0"/>
        <n v="431.0"/>
        <n v="3375.0"/>
        <n v="601.0"/>
        <n v="559.0"/>
        <n v="346.0"/>
        <n v="32.0"/>
        <n v="494.0"/>
        <n v="604.0"/>
        <n v="477.0"/>
        <n v="438.0"/>
        <n v="693.0"/>
        <n v="186.0"/>
        <n v="29.0"/>
        <n v="865.0"/>
        <n v="2989.0"/>
        <n v="111.0"/>
        <n v="236.0"/>
        <n v="394.0"/>
        <n v="102.0"/>
        <n v="522.0"/>
        <n v="16.0"/>
        <n v="1335.0"/>
        <n v="130.0"/>
        <n v="257.0"/>
        <n v="63.0"/>
        <n v="18.0"/>
        <n v="206.0"/>
        <n v="714.0"/>
        <n v="229.0"/>
        <n v="560.0"/>
        <n v="26.0"/>
        <n v="326.0"/>
        <n v="1886.0"/>
        <n v="3725.0"/>
        <n v="117.0"/>
        <n v="47.0"/>
        <n v="362.0"/>
        <n v="831.0"/>
        <n v="3633.0"/>
        <n v="1026.0"/>
        <n v="3045.0"/>
        <n v="851.0"/>
        <n v="6535.0"/>
        <n v="2852.0"/>
        <n v="629.0"/>
        <n v="248.0"/>
        <n v="874.0"/>
        <n v="605.0"/>
        <n v="97.0"/>
      </sharedItems>
    </cacheField>
    <cacheField name="AVG_VIEWERS_PER_STREAM" numFmtId="0">
      <sharedItems containsSemiMixedTypes="0" containsString="0" containsNumber="1">
        <n v="15852.0"/>
        <n v="1145.0"/>
        <n v="12331.0"/>
        <n v="0.0"/>
        <n v="190714.0"/>
        <n v="213849.0"/>
        <n v="70813.0"/>
        <n v="60.43"/>
        <n v="346968.0"/>
        <n v="48758.0"/>
        <n v="30366.0"/>
        <n v="23768.0"/>
        <n v="49442.0"/>
        <n v="52631.0"/>
        <n v="53092.0"/>
        <n v="107.64"/>
        <n v="86.79"/>
        <n v="101849.0"/>
        <n v="111936.0"/>
        <n v="224584.0"/>
        <n v="51.44"/>
        <n v="5.07"/>
        <n v="235565.0"/>
        <n v="23751.0"/>
        <n v="25866.0"/>
        <n v="19883.0"/>
        <n v="18224.0"/>
        <n v="400009.0"/>
        <n v="287.44"/>
        <n v="203.0"/>
        <n v="113477.0"/>
        <n v="37566.0"/>
        <n v="116486.0"/>
        <n v="27368.0"/>
        <n v="54303.0"/>
        <n v="162001.0"/>
        <n v="117105.0"/>
        <n v="10358.0"/>
        <n v="6434.0"/>
        <n v="30886.0"/>
        <n v="9867.0"/>
        <n v="60412.0"/>
        <n v="349645.0"/>
        <n v="17.94"/>
        <n v="212445.0"/>
        <n v="53836.0"/>
        <n v="72599.0"/>
        <n v="33501.0"/>
        <n v="446.0"/>
        <n v="122314.0"/>
        <n v="43529.0"/>
        <n v="270.0"/>
        <n v="11542.0"/>
        <n v="2.79"/>
        <n v="44445.0"/>
        <n v="71268.0"/>
        <n v="49751.0"/>
        <n v="38471.0"/>
        <n v="348.0"/>
        <n v="39761.0"/>
        <n v="29722.0"/>
        <n v="152.0"/>
        <n v="178397.0"/>
        <n v="58.46"/>
        <n v="60566.0"/>
        <n v="23556.0"/>
        <n v="51554.0"/>
        <n v="129293.0"/>
        <n v="88.0"/>
        <n v="16052.0"/>
        <n v="11273.0"/>
        <n v="82334.0"/>
        <n v="44.0"/>
        <n v="145.94"/>
        <n v="11461.0"/>
        <n v="25285.0"/>
        <n v="17198.0"/>
        <n v="30.73"/>
        <n v="2659.0"/>
        <n v="53242.0"/>
        <n v="34598.0"/>
        <n v="16707.0"/>
        <n v="18637.0"/>
        <n v="3173.0"/>
        <n v="50115.0"/>
        <n v="36289.0"/>
        <n v="2648.0"/>
        <n v="54843.0"/>
        <n v="76275.0"/>
        <n v="7175.0"/>
        <n v="36.21"/>
        <n v="85485.0"/>
        <n v="61195.0"/>
        <n v="52.43"/>
        <n v="14365.0"/>
        <n v="5546.0"/>
        <n v="186.28"/>
        <n v="69.4"/>
        <n v="83426.0"/>
        <n v="6062.0"/>
        <n v="12638.0"/>
        <n v="10742.0"/>
        <n v="3556.0"/>
        <n v="31529.0"/>
        <n v="241.0"/>
        <n v="38716.0"/>
        <n v="5657.0"/>
        <n v="6622.0"/>
        <n v="12124.0"/>
        <n v="37943.0"/>
        <n v="147236.0"/>
        <n v="62004.0"/>
        <n v="78053.0"/>
        <n v="33731.0"/>
        <n v="1608.0"/>
        <n v="37604.0"/>
        <n v="59976.0"/>
        <n v="10674.0"/>
        <n v="67.78"/>
        <n v="18.66"/>
        <n v="220.0"/>
        <n v="26405.0"/>
        <n v="25834.0"/>
        <n v="40784.0"/>
        <n v="616.0"/>
        <n v="75799.0"/>
        <n v="9215.0"/>
        <n v="35686.0"/>
        <n v="8528.0"/>
        <n v="12474.0"/>
        <n v="32957.0"/>
        <n v="6828.0"/>
        <n v="33173.0"/>
        <n v="32809.0"/>
        <n v="2.0"/>
        <n v="409.0"/>
        <n v="23844.0"/>
        <n v="78443.0"/>
        <n v="11807.0"/>
        <n v="55905.0"/>
        <n v="13005.0"/>
        <n v="47216.0"/>
        <n v="3449.0"/>
        <n v="33493.0"/>
        <n v="2102.0"/>
        <n v="4251.0"/>
        <n v="17551.0"/>
        <n v="33004.0"/>
        <n v="84694.0"/>
        <n v="35123.0"/>
        <n v="1491.0"/>
        <n v="10.98"/>
        <n v="6531.0"/>
        <n v="55757.0"/>
        <n v="18774.0"/>
        <n v="30484.0"/>
        <n v="94945.0"/>
        <n v="6.0"/>
        <n v="352166.0"/>
        <n v="123683.0"/>
        <n v="56182.0"/>
        <n v="31467.0"/>
        <n v="148524.0"/>
        <n v="28771.0"/>
        <n v="3957.0"/>
        <n v="1959.0"/>
        <n v="37723.0"/>
        <n v="338908.0"/>
        <n v="73454.0"/>
        <n v="346.0"/>
        <n v="24403.0"/>
        <n v="38859.0"/>
        <n v="445.0"/>
        <n v="1055.0"/>
        <n v="32261.0"/>
        <n v="792.0"/>
        <n v="211701.0"/>
        <n v="19944.0"/>
        <n v="1105.0"/>
        <n v="23397.0"/>
        <n v="37588.0"/>
        <n v="272.0"/>
        <n v="11474.0"/>
        <n v="69452.0"/>
        <n v="65.89"/>
        <n v="21487.0"/>
        <n v="32447.0"/>
        <n v="13.67"/>
        <n v="2501.0"/>
        <n v="8.19"/>
        <n v="1964.0"/>
        <n v="22722.0"/>
        <n v="14052.0"/>
        <n v="558.0"/>
        <n v="481615.0"/>
        <n v="8337.0"/>
        <n v="29395.0"/>
        <n v="14956.0"/>
        <n v="9121.0"/>
        <n v="28223.0"/>
        <n v="16835.0"/>
        <n v="5.49"/>
        <n v="159.68"/>
        <n v="294.0"/>
        <n v="6936.0"/>
        <n v="12463.0"/>
        <n v="23323.0"/>
        <n v="14754.0"/>
        <n v="4295.0"/>
        <n v="3245.0"/>
        <n v="45278.0"/>
        <n v="559.0"/>
        <n v="23674.0"/>
        <n v="1844.0"/>
        <n v="12933.0"/>
        <n v="3342.0"/>
        <n v="27968.0"/>
        <n v="158446.0"/>
        <n v="11348.0"/>
        <n v="11536.0"/>
        <n v="7317.0"/>
        <n v="118635.0"/>
        <n v="14577.0"/>
        <n v="42842.0"/>
        <n v="5.0"/>
        <n v="11278.0"/>
        <n v="612.0"/>
        <n v="284.0"/>
        <n v="38046.0"/>
        <n v="5997.0"/>
        <n v="27739.0"/>
        <n v="23958.0"/>
        <n v="5588.0"/>
        <n v="2792.0"/>
        <n v="2965.0"/>
        <n v="4392.0"/>
        <n v="5979.0"/>
        <n v="1548.0"/>
        <n v="2117.0"/>
        <n v="4497.0"/>
        <n v="550.0"/>
        <n v="33518.0"/>
        <n v="6212.0"/>
        <n v="36671.0"/>
        <n v="33342.0"/>
        <n v="51797.0"/>
        <n v="26169.0"/>
        <n v="5614.0"/>
        <n v="11031.0"/>
        <n v="5029.0"/>
        <n v="44292.0"/>
        <n v="1578.0"/>
        <n v="2955.0"/>
        <n v="40222.0"/>
        <n v="280.75"/>
        <n v="11272.0"/>
        <n v="45839.0"/>
        <n v="14381.0"/>
        <n v="23308.0"/>
        <n v="1003.0"/>
        <n v="27591.0"/>
        <n v="4404.0"/>
        <n v="3008.0"/>
        <n v="53.0"/>
        <n v="1876.0"/>
        <n v="475.0"/>
        <n v="129772.0"/>
        <n v="30.93"/>
        <n v="12775.0"/>
        <n v="5117.0"/>
        <n v="31321.0"/>
        <n v="261664.0"/>
        <n v="894.0"/>
        <n v="11797.0"/>
        <n v="1.57"/>
        <n v="14.0"/>
        <n v="19624.0"/>
        <n v="14059.0"/>
        <n v="6624.0"/>
        <n v="11645.0"/>
        <n v="23157.0"/>
        <n v="8919.0"/>
        <n v="312.0"/>
        <n v="1434.0"/>
        <n v="3961.0"/>
        <n v="105.0"/>
        <n v="1607.0"/>
        <n v="68813.0"/>
        <n v="9035.0"/>
        <n v="7738.0"/>
        <n v="4956.0"/>
        <n v="2.83"/>
        <n v="181.0"/>
        <n v="5.09"/>
        <n v="37524.0"/>
        <n v="57369.0"/>
        <n v="8396.0"/>
        <n v="7831.0"/>
        <n v="1541.0"/>
        <n v="38575.0"/>
        <n v="47258.0"/>
        <n v="6393.0"/>
        <n v="4862.0"/>
        <n v="14985.0"/>
        <n v="39372.0"/>
        <n v="459.0"/>
        <n v="1153.0"/>
        <n v="1113.0"/>
        <n v="12726.0"/>
        <n v="6713.0"/>
        <n v="803.0"/>
        <n v="6854.0"/>
        <n v="29.42"/>
        <n v="35555.0"/>
        <n v="15728.0"/>
        <n v="89003.0"/>
        <n v="7387.0"/>
        <n v="1823.0"/>
        <n v="6586.0"/>
        <n v="20779.0"/>
        <n v="24018.0"/>
        <n v="8635.0"/>
        <n v="603.0"/>
        <n v="26147.0"/>
        <n v="63.0"/>
        <n v="1557.0"/>
        <n v="6458.0"/>
        <n v="10187.0"/>
        <n v="16366.0"/>
        <n v="4.0"/>
        <n v="26988.0"/>
        <n v="25.0"/>
        <n v="29058.0"/>
        <n v="15.18"/>
        <n v="27446.0"/>
        <n v="20125.0"/>
        <n v="7907.0"/>
        <n v="16892.0"/>
        <n v="61458.0"/>
        <n v="83.0"/>
        <n v="5616.0"/>
        <n v="16114.0"/>
        <n v="5474.0"/>
        <n v="112858.0"/>
        <n v="32718.0"/>
        <n v="4716.0"/>
        <n v="4814.0"/>
        <n v="1708.0"/>
        <n v="1122.0"/>
        <n v="1621.0"/>
        <n v="7044.0"/>
        <n v="165122.0"/>
        <n v="14497.0"/>
        <n v="14166.0"/>
        <n v="10772.0"/>
        <n v="35.79"/>
        <n v="24995.0"/>
        <n v="3286.0"/>
        <n v="10.42"/>
        <n v="1225.0"/>
        <n v="6734.0"/>
        <n v="19066.0"/>
        <n v="45247.0"/>
        <n v="11469.0"/>
        <n v="2324.0"/>
        <n v="20321.0"/>
        <n v="35775.0"/>
        <n v="13149.0"/>
        <n v="562.0"/>
        <n v="17286.0"/>
        <n v="66.0"/>
        <n v="24839.0"/>
        <n v="28164.0"/>
        <n v="2.89"/>
        <n v="21836.0"/>
        <n v="1736.0"/>
        <n v="1475.0"/>
        <n v="2083.0"/>
        <n v="2006.0"/>
        <n v="8.47"/>
        <n v="1451.0"/>
        <n v="1762.0"/>
        <n v="19614.0"/>
        <n v="8318.0"/>
        <n v="35.0"/>
        <n v="30015.0"/>
        <n v="6927.0"/>
        <n v="2761.0"/>
        <n v="1166.0"/>
        <n v="8098.0"/>
        <n v="36828.0"/>
        <n v="11838.0"/>
        <n v="1544.0"/>
        <n v="404.0"/>
        <n v="844.0"/>
        <n v="9353.0"/>
        <n v="21024.0"/>
        <n v="25602.0"/>
        <n v="33312.0"/>
        <n v="8126.0"/>
        <n v="34434.0"/>
        <n v="2316.0"/>
        <n v="9513.0"/>
        <n v="2473.0"/>
        <n v="849.0"/>
        <n v="11288.0"/>
        <n v="13147.0"/>
        <n v="10397.0"/>
        <n v="13956.0"/>
        <n v="11205.0"/>
        <n v="10645.0"/>
        <n v="1158.0"/>
        <n v="10401.0"/>
        <n v="10871.0"/>
        <n v="5124.0"/>
        <n v="5205.0"/>
        <n v="63122.0"/>
        <n v="4303.0"/>
        <n v="6193.0"/>
        <n v="8389.0"/>
        <n v="13143.0"/>
        <n v="61.9"/>
        <n v="31271.0"/>
        <n v="6.18"/>
        <n v="23312.0"/>
        <n v="6943.0"/>
        <n v="19352.0"/>
        <n v="1702.0"/>
        <n v="5.96"/>
        <n v="53657.0"/>
        <n v="1716.0"/>
        <n v="114372.0"/>
        <n v="81677.0"/>
        <n v="292.0"/>
        <n v="22839.0"/>
        <n v="7335.0"/>
        <n v="101.8"/>
        <n v="906.0"/>
        <n v="126506.0"/>
        <n v="7771.0"/>
        <n v="4605.0"/>
        <n v="8904.0"/>
        <n v="4036.0"/>
        <n v="31471.0"/>
        <n v="12.0"/>
        <n v="3322.0"/>
        <n v="2053.0"/>
        <n v="9032.0"/>
        <n v="4.5"/>
        <n v="4895.0"/>
        <n v="4.18"/>
        <n v="45321.0"/>
        <n v="5414.0"/>
        <n v="6087.0"/>
        <n v="48679.0"/>
        <n v="1066.0"/>
        <n v="21602.0"/>
        <n v="5209.0"/>
        <n v="4736.0"/>
        <n v="30305.0"/>
        <n v="322.0"/>
        <n v="29268.0"/>
        <n v="3126.0"/>
        <n v="27589.0"/>
        <n v="30254.0"/>
        <n v="334.0"/>
        <n v="2361.0"/>
        <n v="2.68"/>
        <n v="8.0"/>
        <n v="27141.0"/>
        <n v="37121.0"/>
        <n v="19486.0"/>
        <n v="15456.0"/>
        <n v="802.0"/>
        <n v="1.47"/>
        <n v="7318.0"/>
        <n v="8676.0"/>
        <n v="1.0"/>
        <n v="19858.0"/>
        <n v="2111.0"/>
        <n v="25615.0"/>
        <n v="6262.0"/>
        <n v="6816.0"/>
        <n v="8428.0"/>
        <n v="2368.0"/>
        <n v="43.83"/>
        <n v="2032.0"/>
        <n v="1489.0"/>
        <n v="125947.0"/>
        <n v="11742.0"/>
        <n v="103086.0"/>
        <n v="42965.0"/>
        <n v="38.93"/>
        <n v="180.0"/>
        <n v="35995.0"/>
        <n v="8283.0"/>
        <n v="2358.0"/>
        <n v="3.0"/>
        <n v="22913.0"/>
        <n v="705.0"/>
        <n v="260.0"/>
        <n v="25593.0"/>
        <n v="14111.0"/>
        <n v="857.0"/>
        <n v="46333.0"/>
        <n v="21392.0"/>
        <n v="13533.0"/>
        <n v="3467.0"/>
        <n v="13913.0"/>
        <n v="36245.0"/>
        <n v="2873.0"/>
        <n v="22999.0"/>
        <n v="24144.0"/>
        <n v="207.0"/>
        <n v="34522.0"/>
        <n v="9724.0"/>
        <n v="28381.0"/>
        <n v="10209.0"/>
        <n v="33508.0"/>
        <n v="3472.0"/>
        <n v="399.0"/>
        <n v="4739.0"/>
        <n v="27261.0"/>
        <n v="1917.0"/>
        <n v="7162.0"/>
        <n v="2882.0"/>
        <n v="6495.0"/>
        <n v="27.42"/>
        <n v="15534.0"/>
        <n v="5.16"/>
        <n v="171.0"/>
        <n v="4.9"/>
        <n v="9068.0"/>
        <n v="6269.0"/>
        <n v="23.4"/>
        <n v="40331.0"/>
        <n v="112386.0"/>
        <n v="991.0"/>
        <n v="4185.0"/>
        <n v="18.93"/>
        <n v="37008.0"/>
        <n v="10996.0"/>
        <n v="9997.0"/>
        <n v="5867.0"/>
        <n v="20691.0"/>
        <n v="12778.0"/>
        <n v="3159.0"/>
        <n v="5751.0"/>
        <n v="4772.0"/>
        <n v="6655.0"/>
        <n v="46649.0"/>
        <n v="15787.0"/>
        <n v="81549.0"/>
        <n v="730.0"/>
        <n v="3634.0"/>
        <n v="9181.0"/>
        <n v="359.0"/>
        <n v="4598.0"/>
        <n v="4904.0"/>
        <n v="12454.0"/>
        <n v="6913.0"/>
        <n v="973.0"/>
        <n v="10706.0"/>
        <n v="11892.0"/>
        <n v="46619.0"/>
        <n v="2658.0"/>
        <n v="6323.0"/>
        <n v="20163.0"/>
        <n v="6158.0"/>
        <n v="26495.0"/>
        <n v="161.0"/>
        <n v="22342.0"/>
        <n v="1.78"/>
        <n v="31951.0"/>
        <n v="387406.0"/>
        <n v="22513.0"/>
        <n v="407.0"/>
        <n v="238.0"/>
        <n v="1488.0"/>
        <n v="724.0"/>
        <n v="1149.0"/>
        <n v="1254.0"/>
        <n v="3862.0"/>
        <n v="9655.0"/>
        <n v="25016.0"/>
        <n v="21509.0"/>
        <n v="7055.0"/>
        <n v="20014.0"/>
        <n v="2947.0"/>
        <n v="16542.0"/>
        <n v="13541.0"/>
        <n v="5038.0"/>
        <n v="15157.0"/>
        <n v="1.56"/>
        <n v="3182.0"/>
        <n v="13572.0"/>
        <n v="3196.0"/>
        <n v="434.0"/>
        <n v="3487.0"/>
        <n v="15279.0"/>
        <n v="2917.0"/>
        <n v="10442.0"/>
        <n v="3077.0"/>
        <n v="76883.0"/>
        <n v="33673.0"/>
        <n v="34737.0"/>
        <n v="3772.0"/>
        <n v="1611.0"/>
        <n v="27657.0"/>
        <n v="65.0"/>
        <n v="3001.0"/>
        <n v="24689.0"/>
        <n v="36647.0"/>
        <n v="219.0"/>
        <n v="13609.0"/>
        <n v="10443.0"/>
        <n v="7.0"/>
        <n v="2.09"/>
        <n v="2426.0"/>
        <n v="47.56"/>
        <n v="3661.0"/>
        <n v="35202.0"/>
        <n v="832.0"/>
        <n v="3666.0"/>
        <n v="5368.0"/>
        <n v="3594.0"/>
        <n v="57.0"/>
        <n v="8281.0"/>
        <n v="22081.0"/>
        <n v="13862.0"/>
        <n v="1786.0"/>
        <n v="70.0"/>
        <n v="410.0"/>
        <n v="2585.0"/>
        <n v="7716.0"/>
        <n v="3774.0"/>
        <n v="2238.0"/>
        <n v="9303.0"/>
        <n v="21401.0"/>
        <n v="10.0"/>
        <n v="20409.0"/>
        <n v="4509.0"/>
        <n v="3227.0"/>
        <n v="56.0"/>
        <n v="42375.0"/>
        <n v="4255.0"/>
        <n v="4584.0"/>
        <n v="20131.0"/>
        <n v="17285.0"/>
        <n v="1357.0"/>
        <n v="24485.0"/>
        <n v="22934.0"/>
        <n v="17395.0"/>
        <n v="4261.0"/>
        <n v="42585.0"/>
        <n v="3348.0"/>
        <n v="27.18"/>
        <n v="4293.0"/>
        <n v="43627.0"/>
        <n v="4.95"/>
        <n v="2177.0"/>
        <n v="3362.0"/>
        <n v="1127.0"/>
        <n v="580.0"/>
        <n v="16322.0"/>
        <n v="16406.0"/>
        <n v="43121.0"/>
        <n v="10482.0"/>
        <n v="3425.0"/>
        <n v="916.0"/>
        <n v="14.34"/>
        <n v="632.0"/>
        <n v="10323.0"/>
        <n v="2533.0"/>
        <n v="34197.0"/>
        <n v="4331.0"/>
        <n v="25754.0"/>
        <n v="15.99"/>
        <n v="17325.0"/>
        <n v="6438.0"/>
        <n v="392.0"/>
        <n v="13241.0"/>
        <n v="2263.0"/>
        <n v="27.0"/>
        <n v="3998.0"/>
        <n v="8341.0"/>
        <n v="25235.0"/>
        <n v="794.0"/>
        <n v="210.0"/>
        <n v="6305.0"/>
        <n v="15.55"/>
        <n v="9237.0"/>
        <n v="893.0"/>
        <n v="9941.0"/>
        <n v="4031.0"/>
        <n v="7685.0"/>
        <n v="8714.0"/>
        <n v="15281.0"/>
        <n v="2988.0"/>
        <n v="17806.0"/>
        <n v="329.0"/>
        <n v="1137.0"/>
        <n v="12625.0"/>
        <n v="11013.0"/>
        <n v="9455.0"/>
        <n v="7.66"/>
        <n v="309.0"/>
        <n v="1129.0"/>
        <n v="4.31"/>
        <n v="4778.0"/>
        <n v="709.0"/>
        <n v="16747.0"/>
        <n v="5818.0"/>
        <n v="12186.0"/>
        <n v="15.13"/>
        <n v="24.18"/>
        <n v="5003.0"/>
        <n v="4308.0"/>
        <n v="6118.0"/>
        <n v="107.0"/>
        <n v="22.3"/>
        <n v="14706.0"/>
        <n v="4591.0"/>
        <n v="830.0"/>
        <n v="3753.0"/>
        <n v="20081.0"/>
        <n v="42554.0"/>
        <n v="10389.0"/>
        <n v="6672.0"/>
        <n v="1534.0"/>
        <n v="6542.0"/>
        <n v="15385.0"/>
        <n v="13036.0"/>
        <n v="208.0"/>
        <n v="7134.0"/>
        <n v="22455.0"/>
        <n v="2265.0"/>
        <n v="3043.0"/>
        <n v="10002.0"/>
        <n v="129534.0"/>
        <n v="805.0"/>
        <n v="3388.0"/>
        <n v="2749.0"/>
        <n v="1384.0"/>
        <n v="1893.0"/>
        <n v="1275.0"/>
        <n v="33.84"/>
        <n v="12198.0"/>
        <n v="31.0"/>
        <n v="8769.0"/>
        <n v="3596.0"/>
        <n v="807.0"/>
        <n v="3686.0"/>
        <n v="41334.0"/>
        <n v="30.98"/>
        <n v="14417.0"/>
        <n v="86632.0"/>
        <n v="371.0"/>
        <n v="4527.0"/>
        <n v="4783.0"/>
        <n v="48.74"/>
        <n v="23953.0"/>
        <n v="1478.0"/>
        <n v="645.0"/>
        <n v="8004.0"/>
        <n v="13884.0"/>
        <n v="719.0"/>
        <n v="197.0"/>
        <n v="534.0"/>
        <n v="3659.0"/>
        <n v="3847.0"/>
        <n v="7344.0"/>
        <n v="564.0"/>
        <n v="9304.0"/>
        <n v="22626.0"/>
        <n v="18924.0"/>
        <n v="5.89"/>
        <n v="25354.0"/>
        <n v="16.36"/>
        <n v="17282.0"/>
        <n v="234.0"/>
        <n v="47.88"/>
        <n v="2154.0"/>
        <n v="1811.0"/>
        <n v="12.38"/>
        <n v="536.0"/>
        <n v="19406.0"/>
        <n v="11.87"/>
        <n v="6.99"/>
        <n v="17498.0"/>
        <n v="5482.0"/>
        <n v="249671.0"/>
        <n v="19596.0"/>
        <n v="7758.0"/>
        <n v="235.0"/>
        <n v="4528.0"/>
        <n v="923.0"/>
        <n v="25425.0"/>
        <n v="4588.0"/>
        <n v="19253.0"/>
        <n v="622.0"/>
        <n v="5203.0"/>
        <n v="4232.0"/>
        <n v="3374.0"/>
        <n v="165.0"/>
        <n v="39.97"/>
        <n v="3426.0"/>
        <n v="8784.0"/>
        <n v="1522.0"/>
        <n v="2608.0"/>
        <n v="56393.0"/>
        <n v="11689.0"/>
        <n v="959.0"/>
        <n v="25988.0"/>
        <n v="11664.0"/>
        <n v="20708.0"/>
        <n v="9682.0"/>
        <n v="13098.0"/>
        <n v="15877.0"/>
        <n v="15422.0"/>
        <n v="5538.0"/>
        <n v="13045.0"/>
        <n v="27302.0"/>
        <n v="640.0"/>
        <n v="24938.0"/>
        <n v="1671.0"/>
        <n v="793.0"/>
        <n v="340.0"/>
        <n v="9077.0"/>
        <n v="2532.0"/>
        <n v="19638.0"/>
        <n v="14827.0"/>
        <n v="247.0"/>
        <n v="3406.0"/>
        <n v="2227.0"/>
        <n v="14986.0"/>
        <n v="649.0"/>
        <n v="104.0"/>
        <n v="9415.0"/>
        <n v="6812.0"/>
        <n v="4394.0"/>
        <n v="160.0"/>
        <n v="6832.0"/>
        <n v="1698.0"/>
        <n v="54313.0"/>
        <n v="32.38"/>
        <n v="6844.0"/>
        <n v="13845.0"/>
        <n v="98411.0"/>
        <n v="1366.0"/>
        <n v="2647.0"/>
        <n v="2492.0"/>
        <n v="1423.0"/>
        <n v="16.19"/>
        <n v="21465.0"/>
      </sharedItems>
    </cacheField>
    <cacheField name="AVG_GAMES_PER_STREAM" numFmtId="0">
      <sharedItems containsSemiMixedTypes="0" containsString="0" containsNumber="1">
        <n v="2.3"/>
        <n v="1.2"/>
        <n v="1.3"/>
        <n v="3.6"/>
        <n v="1.5"/>
        <n v="1.8"/>
        <n v="1.6"/>
        <n v="1.0"/>
        <n v="2.8"/>
        <n v="1.9"/>
        <n v="1.7"/>
        <n v="2.2"/>
        <n v="3.3"/>
        <n v="2.6"/>
        <n v="2.5"/>
        <n v="2.4"/>
        <n v="4.0"/>
        <n v="2.0"/>
        <n v="2.7"/>
        <n v="1.1"/>
        <n v="3.1"/>
        <n v="1.4"/>
        <n v="2.9"/>
        <n v="3.9"/>
        <n v="2.1"/>
        <n v="3.0"/>
        <n v="3.2"/>
        <n v="5.1"/>
        <n v="9.3"/>
        <n v="4.1"/>
      </sharedItems>
    </cacheField>
    <cacheField name="TOTAL_TIME_STREAMED" numFmtId="3">
      <sharedItems containsSemiMixedTypes="0" containsString="0" containsNumber="1">
        <n v="4698.0"/>
        <n v="8407.0"/>
        <n v="6728.0"/>
        <n v="2554.0"/>
        <n v="6865.0"/>
        <n v="4482.0"/>
        <n v="9845.0"/>
        <n v="10995.0"/>
        <n v="9459.0"/>
        <n v="13979.0"/>
        <n v="2291.0"/>
        <n v="2623.0"/>
        <n v="6.7"/>
        <n v="23.5"/>
        <n v="7382.0"/>
        <n v="15811.0"/>
        <n v="7.14"/>
        <n v="1056.0"/>
        <n v="2503.0"/>
        <n v="3421.0"/>
        <n v="21756.0"/>
        <n v="5903.0"/>
        <n v="5974.0"/>
        <n v="52432.0"/>
        <n v="2903.0"/>
        <n v="7332.0"/>
        <n v="9.86"/>
        <n v="6369.0"/>
        <n v="7991.0"/>
        <n v="7.17"/>
        <n v="16781.0"/>
        <n v="7.0"/>
        <n v="1618.0"/>
        <n v="2525.0"/>
        <n v="16141.0"/>
        <n v="7598.0"/>
        <n v="134.0"/>
        <n v="4432.0"/>
        <n v="826.0"/>
        <n v="26449.0"/>
        <n v="15993.0"/>
        <n v="7586.0"/>
        <n v="5162.0"/>
        <n v="1416.0"/>
        <n v="10622.0"/>
        <n v="14593.0"/>
        <n v="4.26"/>
        <n v="10868.0"/>
        <n v="6806.0"/>
        <n v="1.38"/>
        <n v="4.4"/>
        <n v="26839.0"/>
        <n v="6786.0"/>
        <n v="2057.0"/>
        <n v="12373.0"/>
        <n v="11794.0"/>
        <n v="1614.0"/>
        <n v="1967.0"/>
        <n v="191.0"/>
        <n v="248.0"/>
        <n v="6041.0"/>
        <n v="10637.0"/>
        <n v="9697.0"/>
        <n v="21.0"/>
        <n v="3404.0"/>
        <n v="4668.0"/>
        <n v="14685.0"/>
        <n v="6.94"/>
        <n v="4065.0"/>
        <n v="14679.0"/>
        <n v="2985.0"/>
        <n v="8865.0"/>
        <n v="19176.0"/>
        <n v="14686.0"/>
        <n v="2203.0"/>
        <n v="2652.0"/>
        <n v="3025.0"/>
        <n v="8.56"/>
        <n v="8775.0"/>
        <n v="5182.0"/>
        <n v="14929.0"/>
        <n v="2918.0"/>
        <n v="12057.0"/>
        <n v="3867.0"/>
        <n v="16864.0"/>
        <n v="2724.0"/>
        <n v="10107.0"/>
        <n v="15957.0"/>
        <n v="7317.0"/>
        <n v="6078.0"/>
        <n v="5713.0"/>
        <n v="1944.0"/>
        <n v="674.0"/>
        <n v="8245.0"/>
        <n v="34047.0"/>
        <n v="5564.0"/>
        <n v="2873.0"/>
        <n v="15475.0"/>
        <n v="4024.0"/>
        <n v="7294.0"/>
        <n v="11068.0"/>
        <n v="517.0"/>
        <n v="8836.0"/>
        <n v="1889.0"/>
        <n v="12717.0"/>
        <n v="14351.0"/>
        <n v="10965.0"/>
        <n v="865.0"/>
        <n v="2093.0"/>
        <n v="1121.0"/>
        <n v="5526.0"/>
        <n v="1869.0"/>
        <n v="22547.0"/>
        <n v="6787.0"/>
        <n v="2634.0"/>
        <n v="3465.0"/>
        <n v="3527.0"/>
        <n v="2844.0"/>
        <n v="9223.0"/>
        <n v="7467.0"/>
        <n v="13589.0"/>
        <n v="813.0"/>
        <n v="12.95"/>
        <n v="6053.0"/>
        <n v="2297.0"/>
        <n v="12653.0"/>
        <n v="303.0"/>
        <n v="7369.0"/>
        <n v="3208.0"/>
        <n v="6441.0"/>
        <n v="18785.0"/>
        <n v="14505.0"/>
        <n v="3487.0"/>
        <n v="8948.0"/>
        <n v="2207.0"/>
        <n v="18613.0"/>
        <n v="4951.0"/>
        <n v="8848.0"/>
        <n v="9943.0"/>
        <n v="3.05"/>
        <n v="893.0"/>
        <n v="20458.0"/>
        <n v="3121.0"/>
        <n v="1426.0"/>
        <n v="6262.0"/>
        <n v="8.97"/>
        <n v="542.0"/>
        <n v="4473.0"/>
        <n v="13356.0"/>
        <n v="12578.0"/>
        <n v="7653.0"/>
        <n v="4075.0"/>
        <n v="3348.0"/>
        <n v="1173.0"/>
        <n v="4449.0"/>
        <n v="1104.0"/>
        <n v="4.27"/>
        <n v="11963.0"/>
        <n v="3543.0"/>
        <n v="11163.0"/>
        <n v="10867.0"/>
        <n v="2753.0"/>
        <n v="10745.0"/>
        <n v="3149.0"/>
        <n v="7211.0"/>
        <n v="7782.0"/>
        <n v="6241.0"/>
        <n v="11445.0"/>
        <n v="3064.0"/>
        <n v="1726.0"/>
        <n v="5014.0"/>
        <n v="6409.0"/>
        <n v="1152.0"/>
        <n v="23.43"/>
        <n v="2282.0"/>
        <n v="2227.0"/>
        <n v="7012.0"/>
        <n v="2.93"/>
        <n v="614.0"/>
        <n v="1768.0"/>
        <n v="1695.0"/>
        <n v="14031.0"/>
        <n v="8782.0"/>
        <n v="2691.0"/>
        <n v="1.06"/>
        <n v="2843.0"/>
        <n v="2586.0"/>
        <n v="2882.0"/>
        <n v="1329.0"/>
        <n v="4939.0"/>
        <n v="552.0"/>
        <n v="4223.0"/>
        <n v="2921.0"/>
        <n v="8008.0"/>
        <n v="1115.0"/>
        <n v="6108.0"/>
        <n v="2996.0"/>
        <n v="5777.0"/>
        <n v="3668.0"/>
        <n v="1994.0"/>
        <n v="10623.0"/>
        <n v="3215.0"/>
        <n v="5242.0"/>
        <n v="3.9"/>
        <n v="1031.0"/>
        <n v="3.01"/>
        <n v="9186.0"/>
        <n v="1.28"/>
        <n v="13.29"/>
        <n v="3198.0"/>
        <n v="16123.0"/>
        <n v="1411.0"/>
        <n v="12.87"/>
        <n v="6849.0"/>
        <n v="4318.0"/>
        <n v="4.84"/>
        <n v="800.0"/>
        <n v="15738.0"/>
        <n v="2092.0"/>
        <n v="9.37"/>
        <n v="6613.0"/>
        <n v="4066.0"/>
        <n v="5216.0"/>
        <n v="3818.0"/>
        <n v="7789.0"/>
        <n v="7762.0"/>
        <n v="620.0"/>
        <n v="2349.0"/>
        <n v="1.21"/>
        <n v="6455.0"/>
        <n v="8754.0"/>
        <n v="8119.0"/>
        <n v="2417.0"/>
        <n v="15787.0"/>
        <n v="16822.0"/>
        <n v="9257.0"/>
        <n v="1848.0"/>
        <n v="11662.0"/>
        <n v="4766.0"/>
        <n v="4.9"/>
        <n v="2602.0"/>
        <n v="5.84"/>
        <n v="9092.0"/>
        <n v="1393.0"/>
        <n v="2387.0"/>
        <n v="5497.0"/>
        <n v="3716.0"/>
        <n v="711.0"/>
        <n v="7712.0"/>
        <n v="8.04"/>
        <n v="2825.0"/>
        <n v="3783.0"/>
        <n v="1877.0"/>
        <n v="4593.0"/>
        <n v="30503.0"/>
        <n v="588.0"/>
        <n v="6129.0"/>
        <n v="2.72"/>
        <n v="13349.0"/>
        <n v="13869.0"/>
        <n v="10186.0"/>
        <n v="9336.0"/>
        <n v="12214.0"/>
        <n v="3736.0"/>
        <n v="9.44"/>
        <n v="1998.0"/>
        <n v="323.0"/>
        <n v="6542.0"/>
        <n v="12.47"/>
        <n v="21939.0"/>
        <n v="11451.0"/>
        <n v="2.27"/>
        <n v="1.25"/>
        <n v="545.0"/>
        <n v="2511.0"/>
        <n v="2173.0"/>
        <n v="1202.0"/>
        <n v="24527.0"/>
        <n v="3857.0"/>
        <n v="1422.0"/>
        <n v="3435.0"/>
        <n v="4.36"/>
        <n v="10.76"/>
        <n v="18497.0"/>
        <n v="8411.0"/>
        <n v="1629.0"/>
        <n v="2469.0"/>
        <n v="4603.0"/>
        <n v="103.0"/>
        <n v="6266.0"/>
        <n v="2678.0"/>
        <n v="3842.0"/>
        <n v="3341.0"/>
        <n v="1644.0"/>
        <n v="9101.0"/>
        <n v="5972.0"/>
        <n v="15728.0"/>
        <n v="8261.0"/>
        <n v="16138.0"/>
        <n v="60.0"/>
        <n v="6512.0"/>
        <n v="12951.0"/>
        <n v="263.0"/>
        <n v="2277.0"/>
        <n v="292.0"/>
        <n v="20876.0"/>
        <n v="1233.0"/>
        <n v="2486.0"/>
        <n v="6981.0"/>
        <n v="8719.0"/>
        <n v="6.44"/>
        <n v="3426.0"/>
        <n v="15155.0"/>
        <n v="1.85"/>
        <n v="7117.0"/>
        <n v="6844.0"/>
        <n v="2653.0"/>
        <n v="10052.0"/>
        <n v="6727.0"/>
        <n v="413.0"/>
        <n v="12177.0"/>
        <n v="11161.0"/>
        <n v="4661.0"/>
        <n v="79.0"/>
        <n v="529.0"/>
        <n v="1976.0"/>
        <n v="6594.0"/>
        <n v="8169.0"/>
        <n v="5836.0"/>
        <n v="5081.0"/>
        <n v="4212.0"/>
        <n v="268.0"/>
        <n v="6807.0"/>
        <n v="44732.0"/>
        <n v="4691.0"/>
        <n v="12889.0"/>
        <n v="671.0"/>
        <n v="3798.0"/>
        <n v="10.0"/>
        <n v="12738.0"/>
        <n v="6199.0"/>
        <n v="14745.0"/>
        <n v="34.35"/>
        <n v="6245.0"/>
        <n v="4756.0"/>
        <n v="5773.0"/>
        <n v="1635.0"/>
        <n v="1835.0"/>
        <n v="15069.0"/>
        <n v="5336.0"/>
        <n v="5.53"/>
        <n v="231.0"/>
        <n v="1004.0"/>
        <n v="9722.0"/>
        <n v="5714.0"/>
        <n v="15166.0"/>
        <n v="2712.0"/>
        <n v="83.0"/>
        <n v="11517.0"/>
        <n v="13565.0"/>
        <n v="19907.0"/>
        <n v="176.0"/>
        <n v="253.0"/>
        <n v="682.0"/>
        <n v="3.35"/>
        <n v="2423.0"/>
        <n v="4013.0"/>
        <n v="32024.0"/>
        <n v="837.0"/>
        <n v="10448.0"/>
        <n v="5394.0"/>
        <n v="3.24"/>
        <n v="2163.0"/>
        <n v="2677.0"/>
        <n v="3003.0"/>
        <n v="727.0"/>
        <n v="19605.0"/>
        <n v="15.21"/>
        <n v="8956.0"/>
        <n v="16866.0"/>
        <n v="13022.0"/>
        <n v="7977.0"/>
        <n v="6182.0"/>
        <n v="1498.0"/>
        <n v="2299.0"/>
        <n v="13316.0"/>
        <n v="14807.0"/>
        <n v="8186.0"/>
        <n v="3985.0"/>
        <n v="17003.0"/>
        <n v="12.12"/>
        <n v="16655.0"/>
        <n v="3012.0"/>
        <n v="23983.0"/>
        <n v="135.0"/>
        <n v="1412.0"/>
        <n v="10343.0"/>
        <n v="14494.0"/>
        <n v="9401.0"/>
        <n v="306.0"/>
        <n v="8045.0"/>
        <n v="3142.0"/>
        <n v="10161.0"/>
        <n v="6668.0"/>
        <n v="4392.0"/>
        <n v="15457.0"/>
        <n v="5592.0"/>
        <n v="6296.0"/>
        <n v="7796.0"/>
        <n v="4654.0"/>
        <n v="5822.0"/>
        <n v="8018.0"/>
        <n v="2137.0"/>
        <n v="163.0"/>
        <n v="2494.0"/>
        <n v="2841.0"/>
        <n v="16.0"/>
        <n v="10976.0"/>
        <n v="15004.0"/>
        <n v="2472.0"/>
        <n v="6225.0"/>
        <n v="13847.0"/>
        <n v="3318.0"/>
        <n v="4393.0"/>
        <n v="2303.0"/>
        <n v="13258.0"/>
        <n v="16059.0"/>
        <n v="11671.0"/>
        <n v="7875.0"/>
        <n v="521.0"/>
        <n v="12307.0"/>
        <n v="3229.0"/>
        <n v="11605.0"/>
        <n v="4523.0"/>
        <n v="6279.0"/>
        <n v="3582.0"/>
        <n v="13025.0"/>
        <n v="7891.0"/>
        <n v="4347.0"/>
        <n v="5355.0"/>
        <n v="15663.0"/>
        <n v="7462.0"/>
        <n v="13.0"/>
        <n v="30982.0"/>
        <n v="9615.0"/>
        <n v="6876.0"/>
        <n v="7323.0"/>
        <n v="7729.0"/>
        <n v="457.0"/>
        <n v="17782.0"/>
        <n v="9004.0"/>
        <n v="6056.0"/>
        <n v="16274.0"/>
        <n v="15.16"/>
        <n v="12163.0"/>
        <n v="7185.0"/>
        <n v="2611.0"/>
        <n v="3833.0"/>
        <n v="14376.0"/>
        <n v="1972.0"/>
        <n v="10588.0"/>
        <n v="40.0"/>
        <n v="222.0"/>
        <n v="8278.0"/>
        <n v="3904.0"/>
        <n v="43.0"/>
        <n v="2831.0"/>
        <n v="3.92"/>
        <n v="2756.0"/>
        <n v="6763.0"/>
        <n v="13627.0"/>
        <n v="16421.0"/>
        <n v="1685.0"/>
        <n v="6127.0"/>
        <n v="5484.0"/>
        <n v="6272.0"/>
        <n v="8744.0"/>
        <n v="8877.0"/>
        <n v="1978.0"/>
        <n v="5649.0"/>
        <n v="3803.0"/>
        <n v="5872.0"/>
        <n v="643.0"/>
        <n v="42.0"/>
        <n v="1187.0"/>
        <n v="3205.0"/>
        <n v="190.0"/>
        <n v="5347.0"/>
        <n v="11781.0"/>
        <n v="3152.0"/>
        <n v="8.0"/>
        <n v="7766.0"/>
        <n v="12396.0"/>
        <n v="11.51"/>
        <n v="34556.0"/>
        <n v="10869.0"/>
        <n v="4125.0"/>
        <n v="5187.0"/>
        <n v="3108.0"/>
        <n v="2309.0"/>
        <n v="7676.0"/>
        <n v="2942.0"/>
        <n v="1481.0"/>
        <n v="11.0"/>
        <n v="2422.0"/>
        <n v="20429.0"/>
        <n v="7.11"/>
        <n v="1.01"/>
        <n v="12.0"/>
        <n v="958.0"/>
        <n v="1.02"/>
        <n v="8727.0"/>
        <n v="17821.0"/>
        <n v="12741.0"/>
        <n v="5852.0"/>
        <n v="11.21"/>
        <n v="6828.0"/>
        <n v="433.0"/>
        <n v="17281.0"/>
        <n v="7639.0"/>
        <n v="247.0"/>
        <n v="14.0"/>
        <n v="10217.0"/>
        <n v="6151.0"/>
        <n v="25.0"/>
        <n v="3929.0"/>
        <n v="154.0"/>
        <n v="3236.0"/>
        <n v="14787.0"/>
        <n v="1337.0"/>
        <n v="1.04"/>
        <n v="6627.0"/>
        <n v="20276.0"/>
        <n v="7009.0"/>
        <n v="725.0"/>
        <n v="10328.0"/>
        <n v="5002.0"/>
        <n v="321.0"/>
        <n v="15647.0"/>
        <n v="585.0"/>
        <n v="4069.0"/>
        <n v="12059.0"/>
        <n v="2009.0"/>
        <n v="8708.0"/>
        <n v="2062.0"/>
        <n v="20043.0"/>
        <n v="811.0"/>
        <n v="2006.0"/>
        <n v="5029.0"/>
        <n v="28.0"/>
        <n v="12495.0"/>
        <n v="3612.0"/>
        <n v="7158.0"/>
        <n v="6146.0"/>
        <n v="1009.0"/>
        <n v="7456.0"/>
        <n v="15639.0"/>
        <n v="7447.0"/>
        <n v="11299.0"/>
        <n v="3661.0"/>
        <n v="15607.0"/>
        <n v="5605.0"/>
        <n v="1599.0"/>
        <n v="11367.0"/>
        <n v="10608.0"/>
        <n v="1993.0"/>
        <n v="3407.0"/>
        <n v="6138.0"/>
        <n v="12389.0"/>
        <n v="2158.0"/>
        <n v="14451.0"/>
        <n v="119.0"/>
        <n v="3491.0"/>
        <n v="6.0"/>
        <n v="13583.0"/>
        <n v="5405.0"/>
        <n v="1407.0"/>
        <n v="3362.0"/>
        <n v="11028.0"/>
        <n v="19.8"/>
        <n v="20644.0"/>
        <n v="16056.0"/>
        <n v="20165.0"/>
        <n v="6679.0"/>
        <n v="4456.0"/>
        <n v="933.0"/>
        <n v="23045.0"/>
        <n v="98.0"/>
        <n v="16291.0"/>
        <n v="56.0"/>
        <n v="8461.0"/>
        <n v="12887.0"/>
        <n v="945.0"/>
        <n v="192.0"/>
        <n v="9673.0"/>
        <n v="9.73"/>
        <n v="13512.0"/>
        <n v="1.44"/>
        <n v="4963.0"/>
        <n v="841.0"/>
        <n v="11573.0"/>
        <n v="975.0"/>
        <n v="8884.0"/>
        <n v="1.09"/>
        <n v="4625.0"/>
        <n v="16166.0"/>
        <n v="8152.0"/>
        <n v="6063.0"/>
        <n v="1724.0"/>
        <n v="10655.0"/>
        <n v="15497.0"/>
        <n v="23204.0"/>
        <n v="15535.0"/>
        <n v="65.0"/>
        <n v="6473.0"/>
        <n v="1923.0"/>
        <n v="8609.0"/>
        <n v="1997.0"/>
        <n v="5085.0"/>
        <n v="32.0"/>
        <n v="13297.0"/>
        <n v="4845.0"/>
        <n v="3462.0"/>
        <n v="1822.0"/>
        <n v="7725.0"/>
        <n v="474.0"/>
        <n v="5.69"/>
        <n v="2812.0"/>
        <n v="69.0"/>
        <n v="13.16"/>
        <n v="9609.0"/>
        <n v="3831.0"/>
        <n v="3944.0"/>
        <n v="242.0"/>
        <n v="2115.0"/>
        <n v="2221.0"/>
        <n v="112.0"/>
        <n v="2437.0"/>
        <n v="6622.0"/>
        <n v="2.7"/>
        <n v="2153.0"/>
        <n v="6407.0"/>
        <n v="26.0"/>
        <n v="3007.0"/>
        <n v="3496.0"/>
        <n v="22635.0"/>
        <n v="254.0"/>
        <n v="21547.0"/>
        <n v="8.9"/>
        <n v="20019.0"/>
        <n v="2123.0"/>
        <n v="4977.0"/>
        <n v="15024.0"/>
        <n v="4204.0"/>
        <n v="2969.0"/>
        <n v="1211.0"/>
        <n v="17.0"/>
        <n v="27.9"/>
        <n v="5022.0"/>
        <n v="4214.0"/>
        <n v="6.35"/>
        <n v="25104.0"/>
        <n v="14575.0"/>
        <n v="5214.0"/>
        <n v="3941.0"/>
        <n v="25611.0"/>
        <n v="4306.0"/>
        <n v="6239.0"/>
        <n v="13459.0"/>
        <n v="16823.0"/>
        <n v="1.93"/>
        <n v="16528.0"/>
        <n v="12039.0"/>
        <n v="5759.0"/>
        <n v="3721.0"/>
        <n v="5.73"/>
        <n v="11158.0"/>
        <n v="7001.0"/>
        <n v="4019.0"/>
        <n v="4503.0"/>
        <n v="5271.0"/>
        <n v="1015.0"/>
        <n v="10.59"/>
        <n v="4591.0"/>
        <n v="2302.0"/>
        <n v="15.0"/>
        <n v="12403.0"/>
        <n v="142.0"/>
        <n v="3819.0"/>
        <n v="4664.0"/>
        <n v="9967.0"/>
        <n v="760.0"/>
        <n v="5203.0"/>
        <n v="1676.0"/>
        <n v="6344.0"/>
        <n v="19573.0"/>
        <n v="2455.0"/>
        <n v="9759.0"/>
        <n v="9452.0"/>
        <n v="3.22"/>
        <n v="8591.0"/>
        <n v="7534.0"/>
        <n v="5811.0"/>
        <n v="4263.0"/>
        <n v="42099.0"/>
        <n v="5.0"/>
        <n v="1.13"/>
        <n v="14096.0"/>
        <n v="12.65"/>
        <n v="5958.0"/>
        <n v="80.0"/>
        <n v="25405.0"/>
        <n v="673.0"/>
        <n v="11967.0"/>
        <n v="9439.0"/>
        <n v="3579.0"/>
        <n v="2003.0"/>
        <n v="71.0"/>
        <n v="2306.0"/>
        <n v="5813.0"/>
        <n v="13.04"/>
        <n v="6866.0"/>
        <n v="1.12"/>
        <n v="2224.0"/>
        <n v="5429.0"/>
        <n v="12747.0"/>
        <n v="2736.0"/>
        <n v="2708.0"/>
        <n v="5642.0"/>
        <n v="3204.0"/>
        <n v="5.57"/>
        <n v="53.0"/>
        <n v="11137.0"/>
        <n v="4466.0"/>
        <n v="13203.0"/>
        <n v="440.0"/>
        <n v="13949.0"/>
        <n v="5008.0"/>
        <n v="2288.0"/>
        <n v="8494.0"/>
        <n v="8289.0"/>
        <n v="13165.0"/>
        <n v="4884.0"/>
        <n v="10248.0"/>
        <n v="9768.0"/>
        <n v="200.0"/>
        <n v="1148.0"/>
        <n v="5792.0"/>
        <n v="8657.0"/>
        <n v="4155.0"/>
        <n v="6076.0"/>
        <n v="3896.0"/>
        <n v="2916.0"/>
        <n v="15.1"/>
        <n v="2962.0"/>
        <n v="1727.0"/>
        <n v="4441.0"/>
        <n v="4236.0"/>
        <n v="5.36"/>
        <n v="17.25"/>
        <n v="7831.0"/>
        <n v="8506.0"/>
        <n v="2562.0"/>
        <n v="5782.0"/>
        <n v="4614.0"/>
        <n v="10887.0"/>
        <n v="9635.0"/>
        <n v="2069.0"/>
        <n v="8.18"/>
        <n v="37.0"/>
        <n v="12331.0"/>
        <n v="5089.0"/>
        <n v="1593.0"/>
        <n v="7109.0"/>
        <n v="7224.0"/>
        <n v="9.28"/>
        <n v="8834.0"/>
        <n v="12806.0"/>
        <n v="24371.0"/>
        <n v="2484.0"/>
        <n v="5954.0"/>
        <n v="13588.0"/>
        <n v="7554.0"/>
        <n v="2876.0"/>
        <n v="4674.0"/>
        <n v="605.0"/>
        <n v="4483.0"/>
        <n v="934.0"/>
        <n v="27.0"/>
        <n v="2232.0"/>
        <n v="396.0"/>
        <n v="5265.0"/>
        <n v="15154.0"/>
        <n v="14934.0"/>
        <n v="6726.0"/>
        <n v="7697.0"/>
        <n v="4188.0"/>
        <n v="1.64"/>
        <n v="3666.0"/>
        <n v="7.21"/>
        <n v="8.74"/>
        <n v="3999.0"/>
        <n v="41951.0"/>
        <n v="3.63"/>
        <n v="6526.0"/>
        <n v="7612.0"/>
        <n v="450.0"/>
        <n v="2451.0"/>
        <n v="2888.0"/>
        <n v="2353.0"/>
        <n v="2658.0"/>
        <n v="7408.0"/>
        <n v="5904.0"/>
        <n v="5695.0"/>
        <n v="345.0"/>
        <n v="7.04"/>
        <n v="2001.0"/>
        <n v="15.84"/>
        <n v="1982.0"/>
        <n v="7242.0"/>
        <n v="3332.0"/>
        <n v="6991.0"/>
        <n v="5.35"/>
        <n v="17502.0"/>
        <n v="13412.0"/>
        <n v="23479.0"/>
        <n v="3411.0"/>
        <n v="363.0"/>
        <n v="8936.0"/>
        <n v="5286.0"/>
        <n v="403.0"/>
        <n v="3778.0"/>
        <n v="6194.0"/>
        <n v="7866.0"/>
        <n v="3249.0"/>
        <n v="809.0"/>
        <n v="140.0"/>
        <n v="3044.0"/>
        <n v="12035.0"/>
        <n v="8601.0"/>
        <n v="19446.0"/>
        <n v="5273.0"/>
        <n v="2147.0"/>
        <n v="8475.0"/>
        <n v="17639.0"/>
        <n v="4982.0"/>
        <n v="3821.0"/>
        <n v="3846.0"/>
        <n v="12087.0"/>
        <n v="5446.0"/>
        <n v="10743.0"/>
        <n v="1409.0"/>
        <n v="10558.0"/>
        <n v="21684.0"/>
        <n v="4711.0"/>
        <n v="2701.0"/>
        <n v="8224.0"/>
        <n v="5288.0"/>
        <n v="9.0"/>
        <n v="1518.0"/>
        <n v="5019.0"/>
        <n v="7798.0"/>
        <n v="113.0"/>
        <n v="96.0"/>
        <n v="11422.0"/>
        <n v="2284.0"/>
        <n v="8879.0"/>
        <n v="6551.0"/>
        <n v="3945.0"/>
        <n v="8179.0"/>
        <n v="9.21"/>
        <n v="1391.0"/>
        <n v="2769.0"/>
        <n v="9854.0"/>
        <n v="18972.0"/>
        <n v="7274.0"/>
        <n v="14578.0"/>
        <n v="523.0"/>
        <n v="2331.0"/>
        <n v="1.32"/>
        <n v="11295.0"/>
        <n v="15.79"/>
        <n v="4448.0"/>
        <n v="12239.0"/>
        <n v="2821.0"/>
        <n v="11.5"/>
        <n v="9369.0"/>
        <n v="8304.0"/>
        <n v="29.0"/>
        <n v="15227.0"/>
        <n v="497.0"/>
        <n v="4062.0"/>
        <n v="10873.0"/>
        <n v="11742.0"/>
        <n v="3688.0"/>
        <n v="2782.0"/>
        <n v="16466.0"/>
        <n v="2601.0"/>
        <n v="8974.0"/>
        <n v="9763.0"/>
        <n v="3664.0"/>
        <n v="2911.0"/>
        <n v="2436.0"/>
        <n v="16818.0"/>
        <n v="7035.0"/>
        <n v="3995.0"/>
        <n v="22013.0"/>
        <n v="8943.0"/>
        <n v="12176.0"/>
        <n v="3225.0"/>
        <n v="5863.0"/>
        <n v="7345.0"/>
        <n v="66.0"/>
        <n v="7394.0"/>
        <n v="4007.0"/>
        <n v="11.26"/>
        <n v="1735.0"/>
        <n v="2603.0"/>
        <n v="4862.0"/>
        <n v="1591.0"/>
        <n v="20786.0"/>
        <n v="8654.0"/>
        <n v="1435.0"/>
        <n v="1135.0"/>
        <n v="14056.0"/>
        <n v="1927.0"/>
        <n v="3.03"/>
        <n v="75.0"/>
        <n v="3001.0"/>
        <n v="1873.0"/>
        <n v="19.0"/>
        <n v="6827.0"/>
        <n v="19426.0"/>
      </sharedItems>
    </cacheField>
    <cacheField name="TOTAL_FOLLOWERS" numFmtId="0">
      <sharedItems containsSemiMixedTypes="0" containsString="0" containsNumber="1" containsInteger="1">
        <n v="1.06E7"/>
        <n v="5760000.0"/>
        <n v="797000.0"/>
        <n v="4220000.0"/>
        <n v="1.56E7"/>
        <n v="1.63E7"/>
        <n v="1570000.0"/>
        <n v="3110000.0"/>
        <n v="6860000.0"/>
        <n v="2410000.0"/>
        <n v="352000.0"/>
        <n v="2590000.0"/>
        <n v="939000.0"/>
        <n v="1420000.0"/>
        <n v="4090000.0"/>
        <n v="2570000.0"/>
        <n v="5340000.0"/>
        <n v="1210000.0"/>
        <n v="281000.0"/>
        <n v="450000.0"/>
        <n v="1.2E7"/>
        <n v="5380000.0"/>
        <n v="689000.0"/>
        <n v="4139999.0"/>
        <n v="564000.0"/>
        <n v="1880000.0"/>
        <n v="655000.0"/>
        <n v="1790000.0"/>
        <n v="1500000.0"/>
        <n v="1970000.0"/>
        <n v="1.09E7"/>
        <n v="29100.0"/>
        <n v="2930000.0"/>
        <n v="5030000.0"/>
        <n v="1680000.0"/>
        <n v="467000.0"/>
        <n v="1090000.0"/>
        <n v="332000.0"/>
        <n v="6270000.0"/>
        <n v="2970000.0"/>
        <n v="574000.0"/>
        <n v="501000.0"/>
        <n v="2080000.0"/>
        <n v="800000.0"/>
        <n v="1050000.0"/>
        <n v="583000.0"/>
        <n v="1.5E7"/>
        <n v="1820000.0"/>
        <n v="3970000.0"/>
        <n v="731000.0"/>
        <n v="3880000.0"/>
        <n v="553000.0"/>
        <n v="721000.0"/>
        <n v="7110000.0"/>
        <n v="752000.0"/>
        <n v="333000.0"/>
        <n v="158000.0"/>
        <n v="335000.0"/>
        <n v="1260000.0"/>
        <n v="2029999.0"/>
        <n v="40400.0"/>
        <n v="9610000.0"/>
        <n v="935000.0"/>
        <n v="1100000.0"/>
        <n v="612000.0"/>
        <n v="5310000.0"/>
        <n v="554000.0"/>
        <n v="2900000.0"/>
        <n v="679000.0"/>
        <n v="1750000.0"/>
        <n v="3520000.0"/>
        <n v="723000.0"/>
        <n v="1150000.0"/>
        <n v="1140000.0"/>
        <n v="2830000.0"/>
        <n v="267000.0"/>
        <n v="8890000.0"/>
        <n v="1460000.0"/>
        <n v="1250000.0"/>
        <n v="1510000.0"/>
        <n v="1270000.0"/>
        <n v="582000.0"/>
        <n v="1000000.0"/>
        <n v="1190000.0"/>
        <n v="147000.0"/>
        <n v="909000.0"/>
        <n v="1120000.0"/>
        <n v="209000.0"/>
        <n v="481000.0"/>
        <n v="802000.0"/>
        <n v="1030000.0"/>
        <n v="868000.0"/>
        <n v="720000.0"/>
        <n v="3950000.0"/>
        <n v="1780000.0"/>
        <n v="3940000.0"/>
        <n v="4620000.0"/>
        <n v="786000.0"/>
        <n v="3740000.0"/>
        <n v="862000.0"/>
        <n v="4330000.0"/>
        <n v="309000.0"/>
        <n v="1540000.0"/>
        <n v="562000.0"/>
        <n v="315000.0"/>
        <n v="1110000.0"/>
        <n v="840000.0"/>
        <n v="1760000.0"/>
        <n v="6060000.0"/>
        <n v="634000.0"/>
        <n v="9240000.0"/>
        <n v="803000.0"/>
        <n v="3360000.0"/>
        <n v="7540000.0"/>
        <n v="1280000.0"/>
        <n v="471000.0"/>
        <n v="1240000.0"/>
        <n v="576000.0"/>
        <n v="3560000.0"/>
        <n v="962000.0"/>
        <n v="1960000.0"/>
        <n v="735000.0"/>
        <n v="1410000.0"/>
        <n v="2340000.0"/>
        <n v="1560000.0"/>
        <n v="570000.0"/>
        <n v="1350000.0"/>
        <n v="649000.0"/>
        <n v="589000.0"/>
        <n v="656000.0"/>
        <n v="302000.0"/>
        <n v="164000.0"/>
        <n v="1480000.0"/>
        <n v="613000.0"/>
        <n v="310000.0"/>
        <n v="685000.0"/>
        <n v="1600000.0"/>
        <n v="688000.0"/>
        <n v="3090000.0"/>
        <n v="162000.0"/>
        <n v="459000.0"/>
        <n v="1860000.0"/>
        <n v="179000.0"/>
        <n v="271000.0"/>
        <n v="1520000.0"/>
        <n v="196000.0"/>
        <n v="1.12E7"/>
        <n v="2200000.0"/>
        <n v="314000.0"/>
        <n v="344000.0"/>
        <n v="472000.0"/>
        <n v="585000.0"/>
        <n v="715000.0"/>
        <n v="537000.0"/>
        <n v="5880000.0"/>
        <n v="3930000.0"/>
        <n v="1300000.0"/>
        <n v="605000.0"/>
        <n v="717000.0"/>
        <n v="446000.0"/>
        <n v="462000.0"/>
        <n v="571000.0"/>
        <n v="692000.0"/>
        <n v="225000.0"/>
        <n v="421000.0"/>
        <n v="756000.0"/>
        <n v="665000.0"/>
        <n v="974000.0"/>
        <n v="866000.0"/>
        <n v="237000.0"/>
        <n v="71100.0"/>
        <n v="526000.0"/>
        <n v="2120000.0"/>
        <n v="4110000.0"/>
        <n v="262000.0"/>
        <n v="951000.0"/>
        <n v="2680000.0"/>
        <n v="815000.0"/>
        <n v="1690000.0"/>
        <n v="460000.0"/>
        <n v="482000.0"/>
        <n v="776000.0"/>
        <n v="750000.0"/>
        <n v="180000.0"/>
        <n v="2440000.0"/>
        <n v="928000.0"/>
        <n v="423000.0"/>
        <n v="1010000.0"/>
        <n v="193000.0"/>
        <n v="382000.0"/>
        <n v="1.19E7"/>
        <n v="391000.0"/>
        <n v="638000.0"/>
        <n v="456000.0"/>
        <n v="646000.0"/>
        <n v="890000.0"/>
        <n v="502000.0"/>
        <n v="2850000.0"/>
        <n v="365000.0"/>
        <n v="152000.0"/>
        <n v="78700.0"/>
        <n v="9320000.0"/>
        <n v="643000.0"/>
        <n v="603000.0"/>
        <n v="886000.0"/>
        <n v="277000.0"/>
        <n v="1020000.0"/>
        <n v="551000.0"/>
        <n v="165000.0"/>
        <n v="587000.0"/>
        <n v="381000.0"/>
        <n v="339000.0"/>
        <n v="904000.0"/>
        <n v="261000.0"/>
        <n v="2100000.0"/>
        <n v="764000.0"/>
        <n v="949000.0"/>
        <n v="2049999.0"/>
        <n v="437000.0"/>
        <n v="330000.0"/>
        <n v="184000.0"/>
        <n v="238000.0"/>
        <n v="311000.0"/>
        <n v="452000.0"/>
        <n v="548000.0"/>
        <n v="1950000.0"/>
        <n v="288000.0"/>
        <n v="348000.0"/>
        <n v="556000.0"/>
        <n v="417000.0"/>
        <n v="188000.0"/>
        <n v="2300000.0"/>
        <n v="1.9E7"/>
        <n v="644000.0"/>
        <n v="334000.0"/>
        <n v="380000.0"/>
        <n v="136000.0"/>
        <n v="873000.0"/>
        <n v="386000.0"/>
        <n v="214000.0"/>
        <n v="503000.0"/>
        <n v="14400.0"/>
        <n v="213000.0"/>
        <n v="92600.0"/>
        <n v="841000.0"/>
        <n v="1040000.0"/>
        <n v="543000.0"/>
        <n v="2420000.0"/>
        <n v="1810000.0"/>
        <n v="20400.0"/>
        <n v="235000.0"/>
        <n v="779000.0"/>
        <n v="113000.0"/>
        <n v="550000.0"/>
        <n v="849000.0"/>
        <n v="360000.0"/>
        <n v="156000.0"/>
        <n v="200.0"/>
        <n v="709000.0"/>
        <n v="341000.0"/>
        <n v="98700.0"/>
        <n v="560000.0"/>
        <n v="59700.0"/>
        <n v="1380000.0"/>
        <n v="465000.0"/>
        <n v="106000.0"/>
        <n v="396000.0"/>
        <n v="1370000.0"/>
        <n v="289000.0"/>
        <n v="732000.0"/>
        <n v="5280000.0"/>
        <n v="4300.0"/>
        <n v="624000.0"/>
        <n v="859000.0"/>
        <n v="29200.0"/>
        <n v="987000.0"/>
        <n v="435000.0"/>
        <n v="486000.0"/>
        <n v="28600.0"/>
        <n v="789000.0"/>
        <n v="175000.0"/>
        <n v="2490000.0"/>
        <n v="122000.0"/>
        <n v="3260000.0"/>
        <n v="30300.0"/>
        <n v="966000.0"/>
        <n v="495000.0"/>
        <n v="385000.0"/>
        <n v="568000.0"/>
        <n v="580000.0"/>
        <n v="355000.0"/>
        <n v="466000.0"/>
        <n v="345000.0"/>
        <n v="177000.0"/>
        <n v="524000.0"/>
        <n v="682000.0"/>
        <n v="178000.0"/>
        <n v="5400000.0"/>
        <n v="16100.0"/>
        <n v="4570000.0"/>
        <n v="27200.0"/>
        <n v="1200000.0"/>
        <n v="323000.0"/>
        <n v="983000.0"/>
        <n v="49000.0"/>
        <n v="241000.0"/>
        <n v="135000.0"/>
        <n v="60600.0"/>
        <n v="6290000.0"/>
        <n v="410000.0"/>
        <n v="377000.0"/>
        <n v="1870000.0"/>
        <n v="134000.0"/>
        <n v="601000.0"/>
        <n v="75800.0"/>
        <n v="947000.0"/>
        <n v="87200.0"/>
        <n v="259000.0"/>
        <n v="3990000.0"/>
        <n v="567000.0"/>
        <n v="1060000.0"/>
        <n v="286000.0"/>
        <n v="611000.0"/>
        <n v="1390000.0"/>
        <n v="894000.0"/>
        <n v="264000.0"/>
        <n v="1720000.0"/>
        <n v="242000.0"/>
        <n v="1600.0"/>
        <n v="275000.0"/>
        <n v="826000.0"/>
        <n v="5580000.0"/>
        <n v="293000.0"/>
        <n v="55200.0"/>
        <n v="1220000.0"/>
        <n v="363000.0"/>
        <n v="804000.0"/>
        <n v="163000.0"/>
        <n v="327000.0"/>
        <n v="2190000.0"/>
        <n v="47800.0"/>
        <n v="1070000.0"/>
        <n v="255000.0"/>
        <n v="1500.0"/>
        <n v="356000.0"/>
        <n v="215000.0"/>
        <n v="280.0"/>
        <n v="430000.0"/>
        <n v="204000.0"/>
        <n v="464000.0"/>
        <n v="433000.0"/>
        <n v="872000.0"/>
        <n v="375000.0"/>
        <n v="336000.0"/>
        <n v="212000.0"/>
        <n v="269000.0"/>
        <n v="828000.0"/>
        <n v="107000.0"/>
        <n v="110000.0"/>
        <n v="702000.0"/>
        <n v="768000.0"/>
        <n v="322000.0"/>
        <n v="198000.0"/>
        <n v="722000.0"/>
        <n v="1.0"/>
        <n v="133000.0"/>
        <n v="2840000.0"/>
        <n v="364000.0"/>
        <n v="770000.0"/>
        <n v="239000.0"/>
        <n v="879000.0"/>
        <n v="616000.0"/>
        <n v="1080000.0"/>
        <n v="125000.0"/>
        <n v="171000.0"/>
        <n v="2009999.0"/>
        <n v="402000.0"/>
        <n v="6720000.0"/>
        <n v="260000.0"/>
        <n v="98100.0"/>
        <n v="4.0"/>
        <n v="129000.0"/>
        <n v="6840000.0"/>
        <n v="12.0"/>
        <n v="346000.0"/>
        <n v="1130000.0"/>
        <n v="490000.0"/>
        <n v="342000.0"/>
        <n v="428000.0"/>
        <n v="468000.0"/>
        <n v="1360000.0"/>
        <n v="155000.0"/>
        <n v="965000.0"/>
        <n v="461000.0"/>
        <n v="4350000.0"/>
        <n v="141000.0"/>
        <n v="2.0"/>
        <n v="131000.0"/>
        <n v="273000.0"/>
        <n v="2200.0"/>
        <n v="642000.0"/>
        <n v="563000.0"/>
        <n v="10500.0"/>
        <n v="793000.0"/>
        <n v="150000.0"/>
        <n v="384000.0"/>
        <n v="372000.0"/>
        <n v="473000.0"/>
        <n v="455000.0"/>
        <n v="440000.0"/>
        <n v="796000.0"/>
        <n v="308000.0"/>
        <n v="7.0"/>
        <n v="668000.0"/>
        <n v="316000.0"/>
        <n v="979000.0"/>
        <n v="579.0"/>
        <n v="608000.0"/>
        <n v="2300.0"/>
        <n v="827000.0"/>
        <n v="504000.0"/>
        <n v="419000.0"/>
        <n v="93200.0"/>
        <n v="544000.0"/>
        <n v="3.0"/>
        <n v="22.0"/>
        <n v="49900.0"/>
        <n v="1300.0"/>
        <n v="1620000.0"/>
        <n v="11.0"/>
        <n v="480000.0"/>
        <n v="1700.0"/>
        <n v="109000.0"/>
        <n v="229000.0"/>
        <n v="221000.0"/>
        <n v="1310000.0"/>
        <n v="492000.0"/>
        <n v="200000.0"/>
        <n v="431000.0"/>
        <n v="254000.0"/>
        <n v="148000.0"/>
        <n v="278000.0"/>
        <n v="621000.0"/>
        <n v="683000.0"/>
        <n v="274000.0"/>
        <n v="984000.0"/>
        <n v="240000.0"/>
        <n v="307000.0"/>
        <n v="451000.0"/>
        <n v="203000.0"/>
        <n v="26700.0"/>
        <n v="0.0"/>
        <n v="374000.0"/>
        <n v="76600.0"/>
        <n v="41000.0"/>
        <n v="70900.0"/>
        <n v="916000.0"/>
        <n v="404000.0"/>
        <n v="700000.0"/>
        <n v="256000.0"/>
        <n v="211000.0"/>
        <n v="337000.0"/>
        <n v="326000.0"/>
        <n v="598000.0"/>
        <n v="299000.0"/>
        <n v="89200.0"/>
        <n v="546000.0"/>
        <n v="572000.0"/>
        <n v="427000.0"/>
        <n v="153000.0"/>
        <n v="641000.0"/>
        <n v="1910000.0"/>
        <n v="607000.0"/>
        <n v="525000.0"/>
        <n v="2500.0"/>
        <n v="331000.0"/>
        <n v="528000.0"/>
        <n v="217000.0"/>
        <n v="669000.0"/>
        <n v="368000.0"/>
        <n v="234000.0"/>
        <n v="236000.0"/>
        <n v="67600.0"/>
        <n v="454000.0"/>
        <n v="218000.0"/>
        <n v="3220000.0"/>
        <n v="90200.0"/>
        <n v="1840000.0"/>
        <n v="2400.0"/>
        <n v="298000.0"/>
        <n v="296000.0"/>
        <n v="201000.0"/>
        <n v="231000.0"/>
        <n v="85900.0"/>
        <n v="390000.0"/>
        <n v="432000.0"/>
        <n v="23.0"/>
        <n v="479000.0"/>
        <n v="71600.0"/>
        <n v="318000.0"/>
        <n v="30000.0"/>
        <n v="99900.0"/>
        <n v="512000.0"/>
        <n v="59100.0"/>
        <n v="447000.0"/>
        <n v="207000.0"/>
        <n v="897000.0"/>
        <n v="659000.0"/>
        <n v="62000.0"/>
        <n v="186000.0"/>
        <n v="91400.0"/>
        <n v="285000.0"/>
        <n v="132000.0"/>
        <n v="623000.0"/>
        <n v="484000.0"/>
        <n v="408000.0"/>
        <n v="362000.0"/>
        <n v="65500.0"/>
        <n v="325000.0"/>
        <n v="766000.0"/>
        <n v="545000.0"/>
        <n v="477000.0"/>
        <n v="420000.0"/>
        <n v="111000.0"/>
        <n v="628000.0"/>
        <n v="224000.0"/>
        <n v="232000.0"/>
        <n v="565000.0"/>
        <n v="670000.0"/>
        <n v="967000.0"/>
        <n v="650000.0"/>
        <n v="1290000.0"/>
        <n v="343000.0"/>
        <n v="300000.0"/>
        <n v="629000.0"/>
        <n v="216000.0"/>
        <n v="172000.0"/>
        <n v="115000.0"/>
        <n v="190000.0"/>
        <n v="10400.0"/>
        <n v="595000.0"/>
        <n v="884000.0"/>
        <n v="1180000.0"/>
        <n v="24800.0"/>
        <n v="541000.0"/>
        <n v="252000.0"/>
        <n v="422000.0"/>
        <n v="889000.0"/>
        <n v="895000.0"/>
        <n v="99100.0"/>
        <n v="151000.0"/>
        <n v="413000.0"/>
        <n v="6500.0"/>
        <n v="52400.0"/>
        <n v="244000.0"/>
        <n v="1530000.0"/>
        <n v="280000.0"/>
        <n v="66900.0"/>
        <n v="90900.0"/>
        <n v="63000.0"/>
        <n v="27500.0"/>
        <n v="619000.0"/>
        <n v="137000.0"/>
        <n v="47300.0"/>
        <n v="35500.0"/>
        <n v="279000.0"/>
        <n v="772000.0"/>
        <n v="192000.0"/>
        <n v="272000.0"/>
        <n v="301000.0"/>
        <n v="160000.0"/>
        <n v="848.0"/>
        <n v="112000.0"/>
        <n v="78200.0"/>
        <n v="89100.0"/>
        <n v="3100000.0"/>
        <n v="755000.0"/>
        <n v="176000.0"/>
        <n v="183000.0"/>
        <n v="85600.0"/>
        <n v="837000.0"/>
        <n v="1340000.0"/>
        <n v="128000.0"/>
        <n v="123000.0"/>
        <n v="415000.0"/>
        <n v="191000.0"/>
        <n v="61600.0"/>
        <n v="505000.0"/>
        <n v="54000.0"/>
        <n v="124000.0"/>
        <n v="185000.0"/>
        <n v="498000.0"/>
        <n v="920000.0"/>
        <n v="30900.0"/>
        <n v="226.0"/>
        <n v="249000.0"/>
        <n v="21100.0"/>
        <n v="379000.0"/>
        <n v="349000.0"/>
        <n v="398000.0"/>
        <n v="5500.0"/>
        <n v="118000.0"/>
        <n v="91500.0"/>
        <n v="51100.0"/>
        <n v="64000.0"/>
        <n v="877.0"/>
        <n v="2210000.0"/>
        <n v="523000.0"/>
        <n v="520000.0"/>
        <n v="666000.0"/>
        <n v="615000.0"/>
        <n v="81000.0"/>
        <n v="925000.0"/>
        <n v="697000.0"/>
        <n v="94200.0"/>
        <n v="208000.0"/>
        <n v="70400.0"/>
        <n v="70700.0"/>
        <n v="704000.0"/>
        <n v="15200.0"/>
        <n v="394000.0"/>
        <n v="5.0"/>
        <n v="2470000.0"/>
        <n v="69500.0"/>
        <n v="6940000.0"/>
        <n v="821000.0"/>
        <n v="476000.0"/>
        <n v="4030000.0"/>
        <n v="103000.0"/>
        <n v="475000.0"/>
        <n v="182000.0"/>
        <n v="846000.0"/>
        <n v="474000.0"/>
        <n v="1170000.0"/>
        <n v="51200.0"/>
        <n v="161000.0"/>
        <n v="159000.0"/>
        <n v="864.0"/>
        <n v="535000.0"/>
        <n v="206000.0"/>
        <n v="444000.0"/>
        <n v="1160000.0"/>
        <n v="426000.0"/>
        <n v="202000.0"/>
        <n v="553.0"/>
        <n v="169000.0"/>
        <n v="85000.0"/>
        <n v="187000.0"/>
        <n v="491000.0"/>
        <n v="739000.0"/>
        <n v="596000.0"/>
        <n v="534000.0"/>
        <n v="418000.0"/>
        <n v="517000.0"/>
        <n v="1200.0"/>
        <n v="40300.0"/>
        <n v="19800.0"/>
        <n v="14200.0"/>
        <n v="996000.0"/>
        <n v="257000.0"/>
        <n v="223000.0"/>
        <n v="358000.0"/>
        <n v="144000.0"/>
        <n v="119000.0"/>
        <n v="785000.0"/>
        <n v="70600.0"/>
        <n v="865.0"/>
        <n v="20300.0"/>
        <n v="97800.0"/>
        <n v="1400.0"/>
        <n v="516000.0"/>
        <n v="234.0"/>
        <n v="930000.0"/>
        <n v="199000.0"/>
        <n v="102000.0"/>
        <n v="74600.0"/>
        <n v="578000.0"/>
        <n v="34000.0"/>
        <n v="1630000.0"/>
        <n v="25500.0"/>
        <n v="33300.0"/>
        <n v="71000.0"/>
        <n v="566000.0"/>
        <n v="575000.0"/>
        <n v="654000.0"/>
        <n v="59800.0"/>
        <n v="313000.0"/>
        <n v="92500.0"/>
        <n v="290000.0"/>
        <n v="250000.0"/>
        <n v="47000.0"/>
        <n v="117000.0"/>
        <n v="195000.0"/>
        <n v="777000.0"/>
        <n v="71200.0"/>
        <n v="5350000.0"/>
        <n v="297000.0"/>
        <n v="4440000.0"/>
        <n v="127000.0"/>
        <n v="65600.0"/>
        <n v="856000.0"/>
      </sharedItems>
    </cacheField>
    <cacheField name="FOLLOWER PERCENTILE RANK" numFmtId="0">
      <sharedItems>
        <s v="Higher"/>
        <s v="Mid"/>
        <s v="Lower"/>
        <s v="Uncertain"/>
      </sharedItems>
    </cacheField>
    <cacheField name="TOTAL_VIEWS" numFmtId="0">
      <sharedItems containsSemiMixedTypes="0" containsString="0" containsNumber="1" containsInteger="1">
        <n v="9150000.0"/>
        <n v="1950000.0"/>
        <n v="1.42E7"/>
        <n v="53.0"/>
        <n v="3.59E8"/>
        <n v="2.63E8"/>
        <n v="1.56E8"/>
        <n v="9.33E7"/>
        <n v="1339000.0"/>
        <n v="9.28E7"/>
        <n v="0.0"/>
        <n v="1.49E7"/>
        <n v="3.84E7"/>
        <n v="1.36E8"/>
        <n v="7.2E7"/>
        <n v="1.14E8"/>
        <n v="1.78E7"/>
        <n v="4.49E7"/>
        <n v="3.81E7"/>
        <n v="5.25E8"/>
        <n v="5.08E7"/>
        <n v="8610000.0"/>
        <n v="4.05E8"/>
        <n v="5.0"/>
        <n v="2.33E7"/>
        <n v="3.54E7"/>
        <n v="2.18E7"/>
        <n v="2.32E7"/>
        <n v="2.4E8"/>
        <n v="5.71E8"/>
        <n v="86000.0"/>
        <n v="6.67E7"/>
        <n v="1.08E8"/>
        <n v="1.12E8"/>
        <n v="2.64E7"/>
        <n v="8800000.0"/>
        <n v="5.05E8"/>
        <n v="4.22E8"/>
        <n v="1.28E7"/>
        <n v="5290000.0"/>
        <n v="3.63E7"/>
        <n v="1.63E7"/>
        <n v="1.29E8"/>
        <n v="3.12E8"/>
        <n v="2.19E7"/>
        <n v="2.73E8"/>
        <n v="464.0"/>
        <n v="5.28E7"/>
        <n v="1.0E8"/>
        <n v="3.78E7"/>
        <n v="756000.0"/>
        <n v="2.06E8"/>
        <n v="1.17E7"/>
        <n v="171000.0"/>
        <n v="759000.0"/>
        <n v="2690000.0"/>
        <n v="7.05E7"/>
        <n v="1.03E8"/>
        <n v="201000.0"/>
        <n v="3.3299999E7"/>
        <n v="316000.0"/>
        <n v="6.27E7"/>
        <n v="5.47E7"/>
        <n v="138000.0"/>
        <n v="3.01E8"/>
        <n v="2.34E7"/>
        <n v="1.01E8"/>
        <n v="1.71E8"/>
        <n v="6.31E7"/>
        <n v="68800.0"/>
        <n v="9490000.0"/>
        <n v="1.74E7"/>
        <n v="1.15E8"/>
        <n v="58000.0"/>
        <n v="3.98E8"/>
        <n v="1.3E7"/>
        <n v="5.03E7"/>
        <n v="1.61E7"/>
        <n v="7.43E7"/>
        <n v="1650000.0"/>
        <n v="6.05E7"/>
        <n v="9.95E7"/>
        <n v="2.21E7"/>
        <n v="4220000.0"/>
        <n v="2.25E7"/>
        <n v="3050000.0"/>
        <n v="2860000.0"/>
        <n v="9.31E7"/>
        <n v="5.37E7"/>
        <n v="5470000.0"/>
        <n v="8.34E7"/>
        <n v="1.21E8"/>
        <n v="9.69E7"/>
        <n v="3510000.0"/>
        <n v="1.02E7"/>
        <n v="9.91E7"/>
        <n v="1.59E8"/>
        <n v="1.85E8"/>
        <n v="1.18E7"/>
        <n v="3220000.0"/>
        <n v="9740000.0"/>
        <n v="634000.0"/>
        <n v="2.51E7"/>
        <n v="94200.0"/>
        <n v="1.13E8"/>
        <n v="4450000.0"/>
        <n v="4560000.0"/>
        <n v="1.19E7"/>
        <n v="3.29E7"/>
        <n v="8.26E7"/>
        <n v="8.41E7"/>
        <n v="1.23E8"/>
        <n v="8.43E7"/>
        <n v="370000.0"/>
        <n v="6.44E7"/>
        <n v="6.7E7"/>
        <n v="3860000.0"/>
        <n v="1.48E8"/>
        <n v="2.15E7"/>
        <n v="157000.0"/>
        <n v="4.47E7"/>
        <n v="7.04E7"/>
        <n v="6.87E7"/>
        <n v="361000.0"/>
        <n v="1.42E8"/>
        <n v="3620000.0"/>
        <n v="8.19E7"/>
        <n v="9460000.0"/>
        <n v="1.34E7"/>
        <n v="4.17E7"/>
        <n v="4310000.0"/>
        <n v="7100000.0"/>
        <n v="2.23E8"/>
        <n v="1200.0"/>
        <n v="639000.0"/>
        <n v="3.26E7"/>
        <n v="7700.0"/>
        <n v="6.35E7"/>
        <n v="3.38E7"/>
        <n v="1.2E8"/>
        <n v="3.7E7"/>
        <n v="4.42E7"/>
        <n v="2800000.0"/>
        <n v="1.2E7"/>
        <n v="1880000.0"/>
        <n v="3480000.0"/>
        <n v="1.95E7"/>
        <n v="1.82E7"/>
        <n v="1.68E8"/>
        <n v="6.47E7"/>
        <n v="2770000.0"/>
        <n v="1.69E7"/>
        <n v="4530000.0"/>
        <n v="2.95E7"/>
        <n v="3.73E7"/>
        <n v="1.99E8"/>
        <n v="3500.0"/>
        <n v="1.1E8"/>
        <n v="1.04E8"/>
        <n v="8.64E7"/>
        <n v="1.37E8"/>
        <n v="2.55E7"/>
        <n v="2270000.0"/>
        <n v="2850000.0"/>
        <n v="2.93E7"/>
        <n v="5.35E7"/>
        <n v="6.5E7"/>
        <n v="512000.0"/>
        <n v="4.63E7"/>
        <n v="7.56E7"/>
        <n v="325000.0"/>
        <n v="349000.0"/>
        <n v="2.24E7"/>
        <n v="484000.0"/>
        <n v="1.92E8"/>
        <n v="6520000.0"/>
        <n v="1170000.0"/>
        <n v="4820000.0"/>
        <n v="4.16E7"/>
        <n v="276000.0"/>
        <n v="1.68E7"/>
        <n v="2.04E7"/>
        <n v="1.02E8"/>
        <n v="1.97E7"/>
        <n v="4.27E7"/>
        <n v="9130000.0"/>
        <n v="902000.0"/>
        <n v="1.39E7"/>
        <n v="1910000.0"/>
        <n v="1.87E7"/>
        <n v="1.29E7"/>
        <n v="313000.0"/>
        <n v="2.69E8"/>
        <n v="1.91E7"/>
        <n v="1.1E7"/>
        <n v="2.86E7"/>
        <n v="7560000.0"/>
        <n v="2980000.0"/>
        <n v="9680000.0"/>
        <n v="341000.0"/>
        <n v="6180000.0"/>
        <n v="3060000.0"/>
        <n v="3.43E7"/>
        <n v="7950000.0"/>
        <n v="7160000.0"/>
        <n v="5070000.0"/>
        <n v="3.11E7"/>
        <n v="476000.0"/>
        <n v="3.27E7"/>
        <n v="2190000.0"/>
        <n v="2660000.0"/>
        <n v="5080000.0"/>
        <n v="2.2E8"/>
        <n v="1.54E7"/>
        <n v="4.1E7"/>
        <n v="5300000.0"/>
        <n v="2.48E8"/>
        <n v="4.11E7"/>
        <n v="8.61E7"/>
        <n v="1300.0"/>
        <n v="2.07E7"/>
        <n v="394000.0"/>
        <n v="190000.0"/>
        <n v="8170000.0"/>
        <n v="4.45E7"/>
        <n v="2750000.0"/>
        <n v="4540000.0"/>
        <n v="2100000.0"/>
        <n v="1300000.0"/>
        <n v="7990000.0"/>
        <n v="2640000.0"/>
        <n v="1190000.0"/>
        <n v="2730000.0"/>
        <n v="513000.0"/>
        <n v="8.35E7"/>
        <n v="2.01E7"/>
        <n v="1.66E7"/>
        <n v="1.38E8"/>
        <n v="1.9E8"/>
        <n v="5.3E7"/>
        <n v="7720000.0"/>
        <n v="3.4E7"/>
        <n v="4610000.0"/>
        <n v="4.07E7"/>
        <n v="745000.0"/>
        <n v="790000.0"/>
        <n v="5.14E7"/>
        <n v="5.72E8"/>
        <n v="5.81E7"/>
        <n v="1.23E7"/>
        <n v="3670000.0"/>
        <n v="8.0"/>
        <n v="547000.0"/>
        <n v="9270000.0"/>
        <n v="1.92E7"/>
        <n v="3360000.0"/>
        <n v="36700.0"/>
        <n v="2029999.0"/>
        <n v="332000.0"/>
        <n v="3.48E8"/>
        <n v="66000.0"/>
        <n v="3280000.0"/>
        <n v="3.17E7"/>
        <n v="8640000.0"/>
        <n v="1160000.0"/>
        <n v="9950000.0"/>
        <n v="1270000.0"/>
        <n v="14300.0"/>
        <n v="2.37E7"/>
        <n v="2.26E7"/>
        <n v="3.88E7"/>
        <n v="1.55E7"/>
        <n v="378000.0"/>
        <n v="14.0"/>
        <n v="1350000.0"/>
        <n v="7460000.0"/>
        <n v="52500.0"/>
        <n v="114000.0"/>
        <n v="3750000.0"/>
        <n v="5220000.0"/>
        <n v="6400000.0"/>
        <n v="3110000.0"/>
        <n v="159000.0"/>
        <n v="6190000.0"/>
        <n v="6.95E7"/>
        <n v="4.31E7"/>
        <n v="7640000.0"/>
        <n v="1110000.0"/>
        <n v="5.55E7"/>
        <n v="6.55E7"/>
        <n v="998000.0"/>
        <n v="8860000.0"/>
        <n v="2.73E7"/>
        <n v="3.5E7"/>
        <n v="199000.0"/>
        <n v="1250000.0"/>
        <n v="1570000.0"/>
        <n v="1.84E7"/>
        <n v="5900000.0"/>
        <n v="2570000.0"/>
        <n v="7.33E7"/>
        <n v="4.18E7"/>
        <n v="1.48E7"/>
        <n v="8279999.0"/>
        <n v="2910000.0"/>
        <n v="8790000.0"/>
        <n v="4.13E7"/>
        <n v="2.14E7"/>
        <n v="9060000.0"/>
        <n v="665000.0"/>
        <n v="6.24E7"/>
        <n v="24800.0"/>
        <n v="881000.0"/>
        <n v="9650000.0"/>
        <n v="1.73E7"/>
        <n v="350.0"/>
        <n v="272.0"/>
        <n v="5.93E7"/>
        <n v="7900.0"/>
        <n v="1.25E8"/>
        <n v="1.07E7"/>
        <n v="211000.0"/>
        <n v="3.25E7"/>
        <n v="4.24E7"/>
        <n v="13000.0"/>
        <n v="579000.0"/>
        <n v="8910000.0"/>
        <n v="5390000.0"/>
        <n v="4.01E8"/>
        <n v="1.12E7"/>
        <n v="7900000.0"/>
        <n v="4830000.0"/>
        <n v="1290000.0"/>
        <n v="625000.0"/>
        <n v="912000.0"/>
        <n v="6570000.0"/>
        <n v="2.83E7"/>
        <n v="3.35E7"/>
        <n v="1.89E7"/>
        <n v="9.23E7"/>
        <n v="4.85E7"/>
        <n v="6230000.0"/>
        <n v="671000.0"/>
        <n v="3300000.0"/>
        <n v="9.8E7"/>
        <n v="1.67E7"/>
        <n v="6.28E7"/>
        <n v="6.17E7"/>
        <n v="3.08E7"/>
        <n v="415000.0"/>
        <n v="1.43E7"/>
        <n v="19300.0"/>
        <n v="4.69E7"/>
        <n v="8.24E7"/>
        <n v="5310000.0"/>
        <n v="3.32E7"/>
        <n v="2410000.0"/>
        <n v="2700000.0"/>
        <n v="4240000.0"/>
        <n v="1900000.0"/>
        <n v="3.04E7"/>
        <n v="1340000.0"/>
        <n v="1560000.0"/>
        <n v="2.56E7"/>
        <n v="1.06E7"/>
        <n v="7200.0"/>
        <n v="7.98E7"/>
        <n v="3950000.0"/>
        <n v="1610000.0"/>
        <n v="773000.0"/>
        <n v="1.24E7"/>
        <n v="8.97E7"/>
        <n v="9330000.0"/>
        <n v="2180000.0"/>
        <n v="155000.0"/>
        <n v="696000.0"/>
        <n v="9890000.0"/>
        <n v="2.27E7"/>
        <n v="7.11E7"/>
        <n v="1.49E8"/>
        <n v="3.47E7"/>
        <n v="304000.0"/>
        <n v="1.76E7"/>
        <n v="2970000.0"/>
        <n v="507000.0"/>
        <n v="1.22E7"/>
        <n v="8210000.0"/>
        <n v="1.57E7"/>
        <n v="1.79E7"/>
        <n v="1030000.0"/>
        <n v="1.04E7"/>
        <n v="3.65E7"/>
        <n v="6350000.0"/>
        <n v="7050000.0"/>
        <n v="9.03E7"/>
        <n v="5410000.0"/>
        <n v="1.13E7"/>
        <n v="4040000.0"/>
        <n v="4.97E7"/>
        <n v="6830000.0"/>
        <n v="6.16E7"/>
        <n v="1.16E7"/>
        <n v="4.73E7"/>
        <n v="6750000.0"/>
        <n v="3.99E7"/>
        <n v="1740000.0"/>
        <n v="2.9E7"/>
        <n v="196000.0"/>
        <n v="9920000.0"/>
        <n v="524000.0"/>
        <n v="6090000.0"/>
        <n v="5030000.0"/>
        <n v="2.11E7"/>
        <n v="3720000.0"/>
        <n v="8.06E7"/>
        <n v="6100.0"/>
        <n v="4110000.0"/>
        <n v="6770000.0"/>
        <n v="6910000.0"/>
        <n v="3160000.0"/>
        <n v="5.2E7"/>
        <n v="4690000.0"/>
        <n v="8039999.0"/>
        <n v="5420000.0"/>
        <n v="707000.0"/>
        <n v="2720000.0"/>
        <n v="4270000.0"/>
        <n v="7.06E7"/>
        <n v="8060000.0"/>
        <n v="303000.0"/>
        <n v="6.07E7"/>
        <n v="7750000.0"/>
        <n v="8.08E7"/>
        <n v="5.92E7"/>
        <n v="283000.0"/>
        <n v="2760000.0"/>
        <n v="4500.0"/>
        <n v="3.22E7"/>
        <n v="7450000.0"/>
        <n v="396000.0"/>
        <n v="733000.0"/>
        <n v="1720000.0"/>
        <n v="287.0"/>
        <n v="2.98E7"/>
        <n v="4.64E7"/>
        <n v="7110000.0"/>
        <n v="431000.0"/>
        <n v="2.64E8"/>
        <n v="2.33E8"/>
        <n v="5900.0"/>
        <n v="2.41E8"/>
        <n v="364.0"/>
        <n v="1.22E8"/>
        <n v="266000.0"/>
        <n v="714.0"/>
        <n v="4.94E7"/>
        <n v="218000.0"/>
        <n v="200000.0"/>
        <n v="8.54E7"/>
        <n v="2.42E7"/>
        <n v="1150000.0"/>
        <n v="3190000.0"/>
        <n v="2430000.0"/>
        <n v="6410000.0"/>
        <n v="3830000.0"/>
        <n v="4200000.0"/>
        <n v="2.44E7"/>
        <n v="2.89E7"/>
        <n v="179000.0"/>
        <n v="6.96E7"/>
        <n v="1.14E7"/>
        <n v="7.07E7"/>
        <n v="6800000.0"/>
        <n v="8.87E7"/>
        <n v="5740000.0"/>
        <n v="121000.0"/>
        <n v="8410000.0"/>
        <n v="6660000.0"/>
        <n v="2710000.0"/>
        <n v="4.62E7"/>
        <n v="7800.0"/>
        <n v="4.34E7"/>
        <n v="6020000.0"/>
        <n v="133000.0"/>
        <n v="2.58E7"/>
        <n v="2.69E7"/>
        <n v="2.53E7"/>
        <n v="1.41E8"/>
        <n v="1.75E8"/>
        <n v="1640000.0"/>
        <n v="7.34E7"/>
        <n v="852000.0"/>
        <n v="2.68E7"/>
        <n v="6950000.0"/>
        <n v="4.3E7"/>
        <n v="151.0"/>
        <n v="728000.0"/>
        <n v="4700000.0"/>
        <n v="1.15E7"/>
        <n v="7590000.0"/>
        <n v="9.22E7"/>
        <n v="5620000.0"/>
        <n v="1.07E8"/>
        <n v="348000.0"/>
        <n v="3570000.0"/>
        <n v="359000.0"/>
        <n v="6130000.0"/>
        <n v="183000.0"/>
        <n v="4.82E7"/>
        <n v="1040000.0"/>
        <n v="4150000.0"/>
        <n v="2.23E7"/>
        <n v="2.65E7"/>
        <n v="286.0"/>
        <n v="3260000.0"/>
        <n v="4.23E7"/>
        <n v="37100.0"/>
        <n v="1970000.0"/>
        <n v="6.08E7"/>
        <n v="3.2E7"/>
        <n v="4.01E7"/>
        <n v="203000.0"/>
        <n v="28500.0"/>
        <n v="1100000.0"/>
        <n v="264000.0"/>
        <n v="741000.0"/>
        <n v="1600000.0"/>
        <n v="460000.0"/>
        <n v="3850000.0"/>
        <n v="1.33E7"/>
        <n v="4.09E7"/>
        <n v="4550000.0"/>
        <n v="5.38E7"/>
        <n v="2360000.0"/>
        <n v="1520000.0"/>
        <n v="3.52E7"/>
        <n v="3.9E7"/>
        <n v="1400000.0"/>
        <n v="5240000.0"/>
        <n v="3.72E7"/>
        <n v="3010000.0"/>
        <n v="351000.0"/>
        <n v="1000000.0"/>
        <n v="4019999.0"/>
        <n v="1.45E7"/>
        <n v="3980000.0"/>
        <n v="2.09E8"/>
        <n v="1.05E8"/>
        <n v="8.77E7"/>
        <n v="1.74E8"/>
        <n v="95100.0"/>
        <n v="3370000.0"/>
        <n v="9.52E7"/>
        <n v="7.79E7"/>
        <n v="78500.0"/>
        <n v="2.31E7"/>
        <n v="1.98E7"/>
        <n v="2670000.0"/>
        <n v="9.9E7"/>
        <n v="4510000.0"/>
        <n v="4.41E7"/>
        <n v="742000.0"/>
        <n v="1240000.0"/>
        <n v="8050000.0"/>
        <n v="3460000.0"/>
        <n v="27300.0"/>
        <n v="1.09E7"/>
        <n v="2.5E7"/>
        <n v="2.43E7"/>
        <n v="3500000.0"/>
        <n v="15600.0"/>
        <n v="404000.0"/>
        <n v="1.46E7"/>
        <n v="7400000.0"/>
        <n v="1700000.0"/>
        <n v="4400.0"/>
        <n v="3.01E7"/>
        <n v="3520000.0"/>
        <n v="3450000.0"/>
        <n v="27700.0"/>
        <n v="5.71E7"/>
        <n v="1590000.0"/>
        <n v="9030000.0"/>
        <n v="6.15E7"/>
        <n v="4720000.0"/>
        <n v="343000.0"/>
        <n v="6.4099999E7"/>
        <n v="3310000.0"/>
        <n v="4.67E7"/>
        <n v="2530000.0"/>
        <n v="2460000.0"/>
        <n v="215000.0"/>
        <n v="2009999.0"/>
        <n v="4.84E7"/>
        <n v="9350000.0"/>
        <n v="2310000.0"/>
        <n v="1530000.0"/>
        <n v="690000.0"/>
        <n v="615000.0"/>
        <n v="3.24E7"/>
        <n v="8990000.0"/>
        <n v="2.48E7"/>
        <n v="4770000.0"/>
        <n v="871000.0"/>
        <n v="1.58E7"/>
        <n v="996000.0"/>
        <n v="135000.0"/>
        <n v="2.75E7"/>
        <n v="6.3E7"/>
        <n v="5370000.0"/>
        <n v="2.05E7"/>
        <n v="2.71E7"/>
        <n v="300000.0"/>
        <n v="2.35E7"/>
        <n v="5260000.0"/>
        <n v="4.19E7"/>
        <n v="505000.0"/>
        <n v="236000.0"/>
        <n v="5350000.0"/>
        <n v="9180000.0"/>
        <n v="652000.0"/>
        <n v="2.0"/>
        <n v="7410000.0"/>
        <n v="147000.0"/>
        <n v="724000.0"/>
        <n v="2140000.0"/>
        <n v="1390000.0"/>
        <n v="441000.0"/>
        <n v="1630000.0"/>
        <n v="1800.0"/>
        <n v="847.0"/>
        <n v="5590000.0"/>
        <n v="8590000.0"/>
        <n v="244000.0"/>
        <n v="1.08E7"/>
        <n v="2.12E7"/>
        <n v="8119999.0"/>
        <n v="5150000.0"/>
        <n v="88800.0"/>
        <n v="1830000.0"/>
        <n v="813000.0"/>
        <n v="987000.0"/>
        <n v="8460000.0"/>
        <n v="1.7E7"/>
        <n v="2.3E7"/>
        <n v="1130000.0"/>
        <n v="1.72E7"/>
        <n v="144000.0"/>
        <n v="2230000.0"/>
        <n v="4740000.0"/>
        <n v="1.26E7"/>
        <n v="1.91E8"/>
        <n v="700000.0"/>
        <n v="4730000.0"/>
        <n v="308000.0"/>
        <n v="1.83E7"/>
        <n v="5000000.0"/>
        <n v="15200.0"/>
        <n v="9080000.0"/>
        <n v="971000.0"/>
        <n v="2370000.0"/>
        <n v="8.25E7"/>
        <n v="398000.0"/>
        <n v="6330000.0"/>
        <n v="87600.0"/>
        <n v="93800.0"/>
        <n v="127000.0"/>
        <n v="411000.0"/>
        <n v="4280000.0"/>
        <n v="1210000.0"/>
        <n v="2.45E7"/>
        <n v="4.56E7"/>
        <n v="7980000.0"/>
        <n v="19800.0"/>
        <n v="2.66E7"/>
        <n v="3.3E7"/>
        <n v="1.86E7"/>
        <n v="186000.0"/>
        <n v="3.51E7"/>
        <n v="3390000.0"/>
        <n v="737000.0"/>
        <n v="4010000.0"/>
        <n v="1.88E7"/>
        <n v="3.12E7"/>
        <n v="6670000.0"/>
        <n v="110000.0"/>
        <n v="5360000.0"/>
        <n v="333.0"/>
        <n v="5.11E7"/>
        <n v="2650000.0"/>
        <n v="3.76E7"/>
        <n v="842000.0"/>
        <n v="4340000.0"/>
        <n v="107000.0"/>
        <n v="281000.0"/>
        <n v="1.8E7"/>
        <n v="1940000.0"/>
        <n v="65.0"/>
        <n v="6.06E7"/>
        <n v="1.81E7"/>
        <n v="3.02E7"/>
        <n v="305.0"/>
        <n v="9410000.0"/>
        <n v="2400.0"/>
        <n v="6.9E7"/>
        <n v="4.06E7"/>
        <n v="3020000.0"/>
        <n v="539000.0"/>
        <n v="117000.0"/>
        <n v="30.0"/>
        <n v="6990000.0"/>
        <n v="1.59E7"/>
        <n v="2930000.0"/>
        <n v="4.92E7"/>
        <n v="558000.0"/>
        <n v="3270000.0"/>
        <n v="3240000.0"/>
        <n v="105000.0"/>
        <n v="75000.0"/>
        <n v="2240000.0"/>
        <n v="7.99E7"/>
        <n v="9380000.0"/>
        <n v="6.69E7"/>
        <n v="253000.0"/>
        <n v="191.0"/>
        <n v="766000.0"/>
        <n v="7.45E7"/>
      </sharedItems>
    </cacheField>
    <cacheField name="TOTAL_GAMES_STREAMED" numFmtId="0">
      <sharedItems containsSemiMixedTypes="0" containsString="0" containsNumber="1" containsInteger="1">
        <n v="194.0"/>
        <n v="54.0"/>
        <n v="111.0"/>
        <n v="385.0"/>
        <n v="149.0"/>
        <n v="169.0"/>
        <n v="448.0"/>
        <n v="78.0"/>
        <n v="8.0"/>
        <n v="503.0"/>
        <n v="1.0"/>
        <n v="68.0"/>
        <n v="136.0"/>
        <n v="311.0"/>
        <n v="368.0"/>
        <n v="244.0"/>
        <n v="114.0"/>
        <n v="2.0"/>
        <n v="967.0"/>
        <n v="196.0"/>
        <n v="172.0"/>
        <n v="211.0"/>
        <n v="19.0"/>
        <n v="95.0"/>
        <n v="66.0"/>
        <n v="105.0"/>
        <n v="466.0"/>
        <n v="354.0"/>
        <n v="15.0"/>
        <n v="287.0"/>
        <n v="604.0"/>
        <n v="686.0"/>
        <n v="3.0"/>
        <n v="42.0"/>
        <n v="328.0"/>
        <n v="2710.0"/>
        <n v="44.0"/>
        <n v="49.0"/>
        <n v="324.0"/>
        <n v="24.0"/>
        <n v="616.0"/>
        <n v="14.0"/>
        <n v="99.0"/>
        <n v="7.0"/>
        <n v="75.0"/>
        <n v="28.0"/>
        <n v="173.0"/>
        <n v="906.0"/>
        <n v="13.0"/>
        <n v="11.0"/>
        <n v="40.0"/>
        <n v="36.0"/>
        <n v="323.0"/>
        <n v="80.0"/>
        <n v="62.0"/>
        <n v="161.0"/>
        <n v="219.0"/>
        <n v="187.0"/>
        <n v="482.0"/>
        <n v="101.0"/>
        <n v="1334.0"/>
        <n v="10.0"/>
        <n v="55.0"/>
        <n v="205.0"/>
        <n v="72.0"/>
        <n v="2084.0"/>
        <n v="47.0"/>
        <n v="239.0"/>
        <n v="133.0"/>
        <n v="157.0"/>
        <n v="22.0"/>
        <n v="561.0"/>
        <n v="210.0"/>
        <n v="155.0"/>
        <n v="5.0"/>
        <n v="29.0"/>
        <n v="132.0"/>
        <n v="88.0"/>
        <n v="125.0"/>
        <n v="443.0"/>
        <n v="137.0"/>
        <n v="33.0"/>
        <n v="248.0"/>
        <n v="20.0"/>
        <n v="115.0"/>
        <n v="12.0"/>
        <n v="63.0"/>
        <n v="253.0"/>
        <n v="272.0"/>
        <n v="204.0"/>
        <n v="189.0"/>
        <n v="1151.0"/>
        <n v="1121.0"/>
        <n v="724.0"/>
        <n v="25.0"/>
        <n v="393.0"/>
        <n v="422.0"/>
        <n v="1148.0"/>
        <n v="48.0"/>
        <n v="140.0"/>
        <n v="260.0"/>
        <n v="327.0"/>
        <n v="57.0"/>
        <n v="71.0"/>
        <n v="56.0"/>
        <n v="30.0"/>
        <n v="907.0"/>
        <n v="158.0"/>
        <n v="34.0"/>
        <n v="227.0"/>
        <n v="117.0"/>
        <n v="745.0"/>
        <n v="830.0"/>
        <n v="112.0"/>
        <n v="32.0"/>
        <n v="190.0"/>
        <n v="9.0"/>
        <n v="280.0"/>
        <n v="46.0"/>
        <n v="333.0"/>
        <n v="531.0"/>
        <n v="237.0"/>
        <n v="50.0"/>
        <n v="249.0"/>
        <n v="309.0"/>
        <n v="52.0"/>
        <n v="77.0"/>
        <n v="483.0"/>
        <n v="107.0"/>
        <n v="109.0"/>
        <n v="797.0"/>
        <n v="551.0"/>
        <n v="38.0"/>
        <n v="43.0"/>
        <n v="341.0"/>
        <n v="16.0"/>
        <n v="285.0"/>
        <n v="18.0"/>
        <n v="89.0"/>
        <n v="58.0"/>
        <n v="352.0"/>
        <n v="452.0"/>
        <n v="59.0"/>
        <n v="17.0"/>
        <n v="122.0"/>
        <n v="53.0"/>
        <n v="31.0"/>
        <n v="167.0"/>
        <n v="4.0"/>
        <n v="164.0"/>
        <n v="636.0"/>
        <n v="73.0"/>
        <n v="153.0"/>
        <n v="225.0"/>
        <n v="37.0"/>
        <n v="135.0"/>
        <n v="918.0"/>
        <n v="304.0"/>
        <n v="565.0"/>
        <n v="141.0"/>
        <n v="90.0"/>
        <n v="195.0"/>
        <n v="130.0"/>
        <n v="121.0"/>
        <n v="85.0"/>
        <n v="159.0"/>
        <n v="1236.0"/>
        <n v="1256.0"/>
        <n v="504.0"/>
        <n v="70.0"/>
        <n v="557.0"/>
        <n v="21.0"/>
        <n v="146.0"/>
        <n v="515.0"/>
        <n v="23.0"/>
        <n v="542.0"/>
        <n v="148.0"/>
        <n v="185.0"/>
        <n v="315.0"/>
        <n v="274.0"/>
        <n v="92.0"/>
        <n v="119.0"/>
        <n v="334.0"/>
        <n v="65.0"/>
        <n v="198.0"/>
        <n v="129.0"/>
        <n v="236.0"/>
        <n v="6.0"/>
        <n v="294.0"/>
        <n v="64.0"/>
        <n v="277.0"/>
        <n v="74.0"/>
        <n v="268.0"/>
        <n v="290.0"/>
        <n v="355.0"/>
        <n v="410.0"/>
        <n v="174.0"/>
        <n v="460.0"/>
        <n v="166.0"/>
        <n v="203.0"/>
        <n v="692.0"/>
        <n v="60.0"/>
        <n v="358.0"/>
        <n v="106.0"/>
        <n v="307.0"/>
        <n v="27.0"/>
        <n v="102.0"/>
        <n v="529.0"/>
        <n v="41.0"/>
        <n v="722.0"/>
        <n v="321.0"/>
        <n v="116.0"/>
        <n v="444.0"/>
        <n v="293.0"/>
        <n v="39.0"/>
        <n v="539.0"/>
        <n v="51.0"/>
        <n v="376.0"/>
        <n v="525.0"/>
        <n v="144.0"/>
        <n v="737.0"/>
        <n v="94.0"/>
        <n v="826.0"/>
        <n v="150.0"/>
        <n v="168.0"/>
        <n v="83.0"/>
        <n v="26.0"/>
        <n v="271.0"/>
        <n v="69.0"/>
        <n v="97.0"/>
        <n v="177.0"/>
        <n v="541.0"/>
        <n v="793.0"/>
        <n v="365.0"/>
        <n v="87.0"/>
        <n v="962.0"/>
        <n v="175.0"/>
        <n v="216.0"/>
        <n v="79.0"/>
        <n v="943.0"/>
        <n v="181.0"/>
        <n v="221.0"/>
        <n v="532.0"/>
        <n v="2980.0"/>
        <n v="1612.0"/>
        <n v="91.0"/>
        <n v="501.0"/>
        <n v="45.0"/>
        <n v="61.0"/>
        <n v="242.0"/>
        <n v="103.0"/>
        <n v="1414.0"/>
        <n v="245.0"/>
        <n v="594.0"/>
        <n v="528.0"/>
        <n v="508.0"/>
        <n v="361.0"/>
        <n v="231.0"/>
        <n v="439.0"/>
        <n v="966.0"/>
        <n v="558.0"/>
        <n v="123.0"/>
        <n v="156.0"/>
        <n v="397.0"/>
        <n v="255.0"/>
        <n v="275.0"/>
        <n v="506.0"/>
        <n v="183.0"/>
        <n v="110.0"/>
        <n v="335.0"/>
        <n v="163.0"/>
        <n v="76.0"/>
        <n v="93.0"/>
        <n v="217.0"/>
        <n v="631.0"/>
        <n v="468.0"/>
        <n v="126.0"/>
        <n v="178.0"/>
        <n v="356.0"/>
        <n v="214.0"/>
        <n v="367.0"/>
        <n v="1193.0"/>
        <n v="233.0"/>
        <n v="536.0"/>
        <n v="104.0"/>
        <n v="360.0"/>
        <n v="369.0"/>
        <n v="180.0"/>
        <n v="202.0"/>
        <n v="206.0"/>
        <n v="384.0"/>
        <n v="270.0"/>
        <n v="171.0"/>
        <n v="86.0"/>
        <n v="139.0"/>
        <n v="154.0"/>
        <n v="138.0"/>
        <n v="635.0"/>
        <n v="243.0"/>
        <n v="544.0"/>
        <n v="1066.0"/>
        <n v="474.0"/>
        <n v="264.0"/>
        <n v="992.0"/>
        <n v="473.0"/>
        <n v="182.0"/>
        <n v="312.0"/>
        <n v="201.0"/>
        <n v="266.0"/>
        <n v="256.0"/>
        <n v="512.0"/>
        <n v="382.0"/>
        <n v="134.0"/>
        <n v="330.0"/>
        <n v="371.0"/>
        <n v="646.0"/>
        <n v="1300.0"/>
        <n v="222.0"/>
        <n v="191.0"/>
        <n v="179.0"/>
        <n v="113.0"/>
        <n v="81.0"/>
        <n v="905.0"/>
        <n v="263.0"/>
        <n v="497.0"/>
        <n v="186.0"/>
        <n v="199.0"/>
        <n v="387.0"/>
        <n v="35.0"/>
        <n v="208.0"/>
        <n v="342.0"/>
        <n v="337.0"/>
        <n v="226.0"/>
        <n v="142.0"/>
        <n v="782.0"/>
      </sharedItems>
    </cacheField>
    <cacheField name="ACTIVE_DAYS_PER_WEEK" numFmtId="0">
      <sharedItems containsSemiMixedTypes="0" containsString="0" containsNumber="1">
        <n v="3.6"/>
        <n v="5.6"/>
        <n v="2.8"/>
        <n v="6.2"/>
        <n v="4.3"/>
        <n v="5.0"/>
        <n v="3.7"/>
        <n v="4.7"/>
        <n v="5.2"/>
        <n v="6.3"/>
        <n v="4.5"/>
        <n v="6.6"/>
        <n v="3.8"/>
        <n v="0.7"/>
        <n v="2.0"/>
        <n v="0.8"/>
        <n v="5.3"/>
        <n v="4.1"/>
        <n v="7.0"/>
        <n v="4.2"/>
        <n v="3.9"/>
        <n v="1.4"/>
        <n v="5.4"/>
        <n v="1.0"/>
        <n v="2.5"/>
        <n v="1.7"/>
        <n v="3.2"/>
        <n v="1.3"/>
        <n v="2.3"/>
        <n v="0.5"/>
        <n v="6.7"/>
        <n v="6.1"/>
        <n v="5.1"/>
        <n v="3.1"/>
        <n v="4.9"/>
        <n v="2.2"/>
        <n v="2.7"/>
        <n v="6.5"/>
        <n v="4.8"/>
        <n v="1.5"/>
        <n v="0.9"/>
        <n v="0.6"/>
        <n v="0.2"/>
        <n v="0.0"/>
        <n v="6.8"/>
        <n v="1.9"/>
        <n v="1.2"/>
        <n v="2.9"/>
        <n v="3.0"/>
        <n v="5.9"/>
        <n v="4.4"/>
        <n v="5.8"/>
        <n v="3.5"/>
        <n v="1.6"/>
        <n v="5.5"/>
        <n v="5.7"/>
        <n v="2.4"/>
        <n v="2.6"/>
        <n v="1.8"/>
        <n v="3.4"/>
        <n v="4.6"/>
        <n v="4.0"/>
        <n v="6.4"/>
        <n v="2.1"/>
        <n v="1.1"/>
        <n v="6.0"/>
        <n v="0.3"/>
        <n v="0.4"/>
        <n v="3.3"/>
        <n v="6.9"/>
        <n v="0.1"/>
      </sharedItems>
    </cacheField>
    <cacheField name="MOST_ACTIVE_DAY" numFmtId="0">
      <sharedItems>
        <s v="Friday"/>
        <s v="Tuesday"/>
        <s v="Thursday"/>
        <s v="Wednesday"/>
        <s v="Sunday"/>
        <s v="Saturday"/>
        <s v="Monday"/>
      </sharedItems>
    </cacheField>
    <cacheField name="DAY_WITH_MOST_FOLLOWERS_GAINED" numFmtId="0">
      <sharedItems>
        <s v="Saturday"/>
        <s v="Sunday"/>
        <s v="Monday"/>
        <s v="Friday"/>
        <s v="Tuesday"/>
        <s v="Thursday"/>
        <s v="Wednesday"/>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1. avg followers , followers ga" cacheId="0" dataCaption="" compact="0" compactData="0">
  <location ref="A1:C6" firstHeaderRow="0" firstDataRow="2" firstDataCol="0"/>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LANGUAGE" compact="0" outline="0" multipleItemSelectionAllowed="1" showAll="0">
      <items>
        <item x="0"/>
        <item x="1"/>
        <item x="2"/>
        <item x="3"/>
        <item x="4"/>
        <item x="5"/>
        <item x="6"/>
        <item x="7"/>
        <item x="8"/>
        <item x="9"/>
        <item x="10"/>
        <item x="11"/>
        <item x="12"/>
        <item x="13"/>
        <item x="14"/>
        <item x="15"/>
        <item x="16"/>
        <item x="17"/>
        <item x="18"/>
        <item t="default"/>
      </items>
    </pivotField>
    <pivotField name="TYPE" compact="0" outline="0" multipleItemSelectionAllowed="1" showAll="0">
      <items>
        <item x="0"/>
        <item x="1"/>
        <item t="default"/>
      </items>
    </pivotField>
    <pivotField name="MOST_STREAMED_G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2ND_MOST_STREAMED_G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ame="AVERAGE_STREAM_DU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FOLLOWERS_GAINED_PER_STREAM"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t="default"/>
      </items>
    </pivotField>
    <pivotField name="AVG_VIEWERS_PER_STREAM"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t="default"/>
      </items>
    </pivotField>
    <pivotField name="AVG_GAMES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TOTAL_TIME_STREAME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t="default"/>
      </items>
    </pivotField>
    <pivotField name="TOTAL_FOLLO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t="default"/>
      </items>
    </pivotField>
    <pivotField name="FOLLOWER PERCENTILE RANK" axis="axisRow" compact="0" outline="0" multipleItemSelectionAllowed="1" showAll="0" sortType="ascending">
      <items>
        <item x="0"/>
        <item x="2"/>
        <item x="1"/>
        <item x="3"/>
        <item t="default"/>
      </items>
    </pivotField>
    <pivotField name="TOTAL_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t="default"/>
      </items>
    </pivotField>
    <pivotField name="TOTAL_GAMES_STREAM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name="ACTIVE_DAYS_PER_WEE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MOST_ACTIVE_DAY" compact="0" outline="0" multipleItemSelectionAllowed="1" showAll="0">
      <items>
        <item x="0"/>
        <item x="1"/>
        <item x="2"/>
        <item x="3"/>
        <item x="4"/>
        <item x="5"/>
        <item x="6"/>
        <item t="default"/>
      </items>
    </pivotField>
    <pivotField name="DAY_WITH_MOST_FOLLOWERS_GAINED" compact="0" outline="0" multipleItemSelectionAllowed="1" showAll="0">
      <items>
        <item x="0"/>
        <item x="1"/>
        <item x="2"/>
        <item x="3"/>
        <item x="4"/>
        <item x="5"/>
        <item x="6"/>
        <item t="default"/>
      </items>
    </pivotField>
  </pivotFields>
  <rowFields>
    <field x="12"/>
  </rowFields>
  <colFields>
    <field x="-2"/>
  </colFields>
  <dataFields>
    <dataField name="AVERAGE of FOLLOWERS_GAINED_PER_STREAM" fld="7" subtotal="average" baseField="0"/>
    <dataField name="AVERAGE of AVG_VIEWERS_PER_STREAM" fld="8" subtotal="average" baseField="0"/>
  </dataFields>
</pivotTableDefinition>
</file>

<file path=xl/pivotTables/pivotTable2.xml><?xml version="1.0" encoding="utf-8"?>
<pivotTableDefinition xmlns="http://schemas.openxmlformats.org/spreadsheetml/2006/main" name="2. Length of Stream" cacheId="0" dataCaption="" rowGrandTotals="0" compact="0" compactData="0">
  <location ref="A1:C5" firstHeaderRow="0" firstDataRow="2" firstDataCol="0"/>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LANGUAGE" compact="0" outline="0" multipleItemSelectionAllowed="1" showAll="0">
      <items>
        <item x="0"/>
        <item x="1"/>
        <item x="2"/>
        <item x="3"/>
        <item x="4"/>
        <item x="5"/>
        <item x="6"/>
        <item x="7"/>
        <item x="8"/>
        <item x="9"/>
        <item x="10"/>
        <item x="11"/>
        <item x="12"/>
        <item x="13"/>
        <item x="14"/>
        <item x="15"/>
        <item x="16"/>
        <item x="17"/>
        <item x="18"/>
        <item t="default"/>
      </items>
    </pivotField>
    <pivotField name="TYPE" compact="0" outline="0" multipleItemSelectionAllowed="1" showAll="0">
      <items>
        <item x="0"/>
        <item x="1"/>
        <item t="default"/>
      </items>
    </pivotField>
    <pivotField name="MOST_STREAMED_G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2ND_MOST_STREAMED_G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ame="AVERAGE_STREAM_DU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FOLLOWERS_GAINED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t="default"/>
      </items>
    </pivotField>
    <pivotField name="AVG_VIEWERS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t="default"/>
      </items>
    </pivotField>
    <pivotField name="AVG_GAMES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TOTAL_TIME_STREAMED" dataField="1"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t="default"/>
      </items>
    </pivotField>
    <pivotField name="TOTAL_FOLLO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t="default"/>
      </items>
    </pivotField>
    <pivotField name="FOLLOWER PERCENTILE RANK" axis="axisRow" compact="0" outline="0" multipleItemSelectionAllowed="1" showAll="0" sortType="ascending">
      <items>
        <item x="0"/>
        <item x="2"/>
        <item x="1"/>
        <item x="3"/>
        <item t="default"/>
      </items>
    </pivotField>
    <pivotField name="TOTAL_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t="default"/>
      </items>
    </pivotField>
    <pivotField name="TOTAL_GAMES_STREAM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name="ACTIVE_DAYS_PER_WEEK"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MOST_ACTIVE_DAY" compact="0" outline="0" multipleItemSelectionAllowed="1" showAll="0">
      <items>
        <item x="0"/>
        <item x="1"/>
        <item x="2"/>
        <item x="3"/>
        <item x="4"/>
        <item x="5"/>
        <item x="6"/>
        <item t="default"/>
      </items>
    </pivotField>
    <pivotField name="DAY_WITH_MOST_FOLLOWERS_GAINED" compact="0" outline="0" multipleItemSelectionAllowed="1" showAll="0">
      <items>
        <item x="0"/>
        <item x="1"/>
        <item x="2"/>
        <item x="3"/>
        <item x="4"/>
        <item x="5"/>
        <item x="6"/>
        <item t="default"/>
      </items>
    </pivotField>
  </pivotFields>
  <rowFields>
    <field x="12"/>
  </rowFields>
  <colFields>
    <field x="-2"/>
  </colFields>
  <dataFields>
    <dataField name="AVERAGE of TOTAL_TIME_STREAMED" fld="10" subtotal="average" baseField="0"/>
    <dataField name="AVERAGE of ACTIVE_DAYS_PER_WEEK" fld="15" subtotal="average" baseField="0"/>
  </dataFields>
</pivotTableDefinition>
</file>

<file path=xl/pivotTables/pivotTable3.xml><?xml version="1.0" encoding="utf-8"?>
<pivotTableDefinition xmlns="http://schemas.openxmlformats.org/spreadsheetml/2006/main" name="3. Days most active and most ga" cacheId="0" dataCaption="" rowGrandTotals="0" colGrandTotals="0" compact="0" compactData="0">
  <location ref="A1:E9" firstHeaderRow="0" firstDataRow="1" firstDataCol="1"/>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LANGUAGE" compact="0" outline="0" multipleItemSelectionAllowed="1" showAll="0">
      <items>
        <item x="0"/>
        <item x="1"/>
        <item x="2"/>
        <item x="3"/>
        <item x="4"/>
        <item x="5"/>
        <item x="6"/>
        <item x="7"/>
        <item x="8"/>
        <item x="9"/>
        <item x="10"/>
        <item x="11"/>
        <item x="12"/>
        <item x="13"/>
        <item x="14"/>
        <item x="15"/>
        <item x="16"/>
        <item x="17"/>
        <item x="18"/>
        <item t="default"/>
      </items>
    </pivotField>
    <pivotField name="TYPE" compact="0" outline="0" multipleItemSelectionAllowed="1" showAll="0">
      <items>
        <item x="0"/>
        <item x="1"/>
        <item t="default"/>
      </items>
    </pivotField>
    <pivotField name="MOST_STREAMED_G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2ND_MOST_STREAMED_G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ame="AVERAGE_STREAM_DU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FOLLOWERS_GAINED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t="default"/>
      </items>
    </pivotField>
    <pivotField name="AVG_VIEWERS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t="default"/>
      </items>
    </pivotField>
    <pivotField name="AVG_GAMES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TOTAL_TIME_STREAME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t="default"/>
      </items>
    </pivotField>
    <pivotField name="TOTAL_FOLLO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t="default"/>
      </items>
    </pivotField>
    <pivotField name="FOLLOWER PERCENTILE RANK" axis="axisCol" compact="0" outline="0" multipleItemSelectionAllowed="1" showAll="0" sortType="ascending">
      <items>
        <item x="0"/>
        <item x="2"/>
        <item x="1"/>
        <item x="3"/>
        <item t="default"/>
      </items>
    </pivotField>
    <pivotField name="TOTAL_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t="default"/>
      </items>
    </pivotField>
    <pivotField name="TOTAL_GAMES_STREAM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name="ACTIVE_DAYS_PER_WEE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MOST_ACTIVE_DAY" axis="axisRow" dataField="1" compact="0" outline="0" multipleItemSelectionAllowed="1" showAll="0" sortType="ascending">
      <items>
        <item x="0"/>
        <item x="6"/>
        <item x="5"/>
        <item x="4"/>
        <item x="2"/>
        <item x="1"/>
        <item x="3"/>
        <item t="default"/>
      </items>
    </pivotField>
    <pivotField name="DAY_WITH_MOST_FOLLOWERS_GAINED" compact="0" outline="0" multipleItemSelectionAllowed="1" showAll="0">
      <items>
        <item x="0"/>
        <item x="1"/>
        <item x="2"/>
        <item x="3"/>
        <item x="4"/>
        <item x="5"/>
        <item x="6"/>
        <item t="default"/>
      </items>
    </pivotField>
  </pivotFields>
  <rowFields>
    <field x="16"/>
  </rowFields>
  <colFields>
    <field x="12"/>
  </colFields>
  <dataFields>
    <dataField name="COUNTA of MOST_ACTIVE_DAY" fld="16" subtotal="count" baseField="0"/>
  </dataFields>
</pivotTableDefinition>
</file>

<file path=xl/pivotTables/pivotTable4.xml><?xml version="1.0" encoding="utf-8"?>
<pivotTableDefinition xmlns="http://schemas.openxmlformats.org/spreadsheetml/2006/main" name="3. Days most active and most ga 2" cacheId="0" dataCaption="" rowGrandTotals="0" colGrandTotals="0" compact="0" compactData="0">
  <location ref="A42:E50" firstHeaderRow="0" firstDataRow="1" firstDataCol="1"/>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LANGUAGE" compact="0" outline="0" multipleItemSelectionAllowed="1" showAll="0">
      <items>
        <item x="0"/>
        <item x="1"/>
        <item x="2"/>
        <item x="3"/>
        <item x="4"/>
        <item x="5"/>
        <item x="6"/>
        <item x="7"/>
        <item x="8"/>
        <item x="9"/>
        <item x="10"/>
        <item x="11"/>
        <item x="12"/>
        <item x="13"/>
        <item x="14"/>
        <item x="15"/>
        <item x="16"/>
        <item x="17"/>
        <item x="18"/>
        <item t="default"/>
      </items>
    </pivotField>
    <pivotField name="TYPE" compact="0" outline="0" multipleItemSelectionAllowed="1" showAll="0">
      <items>
        <item x="0"/>
        <item x="1"/>
        <item t="default"/>
      </items>
    </pivotField>
    <pivotField name="MOST_STREAMED_G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2ND_MOST_STREAMED_G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ame="AVERAGE_STREAM_DU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FOLLOWERS_GAINED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t="default"/>
      </items>
    </pivotField>
    <pivotField name="AVG_VIEWERS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t="default"/>
      </items>
    </pivotField>
    <pivotField name="AVG_GAMES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TOTAL_TIME_STREAME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t="default"/>
      </items>
    </pivotField>
    <pivotField name="TOTAL_FOLLO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t="default"/>
      </items>
    </pivotField>
    <pivotField name="FOLLOWER PERCENTILE RANK" axis="axisCol" compact="0" outline="0" multipleItemSelectionAllowed="1" showAll="0" sortType="ascending">
      <items>
        <item x="0"/>
        <item x="2"/>
        <item x="1"/>
        <item x="3"/>
        <item t="default"/>
      </items>
    </pivotField>
    <pivotField name="TOTAL_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t="default"/>
      </items>
    </pivotField>
    <pivotField name="TOTAL_GAMES_STREAM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name="ACTIVE_DAYS_PER_WEE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MOST_ACTIVE_DAY" compact="0" outline="0" multipleItemSelectionAllowed="1" showAll="0">
      <items>
        <item x="0"/>
        <item x="1"/>
        <item x="2"/>
        <item x="3"/>
        <item x="4"/>
        <item x="5"/>
        <item x="6"/>
        <item t="default"/>
      </items>
    </pivotField>
    <pivotField name="DAY_WITH_MOST_FOLLOWERS_GAINED" axis="axisRow" dataField="1" compact="0" outline="0" multipleItemSelectionAllowed="1" showAll="0" sortType="ascending">
      <items>
        <item x="3"/>
        <item x="2"/>
        <item x="0"/>
        <item x="1"/>
        <item x="5"/>
        <item x="4"/>
        <item x="6"/>
        <item t="default"/>
      </items>
    </pivotField>
  </pivotFields>
  <rowFields>
    <field x="17"/>
  </rowFields>
  <colFields>
    <field x="12"/>
  </colFields>
  <dataFields>
    <dataField name=" " fld="17" subtotal="count" baseField="0"/>
  </dataFields>
</pivotTableDefinition>
</file>

<file path=xl/pivotTables/pivotTable5.xml><?xml version="1.0" encoding="utf-8"?>
<pivotTableDefinition xmlns="http://schemas.openxmlformats.org/spreadsheetml/2006/main" name="4. most games played" cacheId="0" dataCaption="" rowGrandTotals="0" colGrandTotals="0" compact="0" compactData="0">
  <location ref="A1:DA6" firstHeaderRow="0" firstDataRow="1" firstDataCol="1"/>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LANGUAGE" compact="0" outline="0" multipleItemSelectionAllowed="1" showAll="0">
      <items>
        <item x="0"/>
        <item x="1"/>
        <item x="2"/>
        <item x="3"/>
        <item x="4"/>
        <item x="5"/>
        <item x="6"/>
        <item x="7"/>
        <item x="8"/>
        <item x="9"/>
        <item x="10"/>
        <item x="11"/>
        <item x="12"/>
        <item x="13"/>
        <item x="14"/>
        <item x="15"/>
        <item x="16"/>
        <item x="17"/>
        <item x="18"/>
        <item t="default"/>
      </items>
    </pivotField>
    <pivotField name="TYPE" compact="0" outline="0" multipleItemSelectionAllowed="1" showAll="0">
      <items>
        <item x="0"/>
        <item x="1"/>
        <item t="default"/>
      </items>
    </pivotField>
    <pivotField name="MOST_STREAMED_GAME" axis="axisCol" dataField="1" compact="0" outline="0" multipleItemSelectionAllowed="1" showAll="0" sortType="ascending">
      <items>
        <item x="75"/>
        <item x="52"/>
        <item x="64"/>
        <item x="9"/>
        <item x="57"/>
        <item x="30"/>
        <item x="62"/>
        <item x="15"/>
        <item x="44"/>
        <item x="58"/>
        <item x="42"/>
        <item x="63"/>
        <item x="35"/>
        <item x="12"/>
        <item x="28"/>
        <item x="74"/>
        <item x="68"/>
        <item x="46"/>
        <item x="36"/>
        <item x="83"/>
        <item x="7"/>
        <item x="77"/>
        <item x="25"/>
        <item x="49"/>
        <item x="21"/>
        <item x="97"/>
        <item x="43"/>
        <item x="22"/>
        <item x="67"/>
        <item x="29"/>
        <item x="47"/>
        <item x="88"/>
        <item x="24"/>
        <item x="45"/>
        <item x="69"/>
        <item x="41"/>
        <item x="34"/>
        <item x="8"/>
        <item x="103"/>
        <item x="23"/>
        <item x="54"/>
        <item x="93"/>
        <item x="66"/>
        <item x="101"/>
        <item x="0"/>
        <item x="84"/>
        <item x="2"/>
        <item x="80"/>
        <item x="27"/>
        <item x="33"/>
        <item x="81"/>
        <item x="4"/>
        <item x="53"/>
        <item x="39"/>
        <item x="96"/>
        <item x="40"/>
        <item x="3"/>
        <item x="70"/>
        <item x="11"/>
        <item x="79"/>
        <item x="26"/>
        <item x="60"/>
        <item x="82"/>
        <item x="91"/>
        <item x="78"/>
        <item x="10"/>
        <item x="98"/>
        <item x="102"/>
        <item x="85"/>
        <item x="18"/>
        <item x="94"/>
        <item x="89"/>
        <item x="100"/>
        <item x="95"/>
        <item x="72"/>
        <item x="20"/>
        <item x="38"/>
        <item x="14"/>
        <item x="92"/>
        <item x="13"/>
        <item x="56"/>
        <item x="31"/>
        <item x="59"/>
        <item x="61"/>
        <item x="50"/>
        <item x="87"/>
        <item x="48"/>
        <item x="99"/>
        <item x="19"/>
        <item x="71"/>
        <item x="76"/>
        <item x="51"/>
        <item x="1"/>
        <item x="16"/>
        <item x="6"/>
        <item x="32"/>
        <item x="55"/>
        <item x="73"/>
        <item x="86"/>
        <item x="17"/>
        <item x="37"/>
        <item x="5"/>
        <item x="90"/>
        <item x="65"/>
        <item t="default"/>
      </items>
    </pivotField>
    <pivotField name="2ND_MOST_STREAMED_G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ame="AVERAGE_STREAM_DU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FOLLOWERS_GAINED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t="default"/>
      </items>
    </pivotField>
    <pivotField name="AVG_VIEWERS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t="default"/>
      </items>
    </pivotField>
    <pivotField name="AVG_GAMES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TOTAL_TIME_STREAME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t="default"/>
      </items>
    </pivotField>
    <pivotField name="TOTAL_FOLLO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t="default"/>
      </items>
    </pivotField>
    <pivotField name="FOLLOWER PERCENTILE RANK" axis="axisRow" compact="0" outline="0" multipleItemSelectionAllowed="1" showAll="0" sortType="ascending">
      <items>
        <item x="0"/>
        <item x="2"/>
        <item x="1"/>
        <item x="3"/>
        <item t="default"/>
      </items>
    </pivotField>
    <pivotField name="TOTAL_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t="default"/>
      </items>
    </pivotField>
    <pivotField name="TOTAL_GAMES_STREAM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name="ACTIVE_DAYS_PER_WEE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MOST_ACTIVE_DAY" compact="0" outline="0" multipleItemSelectionAllowed="1" showAll="0">
      <items>
        <item x="0"/>
        <item x="1"/>
        <item x="2"/>
        <item x="3"/>
        <item x="4"/>
        <item x="5"/>
        <item x="6"/>
        <item t="default"/>
      </items>
    </pivotField>
    <pivotField name="DAY_WITH_MOST_FOLLOWERS_GAINED" compact="0" outline="0" multipleItemSelectionAllowed="1" showAll="0">
      <items>
        <item x="0"/>
        <item x="1"/>
        <item x="2"/>
        <item x="3"/>
        <item x="4"/>
        <item x="5"/>
        <item x="6"/>
        <item t="default"/>
      </items>
    </pivotField>
  </pivotFields>
  <rowFields>
    <field x="12"/>
  </rowFields>
  <colFields>
    <field x="4"/>
  </colFields>
  <dataFields>
    <dataField name="COUNTA of MOST_STREAMED_GAME" fld="4" subtotal="count" baseField="0"/>
  </dataFields>
</pivotTableDefinition>
</file>

<file path=xl/pivotTables/pivotTable6.xml><?xml version="1.0" encoding="utf-8"?>
<pivotTableDefinition xmlns="http://schemas.openxmlformats.org/spreadsheetml/2006/main" name="4. most games played 2" cacheId="0" dataCaption="" rowGrandTotals="0" colGrandTotals="0" compact="0" compactData="0">
  <location ref="A52:FX57" firstHeaderRow="0" firstDataRow="1" firstDataCol="1"/>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LANGUAGE" compact="0" outline="0" multipleItemSelectionAllowed="1" showAll="0">
      <items>
        <item x="0"/>
        <item x="1"/>
        <item x="2"/>
        <item x="3"/>
        <item x="4"/>
        <item x="5"/>
        <item x="6"/>
        <item x="7"/>
        <item x="8"/>
        <item x="9"/>
        <item x="10"/>
        <item x="11"/>
        <item x="12"/>
        <item x="13"/>
        <item x="14"/>
        <item x="15"/>
        <item x="16"/>
        <item x="17"/>
        <item x="18"/>
        <item t="default"/>
      </items>
    </pivotField>
    <pivotField name="TYPE" compact="0" outline="0" multipleItemSelectionAllowed="1" showAll="0">
      <items>
        <item x="0"/>
        <item x="1"/>
        <item t="default"/>
      </items>
    </pivotField>
    <pivotField name="MOST_STREAMED_G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2ND_MOST_STREAMED_GAME" axis="axisCol" compact="0" outline="0" multipleItemSelectionAllowed="1" showAll="0" sortType="ascending">
      <items>
        <item x="8"/>
        <item x="117"/>
        <item x="13"/>
        <item x="81"/>
        <item x="9"/>
        <item x="141"/>
        <item x="94"/>
        <item x="173"/>
        <item x="131"/>
        <item x="137"/>
        <item x="171"/>
        <item x="88"/>
        <item x="55"/>
        <item x="92"/>
        <item x="135"/>
        <item x="47"/>
        <item x="15"/>
        <item x="172"/>
        <item x="109"/>
        <item x="127"/>
        <item x="75"/>
        <item x="113"/>
        <item x="33"/>
        <item x="62"/>
        <item x="5"/>
        <item x="80"/>
        <item x="177"/>
        <item x="168"/>
        <item x="111"/>
        <item x="65"/>
        <item x="71"/>
        <item x="122"/>
        <item x="83"/>
        <item x="106"/>
        <item x="50"/>
        <item x="132"/>
        <item x="29"/>
        <item x="146"/>
        <item x="142"/>
        <item x="37"/>
        <item x="35"/>
        <item x="19"/>
        <item x="157"/>
        <item x="161"/>
        <item x="95"/>
        <item x="103"/>
        <item x="57"/>
        <item x="84"/>
        <item x="28"/>
        <item x="26"/>
        <item x="121"/>
        <item x="66"/>
        <item x="102"/>
        <item x="133"/>
        <item x="129"/>
        <item x="11"/>
        <item x="97"/>
        <item x="162"/>
        <item x="18"/>
        <item x="39"/>
        <item x="151"/>
        <item x="10"/>
        <item x="124"/>
        <item x="91"/>
        <item x="150"/>
        <item x="116"/>
        <item x="115"/>
        <item x="130"/>
        <item x="140"/>
        <item x="160"/>
        <item x="87"/>
        <item x="139"/>
        <item x="155"/>
        <item x="99"/>
        <item x="0"/>
        <item x="27"/>
        <item x="85"/>
        <item x="2"/>
        <item x="3"/>
        <item x="6"/>
        <item x="74"/>
        <item x="149"/>
        <item x="86"/>
        <item x="114"/>
        <item x="119"/>
        <item x="126"/>
        <item x="164"/>
        <item x="48"/>
        <item x="156"/>
        <item x="7"/>
        <item x="32"/>
        <item x="49"/>
        <item x="34"/>
        <item x="70"/>
        <item x="68"/>
        <item x="1"/>
        <item x="110"/>
        <item x="104"/>
        <item x="158"/>
        <item x="77"/>
        <item x="89"/>
        <item x="46"/>
        <item x="16"/>
        <item x="107"/>
        <item x="54"/>
        <item x="176"/>
        <item x="128"/>
        <item x="145"/>
        <item x="165"/>
        <item x="159"/>
        <item x="36"/>
        <item x="152"/>
        <item x="59"/>
        <item x="51"/>
        <item x="125"/>
        <item x="20"/>
        <item x="178"/>
        <item x="118"/>
        <item x="163"/>
        <item x="56"/>
        <item x="154"/>
        <item x="175"/>
        <item x="134"/>
        <item x="82"/>
        <item x="64"/>
        <item x="101"/>
        <item x="105"/>
        <item x="38"/>
        <item x="112"/>
        <item x="24"/>
        <item x="58"/>
        <item x="120"/>
        <item x="147"/>
        <item x="17"/>
        <item x="174"/>
        <item x="136"/>
        <item x="22"/>
        <item x="23"/>
        <item x="138"/>
        <item x="53"/>
        <item x="78"/>
        <item x="73"/>
        <item x="61"/>
        <item x="123"/>
        <item x="90"/>
        <item x="31"/>
        <item x="40"/>
        <item x="30"/>
        <item x="52"/>
        <item x="108"/>
        <item x="43"/>
        <item x="72"/>
        <item x="41"/>
        <item x="93"/>
        <item x="42"/>
        <item x="148"/>
        <item x="76"/>
        <item x="69"/>
        <item x="153"/>
        <item x="167"/>
        <item x="44"/>
        <item x="21"/>
        <item x="63"/>
        <item x="144"/>
        <item x="166"/>
        <item x="4"/>
        <item x="12"/>
        <item x="14"/>
        <item x="60"/>
        <item x="100"/>
        <item x="169"/>
        <item x="79"/>
        <item x="96"/>
        <item x="45"/>
        <item x="25"/>
        <item x="143"/>
        <item x="170"/>
        <item x="67"/>
        <item x="98"/>
        <item t="default"/>
      </items>
    </pivotField>
    <pivotField name="AVERAGE_STREAM_DU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FOLLOWERS_GAINED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t="default"/>
      </items>
    </pivotField>
    <pivotField name="AVG_VIEWERS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t="default"/>
      </items>
    </pivotField>
    <pivotField name="AVG_GAMES_PER_STR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TOTAL_TIME_STREAME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t="default"/>
      </items>
    </pivotField>
    <pivotField name="TOTAL_FOLLO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t="default"/>
      </items>
    </pivotField>
    <pivotField name="FOLLOWER PERCENTILE RANK" axis="axisRow" compact="0" outline="0" multipleItemSelectionAllowed="1" showAll="0" sortType="ascending">
      <items>
        <item x="0"/>
        <item x="2"/>
        <item x="1"/>
        <item x="3"/>
        <item t="default"/>
      </items>
    </pivotField>
    <pivotField name="TOTAL_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t="default"/>
      </items>
    </pivotField>
    <pivotField name="TOTAL_GAMES_STREAM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name="ACTIVE_DAYS_PER_WEE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MOST_ACTIVE_DAY" compact="0" outline="0" multipleItemSelectionAllowed="1" showAll="0">
      <items>
        <item x="0"/>
        <item x="1"/>
        <item x="2"/>
        <item x="3"/>
        <item x="4"/>
        <item x="5"/>
        <item x="6"/>
        <item t="default"/>
      </items>
    </pivotField>
    <pivotField name="DAY_WITH_MOST_FOLLOWERS_GAINED" compact="0" outline="0" multipleItemSelectionAllowed="1" showAll="0">
      <items>
        <item x="0"/>
        <item x="1"/>
        <item x="2"/>
        <item x="3"/>
        <item x="4"/>
        <item x="5"/>
        <item x="6"/>
        <item t="default"/>
      </items>
    </pivotField>
  </pivotFields>
  <rowFields>
    <field x="12"/>
  </rowFields>
  <colFields>
    <field x="5"/>
  </colFields>
  <dataFields>
    <dataField name="COUNTA of MOST_STREAMED_GAME" fld="4"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FOLLOWER PERCENTILE RANK">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FOLLOWER PERCENTILE RANK">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FOLLOWER PERCENTILE RANK_1" cache="SlicerCache_Table_1_Col_1" caption="FOLLOWER PERCENTILE RANK"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FOLLOWER PERCENTILE RANK_2" cache="SlicerCache_Table_2_Col_1" caption="FOLLOWER PERCENTILE RANK" rowHeight="247650"/>
</x14:slicers>
</file>

<file path=xl/tables/table1.xml><?xml version="1.0" encoding="utf-8"?>
<table xmlns="http://schemas.openxmlformats.org/spreadsheetml/2006/main" ref="A1:C6" displayName="Table_1" name="Table_1" id="1">
  <autoFilter ref="$A$1:$C$6"/>
  <tableColumns count="3">
    <tableColumn name="FOLLOWER PERCENTILE RANK" id="1"/>
    <tableColumn name="AVERAGE of FOLLOWERS_GAINED_PER_STREAM" id="2"/>
    <tableColumn name="AVERAGE of AVG_VIEWERS_PER_STREAM" id="3"/>
  </tableColumns>
  <tableStyleInfo showColumnStripes="0" showFirstColumn="0" showLastColumn="0" showRowStripes="0"/>
</table>
</file>

<file path=xl/tables/table2.xml><?xml version="1.0" encoding="utf-8"?>
<table xmlns="http://schemas.openxmlformats.org/spreadsheetml/2006/main" ref="A1:C5" displayName="Table_2" name="Table_2" id="2">
  <autoFilter ref="$A$1:$C$5"/>
  <tableColumns count="3">
    <tableColumn name="FOLLOWER PERCENTILE RANK" id="1"/>
    <tableColumn name="AVERAGE of TOTAL_TIME_STREAMED" id="2"/>
    <tableColumn name="AVERAGE of ACTIVE_DAYS_PER_WEEK" id="3"/>
  </tableColumns>
  <tableStyleInfo showColumnStripes="0" showFirstColumn="0" showLastColumn="0" showRowStripes="0"/>
</table>
</file>

<file path=xl/tables/table3.xml><?xml version="1.0" encoding="utf-8"?>
<table xmlns="http://schemas.openxmlformats.org/spreadsheetml/2006/main" ref="A1:R2" displayName="Table_3" name="Table_3" id="3">
  <tableColumns count="18">
    <tableColumn name="RANK" id="1"/>
    <tableColumn name="NAME" id="2"/>
    <tableColumn name="LANGUAGE" id="3"/>
    <tableColumn name="TYPE" id="4"/>
    <tableColumn name="MOST_STREAMED_GAME" id="5"/>
    <tableColumn name="2ND_MOST_STREAMED_GAME" id="6"/>
    <tableColumn name="AVERAGE_STREAM_DURATION" id="7"/>
    <tableColumn name="FOLLOWERS_GAINED_PER_STREAM" id="8"/>
    <tableColumn name="AVG_VIEWERS_PER_STREAM" id="9"/>
    <tableColumn name="AVG_GAMES_PER_STREAM" id="10"/>
    <tableColumn name="TOTAL_TIME_STREAMED" id="11"/>
    <tableColumn name="TOTAL_FOLLOWERS" id="12"/>
    <tableColumn name="FOLLOWER PERCENTILE RANK" id="13"/>
    <tableColumn name="TOTAL_VIEWS" id="14"/>
    <tableColumn name="TOTAL_GAMES_STREAMED" id="15"/>
    <tableColumn name="ACTIVE_DAYS_PER_WEEK" id="16"/>
    <tableColumn name="MOST_ACTIVE_DAY" id="17"/>
    <tableColumn name="DAY_WITH_MOST_FOLLOWERS_GAINED" id="18"/>
  </tableColumns>
  <tableStyleInfo name="Detail3-Lower-FIFA 22-style" showColumnStripes="0" showFirstColumn="1" showLastColumn="1" showRowStripes="1"/>
</table>
</file>

<file path=xl/tables/table4.xml><?xml version="1.0" encoding="utf-8"?>
<table xmlns="http://schemas.openxmlformats.org/spreadsheetml/2006/main" ref="A1:R2" displayName="Table_4" name="Table_4" id="4">
  <tableColumns count="18">
    <tableColumn name="RANK" id="1"/>
    <tableColumn name="NAME" id="2"/>
    <tableColumn name="LANGUAGE" id="3"/>
    <tableColumn name="TYPE" id="4"/>
    <tableColumn name="MOST_STREAMED_GAME" id="5"/>
    <tableColumn name="2ND_MOST_STREAMED_GAME" id="6"/>
    <tableColumn name="AVERAGE_STREAM_DURATION" id="7"/>
    <tableColumn name="FOLLOWERS_GAINED_PER_STREAM" id="8"/>
    <tableColumn name="AVG_VIEWERS_PER_STREAM" id="9"/>
    <tableColumn name="AVG_GAMES_PER_STREAM" id="10"/>
    <tableColumn name="TOTAL_TIME_STREAMED" id="11"/>
    <tableColumn name="TOTAL_FOLLOWERS" id="12"/>
    <tableColumn name="FOLLOWER PERCENTILE RANK" id="13"/>
    <tableColumn name="TOTAL_VIEWS" id="14"/>
    <tableColumn name="TOTAL_GAMES_STREAMED" id="15"/>
    <tableColumn name="ACTIVE_DAYS_PER_WEEK" id="16"/>
    <tableColumn name="MOST_ACTIVE_DAY" id="17"/>
    <tableColumn name="DAY_WITH_MOST_FOLLOWERS_GAINED" id="18"/>
  </tableColumns>
  <tableStyleInfo name="Detail2-9pasha-style" showColumnStripes="0" showFirstColumn="1" showLastColumn="1" showRowStripes="1"/>
</table>
</file>

<file path=xl/tables/table5.xml><?xml version="1.0" encoding="utf-8"?>
<table xmlns="http://schemas.openxmlformats.org/spreadsheetml/2006/main" ref="A1:R79" displayName="Table_5" name="Table_5" id="5">
  <tableColumns count="18">
    <tableColumn name="RANK" id="1"/>
    <tableColumn name="NAME" id="2"/>
    <tableColumn name="LANGUAGE" id="3"/>
    <tableColumn name="TYPE" id="4"/>
    <tableColumn name="MOST_STREAMED_GAME" id="5"/>
    <tableColumn name="2ND_MOST_STREAMED_GAME" id="6"/>
    <tableColumn name="AVERAGE_STREAM_DURATION" id="7"/>
    <tableColumn name="FOLLOWERS_GAINED_PER_STREAM" id="8"/>
    <tableColumn name="AVG_VIEWERS_PER_STREAM" id="9"/>
    <tableColumn name="AVG_GAMES_PER_STREAM" id="10"/>
    <tableColumn name="TOTAL_TIME_STREAMED" id="11"/>
    <tableColumn name="TOTAL_FOLLOWERS" id="12"/>
    <tableColumn name="FOLLOWER PERCENTILE RANK" id="13"/>
    <tableColumn name="TOTAL_VIEWS" id="14"/>
    <tableColumn name="TOTAL_GAMES_STREAMED" id="15"/>
    <tableColumn name="ACTIVE_DAYS_PER_WEEK" id="16"/>
    <tableColumn name="MOST_ACTIVE_DAY" id="17"/>
    <tableColumn name="DAY_WITH_MOST_FOLLOWERS_GAINED" id="18"/>
  </tableColumns>
  <tableStyleInfo name="Detail1-Frida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fia.g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4" Type="http://schemas.openxmlformats.org/officeDocument/2006/relationships/table" Target="../tables/table1.xml"/><Relationship Id="rId5"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 Id="rId4" Type="http://schemas.openxmlformats.org/officeDocument/2006/relationships/table" Target="../tables/table2.xml"/><Relationship Id="rId5"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hyperlink" Target="http://mafia.gg/"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6.13"/>
    <col customWidth="1" min="3" max="4" width="12.63"/>
    <col customWidth="1" min="5" max="5" width="25.25"/>
    <col customWidth="1" min="6" max="6" width="33.5"/>
    <col customWidth="1" min="7" max="7" width="30.5"/>
    <col customWidth="1" min="8" max="8" width="34.63"/>
    <col customWidth="1" min="9" max="9" width="26.63"/>
    <col customWidth="1" min="10" max="10" width="24.38"/>
    <col customWidth="1" min="11" max="11" width="22.25"/>
    <col customWidth="1" min="12" max="12" width="24.38"/>
    <col customWidth="1" min="13" max="13" width="31.5"/>
    <col customWidth="1" min="14" max="14" width="24.63"/>
    <col customWidth="1" min="15" max="15" width="27.13"/>
    <col customWidth="1" min="16" max="16" width="25.75"/>
    <col customWidth="1" min="17" max="17" width="20.13"/>
    <col customWidth="1" min="18" max="18" width="38.13"/>
    <col customWidth="1" min="19" max="20" width="21.38"/>
    <col customWidth="1" min="21" max="21" width="20.25"/>
    <col customWidth="1" min="22" max="22" width="14.5"/>
    <col customWidth="1" min="27" max="27" width="21.0"/>
    <col customWidth="1" min="28" max="28" width="19.25"/>
    <col customWidth="1" hidden="1" min="29" max="29" width="24.63"/>
    <col customWidth="1" hidden="1" min="30" max="30" width="28.5"/>
    <col customWidth="1" hidden="1" min="31" max="31" width="20.13"/>
    <col customWidth="1" hidden="1" min="32" max="32" width="19.88"/>
    <col customWidth="1" hidden="1" min="33" max="33" width="22.5"/>
    <col customWidth="1" hidden="1" min="34" max="34" width="31.0"/>
    <col customWidth="1" hidden="1" min="35" max="35" width="37.0"/>
    <col customWidth="1" hidden="1" min="36" max="36" width="30.63"/>
    <col customWidth="1" hidden="1" min="37" max="37" width="28.63"/>
    <col customWidth="1" hidden="1" min="38" max="38" width="26.5"/>
    <col customWidth="1" min="39" max="39" width="26.25"/>
    <col customWidth="1" min="40" max="40" width="23.75"/>
    <col customWidth="1" min="41" max="41" width="29.13"/>
    <col customWidth="1" min="42" max="42" width="31.0"/>
    <col customWidth="1" min="43" max="43" width="23.13"/>
    <col customWidth="1" min="44" max="44" width="15.0"/>
  </cols>
  <sheetData>
    <row r="1" ht="15.75" customHeight="1">
      <c r="A1" s="1" t="s">
        <v>0</v>
      </c>
      <c r="B1" s="1" t="s">
        <v>1</v>
      </c>
      <c r="C1" s="1" t="s">
        <v>2</v>
      </c>
      <c r="D1" s="1" t="s">
        <v>3</v>
      </c>
      <c r="E1" s="1" t="s">
        <v>4</v>
      </c>
      <c r="F1" s="1" t="s">
        <v>5</v>
      </c>
      <c r="G1" s="1" t="s">
        <v>6</v>
      </c>
      <c r="H1" s="1" t="s">
        <v>7</v>
      </c>
      <c r="I1" s="2" t="s">
        <v>8</v>
      </c>
      <c r="J1" s="1" t="s">
        <v>9</v>
      </c>
      <c r="K1" s="2" t="s">
        <v>10</v>
      </c>
      <c r="L1" s="1" t="s">
        <v>11</v>
      </c>
      <c r="M1" s="3" t="s">
        <v>12</v>
      </c>
      <c r="N1" s="1" t="s">
        <v>13</v>
      </c>
      <c r="O1" s="1" t="s">
        <v>14</v>
      </c>
      <c r="P1" s="1" t="s">
        <v>15</v>
      </c>
      <c r="Q1" s="1" t="s">
        <v>16</v>
      </c>
      <c r="R1" s="1" t="s">
        <v>17</v>
      </c>
    </row>
    <row r="2" ht="15.75" customHeight="1">
      <c r="A2" s="4">
        <v>1.0</v>
      </c>
      <c r="B2" s="4" t="s">
        <v>18</v>
      </c>
      <c r="C2" s="4" t="s">
        <v>19</v>
      </c>
      <c r="D2" s="4" t="s">
        <v>20</v>
      </c>
      <c r="E2" s="4" t="s">
        <v>21</v>
      </c>
      <c r="F2" s="4" t="s">
        <v>22</v>
      </c>
      <c r="G2" s="4">
        <v>7.6</v>
      </c>
      <c r="H2" s="5">
        <v>18405.0</v>
      </c>
      <c r="I2" s="6">
        <v>15852.0</v>
      </c>
      <c r="J2" s="4">
        <v>2.3</v>
      </c>
      <c r="K2" s="7">
        <v>4698.0</v>
      </c>
      <c r="L2" s="4">
        <v>1.06E7</v>
      </c>
      <c r="M2" s="8" t="str">
        <f t="shared" ref="M2:M1000" si="1">IF(L2&gt;3000000,"Higher",IF(L2&gt;500000,"Mid",IF(AND(L2&lt;500000,L2&gt;0),"Lower","Uncertain")))</f>
        <v>Higher</v>
      </c>
      <c r="N2" s="4">
        <v>9150000.0</v>
      </c>
      <c r="O2" s="4">
        <v>194.0</v>
      </c>
      <c r="P2" s="4">
        <v>3.6</v>
      </c>
      <c r="Q2" s="4" t="s">
        <v>23</v>
      </c>
      <c r="R2" s="4" t="s">
        <v>24</v>
      </c>
    </row>
    <row r="3" ht="15.75" customHeight="1">
      <c r="A3" s="4">
        <v>2.0</v>
      </c>
      <c r="B3" s="4" t="s">
        <v>25</v>
      </c>
      <c r="C3" s="4" t="s">
        <v>19</v>
      </c>
      <c r="D3" s="4" t="s">
        <v>20</v>
      </c>
      <c r="E3" s="4" t="s">
        <v>26</v>
      </c>
      <c r="F3" s="4" t="s">
        <v>27</v>
      </c>
      <c r="G3" s="4">
        <v>5.4</v>
      </c>
      <c r="H3" s="5">
        <v>3386.0</v>
      </c>
      <c r="I3" s="6">
        <v>1145.0</v>
      </c>
      <c r="J3" s="4">
        <v>1.2</v>
      </c>
      <c r="K3" s="7">
        <v>8407.0</v>
      </c>
      <c r="L3" s="4">
        <v>5760000.0</v>
      </c>
      <c r="M3" s="8" t="str">
        <f t="shared" si="1"/>
        <v>Higher</v>
      </c>
      <c r="N3" s="4">
        <v>1950000.0</v>
      </c>
      <c r="O3" s="4">
        <v>54.0</v>
      </c>
      <c r="P3" s="4">
        <v>5.6</v>
      </c>
      <c r="Q3" s="4" t="s">
        <v>28</v>
      </c>
      <c r="R3" s="4" t="s">
        <v>29</v>
      </c>
    </row>
    <row r="4" ht="15.75" customHeight="1">
      <c r="A4" s="4">
        <v>3.0</v>
      </c>
      <c r="B4" s="4" t="s">
        <v>30</v>
      </c>
      <c r="C4" s="4" t="s">
        <v>19</v>
      </c>
      <c r="D4" s="4" t="s">
        <v>20</v>
      </c>
      <c r="E4" s="4" t="s">
        <v>31</v>
      </c>
      <c r="F4" s="4" t="s">
        <v>22</v>
      </c>
      <c r="G4" s="4">
        <v>6.3</v>
      </c>
      <c r="H4" s="4">
        <v>689.0</v>
      </c>
      <c r="I4" s="6">
        <v>12331.0</v>
      </c>
      <c r="J4" s="4">
        <v>1.3</v>
      </c>
      <c r="K4" s="7">
        <v>6728.0</v>
      </c>
      <c r="L4" s="4">
        <v>797000.0</v>
      </c>
      <c r="M4" s="8" t="str">
        <f t="shared" si="1"/>
        <v>Mid</v>
      </c>
      <c r="N4" s="4">
        <v>1.42E7</v>
      </c>
      <c r="O4" s="4">
        <v>111.0</v>
      </c>
      <c r="P4" s="4">
        <v>2.8</v>
      </c>
      <c r="Q4" s="4" t="s">
        <v>32</v>
      </c>
      <c r="R4" s="4" t="s">
        <v>29</v>
      </c>
      <c r="U4" s="9" t="s">
        <v>33</v>
      </c>
    </row>
    <row r="5" ht="15.75" customHeight="1">
      <c r="A5" s="4">
        <v>4.0</v>
      </c>
      <c r="B5" s="4" t="s">
        <v>34</v>
      </c>
      <c r="C5" s="4" t="s">
        <v>19</v>
      </c>
      <c r="D5" s="4" t="s">
        <v>20</v>
      </c>
      <c r="E5" s="4" t="s">
        <v>35</v>
      </c>
      <c r="F5" s="4" t="s">
        <v>21</v>
      </c>
      <c r="G5" s="4">
        <v>4.6</v>
      </c>
      <c r="H5" s="5">
        <v>7185.0</v>
      </c>
      <c r="I5" s="6">
        <v>0.0</v>
      </c>
      <c r="J5" s="4">
        <v>3.6</v>
      </c>
      <c r="K5" s="7">
        <v>2554.0</v>
      </c>
      <c r="L5" s="4">
        <v>4220000.0</v>
      </c>
      <c r="M5" s="8" t="str">
        <f t="shared" si="1"/>
        <v>Higher</v>
      </c>
      <c r="N5" s="4">
        <v>53.0</v>
      </c>
      <c r="O5" s="4">
        <v>385.0</v>
      </c>
      <c r="P5" s="4">
        <v>6.2</v>
      </c>
      <c r="Q5" s="4" t="s">
        <v>23</v>
      </c>
      <c r="R5" s="4" t="s">
        <v>36</v>
      </c>
      <c r="U5" s="4" t="s">
        <v>37</v>
      </c>
    </row>
    <row r="6" ht="15.75" customHeight="1">
      <c r="A6" s="4">
        <v>5.0</v>
      </c>
      <c r="B6" s="4" t="s">
        <v>38</v>
      </c>
      <c r="C6" s="4" t="s">
        <v>39</v>
      </c>
      <c r="D6" s="4" t="s">
        <v>20</v>
      </c>
      <c r="E6" s="4" t="s">
        <v>21</v>
      </c>
      <c r="F6" s="4" t="s">
        <v>31</v>
      </c>
      <c r="G6" s="4">
        <v>4.1</v>
      </c>
      <c r="H6" s="5">
        <v>8289.0</v>
      </c>
      <c r="I6" s="6">
        <v>190714.0</v>
      </c>
      <c r="J6" s="4">
        <v>1.5</v>
      </c>
      <c r="K6" s="7">
        <v>6865.0</v>
      </c>
      <c r="L6" s="4">
        <v>1.56E7</v>
      </c>
      <c r="M6" s="8" t="str">
        <f t="shared" si="1"/>
        <v>Higher</v>
      </c>
      <c r="N6" s="4">
        <v>3.59E8</v>
      </c>
      <c r="O6" s="4">
        <v>149.0</v>
      </c>
      <c r="P6" s="4">
        <v>4.3</v>
      </c>
      <c r="Q6" s="4" t="s">
        <v>40</v>
      </c>
      <c r="R6" s="4" t="s">
        <v>24</v>
      </c>
    </row>
    <row r="7" ht="15.75" customHeight="1">
      <c r="A7" s="4">
        <v>6.0</v>
      </c>
      <c r="B7" s="4" t="s">
        <v>41</v>
      </c>
      <c r="C7" s="4" t="s">
        <v>39</v>
      </c>
      <c r="D7" s="4" t="s">
        <v>20</v>
      </c>
      <c r="E7" s="4" t="s">
        <v>42</v>
      </c>
      <c r="F7" s="4" t="s">
        <v>21</v>
      </c>
      <c r="G7" s="4">
        <v>3.7</v>
      </c>
      <c r="H7" s="10" t="s">
        <v>43</v>
      </c>
      <c r="I7" s="6">
        <v>213849.0</v>
      </c>
      <c r="J7" s="4">
        <v>1.8</v>
      </c>
      <c r="K7" s="7">
        <v>4482.0</v>
      </c>
      <c r="L7" s="4">
        <v>1.63E7</v>
      </c>
      <c r="M7" s="8" t="str">
        <f t="shared" si="1"/>
        <v>Higher</v>
      </c>
      <c r="N7" s="4">
        <v>2.63E8</v>
      </c>
      <c r="O7" s="4">
        <v>169.0</v>
      </c>
      <c r="P7" s="4">
        <v>5.0</v>
      </c>
      <c r="Q7" s="4" t="s">
        <v>40</v>
      </c>
      <c r="R7" s="4" t="s">
        <v>29</v>
      </c>
    </row>
    <row r="8" ht="15.75" customHeight="1">
      <c r="A8" s="4">
        <v>7.0</v>
      </c>
      <c r="B8" s="4" t="s">
        <v>44</v>
      </c>
      <c r="C8" s="4" t="s">
        <v>45</v>
      </c>
      <c r="D8" s="4" t="s">
        <v>20</v>
      </c>
      <c r="E8" s="4" t="s">
        <v>46</v>
      </c>
      <c r="F8" s="4" t="s">
        <v>47</v>
      </c>
      <c r="G8" s="4">
        <v>5.1</v>
      </c>
      <c r="H8" s="4">
        <v>667.0</v>
      </c>
      <c r="I8" s="6">
        <v>70813.0</v>
      </c>
      <c r="J8" s="4">
        <v>1.6</v>
      </c>
      <c r="K8" s="7">
        <v>9845.0</v>
      </c>
      <c r="L8" s="4">
        <v>1570000.0</v>
      </c>
      <c r="M8" s="8" t="str">
        <f t="shared" si="1"/>
        <v>Mid</v>
      </c>
      <c r="N8" s="4">
        <v>1.56E8</v>
      </c>
      <c r="O8" s="4">
        <v>448.0</v>
      </c>
      <c r="P8" s="4">
        <v>5.0</v>
      </c>
      <c r="Q8" s="4" t="s">
        <v>29</v>
      </c>
      <c r="R8" s="4" t="s">
        <v>29</v>
      </c>
    </row>
    <row r="9" ht="15.75" customHeight="1">
      <c r="A9" s="4">
        <v>8.0</v>
      </c>
      <c r="B9" s="4" t="s">
        <v>48</v>
      </c>
      <c r="C9" s="4" t="s">
        <v>19</v>
      </c>
      <c r="D9" s="4" t="s">
        <v>20</v>
      </c>
      <c r="E9" s="4" t="s">
        <v>47</v>
      </c>
      <c r="F9" s="4" t="s">
        <v>49</v>
      </c>
      <c r="G9" s="4">
        <v>7.6</v>
      </c>
      <c r="H9" s="5">
        <v>2013.0</v>
      </c>
      <c r="I9" s="6">
        <v>60.43</v>
      </c>
      <c r="J9" s="4">
        <v>1.3</v>
      </c>
      <c r="K9" s="7">
        <v>10995.0</v>
      </c>
      <c r="L9" s="4">
        <v>3110000.0</v>
      </c>
      <c r="M9" s="8" t="str">
        <f t="shared" si="1"/>
        <v>Higher</v>
      </c>
      <c r="N9" s="4">
        <v>9.33E7</v>
      </c>
      <c r="O9" s="4">
        <v>78.0</v>
      </c>
      <c r="P9" s="4">
        <v>3.7</v>
      </c>
      <c r="Q9" s="4" t="s">
        <v>32</v>
      </c>
      <c r="R9" s="4" t="s">
        <v>29</v>
      </c>
    </row>
    <row r="10" ht="15.75" customHeight="1">
      <c r="A10" s="4">
        <v>9.0</v>
      </c>
      <c r="B10" s="4" t="s">
        <v>50</v>
      </c>
      <c r="C10" s="4" t="s">
        <v>19</v>
      </c>
      <c r="D10" s="4" t="s">
        <v>51</v>
      </c>
      <c r="E10" s="4" t="s">
        <v>31</v>
      </c>
      <c r="F10" s="4" t="s">
        <v>52</v>
      </c>
      <c r="G10" s="4">
        <v>8.5</v>
      </c>
      <c r="H10" s="5">
        <v>3434.0</v>
      </c>
      <c r="I10" s="6">
        <v>346968.0</v>
      </c>
      <c r="J10" s="4">
        <v>1.0</v>
      </c>
      <c r="K10" s="7">
        <v>9459.0</v>
      </c>
      <c r="L10" s="4">
        <v>6860000.0</v>
      </c>
      <c r="M10" s="8" t="str">
        <f t="shared" si="1"/>
        <v>Higher</v>
      </c>
      <c r="N10" s="4">
        <v>1339000.0</v>
      </c>
      <c r="O10" s="4">
        <v>8.0</v>
      </c>
      <c r="P10" s="4">
        <v>2.8</v>
      </c>
      <c r="Q10" s="4" t="s">
        <v>24</v>
      </c>
      <c r="R10" s="4" t="s">
        <v>29</v>
      </c>
    </row>
    <row r="11" ht="15.75" customHeight="1">
      <c r="A11" s="4">
        <v>10.0</v>
      </c>
      <c r="B11" s="4" t="s">
        <v>53</v>
      </c>
      <c r="C11" s="4" t="s">
        <v>54</v>
      </c>
      <c r="D11" s="4" t="s">
        <v>20</v>
      </c>
      <c r="E11" s="4" t="s">
        <v>21</v>
      </c>
      <c r="F11" s="4" t="s">
        <v>42</v>
      </c>
      <c r="G11" s="4">
        <v>7.6</v>
      </c>
      <c r="H11" s="5">
        <v>1273.0</v>
      </c>
      <c r="I11" s="6">
        <v>48758.0</v>
      </c>
      <c r="J11" s="4">
        <v>2.8</v>
      </c>
      <c r="K11" s="7">
        <v>13979.0</v>
      </c>
      <c r="L11" s="4">
        <v>2410000.0</v>
      </c>
      <c r="M11" s="8" t="str">
        <f t="shared" si="1"/>
        <v>Mid</v>
      </c>
      <c r="N11" s="4">
        <v>9.28E7</v>
      </c>
      <c r="O11" s="4">
        <v>503.0</v>
      </c>
      <c r="P11" s="4">
        <v>4.7</v>
      </c>
      <c r="Q11" s="4" t="s">
        <v>40</v>
      </c>
      <c r="R11" s="4" t="s">
        <v>24</v>
      </c>
    </row>
    <row r="12" ht="15.75" customHeight="1">
      <c r="A12" s="4">
        <v>11.0</v>
      </c>
      <c r="B12" s="4" t="s">
        <v>55</v>
      </c>
      <c r="C12" s="4" t="s">
        <v>56</v>
      </c>
      <c r="D12" s="4" t="s">
        <v>20</v>
      </c>
      <c r="E12" s="4" t="s">
        <v>57</v>
      </c>
      <c r="G12" s="4">
        <v>10.7</v>
      </c>
      <c r="H12" s="5">
        <v>1629.0</v>
      </c>
      <c r="I12" s="6">
        <v>0.0</v>
      </c>
      <c r="J12" s="4">
        <v>1.0</v>
      </c>
      <c r="K12" s="7">
        <v>2291.0</v>
      </c>
      <c r="L12" s="4">
        <v>352000.0</v>
      </c>
      <c r="M12" s="8" t="str">
        <f t="shared" si="1"/>
        <v>Lower</v>
      </c>
      <c r="N12" s="4">
        <v>0.0</v>
      </c>
      <c r="O12" s="4">
        <v>1.0</v>
      </c>
      <c r="P12" s="4">
        <v>2.8</v>
      </c>
      <c r="Q12" s="4" t="s">
        <v>28</v>
      </c>
      <c r="R12" s="4" t="s">
        <v>29</v>
      </c>
    </row>
    <row r="13" ht="15.75" customHeight="1">
      <c r="A13" s="4">
        <v>12.0</v>
      </c>
      <c r="B13" s="4" t="s">
        <v>58</v>
      </c>
      <c r="C13" s="4" t="s">
        <v>45</v>
      </c>
      <c r="D13" s="4" t="s">
        <v>20</v>
      </c>
      <c r="E13" s="4" t="s">
        <v>59</v>
      </c>
      <c r="F13" s="4" t="s">
        <v>21</v>
      </c>
      <c r="G13" s="4">
        <v>4.3</v>
      </c>
      <c r="H13" s="5">
        <v>5295.0</v>
      </c>
      <c r="I13" s="6">
        <v>30366.0</v>
      </c>
      <c r="J13" s="4">
        <v>1.9</v>
      </c>
      <c r="K13" s="7">
        <v>2623.0</v>
      </c>
      <c r="L13" s="4">
        <v>2590000.0</v>
      </c>
      <c r="M13" s="8" t="str">
        <f t="shared" si="1"/>
        <v>Mid</v>
      </c>
      <c r="N13" s="4">
        <v>1.49E7</v>
      </c>
      <c r="O13" s="4">
        <v>68.0</v>
      </c>
      <c r="P13" s="4">
        <v>2.8</v>
      </c>
      <c r="Q13" s="4" t="s">
        <v>36</v>
      </c>
      <c r="R13" s="4" t="s">
        <v>24</v>
      </c>
    </row>
    <row r="14" ht="15.75" customHeight="1">
      <c r="A14" s="4">
        <v>13.0</v>
      </c>
      <c r="B14" s="4" t="s">
        <v>60</v>
      </c>
      <c r="C14" s="4" t="s">
        <v>61</v>
      </c>
      <c r="D14" s="4" t="s">
        <v>20</v>
      </c>
      <c r="E14" s="4" t="s">
        <v>62</v>
      </c>
      <c r="F14" s="4" t="s">
        <v>47</v>
      </c>
      <c r="G14" s="4">
        <v>6.3</v>
      </c>
      <c r="H14" s="4">
        <v>546.0</v>
      </c>
      <c r="I14" s="6">
        <v>23768.0</v>
      </c>
      <c r="J14" s="4">
        <v>1.2</v>
      </c>
      <c r="K14" s="6">
        <v>6.7</v>
      </c>
      <c r="L14" s="4">
        <v>939000.0</v>
      </c>
      <c r="M14" s="8" t="str">
        <f t="shared" si="1"/>
        <v>Mid</v>
      </c>
      <c r="N14" s="4">
        <v>3.84E7</v>
      </c>
      <c r="O14" s="4">
        <v>136.0</v>
      </c>
      <c r="P14" s="4">
        <v>5.2</v>
      </c>
      <c r="Q14" s="4" t="s">
        <v>24</v>
      </c>
      <c r="R14" s="4" t="s">
        <v>29</v>
      </c>
    </row>
    <row r="15" ht="15.75" customHeight="1">
      <c r="A15" s="4">
        <v>14.0</v>
      </c>
      <c r="B15" s="4" t="s">
        <v>63</v>
      </c>
      <c r="C15" s="4" t="s">
        <v>61</v>
      </c>
      <c r="D15" s="4" t="s">
        <v>20</v>
      </c>
      <c r="E15" s="4" t="s">
        <v>64</v>
      </c>
      <c r="F15" s="4" t="s">
        <v>62</v>
      </c>
      <c r="G15" s="4">
        <v>9.6</v>
      </c>
      <c r="H15" s="4">
        <v>517.0</v>
      </c>
      <c r="I15" s="6">
        <v>49442.0</v>
      </c>
      <c r="J15" s="4">
        <v>1.7</v>
      </c>
      <c r="K15" s="6">
        <v>23.5</v>
      </c>
      <c r="L15" s="4">
        <v>1420000.0</v>
      </c>
      <c r="M15" s="8" t="str">
        <f t="shared" si="1"/>
        <v>Mid</v>
      </c>
      <c r="N15" s="4">
        <v>1.36E8</v>
      </c>
      <c r="O15" s="4">
        <v>311.0</v>
      </c>
      <c r="P15" s="4">
        <v>6.3</v>
      </c>
      <c r="Q15" s="4" t="s">
        <v>36</v>
      </c>
      <c r="R15" s="4" t="s">
        <v>29</v>
      </c>
    </row>
    <row r="16" ht="15.75" customHeight="1">
      <c r="A16" s="4">
        <v>15.0</v>
      </c>
      <c r="B16" s="4" t="s">
        <v>65</v>
      </c>
      <c r="C16" s="4" t="s">
        <v>39</v>
      </c>
      <c r="D16" s="4" t="s">
        <v>20</v>
      </c>
      <c r="E16" s="4" t="s">
        <v>21</v>
      </c>
      <c r="F16" s="4" t="s">
        <v>42</v>
      </c>
      <c r="G16" s="4">
        <v>4.5</v>
      </c>
      <c r="H16" s="5">
        <v>2993.0</v>
      </c>
      <c r="I16" s="6">
        <v>52631.0</v>
      </c>
      <c r="J16" s="4">
        <v>1.7</v>
      </c>
      <c r="K16" s="7">
        <v>7382.0</v>
      </c>
      <c r="L16" s="4">
        <v>4090000.0</v>
      </c>
      <c r="M16" s="8" t="str">
        <f t="shared" si="1"/>
        <v>Higher</v>
      </c>
      <c r="N16" s="4">
        <v>7.2E7</v>
      </c>
      <c r="O16" s="4">
        <v>368.0</v>
      </c>
      <c r="P16" s="4">
        <v>4.5</v>
      </c>
      <c r="Q16" s="4" t="s">
        <v>32</v>
      </c>
      <c r="R16" s="4" t="s">
        <v>29</v>
      </c>
      <c r="U16" s="4" t="s">
        <v>66</v>
      </c>
    </row>
    <row r="17" ht="15.75" customHeight="1">
      <c r="A17" s="4">
        <v>16.0</v>
      </c>
      <c r="B17" s="4" t="s">
        <v>67</v>
      </c>
      <c r="C17" s="4" t="s">
        <v>19</v>
      </c>
      <c r="D17" s="4" t="s">
        <v>20</v>
      </c>
      <c r="E17" s="4" t="s">
        <v>21</v>
      </c>
      <c r="F17" s="4" t="s">
        <v>59</v>
      </c>
      <c r="G17" s="4">
        <v>7.4</v>
      </c>
      <c r="H17" s="5">
        <v>1201.0</v>
      </c>
      <c r="I17" s="6">
        <v>53092.0</v>
      </c>
      <c r="J17" s="4">
        <v>1.5</v>
      </c>
      <c r="K17" s="7">
        <v>15811.0</v>
      </c>
      <c r="L17" s="4">
        <v>2570000.0</v>
      </c>
      <c r="M17" s="8" t="str">
        <f t="shared" si="1"/>
        <v>Mid</v>
      </c>
      <c r="N17" s="4">
        <v>1.14E8</v>
      </c>
      <c r="O17" s="4">
        <v>244.0</v>
      </c>
      <c r="P17" s="4">
        <v>6.6</v>
      </c>
      <c r="Q17" s="4" t="s">
        <v>28</v>
      </c>
      <c r="R17" s="4" t="s">
        <v>23</v>
      </c>
    </row>
    <row r="18" ht="15.75" customHeight="1">
      <c r="A18" s="4">
        <v>17.0</v>
      </c>
      <c r="B18" s="4" t="s">
        <v>68</v>
      </c>
      <c r="C18" s="4" t="s">
        <v>54</v>
      </c>
      <c r="D18" s="4" t="s">
        <v>20</v>
      </c>
      <c r="E18" s="4" t="s">
        <v>21</v>
      </c>
      <c r="F18" s="4" t="s">
        <v>69</v>
      </c>
      <c r="G18" s="4">
        <v>4.8</v>
      </c>
      <c r="H18" s="5">
        <v>3495.0</v>
      </c>
      <c r="I18" s="6">
        <v>107.64</v>
      </c>
      <c r="J18" s="4">
        <v>2.2</v>
      </c>
      <c r="K18" s="6">
        <v>7.14</v>
      </c>
      <c r="L18" s="4">
        <v>5340000.0</v>
      </c>
      <c r="M18" s="8" t="str">
        <f t="shared" si="1"/>
        <v>Higher</v>
      </c>
      <c r="N18" s="4">
        <v>1.56E8</v>
      </c>
      <c r="O18" s="4">
        <v>114.0</v>
      </c>
      <c r="P18" s="4">
        <v>3.8</v>
      </c>
      <c r="Q18" s="4" t="s">
        <v>29</v>
      </c>
      <c r="R18" s="4" t="s">
        <v>28</v>
      </c>
    </row>
    <row r="19" ht="15.75" customHeight="1">
      <c r="A19" s="4">
        <v>18.0</v>
      </c>
      <c r="B19" s="4" t="s">
        <v>70</v>
      </c>
      <c r="C19" s="4" t="s">
        <v>19</v>
      </c>
      <c r="D19" s="4" t="s">
        <v>51</v>
      </c>
      <c r="E19" s="4" t="s">
        <v>62</v>
      </c>
      <c r="F19" s="4" t="s">
        <v>71</v>
      </c>
      <c r="G19" s="4">
        <v>5.3</v>
      </c>
      <c r="H19" s="5">
        <v>5908.0</v>
      </c>
      <c r="I19" s="6">
        <v>86.79</v>
      </c>
      <c r="J19" s="4">
        <v>1.0</v>
      </c>
      <c r="K19" s="7">
        <v>1056.0</v>
      </c>
      <c r="L19" s="4">
        <v>1210000.0</v>
      </c>
      <c r="M19" s="8" t="str">
        <f t="shared" si="1"/>
        <v>Mid</v>
      </c>
      <c r="N19" s="4">
        <v>1.78E7</v>
      </c>
      <c r="O19" s="4">
        <v>2.0</v>
      </c>
      <c r="P19" s="4">
        <v>0.7</v>
      </c>
      <c r="Q19" s="4" t="s">
        <v>36</v>
      </c>
      <c r="R19" s="4" t="s">
        <v>23</v>
      </c>
    </row>
    <row r="20" ht="15.75" customHeight="1">
      <c r="A20" s="4">
        <v>19.0</v>
      </c>
      <c r="B20" s="4" t="s">
        <v>72</v>
      </c>
      <c r="C20" s="4" t="s">
        <v>73</v>
      </c>
      <c r="D20" s="4" t="s">
        <v>51</v>
      </c>
      <c r="E20" s="4" t="s">
        <v>31</v>
      </c>
      <c r="G20" s="4">
        <v>5.6</v>
      </c>
      <c r="H20" s="4">
        <v>634.0</v>
      </c>
      <c r="I20" s="6">
        <v>101849.0</v>
      </c>
      <c r="J20" s="4">
        <v>1.0</v>
      </c>
      <c r="K20" s="7">
        <v>2503.0</v>
      </c>
      <c r="L20" s="4">
        <v>281000.0</v>
      </c>
      <c r="M20" s="8" t="str">
        <f t="shared" si="1"/>
        <v>Lower</v>
      </c>
      <c r="N20" s="4">
        <v>4.49E7</v>
      </c>
      <c r="O20" s="4">
        <v>1.0</v>
      </c>
      <c r="P20" s="4">
        <v>2.0</v>
      </c>
      <c r="Q20" s="4" t="s">
        <v>24</v>
      </c>
      <c r="R20" s="4" t="s">
        <v>28</v>
      </c>
      <c r="U20" s="4" t="s">
        <v>74</v>
      </c>
    </row>
    <row r="21" ht="15.75" customHeight="1">
      <c r="A21" s="4">
        <v>20.0</v>
      </c>
      <c r="B21" s="4" t="s">
        <v>75</v>
      </c>
      <c r="C21" s="4" t="s">
        <v>19</v>
      </c>
      <c r="D21" s="4" t="s">
        <v>51</v>
      </c>
      <c r="E21" s="4" t="s">
        <v>57</v>
      </c>
      <c r="G21" s="4">
        <v>10.2</v>
      </c>
      <c r="H21" s="5">
        <v>1457.0</v>
      </c>
      <c r="I21" s="6">
        <v>111936.0</v>
      </c>
      <c r="J21" s="4">
        <v>1.0</v>
      </c>
      <c r="K21" s="7">
        <v>3421.0</v>
      </c>
      <c r="L21" s="4">
        <v>450000.0</v>
      </c>
      <c r="M21" s="8" t="str">
        <f t="shared" si="1"/>
        <v>Lower</v>
      </c>
      <c r="N21" s="4">
        <v>3.81E7</v>
      </c>
      <c r="O21" s="4">
        <v>1.0</v>
      </c>
      <c r="P21" s="4">
        <v>0.8</v>
      </c>
      <c r="Q21" s="4" t="s">
        <v>24</v>
      </c>
      <c r="R21" s="4" t="s">
        <v>29</v>
      </c>
    </row>
    <row r="22" ht="15.75" customHeight="1">
      <c r="A22" s="4">
        <v>21.0</v>
      </c>
      <c r="B22" s="4" t="s">
        <v>76</v>
      </c>
      <c r="C22" s="4" t="s">
        <v>19</v>
      </c>
      <c r="D22" s="4" t="s">
        <v>20</v>
      </c>
      <c r="E22" s="4" t="s">
        <v>77</v>
      </c>
      <c r="F22" s="4" t="s">
        <v>21</v>
      </c>
      <c r="G22" s="4">
        <v>8.8</v>
      </c>
      <c r="H22" s="5">
        <v>5132.0</v>
      </c>
      <c r="I22" s="6">
        <v>224584.0</v>
      </c>
      <c r="J22" s="4">
        <v>3.3</v>
      </c>
      <c r="K22" s="7">
        <v>21756.0</v>
      </c>
      <c r="L22" s="4">
        <v>1.2E7</v>
      </c>
      <c r="M22" s="8" t="str">
        <f t="shared" si="1"/>
        <v>Higher</v>
      </c>
      <c r="N22" s="4">
        <v>5.25E8</v>
      </c>
      <c r="O22" s="4">
        <v>967.0</v>
      </c>
      <c r="P22" s="4">
        <v>6.3</v>
      </c>
      <c r="Q22" s="4" t="s">
        <v>40</v>
      </c>
      <c r="R22" s="4" t="s">
        <v>32</v>
      </c>
      <c r="V22" s="4" t="s">
        <v>78</v>
      </c>
    </row>
    <row r="23" ht="15.75" customHeight="1">
      <c r="A23" s="4">
        <v>22.0</v>
      </c>
      <c r="B23" s="4" t="s">
        <v>79</v>
      </c>
      <c r="C23" s="4" t="s">
        <v>80</v>
      </c>
      <c r="D23" s="4" t="s">
        <v>20</v>
      </c>
      <c r="E23" s="4" t="s">
        <v>59</v>
      </c>
      <c r="F23" s="4" t="s">
        <v>21</v>
      </c>
      <c r="G23" s="4">
        <v>5.8</v>
      </c>
      <c r="H23" s="5">
        <v>5358.0</v>
      </c>
      <c r="I23" s="6">
        <v>51.44</v>
      </c>
      <c r="J23" s="4">
        <v>2.6</v>
      </c>
      <c r="K23" s="7">
        <v>5903.0</v>
      </c>
      <c r="L23" s="4">
        <v>5380000.0</v>
      </c>
      <c r="M23" s="8" t="str">
        <f t="shared" si="1"/>
        <v>Higher</v>
      </c>
      <c r="N23" s="4">
        <v>5.08E7</v>
      </c>
      <c r="O23" s="4">
        <v>196.0</v>
      </c>
      <c r="P23" s="4">
        <v>5.3</v>
      </c>
      <c r="Q23" s="4" t="s">
        <v>32</v>
      </c>
      <c r="R23" s="4" t="s">
        <v>32</v>
      </c>
      <c r="U23" s="4" t="s">
        <v>81</v>
      </c>
      <c r="V23" s="4">
        <f>COUNTIF(H:H,"&gt;999")</f>
        <v>234</v>
      </c>
    </row>
    <row r="24" ht="15.75" customHeight="1">
      <c r="A24" s="4">
        <v>23.0</v>
      </c>
      <c r="B24" s="4" t="s">
        <v>82</v>
      </c>
      <c r="C24" s="4" t="s">
        <v>61</v>
      </c>
      <c r="D24" s="4" t="s">
        <v>20</v>
      </c>
      <c r="E24" s="4" t="s">
        <v>59</v>
      </c>
      <c r="F24" s="4" t="s">
        <v>42</v>
      </c>
      <c r="G24" s="4">
        <v>3.8</v>
      </c>
      <c r="H24" s="4">
        <v>406.0</v>
      </c>
      <c r="I24" s="6">
        <v>5.07</v>
      </c>
      <c r="J24" s="4">
        <v>1.2</v>
      </c>
      <c r="K24" s="7">
        <v>5974.0</v>
      </c>
      <c r="L24" s="4">
        <v>689000.0</v>
      </c>
      <c r="M24" s="8" t="str">
        <f t="shared" si="1"/>
        <v>Mid</v>
      </c>
      <c r="N24" s="4">
        <v>8610000.0</v>
      </c>
      <c r="O24" s="4">
        <v>172.0</v>
      </c>
      <c r="P24" s="4">
        <v>4.1</v>
      </c>
      <c r="Q24" s="4" t="s">
        <v>24</v>
      </c>
      <c r="R24" s="4" t="s">
        <v>29</v>
      </c>
      <c r="U24" s="4" t="s">
        <v>83</v>
      </c>
      <c r="V24" s="4">
        <f>COUNTIF(I:I,"&gt;999")</f>
        <v>670</v>
      </c>
    </row>
    <row r="25" ht="15.75" customHeight="1">
      <c r="A25" s="4">
        <v>24.0</v>
      </c>
      <c r="B25" s="4" t="s">
        <v>84</v>
      </c>
      <c r="C25" s="4" t="s">
        <v>80</v>
      </c>
      <c r="D25" s="4" t="s">
        <v>51</v>
      </c>
      <c r="E25" s="4" t="s">
        <v>49</v>
      </c>
      <c r="F25" s="4" t="s">
        <v>85</v>
      </c>
      <c r="G25" s="4">
        <v>22.5</v>
      </c>
      <c r="H25" s="5">
        <v>2425.0</v>
      </c>
      <c r="I25" s="6">
        <v>235565.0</v>
      </c>
      <c r="J25" s="4">
        <v>2.5</v>
      </c>
      <c r="K25" s="7">
        <v>52432.0</v>
      </c>
      <c r="L25" s="4">
        <v>4139999.0</v>
      </c>
      <c r="M25" s="8" t="str">
        <f t="shared" si="1"/>
        <v>Higher</v>
      </c>
      <c r="N25" s="4">
        <v>4.05E8</v>
      </c>
      <c r="O25" s="4">
        <v>211.0</v>
      </c>
      <c r="P25" s="4">
        <v>7.0</v>
      </c>
      <c r="Q25" s="4" t="s">
        <v>36</v>
      </c>
      <c r="R25" s="4" t="s">
        <v>24</v>
      </c>
      <c r="U25" s="4" t="s">
        <v>86</v>
      </c>
      <c r="V25" s="4">
        <f>COUNTIF(K:K,"&gt;999")</f>
        <v>757</v>
      </c>
    </row>
    <row r="26" ht="15.75" customHeight="1">
      <c r="A26" s="4">
        <v>25.0</v>
      </c>
      <c r="B26" s="4" t="s">
        <v>87</v>
      </c>
      <c r="C26" s="4" t="s">
        <v>80</v>
      </c>
      <c r="D26" s="4" t="s">
        <v>20</v>
      </c>
      <c r="E26" s="4" t="s">
        <v>21</v>
      </c>
      <c r="F26" s="4" t="s">
        <v>88</v>
      </c>
      <c r="G26" s="4">
        <v>6.7</v>
      </c>
      <c r="H26" s="5">
        <v>1404.0</v>
      </c>
      <c r="I26" s="6">
        <v>0.0</v>
      </c>
      <c r="J26" s="4">
        <v>1.3</v>
      </c>
      <c r="K26" s="7">
        <v>2903.0</v>
      </c>
      <c r="L26" s="4">
        <v>564000.0</v>
      </c>
      <c r="M26" s="8" t="str">
        <f t="shared" si="1"/>
        <v>Mid</v>
      </c>
      <c r="N26" s="4">
        <v>5.0</v>
      </c>
      <c r="O26" s="4">
        <v>19.0</v>
      </c>
      <c r="P26" s="4">
        <v>4.2</v>
      </c>
      <c r="Q26" s="4" t="s">
        <v>28</v>
      </c>
      <c r="R26" s="4" t="s">
        <v>24</v>
      </c>
    </row>
    <row r="27" ht="15.75" customHeight="1">
      <c r="A27" s="4">
        <v>26.0</v>
      </c>
      <c r="B27" s="4" t="s">
        <v>89</v>
      </c>
      <c r="C27" s="4" t="s">
        <v>54</v>
      </c>
      <c r="D27" s="4" t="s">
        <v>20</v>
      </c>
      <c r="E27" s="4" t="s">
        <v>21</v>
      </c>
      <c r="F27" s="4" t="s">
        <v>69</v>
      </c>
      <c r="G27" s="4">
        <v>6.4</v>
      </c>
      <c r="H27" s="5">
        <v>1914.0</v>
      </c>
      <c r="I27" s="6">
        <v>23751.0</v>
      </c>
      <c r="J27" s="4">
        <v>2.4</v>
      </c>
      <c r="K27" s="7">
        <v>7332.0</v>
      </c>
      <c r="L27" s="4">
        <v>1880000.0</v>
      </c>
      <c r="M27" s="8" t="str">
        <f t="shared" si="1"/>
        <v>Mid</v>
      </c>
      <c r="N27" s="4">
        <v>2.33E7</v>
      </c>
      <c r="O27" s="4">
        <v>95.0</v>
      </c>
      <c r="P27" s="4">
        <v>3.9</v>
      </c>
      <c r="Q27" s="4" t="s">
        <v>32</v>
      </c>
      <c r="R27" s="4" t="s">
        <v>36</v>
      </c>
      <c r="V27" s="4" t="s">
        <v>90</v>
      </c>
      <c r="W27" s="4" t="s">
        <v>91</v>
      </c>
      <c r="X27" s="4" t="s">
        <v>92</v>
      </c>
      <c r="Y27" s="4" t="s">
        <v>93</v>
      </c>
    </row>
    <row r="28" ht="15.75" customHeight="1">
      <c r="A28" s="4">
        <v>27.0</v>
      </c>
      <c r="B28" s="4" t="s">
        <v>94</v>
      </c>
      <c r="C28" s="4" t="s">
        <v>19</v>
      </c>
      <c r="D28" s="4" t="s">
        <v>20</v>
      </c>
      <c r="E28" s="4" t="s">
        <v>59</v>
      </c>
      <c r="F28" s="4" t="s">
        <v>95</v>
      </c>
      <c r="G28" s="4">
        <v>6.8</v>
      </c>
      <c r="H28" s="4">
        <v>478.0</v>
      </c>
      <c r="I28" s="6">
        <v>25866.0</v>
      </c>
      <c r="J28" s="4">
        <v>1.2</v>
      </c>
      <c r="K28" s="6">
        <v>9.86</v>
      </c>
      <c r="L28" s="4">
        <v>655000.0</v>
      </c>
      <c r="M28" s="8" t="str">
        <f t="shared" si="1"/>
        <v>Mid</v>
      </c>
      <c r="N28" s="4">
        <v>3.54E7</v>
      </c>
      <c r="O28" s="4">
        <v>66.0</v>
      </c>
      <c r="P28" s="4">
        <v>4.1</v>
      </c>
      <c r="Q28" s="4" t="s">
        <v>23</v>
      </c>
      <c r="R28" s="4" t="s">
        <v>36</v>
      </c>
      <c r="U28" s="4" t="s">
        <v>96</v>
      </c>
      <c r="W28" s="4">
        <f>COUNTIF(I:I,0)</f>
        <v>120</v>
      </c>
      <c r="X28" s="4">
        <v>120.0</v>
      </c>
    </row>
    <row r="29" ht="15.75" customHeight="1">
      <c r="A29" s="4">
        <v>29.0</v>
      </c>
      <c r="B29" s="4" t="s">
        <v>97</v>
      </c>
      <c r="C29" s="4" t="s">
        <v>19</v>
      </c>
      <c r="D29" s="4" t="s">
        <v>20</v>
      </c>
      <c r="E29" s="4" t="s">
        <v>46</v>
      </c>
      <c r="F29" s="4" t="s">
        <v>21</v>
      </c>
      <c r="G29" s="4">
        <v>6.1</v>
      </c>
      <c r="H29" s="4">
        <v>1.63</v>
      </c>
      <c r="I29" s="6">
        <v>19883.0</v>
      </c>
      <c r="J29" s="4">
        <v>1.7</v>
      </c>
      <c r="K29" s="7">
        <v>6369.0</v>
      </c>
      <c r="L29" s="4">
        <v>1790000.0</v>
      </c>
      <c r="M29" s="8" t="str">
        <f t="shared" si="1"/>
        <v>Mid</v>
      </c>
      <c r="N29" s="4">
        <v>2.18E7</v>
      </c>
      <c r="O29" s="4">
        <v>105.0</v>
      </c>
      <c r="P29" s="4">
        <v>5.2</v>
      </c>
      <c r="Q29" s="4" t="s">
        <v>36</v>
      </c>
      <c r="R29" s="4" t="s">
        <v>23</v>
      </c>
      <c r="U29" s="4" t="s">
        <v>98</v>
      </c>
      <c r="W29" s="4">
        <f>COUNTIF(N:N,0)</f>
        <v>105</v>
      </c>
      <c r="X29" s="4">
        <v>105.0</v>
      </c>
    </row>
    <row r="30" ht="15.75" customHeight="1">
      <c r="A30" s="4">
        <v>30.0</v>
      </c>
      <c r="B30" s="4" t="s">
        <v>99</v>
      </c>
      <c r="C30" s="4" t="s">
        <v>100</v>
      </c>
      <c r="D30" s="4" t="s">
        <v>20</v>
      </c>
      <c r="E30" s="4" t="s">
        <v>21</v>
      </c>
      <c r="F30" s="4" t="s">
        <v>59</v>
      </c>
      <c r="G30" s="4">
        <v>5.3</v>
      </c>
      <c r="H30" s="5">
        <v>1172.0</v>
      </c>
      <c r="I30" s="6">
        <v>18224.0</v>
      </c>
      <c r="J30" s="4">
        <v>4.0</v>
      </c>
      <c r="K30" s="7">
        <v>7991.0</v>
      </c>
      <c r="L30" s="4">
        <v>1500000.0</v>
      </c>
      <c r="M30" s="8" t="str">
        <f t="shared" si="1"/>
        <v>Mid</v>
      </c>
      <c r="N30" s="4">
        <v>2.32E7</v>
      </c>
      <c r="O30" s="4">
        <v>466.0</v>
      </c>
      <c r="P30" s="4">
        <v>3.9</v>
      </c>
      <c r="Q30" s="4" t="s">
        <v>36</v>
      </c>
      <c r="R30" s="4" t="s">
        <v>32</v>
      </c>
      <c r="U30" s="4" t="s">
        <v>101</v>
      </c>
      <c r="W30" s="4">
        <f>COUNTIF(P:P,0)</f>
        <v>4</v>
      </c>
      <c r="X30" s="4">
        <v>4.0</v>
      </c>
    </row>
    <row r="31" ht="15.75" customHeight="1">
      <c r="A31" s="4">
        <v>31.0</v>
      </c>
      <c r="B31" s="4" t="s">
        <v>102</v>
      </c>
      <c r="C31" s="4" t="s">
        <v>19</v>
      </c>
      <c r="D31" s="4" t="s">
        <v>51</v>
      </c>
      <c r="E31" s="4" t="s">
        <v>77</v>
      </c>
      <c r="F31" s="4" t="s">
        <v>103</v>
      </c>
      <c r="G31" s="4">
        <v>7.2</v>
      </c>
      <c r="H31" s="5">
        <v>5493.0</v>
      </c>
      <c r="I31" s="6">
        <v>400009.0</v>
      </c>
      <c r="J31" s="4">
        <v>1.0</v>
      </c>
      <c r="K31" s="6">
        <v>7.17</v>
      </c>
      <c r="L31" s="4">
        <v>1970000.0</v>
      </c>
      <c r="M31" s="8" t="str">
        <f t="shared" si="1"/>
        <v>Mid</v>
      </c>
      <c r="N31" s="4">
        <v>2.4E8</v>
      </c>
      <c r="O31" s="4">
        <v>2.0</v>
      </c>
      <c r="P31" s="4">
        <v>1.4</v>
      </c>
      <c r="Q31" s="4" t="s">
        <v>24</v>
      </c>
      <c r="R31" s="4" t="s">
        <v>24</v>
      </c>
    </row>
    <row r="32" ht="15.75" customHeight="1">
      <c r="A32" s="4">
        <v>32.0</v>
      </c>
      <c r="B32" s="4" t="s">
        <v>104</v>
      </c>
      <c r="C32" s="4" t="s">
        <v>19</v>
      </c>
      <c r="D32" s="4" t="s">
        <v>20</v>
      </c>
      <c r="E32" s="4" t="s">
        <v>64</v>
      </c>
      <c r="F32" s="4" t="s">
        <v>47</v>
      </c>
      <c r="G32" s="4">
        <v>8.0</v>
      </c>
      <c r="H32" s="5">
        <v>5394.0</v>
      </c>
      <c r="I32" s="6">
        <v>287.44</v>
      </c>
      <c r="J32" s="4">
        <v>2.0</v>
      </c>
      <c r="K32" s="7">
        <v>16781.0</v>
      </c>
      <c r="L32" s="4">
        <v>1.09E7</v>
      </c>
      <c r="M32" s="8" t="str">
        <f t="shared" si="1"/>
        <v>Higher</v>
      </c>
      <c r="N32" s="4">
        <v>5.71E8</v>
      </c>
      <c r="O32" s="4">
        <v>354.0</v>
      </c>
      <c r="P32" s="4">
        <v>5.4</v>
      </c>
      <c r="Q32" s="4" t="s">
        <v>32</v>
      </c>
      <c r="R32" s="4" t="s">
        <v>32</v>
      </c>
    </row>
    <row r="33" ht="15.75" customHeight="1">
      <c r="A33" s="4">
        <v>33.0</v>
      </c>
      <c r="B33" s="4" t="s">
        <v>105</v>
      </c>
      <c r="C33" s="4" t="s">
        <v>61</v>
      </c>
      <c r="D33" s="4" t="s">
        <v>20</v>
      </c>
      <c r="E33" s="4" t="s">
        <v>106</v>
      </c>
      <c r="G33" s="4">
        <v>6.9</v>
      </c>
      <c r="H33" s="5">
        <v>16467.0</v>
      </c>
      <c r="I33" s="6">
        <v>0.0</v>
      </c>
      <c r="J33" s="4">
        <v>1.0</v>
      </c>
      <c r="K33" s="6">
        <v>7.0</v>
      </c>
      <c r="L33" s="4">
        <v>29100.0</v>
      </c>
      <c r="M33" s="8" t="str">
        <f t="shared" si="1"/>
        <v>Lower</v>
      </c>
      <c r="N33" s="4">
        <v>0.0</v>
      </c>
      <c r="O33" s="4">
        <v>1.0</v>
      </c>
      <c r="P33" s="4">
        <v>1.0</v>
      </c>
      <c r="Q33" s="4" t="s">
        <v>29</v>
      </c>
      <c r="R33" s="4" t="s">
        <v>29</v>
      </c>
    </row>
    <row r="34" ht="15.75" customHeight="1">
      <c r="A34" s="4">
        <v>34.0</v>
      </c>
      <c r="B34" s="4" t="s">
        <v>107</v>
      </c>
      <c r="C34" s="4" t="s">
        <v>80</v>
      </c>
      <c r="D34" s="4" t="s">
        <v>20</v>
      </c>
      <c r="E34" s="4" t="s">
        <v>59</v>
      </c>
      <c r="F34" s="4" t="s">
        <v>108</v>
      </c>
      <c r="G34" s="4">
        <v>3.0</v>
      </c>
      <c r="H34" s="5">
        <v>6917.0</v>
      </c>
      <c r="I34" s="6">
        <v>203.0</v>
      </c>
      <c r="J34" s="4">
        <v>1.2</v>
      </c>
      <c r="K34" s="7">
        <v>1618.0</v>
      </c>
      <c r="L34" s="4">
        <v>2930000.0</v>
      </c>
      <c r="M34" s="8" t="str">
        <f t="shared" si="1"/>
        <v>Mid</v>
      </c>
      <c r="N34" s="4">
        <v>86000.0</v>
      </c>
      <c r="O34" s="4">
        <v>15.0</v>
      </c>
      <c r="P34" s="4">
        <v>2.5</v>
      </c>
      <c r="Q34" s="4" t="s">
        <v>40</v>
      </c>
      <c r="R34" s="4" t="s">
        <v>28</v>
      </c>
      <c r="V34" s="4" t="s">
        <v>109</v>
      </c>
      <c r="W34" s="4" t="s">
        <v>110</v>
      </c>
    </row>
    <row r="35" ht="15.75" customHeight="1">
      <c r="A35" s="4">
        <v>35.0</v>
      </c>
      <c r="B35" s="4" t="s">
        <v>111</v>
      </c>
      <c r="C35" s="4" t="s">
        <v>45</v>
      </c>
      <c r="D35" s="4" t="s">
        <v>20</v>
      </c>
      <c r="E35" s="4" t="s">
        <v>21</v>
      </c>
      <c r="F35" s="4" t="s">
        <v>112</v>
      </c>
      <c r="G35" s="4">
        <v>3.8</v>
      </c>
      <c r="H35" s="4">
        <v>8.5</v>
      </c>
      <c r="I35" s="6">
        <v>113477.0</v>
      </c>
      <c r="J35" s="4">
        <v>1.8</v>
      </c>
      <c r="K35" s="7">
        <v>2525.0</v>
      </c>
      <c r="L35" s="4">
        <v>5030000.0</v>
      </c>
      <c r="M35" s="8" t="str">
        <f t="shared" si="1"/>
        <v>Higher</v>
      </c>
      <c r="N35" s="4">
        <v>6.67E7</v>
      </c>
      <c r="O35" s="4">
        <v>287.0</v>
      </c>
      <c r="P35" s="4">
        <v>1.7</v>
      </c>
      <c r="Q35" s="4" t="s">
        <v>32</v>
      </c>
      <c r="R35" s="4" t="s">
        <v>24</v>
      </c>
      <c r="U35" s="4" t="s">
        <v>113</v>
      </c>
      <c r="V35" s="4">
        <v>17.0</v>
      </c>
      <c r="W35" s="4">
        <v>17.0</v>
      </c>
    </row>
    <row r="36" ht="15.75" customHeight="1">
      <c r="A36" s="4">
        <v>36.0</v>
      </c>
      <c r="B36" s="4" t="s">
        <v>114</v>
      </c>
      <c r="C36" s="4" t="s">
        <v>45</v>
      </c>
      <c r="D36" s="4" t="s">
        <v>20</v>
      </c>
      <c r="E36" s="4" t="s">
        <v>31</v>
      </c>
      <c r="F36" s="4" t="s">
        <v>21</v>
      </c>
      <c r="G36" s="4">
        <v>6.6</v>
      </c>
      <c r="H36" s="4">
        <v>647.0</v>
      </c>
      <c r="I36" s="6">
        <v>37566.0</v>
      </c>
      <c r="J36" s="4">
        <v>2.6</v>
      </c>
      <c r="K36" s="7">
        <v>16141.0</v>
      </c>
      <c r="L36" s="4">
        <v>1880000.0</v>
      </c>
      <c r="M36" s="8" t="str">
        <f t="shared" si="1"/>
        <v>Mid</v>
      </c>
      <c r="N36" s="4">
        <v>1.08E8</v>
      </c>
      <c r="O36" s="4">
        <v>604.0</v>
      </c>
      <c r="P36" s="4">
        <v>6.2</v>
      </c>
      <c r="Q36" s="4" t="s">
        <v>40</v>
      </c>
      <c r="R36" s="4" t="s">
        <v>29</v>
      </c>
      <c r="U36" s="4" t="s">
        <v>115</v>
      </c>
      <c r="V36" s="4">
        <v>1000.0</v>
      </c>
      <c r="W36" s="4">
        <v>1000.0</v>
      </c>
    </row>
    <row r="37" ht="15.75" customHeight="1">
      <c r="A37" s="4">
        <v>37.0</v>
      </c>
      <c r="B37" s="4" t="s">
        <v>116</v>
      </c>
      <c r="C37" s="4" t="s">
        <v>54</v>
      </c>
      <c r="D37" s="4" t="s">
        <v>20</v>
      </c>
      <c r="E37" s="4" t="s">
        <v>21</v>
      </c>
      <c r="F37" s="4" t="s">
        <v>42</v>
      </c>
      <c r="G37" s="4">
        <v>6.0</v>
      </c>
      <c r="H37" s="5">
        <v>1463.0</v>
      </c>
      <c r="I37" s="6">
        <v>116486.0</v>
      </c>
      <c r="J37" s="4">
        <v>2.7</v>
      </c>
      <c r="K37" s="7">
        <v>7598.0</v>
      </c>
      <c r="L37" s="4">
        <v>1680000.0</v>
      </c>
      <c r="M37" s="8" t="str">
        <f t="shared" si="1"/>
        <v>Mid</v>
      </c>
      <c r="N37" s="4">
        <v>1.12E8</v>
      </c>
      <c r="O37" s="4">
        <v>686.0</v>
      </c>
      <c r="P37" s="4">
        <v>3.2</v>
      </c>
      <c r="Q37" s="4" t="s">
        <v>23</v>
      </c>
      <c r="R37" s="4" t="s">
        <v>23</v>
      </c>
      <c r="U37" s="4" t="s">
        <v>117</v>
      </c>
      <c r="V37" s="4">
        <f t="shared" ref="V37:W37" si="2">PRODUCT(V35,V36)</f>
        <v>17000</v>
      </c>
      <c r="W37" s="4">
        <f t="shared" si="2"/>
        <v>17000</v>
      </c>
    </row>
    <row r="38" ht="15.75" customHeight="1">
      <c r="A38" s="4">
        <v>38.0</v>
      </c>
      <c r="B38" s="4" t="s">
        <v>118</v>
      </c>
      <c r="C38" s="4" t="s">
        <v>39</v>
      </c>
      <c r="D38" s="4" t="s">
        <v>20</v>
      </c>
      <c r="E38" s="4" t="s">
        <v>119</v>
      </c>
      <c r="F38" s="4" t="s">
        <v>69</v>
      </c>
      <c r="G38" s="4">
        <v>3.4</v>
      </c>
      <c r="H38" s="5">
        <v>13617.0</v>
      </c>
      <c r="I38" s="6">
        <v>0.0</v>
      </c>
      <c r="J38" s="4">
        <v>1.0</v>
      </c>
      <c r="K38" s="6">
        <v>134.0</v>
      </c>
      <c r="L38" s="4">
        <v>467000.0</v>
      </c>
      <c r="M38" s="8" t="str">
        <f t="shared" si="1"/>
        <v>Lower</v>
      </c>
      <c r="N38" s="4">
        <v>0.0</v>
      </c>
      <c r="O38" s="4">
        <v>3.0</v>
      </c>
      <c r="P38" s="4">
        <v>1.3</v>
      </c>
      <c r="Q38" s="4" t="s">
        <v>29</v>
      </c>
      <c r="R38" s="4" t="s">
        <v>40</v>
      </c>
    </row>
    <row r="39" ht="15.75" customHeight="1">
      <c r="A39" s="4">
        <v>39.0</v>
      </c>
      <c r="B39" s="4" t="s">
        <v>120</v>
      </c>
      <c r="C39" s="4" t="s">
        <v>39</v>
      </c>
      <c r="D39" s="4" t="s">
        <v>20</v>
      </c>
      <c r="E39" s="4" t="s">
        <v>47</v>
      </c>
      <c r="F39" s="4" t="s">
        <v>49</v>
      </c>
      <c r="G39" s="4">
        <v>4.8</v>
      </c>
      <c r="H39" s="5">
        <v>1124.0</v>
      </c>
      <c r="I39" s="6">
        <v>27368.0</v>
      </c>
      <c r="J39" s="4">
        <v>1.1</v>
      </c>
      <c r="K39" s="7">
        <v>4432.0</v>
      </c>
      <c r="L39" s="4">
        <v>1090000.0</v>
      </c>
      <c r="M39" s="8" t="str">
        <f t="shared" si="1"/>
        <v>Mid</v>
      </c>
      <c r="N39" s="4">
        <v>2.64E7</v>
      </c>
      <c r="O39" s="4">
        <v>42.0</v>
      </c>
      <c r="P39" s="4">
        <v>2.3</v>
      </c>
      <c r="Q39" s="4" t="s">
        <v>29</v>
      </c>
      <c r="R39" s="4" t="s">
        <v>29</v>
      </c>
      <c r="U39" s="4" t="s">
        <v>121</v>
      </c>
      <c r="V39" s="4" t="s">
        <v>122</v>
      </c>
    </row>
    <row r="40" ht="15.75" customHeight="1">
      <c r="A40" s="4">
        <v>40.0</v>
      </c>
      <c r="B40" s="4" t="s">
        <v>123</v>
      </c>
      <c r="C40" s="4" t="s">
        <v>19</v>
      </c>
      <c r="D40" s="4" t="s">
        <v>51</v>
      </c>
      <c r="E40" s="4" t="s">
        <v>124</v>
      </c>
      <c r="F40" s="4" t="s">
        <v>71</v>
      </c>
      <c r="G40" s="4">
        <v>5.8</v>
      </c>
      <c r="H40" s="5">
        <v>2048.0</v>
      </c>
      <c r="I40" s="6">
        <v>54303.0</v>
      </c>
      <c r="J40" s="4">
        <v>1.0</v>
      </c>
      <c r="K40" s="6">
        <v>826.0</v>
      </c>
      <c r="L40" s="4">
        <v>332000.0</v>
      </c>
      <c r="M40" s="8" t="str">
        <f t="shared" si="1"/>
        <v>Lower</v>
      </c>
      <c r="N40" s="4">
        <v>8800000.0</v>
      </c>
      <c r="O40" s="4">
        <v>2.0</v>
      </c>
      <c r="P40" s="4">
        <v>0.5</v>
      </c>
      <c r="Q40" s="4" t="s">
        <v>29</v>
      </c>
      <c r="R40" s="4" t="s">
        <v>23</v>
      </c>
    </row>
    <row r="41" ht="15.75" customHeight="1">
      <c r="A41" s="4">
        <v>41.0</v>
      </c>
      <c r="B41" s="4" t="s">
        <v>125</v>
      </c>
      <c r="C41" s="4" t="s">
        <v>19</v>
      </c>
      <c r="D41" s="4" t="s">
        <v>20</v>
      </c>
      <c r="E41" s="4" t="s">
        <v>59</v>
      </c>
      <c r="F41" s="4" t="s">
        <v>126</v>
      </c>
      <c r="G41" s="4">
        <v>10.1</v>
      </c>
      <c r="H41" s="5">
        <v>1861.0</v>
      </c>
      <c r="I41" s="6">
        <v>162001.0</v>
      </c>
      <c r="J41" s="4">
        <v>1.7</v>
      </c>
      <c r="K41" s="7">
        <v>26449.0</v>
      </c>
      <c r="L41" s="4">
        <v>6270000.0</v>
      </c>
      <c r="M41" s="8" t="str">
        <f t="shared" si="1"/>
        <v>Higher</v>
      </c>
      <c r="N41" s="4">
        <v>5.05E8</v>
      </c>
      <c r="O41" s="4">
        <v>328.0</v>
      </c>
      <c r="P41" s="4">
        <v>6.7</v>
      </c>
      <c r="Q41" s="4" t="s">
        <v>28</v>
      </c>
      <c r="R41" s="4" t="s">
        <v>24</v>
      </c>
      <c r="U41" s="4" t="s">
        <v>127</v>
      </c>
    </row>
    <row r="42" ht="15.75" customHeight="1">
      <c r="A42" s="4">
        <v>42.0</v>
      </c>
      <c r="B42" s="4" t="s">
        <v>128</v>
      </c>
      <c r="C42" s="4" t="s">
        <v>19</v>
      </c>
      <c r="D42" s="4" t="s">
        <v>20</v>
      </c>
      <c r="E42" s="4" t="s">
        <v>21</v>
      </c>
      <c r="F42" s="4" t="s">
        <v>64</v>
      </c>
      <c r="G42" s="4">
        <v>6.6</v>
      </c>
      <c r="H42" s="4">
        <v>638.0</v>
      </c>
      <c r="I42" s="6">
        <v>117105.0</v>
      </c>
      <c r="J42" s="4">
        <v>4.0</v>
      </c>
      <c r="K42" s="7">
        <v>15993.0</v>
      </c>
      <c r="L42" s="4">
        <v>2970000.0</v>
      </c>
      <c r="M42" s="8" t="str">
        <f t="shared" si="1"/>
        <v>Mid</v>
      </c>
      <c r="N42" s="4">
        <v>4.22E8</v>
      </c>
      <c r="O42" s="4">
        <v>2710.0</v>
      </c>
      <c r="P42" s="4">
        <v>6.1</v>
      </c>
      <c r="Q42" s="4" t="s">
        <v>29</v>
      </c>
      <c r="R42" s="4" t="s">
        <v>36</v>
      </c>
    </row>
    <row r="43" ht="15.75" customHeight="1">
      <c r="A43" s="4">
        <v>43.0</v>
      </c>
      <c r="B43" s="4" t="s">
        <v>129</v>
      </c>
      <c r="C43" s="4" t="s">
        <v>39</v>
      </c>
      <c r="D43" s="4" t="s">
        <v>20</v>
      </c>
      <c r="E43" s="4" t="s">
        <v>59</v>
      </c>
      <c r="F43" s="4" t="s">
        <v>42</v>
      </c>
      <c r="G43" s="4">
        <v>5.6</v>
      </c>
      <c r="H43" s="4">
        <v>464.0</v>
      </c>
      <c r="I43" s="6">
        <v>10358.0</v>
      </c>
      <c r="J43" s="4">
        <v>1.3</v>
      </c>
      <c r="K43" s="7">
        <v>7586.0</v>
      </c>
      <c r="L43" s="4">
        <v>574000.0</v>
      </c>
      <c r="M43" s="8" t="str">
        <f t="shared" si="1"/>
        <v>Mid</v>
      </c>
      <c r="N43" s="4">
        <v>1.28E7</v>
      </c>
      <c r="O43" s="4">
        <v>44.0</v>
      </c>
      <c r="P43" s="4">
        <v>5.1</v>
      </c>
      <c r="Q43" s="4" t="s">
        <v>23</v>
      </c>
      <c r="R43" s="4" t="s">
        <v>28</v>
      </c>
    </row>
    <row r="44" ht="15.75" customHeight="1">
      <c r="A44" s="4">
        <v>44.0</v>
      </c>
      <c r="B44" s="4" t="s">
        <v>130</v>
      </c>
      <c r="C44" s="4" t="s">
        <v>19</v>
      </c>
      <c r="D44" s="4" t="s">
        <v>20</v>
      </c>
      <c r="E44" s="4" t="s">
        <v>131</v>
      </c>
      <c r="F44" s="4" t="s">
        <v>132</v>
      </c>
      <c r="G44" s="4">
        <v>6.0</v>
      </c>
      <c r="H44" s="4">
        <v>609.0</v>
      </c>
      <c r="I44" s="6">
        <v>6434.0</v>
      </c>
      <c r="J44" s="4">
        <v>1.2</v>
      </c>
      <c r="K44" s="7">
        <v>5162.0</v>
      </c>
      <c r="L44" s="4">
        <v>501000.0</v>
      </c>
      <c r="M44" s="8" t="str">
        <f t="shared" si="1"/>
        <v>Mid</v>
      </c>
      <c r="N44" s="4">
        <v>5290000.0</v>
      </c>
      <c r="O44" s="4">
        <v>42.0</v>
      </c>
      <c r="P44" s="4">
        <v>2.3</v>
      </c>
      <c r="Q44" s="4" t="s">
        <v>23</v>
      </c>
      <c r="R44" s="4" t="s">
        <v>24</v>
      </c>
    </row>
    <row r="45" ht="15.75" customHeight="1">
      <c r="A45" s="4">
        <v>45.0</v>
      </c>
      <c r="B45" s="4" t="s">
        <v>133</v>
      </c>
      <c r="C45" s="4" t="s">
        <v>19</v>
      </c>
      <c r="D45" s="4" t="s">
        <v>20</v>
      </c>
      <c r="E45" s="4" t="s">
        <v>134</v>
      </c>
      <c r="F45" s="4" t="s">
        <v>135</v>
      </c>
      <c r="G45" s="4">
        <v>1.2</v>
      </c>
      <c r="H45" s="5">
        <v>1896.0</v>
      </c>
      <c r="I45" s="6">
        <v>30886.0</v>
      </c>
      <c r="J45" s="4">
        <v>1.0</v>
      </c>
      <c r="K45" s="7">
        <v>1416.0</v>
      </c>
      <c r="L45" s="4">
        <v>2080000.0</v>
      </c>
      <c r="M45" s="8" t="str">
        <f t="shared" si="1"/>
        <v>Mid</v>
      </c>
      <c r="N45" s="4">
        <v>3.63E7</v>
      </c>
      <c r="O45" s="4">
        <v>2.0</v>
      </c>
      <c r="P45" s="4">
        <v>3.1</v>
      </c>
      <c r="Q45" s="4" t="s">
        <v>23</v>
      </c>
      <c r="R45" s="4" t="s">
        <v>24</v>
      </c>
    </row>
    <row r="46" ht="15.75" customHeight="1">
      <c r="A46" s="4">
        <v>46.0</v>
      </c>
      <c r="B46" s="4" t="s">
        <v>136</v>
      </c>
      <c r="C46" s="4" t="s">
        <v>19</v>
      </c>
      <c r="D46" s="4" t="s">
        <v>20</v>
      </c>
      <c r="E46" s="4" t="s">
        <v>62</v>
      </c>
      <c r="F46" s="4" t="s">
        <v>95</v>
      </c>
      <c r="G46" s="4">
        <v>6.3</v>
      </c>
      <c r="H46" s="4">
        <v>484.0</v>
      </c>
      <c r="I46" s="6">
        <v>9867.0</v>
      </c>
      <c r="J46" s="4">
        <v>1.1</v>
      </c>
      <c r="K46" s="7">
        <v>10622.0</v>
      </c>
      <c r="L46" s="4">
        <v>800000.0</v>
      </c>
      <c r="M46" s="8" t="str">
        <f t="shared" si="1"/>
        <v>Mid</v>
      </c>
      <c r="N46" s="4">
        <v>1.63E7</v>
      </c>
      <c r="O46" s="4">
        <v>49.0</v>
      </c>
      <c r="P46" s="4">
        <v>6.1</v>
      </c>
      <c r="Q46" s="4" t="s">
        <v>28</v>
      </c>
      <c r="R46" s="4" t="s">
        <v>29</v>
      </c>
    </row>
    <row r="47" ht="15.75" customHeight="1">
      <c r="A47" s="4">
        <v>47.0</v>
      </c>
      <c r="B47" s="4" t="s">
        <v>137</v>
      </c>
      <c r="C47" s="4" t="s">
        <v>61</v>
      </c>
      <c r="D47" s="4" t="s">
        <v>20</v>
      </c>
      <c r="E47" s="4" t="s">
        <v>62</v>
      </c>
      <c r="F47" s="4" t="s">
        <v>64</v>
      </c>
      <c r="G47" s="4">
        <v>7.6</v>
      </c>
      <c r="H47" s="4">
        <v>487.0</v>
      </c>
      <c r="I47" s="6">
        <v>60412.0</v>
      </c>
      <c r="J47" s="4">
        <v>1.5</v>
      </c>
      <c r="K47" s="7">
        <v>14593.0</v>
      </c>
      <c r="L47" s="4">
        <v>1050000.0</v>
      </c>
      <c r="M47" s="8" t="str">
        <f t="shared" si="1"/>
        <v>Mid</v>
      </c>
      <c r="N47" s="4">
        <v>1.29E8</v>
      </c>
      <c r="O47" s="4">
        <v>324.0</v>
      </c>
      <c r="P47" s="4">
        <v>4.9</v>
      </c>
      <c r="Q47" s="4" t="s">
        <v>23</v>
      </c>
      <c r="R47" s="4" t="s">
        <v>29</v>
      </c>
    </row>
    <row r="48" ht="15.75" customHeight="1">
      <c r="A48" s="4">
        <v>48.0</v>
      </c>
      <c r="B48" s="4" t="s">
        <v>138</v>
      </c>
      <c r="C48" s="4" t="s">
        <v>19</v>
      </c>
      <c r="D48" s="4" t="s">
        <v>51</v>
      </c>
      <c r="E48" s="4" t="s">
        <v>139</v>
      </c>
      <c r="G48" s="4">
        <v>5.0</v>
      </c>
      <c r="H48" s="5">
        <v>4823.0</v>
      </c>
      <c r="I48" s="6">
        <v>349645.0</v>
      </c>
      <c r="J48" s="4">
        <v>1.0</v>
      </c>
      <c r="K48" s="6">
        <v>4.26</v>
      </c>
      <c r="L48" s="4">
        <v>4220000.0</v>
      </c>
      <c r="M48" s="8" t="str">
        <f t="shared" si="1"/>
        <v>Higher</v>
      </c>
      <c r="N48" s="4">
        <v>3.12E8</v>
      </c>
      <c r="O48" s="4">
        <v>1.0</v>
      </c>
      <c r="P48" s="4">
        <v>2.2</v>
      </c>
      <c r="Q48" s="4" t="s">
        <v>29</v>
      </c>
      <c r="R48" s="4" t="s">
        <v>29</v>
      </c>
    </row>
    <row r="49" ht="15.75" customHeight="1">
      <c r="A49" s="4">
        <v>49.0</v>
      </c>
      <c r="B49" s="4" t="s">
        <v>140</v>
      </c>
      <c r="C49" s="4" t="s">
        <v>19</v>
      </c>
      <c r="D49" s="4" t="s">
        <v>20</v>
      </c>
      <c r="E49" s="4" t="s">
        <v>141</v>
      </c>
      <c r="F49" s="4" t="s">
        <v>69</v>
      </c>
      <c r="G49" s="4">
        <v>8.3</v>
      </c>
      <c r="H49" s="4">
        <v>478.0</v>
      </c>
      <c r="I49" s="6">
        <v>17.94</v>
      </c>
      <c r="J49" s="4">
        <v>1.1</v>
      </c>
      <c r="K49" s="7">
        <v>10868.0</v>
      </c>
      <c r="L49" s="4">
        <v>583000.0</v>
      </c>
      <c r="M49" s="8" t="str">
        <f t="shared" si="1"/>
        <v>Mid</v>
      </c>
      <c r="N49" s="4">
        <v>2.19E7</v>
      </c>
      <c r="O49" s="4">
        <v>24.0</v>
      </c>
      <c r="P49" s="4">
        <v>4.1</v>
      </c>
      <c r="Q49" s="4" t="s">
        <v>40</v>
      </c>
      <c r="R49" s="4" t="s">
        <v>29</v>
      </c>
    </row>
    <row r="50" ht="15.75" customHeight="1">
      <c r="A50" s="4">
        <v>50.0</v>
      </c>
      <c r="B50" s="4" t="s">
        <v>142</v>
      </c>
      <c r="C50" s="4" t="s">
        <v>39</v>
      </c>
      <c r="D50" s="4" t="s">
        <v>20</v>
      </c>
      <c r="E50" s="4" t="s">
        <v>21</v>
      </c>
      <c r="F50" s="4" t="s">
        <v>42</v>
      </c>
      <c r="G50" s="4">
        <v>4.7</v>
      </c>
      <c r="H50" s="5">
        <v>11592.0</v>
      </c>
      <c r="I50" s="6">
        <v>212445.0</v>
      </c>
      <c r="J50" s="4">
        <v>3.1</v>
      </c>
      <c r="K50" s="7">
        <v>6806.0</v>
      </c>
      <c r="L50" s="4">
        <v>1.5E7</v>
      </c>
      <c r="M50" s="8" t="str">
        <f t="shared" si="1"/>
        <v>Higher</v>
      </c>
      <c r="N50" s="4">
        <v>2.73E8</v>
      </c>
      <c r="O50" s="4">
        <v>616.0</v>
      </c>
      <c r="P50" s="4">
        <v>5.0</v>
      </c>
      <c r="Q50" s="4" t="s">
        <v>29</v>
      </c>
      <c r="R50" s="4" t="s">
        <v>40</v>
      </c>
    </row>
    <row r="51" ht="15.75" customHeight="1">
      <c r="A51" s="4">
        <v>51.0</v>
      </c>
      <c r="B51" s="4" t="s">
        <v>143</v>
      </c>
      <c r="C51" s="4" t="s">
        <v>56</v>
      </c>
      <c r="D51" s="4" t="s">
        <v>20</v>
      </c>
      <c r="E51" s="4" t="s">
        <v>21</v>
      </c>
      <c r="F51" s="4" t="s">
        <v>88</v>
      </c>
      <c r="G51" s="4">
        <v>2.9</v>
      </c>
      <c r="H51" s="5">
        <v>3009.0</v>
      </c>
      <c r="I51" s="6">
        <v>0.0</v>
      </c>
      <c r="J51" s="4">
        <v>1.1</v>
      </c>
      <c r="K51" s="6">
        <v>1.38</v>
      </c>
      <c r="L51" s="4">
        <v>1820000.0</v>
      </c>
      <c r="M51" s="8" t="str">
        <f t="shared" si="1"/>
        <v>Mid</v>
      </c>
      <c r="N51" s="4">
        <v>464.0</v>
      </c>
      <c r="O51" s="4">
        <v>14.0</v>
      </c>
      <c r="P51" s="4">
        <v>4.5</v>
      </c>
      <c r="Q51" s="4" t="s">
        <v>29</v>
      </c>
      <c r="R51" s="4" t="s">
        <v>29</v>
      </c>
    </row>
    <row r="52" ht="15.75" customHeight="1">
      <c r="A52" s="4">
        <v>52.0</v>
      </c>
      <c r="B52" s="4" t="s">
        <v>144</v>
      </c>
      <c r="C52" s="4" t="s">
        <v>19</v>
      </c>
      <c r="D52" s="4" t="s">
        <v>20</v>
      </c>
      <c r="E52" s="4" t="s">
        <v>47</v>
      </c>
      <c r="F52" s="4" t="s">
        <v>49</v>
      </c>
      <c r="G52" s="4">
        <v>4.2</v>
      </c>
      <c r="H52" s="4">
        <v>4.05</v>
      </c>
      <c r="I52" s="6">
        <v>53836.0</v>
      </c>
      <c r="J52" s="4">
        <v>1.4</v>
      </c>
      <c r="K52" s="6">
        <v>4.4</v>
      </c>
      <c r="L52" s="4">
        <v>3970000.0</v>
      </c>
      <c r="M52" s="8" t="str">
        <f t="shared" si="1"/>
        <v>Higher</v>
      </c>
      <c r="N52" s="4">
        <v>5.28E7</v>
      </c>
      <c r="O52" s="4">
        <v>99.0</v>
      </c>
      <c r="P52" s="4">
        <v>2.7</v>
      </c>
      <c r="Q52" s="4" t="s">
        <v>24</v>
      </c>
      <c r="R52" s="4" t="s">
        <v>29</v>
      </c>
    </row>
    <row r="53" ht="15.75" customHeight="1">
      <c r="A53" s="4">
        <v>53.0</v>
      </c>
      <c r="B53" s="4" t="s">
        <v>145</v>
      </c>
      <c r="C53" s="4" t="s">
        <v>45</v>
      </c>
      <c r="D53" s="4" t="s">
        <v>51</v>
      </c>
      <c r="E53" s="4" t="s">
        <v>31</v>
      </c>
      <c r="F53" s="4" t="s">
        <v>21</v>
      </c>
      <c r="G53" s="4">
        <v>23.6</v>
      </c>
      <c r="H53" s="4">
        <v>506.0</v>
      </c>
      <c r="I53" s="6">
        <v>72599.0</v>
      </c>
      <c r="J53" s="4">
        <v>1.0</v>
      </c>
      <c r="K53" s="7">
        <v>26839.0</v>
      </c>
      <c r="L53" s="4">
        <v>731000.0</v>
      </c>
      <c r="M53" s="8" t="str">
        <f t="shared" si="1"/>
        <v>Mid</v>
      </c>
      <c r="N53" s="4">
        <v>1.0E8</v>
      </c>
      <c r="O53" s="4">
        <v>7.0</v>
      </c>
      <c r="P53" s="4">
        <v>6.5</v>
      </c>
      <c r="Q53" s="4" t="s">
        <v>23</v>
      </c>
      <c r="R53" s="4" t="s">
        <v>40</v>
      </c>
      <c r="AB53" s="11" t="s">
        <v>0</v>
      </c>
      <c r="AC53" s="11" t="s">
        <v>1</v>
      </c>
      <c r="AD53" s="11" t="s">
        <v>2</v>
      </c>
      <c r="AE53" s="11" t="s">
        <v>3</v>
      </c>
      <c r="AF53" s="11" t="s">
        <v>4</v>
      </c>
      <c r="AG53" s="11" t="s">
        <v>5</v>
      </c>
      <c r="AH53" s="11" t="s">
        <v>6</v>
      </c>
      <c r="AI53" s="11" t="s">
        <v>7</v>
      </c>
      <c r="AJ53" s="11" t="s">
        <v>8</v>
      </c>
      <c r="AK53" s="11" t="s">
        <v>9</v>
      </c>
      <c r="AL53" s="11" t="s">
        <v>10</v>
      </c>
      <c r="AM53" s="11" t="s">
        <v>11</v>
      </c>
      <c r="AN53" s="11" t="s">
        <v>13</v>
      </c>
      <c r="AO53" s="11" t="s">
        <v>14</v>
      </c>
      <c r="AP53" s="11" t="s">
        <v>15</v>
      </c>
      <c r="AQ53" s="11" t="s">
        <v>16</v>
      </c>
      <c r="AR53" s="11" t="s">
        <v>17</v>
      </c>
    </row>
    <row r="54" ht="15.75" customHeight="1">
      <c r="A54" s="4">
        <v>54.0</v>
      </c>
      <c r="B54" s="4" t="s">
        <v>146</v>
      </c>
      <c r="C54" s="4" t="s">
        <v>80</v>
      </c>
      <c r="D54" s="4" t="s">
        <v>20</v>
      </c>
      <c r="E54" s="4" t="s">
        <v>21</v>
      </c>
      <c r="F54" s="4" t="s">
        <v>119</v>
      </c>
      <c r="G54" s="4">
        <v>6.2</v>
      </c>
      <c r="H54" s="5">
        <v>3446.0</v>
      </c>
      <c r="I54" s="6">
        <v>33501.0</v>
      </c>
      <c r="J54" s="4">
        <v>2.0</v>
      </c>
      <c r="K54" s="7">
        <v>6786.0</v>
      </c>
      <c r="L54" s="4">
        <v>3880000.0</v>
      </c>
      <c r="M54" s="8" t="str">
        <f t="shared" si="1"/>
        <v>Higher</v>
      </c>
      <c r="N54" s="4">
        <v>3.78E7</v>
      </c>
      <c r="O54" s="4">
        <v>75.0</v>
      </c>
      <c r="P54" s="4">
        <v>3.7</v>
      </c>
      <c r="Q54" s="4" t="s">
        <v>36</v>
      </c>
      <c r="R54" s="4" t="s">
        <v>29</v>
      </c>
      <c r="AA54" s="12" t="s">
        <v>147</v>
      </c>
      <c r="AB54" s="12">
        <f>AVERAGE($A$1:$A$1000)</f>
        <v>500.972973</v>
      </c>
      <c r="AC54" s="12" t="str">
        <f>AVERAGE($B$1:$B$1000)</f>
        <v>#DIV/0!</v>
      </c>
      <c r="AD54" s="12" t="str">
        <f>AVERAGE($C$1:$C$1000)</f>
        <v>#DIV/0!</v>
      </c>
      <c r="AE54" s="12" t="str">
        <f>AVERAGE($D$1:$D$1000)</f>
        <v>#DIV/0!</v>
      </c>
      <c r="AF54" s="12" t="str">
        <f>AVERAGE($E$1:$E$1000)</f>
        <v>#DIV/0!</v>
      </c>
      <c r="AG54" s="12" t="str">
        <f>AVERAGE($F$1:$F$1000)</f>
        <v>#DIV/0!</v>
      </c>
      <c r="AH54" s="12">
        <f>AVERAGE($G$1:$G$1000)</f>
        <v>5.996696697</v>
      </c>
      <c r="AI54" s="12">
        <f>AVERAGE($H$1:$H$1000)</f>
        <v>988.3546693</v>
      </c>
      <c r="AJ54" s="12">
        <f>AVERAGE($I$1:$I$1000)</f>
        <v>18903.00776</v>
      </c>
      <c r="AK54" s="12">
        <f>AVERAGE($J$1:$J$1000)</f>
        <v>1.477877878</v>
      </c>
      <c r="AL54" s="12">
        <f>AVERAGE($K$1:$K$1000)</f>
        <v>5994.068769</v>
      </c>
      <c r="AM54" s="12">
        <f>AVERAGE($L$1:$L$1000)</f>
        <v>919403.3423</v>
      </c>
      <c r="AN54" s="12">
        <f>AVERAGE($N$1:$N$1000)</f>
        <v>30014781.92</v>
      </c>
      <c r="AO54" s="12">
        <f>AVERAGE($O$1:$O$1000)</f>
        <v>141.7077077</v>
      </c>
      <c r="AP54" s="12">
        <f>AVERAGE($P$1:$P$1000)</f>
        <v>3.591391391</v>
      </c>
      <c r="AQ54" s="12" t="str">
        <f>AVERAGE($Q$1:$Q$1000)</f>
        <v>#DIV/0!</v>
      </c>
      <c r="AR54" s="12" t="str">
        <f>AVERAGE($R$1:$R$1000)</f>
        <v>#DIV/0!</v>
      </c>
    </row>
    <row r="55" ht="15.75" customHeight="1">
      <c r="A55" s="4">
        <v>55.0</v>
      </c>
      <c r="B55" s="4" t="s">
        <v>148</v>
      </c>
      <c r="C55" s="4" t="s">
        <v>45</v>
      </c>
      <c r="D55" s="4" t="s">
        <v>20</v>
      </c>
      <c r="E55" s="4" t="s">
        <v>59</v>
      </c>
      <c r="F55" s="4" t="s">
        <v>21</v>
      </c>
      <c r="G55" s="4">
        <v>4.5</v>
      </c>
      <c r="H55" s="4">
        <v>1.25</v>
      </c>
      <c r="I55" s="6">
        <v>0.0</v>
      </c>
      <c r="J55" s="4">
        <v>1.8</v>
      </c>
      <c r="K55" s="7">
        <v>2057.0</v>
      </c>
      <c r="L55" s="4">
        <v>553000.0</v>
      </c>
      <c r="M55" s="8" t="str">
        <f t="shared" si="1"/>
        <v>Mid</v>
      </c>
      <c r="N55" s="4">
        <v>0.0</v>
      </c>
      <c r="O55" s="4">
        <v>28.0</v>
      </c>
      <c r="P55" s="4">
        <v>4.2</v>
      </c>
      <c r="Q55" s="4" t="s">
        <v>40</v>
      </c>
      <c r="R55" s="4" t="s">
        <v>29</v>
      </c>
      <c r="AA55" s="12" t="s">
        <v>149</v>
      </c>
      <c r="AB55" s="12">
        <f>SQRT(VAR($A$1:$A$1000)/COUNT($A$1:$A$1000))</f>
        <v>9.130152386</v>
      </c>
      <c r="AC55" s="12" t="str">
        <f>SQRT(VAR($B$1:$B$1000)/COUNT($B$1:$B$1000))</f>
        <v>#DIV/0!</v>
      </c>
      <c r="AD55" s="12" t="str">
        <f>SQRT(VAR($C$1:$C$1000)/COUNT($C$1:$C$1000))</f>
        <v>#DIV/0!</v>
      </c>
      <c r="AE55" s="12" t="str">
        <f>SQRT(VAR($D$1:$D$1000)/COUNT($D$1:$D$1000))</f>
        <v>#DIV/0!</v>
      </c>
      <c r="AF55" s="12" t="str">
        <f>SQRT(VAR($E$1:$E$1000)/COUNT($E$1:$E$1000))</f>
        <v>#DIV/0!</v>
      </c>
      <c r="AG55" s="12" t="str">
        <f>SQRT(VAR($F$1:$F$1000)/COUNT($F$1:$F$1000))</f>
        <v>#DIV/0!</v>
      </c>
      <c r="AH55" s="12">
        <f>SQRT(VAR($G$1:$G$1000)/COUNT($G$1:$G$1000))</f>
        <v>0.102541124</v>
      </c>
      <c r="AI55" s="12">
        <f>SQRT(VAR($H$1:$H$1000)/COUNT($H$1:$H$1000))</f>
        <v>59.33986243</v>
      </c>
      <c r="AJ55" s="12">
        <f>SQRT(VAR($I$1:$I$1000)/COUNT($I$1:$I$1000))</f>
        <v>1375.644108</v>
      </c>
      <c r="AK55" s="12">
        <f>SQRT(VAR($J$1:$J$1000)/COUNT($J$1:$J$1000))</f>
        <v>0.01819818564</v>
      </c>
      <c r="AL55" s="12">
        <f>SQRT(VAR($K$1:$K$1000)/COUNT($K$1:$K$1000))</f>
        <v>202.5793984</v>
      </c>
      <c r="AM55" s="12">
        <f>SQRT(VAR($L$1:$L$1000)/COUNT($L$1:$L$1000))</f>
        <v>54590.85139</v>
      </c>
      <c r="AN55" s="12">
        <f>SQRT(VAR($N$1:$N$1000)/COUNT($N$1:$N$1000))</f>
        <v>1987007.885</v>
      </c>
      <c r="AO55" s="12">
        <f>SQRT(VAR($O$1:$O$1000)/COUNT($O$1:$O$1000))</f>
        <v>7.780895615</v>
      </c>
      <c r="AP55" s="12">
        <f>SQRT(VAR($P$1:$P$1000)/COUNT($P$1:$P$1000))</f>
        <v>0.05687974518</v>
      </c>
      <c r="AQ55" s="12" t="str">
        <f>SQRT(VAR($Q$1:$Q$1000)/COUNT($Q$1:$Q$1000))</f>
        <v>#DIV/0!</v>
      </c>
      <c r="AR55" s="12" t="str">
        <f>SQRT(VAR($R$1:$R$1000)/COUNT($R$1:$R$1000))</f>
        <v>#DIV/0!</v>
      </c>
    </row>
    <row r="56" ht="15.75" customHeight="1">
      <c r="A56" s="4">
        <v>56.0</v>
      </c>
      <c r="B56" s="4" t="s">
        <v>150</v>
      </c>
      <c r="C56" s="4" t="s">
        <v>19</v>
      </c>
      <c r="D56" s="4" t="s">
        <v>20</v>
      </c>
      <c r="E56" s="4" t="s">
        <v>151</v>
      </c>
      <c r="F56" s="4" t="s">
        <v>152</v>
      </c>
      <c r="G56" s="4">
        <v>7.3</v>
      </c>
      <c r="H56" s="4">
        <v>427.0</v>
      </c>
      <c r="I56" s="6">
        <v>446.0</v>
      </c>
      <c r="J56" s="4">
        <v>1.3</v>
      </c>
      <c r="K56" s="7">
        <v>12373.0</v>
      </c>
      <c r="L56" s="4">
        <v>721000.0</v>
      </c>
      <c r="M56" s="8" t="str">
        <f t="shared" si="1"/>
        <v>Mid</v>
      </c>
      <c r="N56" s="4">
        <v>756000.0</v>
      </c>
      <c r="O56" s="4">
        <v>173.0</v>
      </c>
      <c r="P56" s="4">
        <v>4.8</v>
      </c>
      <c r="Q56" s="4" t="s">
        <v>36</v>
      </c>
      <c r="R56" s="4" t="s">
        <v>36</v>
      </c>
      <c r="AA56" s="12" t="s">
        <v>153</v>
      </c>
      <c r="AB56" s="12" t="str">
        <f>MODE($A$1:$A$1000)</f>
        <v>#N/A</v>
      </c>
      <c r="AC56" s="12" t="str">
        <f>MODE($B$1:$B$1000)</f>
        <v>#N/A</v>
      </c>
      <c r="AD56" s="12" t="str">
        <f>MODE($C$1:$C$1000)</f>
        <v>#N/A</v>
      </c>
      <c r="AE56" s="12" t="str">
        <f>MODE($D$1:$D$1000)</f>
        <v>#N/A</v>
      </c>
      <c r="AF56" s="12" t="str">
        <f>MODE($E$1:$E$1000)</f>
        <v>#N/A</v>
      </c>
      <c r="AG56" s="12" t="str">
        <f>MODE($F$1:$F$1000)</f>
        <v>#N/A</v>
      </c>
      <c r="AH56" s="12">
        <f>MODE($G$1:$G$1000)</f>
        <v>4.8</v>
      </c>
      <c r="AI56" s="12">
        <f>MODE($H$1:$H$1000)</f>
        <v>1</v>
      </c>
      <c r="AJ56" s="12">
        <f>MODE($I$1:$I$1000)</f>
        <v>0</v>
      </c>
      <c r="AK56" s="12">
        <f>MODE($J$1:$J$1000)</f>
        <v>1</v>
      </c>
      <c r="AL56" s="12">
        <f>MODE($K$1:$K$1000)</f>
        <v>7</v>
      </c>
      <c r="AM56" s="12">
        <f>MODE($L$1:$L$1000)</f>
        <v>1300</v>
      </c>
      <c r="AN56" s="12">
        <f>MODE($N$1:$N$1000)</f>
        <v>0</v>
      </c>
      <c r="AO56" s="12">
        <f>MODE($O$1:$O$1000)</f>
        <v>1</v>
      </c>
      <c r="AP56" s="12">
        <f>MODE($P$1:$P$1000)</f>
        <v>4.2</v>
      </c>
      <c r="AQ56" s="12" t="str">
        <f>MODE($Q$1:$Q$1000)</f>
        <v>#N/A</v>
      </c>
      <c r="AR56" s="12" t="str">
        <f>MODE($R$1:$R$1000)</f>
        <v>#N/A</v>
      </c>
    </row>
    <row r="57" ht="15.75" customHeight="1">
      <c r="A57" s="4">
        <v>57.0</v>
      </c>
      <c r="B57" s="4" t="s">
        <v>154</v>
      </c>
      <c r="C57" s="4" t="s">
        <v>80</v>
      </c>
      <c r="D57" s="4" t="s">
        <v>20</v>
      </c>
      <c r="E57" s="4" t="s">
        <v>21</v>
      </c>
      <c r="F57" s="4" t="s">
        <v>69</v>
      </c>
      <c r="G57" s="4">
        <v>5.8</v>
      </c>
      <c r="H57" s="5">
        <v>4221.0</v>
      </c>
      <c r="I57" s="6">
        <v>122314.0</v>
      </c>
      <c r="J57" s="4">
        <v>2.9</v>
      </c>
      <c r="K57" s="7">
        <v>11794.0</v>
      </c>
      <c r="L57" s="4">
        <v>7110000.0</v>
      </c>
      <c r="M57" s="8" t="str">
        <f t="shared" si="1"/>
        <v>Higher</v>
      </c>
      <c r="N57" s="4">
        <v>2.06E8</v>
      </c>
      <c r="O57" s="4">
        <v>906.0</v>
      </c>
      <c r="P57" s="4">
        <v>5.2</v>
      </c>
      <c r="Q57" s="4" t="s">
        <v>32</v>
      </c>
      <c r="R57" s="4" t="s">
        <v>23</v>
      </c>
      <c r="AA57" s="12" t="s">
        <v>155</v>
      </c>
      <c r="AB57" s="12">
        <f>MEDIAN($A$1:$A$1000)</f>
        <v>501</v>
      </c>
      <c r="AC57" s="12" t="str">
        <f>MEDIAN($B$1:$B$1000)</f>
        <v>#NUM!</v>
      </c>
      <c r="AD57" s="12" t="str">
        <f>MEDIAN($C$1:$C$1000)</f>
        <v>#NUM!</v>
      </c>
      <c r="AE57" s="12" t="str">
        <f>MEDIAN($D$1:$D$1000)</f>
        <v>#NUM!</v>
      </c>
      <c r="AF57" s="12" t="str">
        <f>MEDIAN($E$1:$E$1000)</f>
        <v>#NUM!</v>
      </c>
      <c r="AG57" s="12" t="str">
        <f>MEDIAN($F$1:$F$1000)</f>
        <v>#NUM!</v>
      </c>
      <c r="AH57" s="12">
        <f>MEDIAN($G$1:$G$1000)</f>
        <v>5.4</v>
      </c>
      <c r="AI57" s="12">
        <f>MEDIAN($H$1:$H$1000)</f>
        <v>426.5</v>
      </c>
      <c r="AJ57" s="12">
        <f>MEDIAN($I$1:$I$1000)</f>
        <v>4862</v>
      </c>
      <c r="AK57" s="12">
        <f>MEDIAN($J$1:$J$1000)</f>
        <v>1.3</v>
      </c>
      <c r="AL57" s="12">
        <f>MEDIAN($K$1:$K$1000)</f>
        <v>4125</v>
      </c>
      <c r="AM57" s="12">
        <f>MEDIAN($L$1:$L$1000)</f>
        <v>437000</v>
      </c>
      <c r="AN57" s="12">
        <f>MEDIAN($N$1:$N$1000)</f>
        <v>6950000</v>
      </c>
      <c r="AO57" s="12">
        <f>MEDIAN($O$1:$O$1000)</f>
        <v>55</v>
      </c>
      <c r="AP57" s="12">
        <f>MEDIAN($P$1:$P$1000)</f>
        <v>3.8</v>
      </c>
      <c r="AQ57" s="12" t="str">
        <f>MEDIAN($Q$1:$Q$1000)</f>
        <v>#NUM!</v>
      </c>
      <c r="AR57" s="12" t="str">
        <f>MEDIAN($R$1:$R$1000)</f>
        <v>#NUM!</v>
      </c>
    </row>
    <row r="58" ht="15.75" customHeight="1">
      <c r="A58" s="4">
        <v>58.0</v>
      </c>
      <c r="B58" s="4" t="s">
        <v>156</v>
      </c>
      <c r="C58" s="4" t="s">
        <v>19</v>
      </c>
      <c r="D58" s="4" t="s">
        <v>51</v>
      </c>
      <c r="E58" s="4" t="s">
        <v>157</v>
      </c>
      <c r="G58" s="4">
        <v>5.9</v>
      </c>
      <c r="H58" s="5">
        <v>2796.0</v>
      </c>
      <c r="I58" s="6">
        <v>43529.0</v>
      </c>
      <c r="J58" s="4">
        <v>1.0</v>
      </c>
      <c r="K58" s="7">
        <v>1614.0</v>
      </c>
      <c r="L58" s="4">
        <v>752000.0</v>
      </c>
      <c r="M58" s="8" t="str">
        <f t="shared" si="1"/>
        <v>Mid</v>
      </c>
      <c r="N58" s="4">
        <v>1.17E7</v>
      </c>
      <c r="O58" s="4">
        <v>1.0</v>
      </c>
      <c r="P58" s="4">
        <v>1.5</v>
      </c>
      <c r="Q58" s="4" t="s">
        <v>24</v>
      </c>
      <c r="R58" s="4" t="s">
        <v>29</v>
      </c>
      <c r="AA58" s="12" t="s">
        <v>158</v>
      </c>
      <c r="AB58" s="12">
        <f>QUARTILE($A$1:$A$1000, 1)</f>
        <v>251.5</v>
      </c>
      <c r="AC58" s="12" t="str">
        <f>QUARTILE($B$1:$B$1000, 1)</f>
        <v>#NUM!</v>
      </c>
      <c r="AD58" s="12" t="str">
        <f>QUARTILE($C$1:$C$1000, 1)</f>
        <v>#NUM!</v>
      </c>
      <c r="AE58" s="12" t="str">
        <f>QUARTILE($D$1:$D$1000, 1)</f>
        <v>#NUM!</v>
      </c>
      <c r="AF58" s="12" t="str">
        <f>QUARTILE($E$1:$E$1000, 1)</f>
        <v>#NUM!</v>
      </c>
      <c r="AG58" s="12" t="str">
        <f>QUARTILE($F$1:$F$1000, 1)</f>
        <v>#NUM!</v>
      </c>
      <c r="AH58" s="12">
        <f>QUARTILE($G$1:$G$1000, 1)</f>
        <v>4.2</v>
      </c>
      <c r="AI58" s="12">
        <f>QUARTILE($H$1:$H$1000, 1)</f>
        <v>177.25</v>
      </c>
      <c r="AJ58" s="12">
        <f>QUARTILE($I$1:$I$1000, 1)</f>
        <v>239.5</v>
      </c>
      <c r="AK58" s="12">
        <f>QUARTILE($J$1:$J$1000, 1)</f>
        <v>1.1</v>
      </c>
      <c r="AL58" s="12">
        <f>QUARTILE($K$1:$K$1000, 1)</f>
        <v>1118</v>
      </c>
      <c r="AM58" s="12">
        <f>QUARTILE($L$1:$L$1000, 1)</f>
        <v>187500</v>
      </c>
      <c r="AN58" s="12">
        <f>QUARTILE($N$1:$N$1000, 1)</f>
        <v>645500</v>
      </c>
      <c r="AO58" s="12">
        <f>QUARTILE($O$1:$O$1000, 1)</f>
        <v>16</v>
      </c>
      <c r="AP58" s="12">
        <f>QUARTILE($P$1:$P$1000, 1)</f>
        <v>2.2</v>
      </c>
      <c r="AQ58" s="12" t="str">
        <f>QUARTILE($Q$1:$Q$1000, 1)</f>
        <v>#NUM!</v>
      </c>
      <c r="AR58" s="12" t="str">
        <f>QUARTILE($R$1:$R$1000, 1)</f>
        <v>#NUM!</v>
      </c>
    </row>
    <row r="59" ht="15.75" customHeight="1">
      <c r="A59" s="4">
        <v>59.0</v>
      </c>
      <c r="B59" s="4" t="s">
        <v>159</v>
      </c>
      <c r="C59" s="4" t="s">
        <v>19</v>
      </c>
      <c r="D59" s="4" t="s">
        <v>20</v>
      </c>
      <c r="E59" s="4" t="s">
        <v>47</v>
      </c>
      <c r="F59" s="4" t="s">
        <v>49</v>
      </c>
      <c r="G59" s="4">
        <v>6.0</v>
      </c>
      <c r="H59" s="4">
        <v>987.0</v>
      </c>
      <c r="I59" s="6">
        <v>270.0</v>
      </c>
      <c r="J59" s="4">
        <v>1.1</v>
      </c>
      <c r="K59" s="7">
        <v>1967.0</v>
      </c>
      <c r="L59" s="4">
        <v>333000.0</v>
      </c>
      <c r="M59" s="8" t="str">
        <f t="shared" si="1"/>
        <v>Lower</v>
      </c>
      <c r="N59" s="4">
        <v>171000.0</v>
      </c>
      <c r="O59" s="4">
        <v>13.0</v>
      </c>
      <c r="P59" s="4">
        <v>0.9</v>
      </c>
      <c r="Q59" s="4" t="s">
        <v>32</v>
      </c>
      <c r="R59" s="4" t="s">
        <v>29</v>
      </c>
      <c r="AA59" s="12" t="s">
        <v>160</v>
      </c>
      <c r="AB59" s="12">
        <f>QUARTILE($A$1:$A$1000, 3)</f>
        <v>750.5</v>
      </c>
      <c r="AC59" s="12" t="str">
        <f>QUARTILE($B$1:$B$1000, 3)</f>
        <v>#NUM!</v>
      </c>
      <c r="AD59" s="12" t="str">
        <f>QUARTILE($C$1:$C$1000, 3)</f>
        <v>#NUM!</v>
      </c>
      <c r="AE59" s="12" t="str">
        <f>QUARTILE($D$1:$D$1000, 3)</f>
        <v>#NUM!</v>
      </c>
      <c r="AF59" s="12" t="str">
        <f>QUARTILE($E$1:$E$1000, 3)</f>
        <v>#NUM!</v>
      </c>
      <c r="AG59" s="12" t="str">
        <f>QUARTILE($F$1:$F$1000, 3)</f>
        <v>#NUM!</v>
      </c>
      <c r="AH59" s="12">
        <f>QUARTILE($G$1:$G$1000, 3)</f>
        <v>6.9</v>
      </c>
      <c r="AI59" s="12">
        <f>QUARTILE($H$1:$H$1000, 3)</f>
        <v>936.5</v>
      </c>
      <c r="AJ59" s="12">
        <f>QUARTILE($I$1:$I$1000, 3)</f>
        <v>19979</v>
      </c>
      <c r="AK59" s="12">
        <f>QUARTILE($J$1:$J$1000, 3)</f>
        <v>1.7</v>
      </c>
      <c r="AL59" s="12">
        <f>QUARTILE($K$1:$K$1000, 3)</f>
        <v>8764.5</v>
      </c>
      <c r="AM59" s="12">
        <f>QUARTILE($L$1:$L$1000, 3)</f>
        <v>889500</v>
      </c>
      <c r="AN59" s="12">
        <f>QUARTILE($N$1:$N$1000, 3)</f>
        <v>30150000</v>
      </c>
      <c r="AO59" s="12">
        <f>QUARTILE($O$1:$O$1000, 3)</f>
        <v>168</v>
      </c>
      <c r="AP59" s="12">
        <f>QUARTILE($P$1:$P$1000, 3)</f>
        <v>5.1</v>
      </c>
      <c r="AQ59" s="12" t="str">
        <f>QUARTILE($Q$1:$Q$1000, 3)</f>
        <v>#NUM!</v>
      </c>
      <c r="AR59" s="12" t="str">
        <f>QUARTILE($R$1:$R$1000, 3)</f>
        <v>#NUM!</v>
      </c>
    </row>
    <row r="60" ht="15.75" customHeight="1">
      <c r="A60" s="4">
        <v>60.0</v>
      </c>
      <c r="B60" s="4" t="s">
        <v>161</v>
      </c>
      <c r="C60" s="4" t="s">
        <v>100</v>
      </c>
      <c r="D60" s="4" t="s">
        <v>20</v>
      </c>
      <c r="E60" s="4" t="s">
        <v>21</v>
      </c>
      <c r="G60" s="4">
        <v>6.2</v>
      </c>
      <c r="H60" s="5">
        <v>5017.0</v>
      </c>
      <c r="I60" s="6">
        <v>0.0</v>
      </c>
      <c r="J60" s="4">
        <v>1.0</v>
      </c>
      <c r="K60" s="6">
        <v>191.0</v>
      </c>
      <c r="L60" s="4">
        <v>158000.0</v>
      </c>
      <c r="M60" s="8" t="str">
        <f t="shared" si="1"/>
        <v>Lower</v>
      </c>
      <c r="N60" s="4">
        <v>0.0</v>
      </c>
      <c r="O60" s="4">
        <v>1.0</v>
      </c>
      <c r="P60" s="4">
        <v>0.6</v>
      </c>
      <c r="Q60" s="4" t="s">
        <v>23</v>
      </c>
      <c r="R60" s="4" t="s">
        <v>29</v>
      </c>
      <c r="AA60" s="12" t="s">
        <v>162</v>
      </c>
      <c r="AB60" s="12">
        <f>VAR($A$1:$A$1000)</f>
        <v>83276.32292</v>
      </c>
      <c r="AC60" s="12" t="str">
        <f>VAR($B$1:$B$1000)</f>
        <v>#DIV/0!</v>
      </c>
      <c r="AD60" s="12" t="str">
        <f>VAR($C$1:$C$1000)</f>
        <v>#DIV/0!</v>
      </c>
      <c r="AE60" s="12" t="str">
        <f>VAR($D$1:$D$1000)</f>
        <v>#DIV/0!</v>
      </c>
      <c r="AF60" s="12" t="str">
        <f>VAR($E$1:$E$1000)</f>
        <v>#DIV/0!</v>
      </c>
      <c r="AG60" s="12" t="str">
        <f>VAR($F$1:$F$1000)</f>
        <v>#DIV/0!</v>
      </c>
      <c r="AH60" s="12">
        <f>VAR($G$1:$G$1000)</f>
        <v>10.50416743</v>
      </c>
      <c r="AI60" s="12">
        <f>VAR($H$1:$H$1000)</f>
        <v>3514176.834</v>
      </c>
      <c r="AJ60" s="12">
        <f>VAR($I$1:$I$1000)</f>
        <v>1890504315</v>
      </c>
      <c r="AK60" s="12">
        <f>VAR($J$1:$J$1000)</f>
        <v>0.3308427867</v>
      </c>
      <c r="AL60" s="12">
        <f>VAR($K$1:$K$1000)</f>
        <v>40997374.25</v>
      </c>
      <c r="AM60" s="12">
        <f>VAR($L$1:$L$1000)</f>
        <v>2977180894625</v>
      </c>
      <c r="AN60" s="12">
        <f>VAR($N$1:$N$1000)</f>
        <v>3.94425E+15</v>
      </c>
      <c r="AO60" s="12">
        <f>VAR($O$1:$O$1000)</f>
        <v>60481.79424</v>
      </c>
      <c r="AP60" s="12">
        <f>VAR($P$1:$P$1000)</f>
        <v>3.232070106</v>
      </c>
      <c r="AQ60" s="12" t="str">
        <f>VAR($Q$1:$Q$1000)</f>
        <v>#DIV/0!</v>
      </c>
      <c r="AR60" s="12" t="str">
        <f>VAR($R$1:$R$1000)</f>
        <v>#DIV/0!</v>
      </c>
    </row>
    <row r="61" ht="15.75" customHeight="1">
      <c r="A61" s="4">
        <v>61.0</v>
      </c>
      <c r="B61" s="4" t="s">
        <v>163</v>
      </c>
      <c r="C61" s="4" t="s">
        <v>39</v>
      </c>
      <c r="D61" s="4" t="s">
        <v>20</v>
      </c>
      <c r="E61" s="4" t="s">
        <v>59</v>
      </c>
      <c r="F61" s="4" t="s">
        <v>46</v>
      </c>
      <c r="G61" s="4">
        <v>4.5</v>
      </c>
      <c r="H61" s="5">
        <v>6163.0</v>
      </c>
      <c r="I61" s="6">
        <v>11542.0</v>
      </c>
      <c r="J61" s="4">
        <v>1.5</v>
      </c>
      <c r="K61" s="6">
        <v>248.0</v>
      </c>
      <c r="L61" s="4">
        <v>335000.0</v>
      </c>
      <c r="M61" s="8" t="str">
        <f t="shared" si="1"/>
        <v>Lower</v>
      </c>
      <c r="N61" s="4">
        <v>759000.0</v>
      </c>
      <c r="O61" s="4">
        <v>11.0</v>
      </c>
      <c r="P61" s="4">
        <v>0.2</v>
      </c>
      <c r="Q61" s="4" t="s">
        <v>28</v>
      </c>
      <c r="R61" s="4" t="s">
        <v>29</v>
      </c>
      <c r="AA61" s="12" t="s">
        <v>164</v>
      </c>
      <c r="AB61" s="12">
        <f>STDEV($A$1:$A$1000)</f>
        <v>288.5763728</v>
      </c>
      <c r="AC61" s="12" t="str">
        <f>STDEV($B$1:$B$1000)</f>
        <v>#DIV/0!</v>
      </c>
      <c r="AD61" s="12" t="str">
        <f>STDEV($C$1:$C$1000)</f>
        <v>#DIV/0!</v>
      </c>
      <c r="AE61" s="12" t="str">
        <f>STDEV($D$1:$D$1000)</f>
        <v>#DIV/0!</v>
      </c>
      <c r="AF61" s="12" t="str">
        <f>STDEV($E$1:$E$1000)</f>
        <v>#DIV/0!</v>
      </c>
      <c r="AG61" s="12" t="str">
        <f>STDEV($F$1:$F$1000)</f>
        <v>#DIV/0!</v>
      </c>
      <c r="AH61" s="12">
        <f>STDEV($G$1:$G$1000)</f>
        <v>3.241013334</v>
      </c>
      <c r="AI61" s="12">
        <f>STDEV($H$1:$H$1000)</f>
        <v>1874.613783</v>
      </c>
      <c r="AJ61" s="12">
        <f>STDEV($I$1:$I$1000)</f>
        <v>43479.93003</v>
      </c>
      <c r="AK61" s="12">
        <f>STDEV($J$1:$J$1000)</f>
        <v>0.5751893485</v>
      </c>
      <c r="AL61" s="12">
        <f>STDEV($K$1:$K$1000)</f>
        <v>6402.919198</v>
      </c>
      <c r="AM61" s="12">
        <f>STDEV($L$1:$L$1000)</f>
        <v>1725450.925</v>
      </c>
      <c r="AN61" s="12">
        <f>STDEV($N$1:$N$1000)</f>
        <v>62803281.25</v>
      </c>
      <c r="AO61" s="12">
        <f>STDEV($O$1:$O$1000)</f>
        <v>245.9304663</v>
      </c>
      <c r="AP61" s="12">
        <f>STDEV($P$1:$P$1000)</f>
        <v>1.797795902</v>
      </c>
      <c r="AQ61" s="12" t="str">
        <f>STDEV($Q$1:$Q$1000)</f>
        <v>#DIV/0!</v>
      </c>
      <c r="AR61" s="12" t="str">
        <f>STDEV($R$1:$R$1000)</f>
        <v>#DIV/0!</v>
      </c>
    </row>
    <row r="62" ht="15.75" customHeight="1">
      <c r="A62" s="4">
        <v>62.0</v>
      </c>
      <c r="B62" s="4" t="s">
        <v>165</v>
      </c>
      <c r="C62" s="4" t="s">
        <v>19</v>
      </c>
      <c r="D62" s="4" t="s">
        <v>20</v>
      </c>
      <c r="E62" s="4" t="s">
        <v>49</v>
      </c>
      <c r="F62" s="4" t="s">
        <v>21</v>
      </c>
      <c r="G62" s="4">
        <v>6.4</v>
      </c>
      <c r="H62" s="5">
        <v>1309.0</v>
      </c>
      <c r="I62" s="6">
        <v>2.79</v>
      </c>
      <c r="J62" s="4">
        <v>1.2</v>
      </c>
      <c r="K62" s="7">
        <v>6041.0</v>
      </c>
      <c r="L62" s="4">
        <v>1260000.0</v>
      </c>
      <c r="M62" s="8" t="str">
        <f t="shared" si="1"/>
        <v>Mid</v>
      </c>
      <c r="N62" s="4">
        <v>2690000.0</v>
      </c>
      <c r="O62" s="4">
        <v>40.0</v>
      </c>
      <c r="P62" s="4">
        <v>4.3</v>
      </c>
      <c r="Q62" s="4" t="s">
        <v>29</v>
      </c>
      <c r="R62" s="4" t="s">
        <v>23</v>
      </c>
      <c r="AA62" s="12" t="s">
        <v>166</v>
      </c>
      <c r="AB62" s="12">
        <f>KURT($A$1:$A$1000)</f>
        <v>-1.199334688</v>
      </c>
      <c r="AC62" s="12" t="str">
        <f>KURT($B$1:$B$1000)</f>
        <v>#DIV/0!</v>
      </c>
      <c r="AD62" s="12" t="str">
        <f>KURT($C$1:$C$1000)</f>
        <v>#DIV/0!</v>
      </c>
      <c r="AE62" s="12" t="str">
        <f>KURT($D$1:$D$1000)</f>
        <v>#DIV/0!</v>
      </c>
      <c r="AF62" s="12" t="str">
        <f>KURT($E$1:$E$1000)</f>
        <v>#DIV/0!</v>
      </c>
      <c r="AG62" s="12" t="str">
        <f>KURT($F$1:$F$1000)</f>
        <v>#DIV/0!</v>
      </c>
      <c r="AH62" s="12">
        <f>KURT($G$1:$G$1000)</f>
        <v>10.18776152</v>
      </c>
      <c r="AI62" s="12">
        <f>KURT($H$1:$H$1000)</f>
        <v>34.65145142</v>
      </c>
      <c r="AJ62" s="12">
        <f>KURT($I$1:$I$1000)</f>
        <v>39.7978786</v>
      </c>
      <c r="AK62" s="12">
        <f>KURT($J$1:$J$1000)</f>
        <v>36.8429349</v>
      </c>
      <c r="AL62" s="12">
        <f>KURT($K$1:$K$1000)</f>
        <v>6.823634023</v>
      </c>
      <c r="AM62" s="12">
        <f>KURT($L$1:$L$1000)</f>
        <v>36.24928748</v>
      </c>
      <c r="AN62" s="12">
        <f>KURT($N$1:$N$1000)</f>
        <v>25.91740184</v>
      </c>
      <c r="AO62" s="12">
        <f>KURT($O$1:$O$1000)</f>
        <v>37.87337495</v>
      </c>
      <c r="AP62" s="12">
        <f>KURT($P$1:$P$1000)</f>
        <v>-0.9750658469</v>
      </c>
      <c r="AQ62" s="12" t="str">
        <f>KURT($Q$1:$Q$1000)</f>
        <v>#DIV/0!</v>
      </c>
      <c r="AR62" s="12" t="str">
        <f>KURT($R$1:$R$1000)</f>
        <v>#DIV/0!</v>
      </c>
    </row>
    <row r="63" ht="15.75" customHeight="1">
      <c r="A63" s="4">
        <v>63.0</v>
      </c>
      <c r="B63" s="4" t="s">
        <v>167</v>
      </c>
      <c r="C63" s="4" t="s">
        <v>19</v>
      </c>
      <c r="D63" s="4" t="s">
        <v>20</v>
      </c>
      <c r="E63" s="4" t="s">
        <v>62</v>
      </c>
      <c r="F63" s="4" t="s">
        <v>69</v>
      </c>
      <c r="G63" s="4">
        <v>6.3</v>
      </c>
      <c r="H63" s="5">
        <v>1281.0</v>
      </c>
      <c r="I63" s="6">
        <v>44445.0</v>
      </c>
      <c r="J63" s="4">
        <v>1.0</v>
      </c>
      <c r="K63" s="7">
        <v>10637.0</v>
      </c>
      <c r="L63" s="4">
        <v>2029999.0</v>
      </c>
      <c r="M63" s="8" t="str">
        <f t="shared" si="1"/>
        <v>Mid</v>
      </c>
      <c r="N63" s="4">
        <v>7.05E7</v>
      </c>
      <c r="O63" s="4">
        <v>36.0</v>
      </c>
      <c r="P63" s="4">
        <v>4.9</v>
      </c>
      <c r="Q63" s="4" t="s">
        <v>32</v>
      </c>
      <c r="R63" s="4" t="s">
        <v>29</v>
      </c>
      <c r="AA63" s="12" t="s">
        <v>168</v>
      </c>
      <c r="AB63" s="12">
        <f>SKEW($A$1:$A$1000)</f>
        <v>-0.0005196278515</v>
      </c>
      <c r="AC63" s="12" t="str">
        <f>SKEW($B$1:$B$1000)</f>
        <v>#DIV/0!</v>
      </c>
      <c r="AD63" s="12" t="str">
        <f>SKEW($C$1:$C$1000)</f>
        <v>#DIV/0!</v>
      </c>
      <c r="AE63" s="12" t="str">
        <f>SKEW($D$1:$D$1000)</f>
        <v>#DIV/0!</v>
      </c>
      <c r="AF63" s="12" t="str">
        <f>SKEW($E$1:$E$1000)</f>
        <v>#DIV/0!</v>
      </c>
      <c r="AG63" s="12" t="str">
        <f>SKEW($F$1:$F$1000)</f>
        <v>#DIV/0!</v>
      </c>
      <c r="AH63" s="12">
        <f>SKEW($G$1:$G$1000)</f>
        <v>2.746078597</v>
      </c>
      <c r="AI63" s="12">
        <f>SKEW($H$1:$H$1000)</f>
        <v>5.077451895</v>
      </c>
      <c r="AJ63" s="12">
        <f>SKEW($I$1:$I$1000)</f>
        <v>5.571146492</v>
      </c>
      <c r="AK63" s="12">
        <f>SKEW($J$1:$J$1000)</f>
        <v>3.849490576</v>
      </c>
      <c r="AL63" s="12">
        <f>SKEW($K$1:$K$1000)</f>
        <v>1.995420764</v>
      </c>
      <c r="AM63" s="12">
        <f>SKEW($L$1:$L$1000)</f>
        <v>5.261278123</v>
      </c>
      <c r="AN63" s="12">
        <f>SKEW($N$1:$N$1000)</f>
        <v>4.465418038</v>
      </c>
      <c r="AO63" s="12">
        <f>SKEW($O$1:$O$1000)</f>
        <v>4.913046417</v>
      </c>
      <c r="AP63" s="12">
        <f>SKEW($P$1:$P$1000)</f>
        <v>-0.1549638565</v>
      </c>
      <c r="AQ63" s="12" t="str">
        <f>SKEW($Q$1:$Q$1000)</f>
        <v>#DIV/0!</v>
      </c>
      <c r="AR63" s="12" t="str">
        <f>SKEW($R$1:$R$1000)</f>
        <v>#DIV/0!</v>
      </c>
    </row>
    <row r="64" ht="15.75" customHeight="1">
      <c r="A64" s="4">
        <v>64.0</v>
      </c>
      <c r="B64" s="4" t="s">
        <v>169</v>
      </c>
      <c r="C64" s="4" t="s">
        <v>19</v>
      </c>
      <c r="D64" s="4" t="s">
        <v>20</v>
      </c>
      <c r="E64" s="4" t="s">
        <v>21</v>
      </c>
      <c r="F64" s="4" t="s">
        <v>46</v>
      </c>
      <c r="G64" s="4">
        <v>5.5</v>
      </c>
      <c r="H64" s="5">
        <v>1443.0</v>
      </c>
      <c r="I64" s="6">
        <v>71268.0</v>
      </c>
      <c r="J64" s="4">
        <v>2.0</v>
      </c>
      <c r="K64" s="7">
        <v>9697.0</v>
      </c>
      <c r="L64" s="4">
        <v>2080000.0</v>
      </c>
      <c r="M64" s="8" t="str">
        <f t="shared" si="1"/>
        <v>Mid</v>
      </c>
      <c r="N64" s="4">
        <v>1.03E8</v>
      </c>
      <c r="O64" s="4">
        <v>323.0</v>
      </c>
      <c r="P64" s="4">
        <v>4.7</v>
      </c>
      <c r="Q64" s="4" t="s">
        <v>40</v>
      </c>
      <c r="R64" s="4" t="s">
        <v>36</v>
      </c>
      <c r="AA64" s="12" t="s">
        <v>170</v>
      </c>
      <c r="AB64" s="12">
        <f>MAX($A$1:$A$1000)-MIN($A$1:$A$1000)</f>
        <v>999</v>
      </c>
      <c r="AC64" s="12">
        <f>MAX($B$1:$B$1000)-MIN($B$1:$B$1000)</f>
        <v>0</v>
      </c>
      <c r="AD64" s="12">
        <f>MAX($C$1:$C$1000)-MIN($C$1:$C$1000)</f>
        <v>0</v>
      </c>
      <c r="AE64" s="12">
        <f>MAX($D$1:$D$1000)-MIN($D$1:$D$1000)</f>
        <v>0</v>
      </c>
      <c r="AF64" s="12">
        <f>MAX($E$1:$E$1000)-MIN($E$1:$E$1000)</f>
        <v>0</v>
      </c>
      <c r="AG64" s="12">
        <f>MAX($F$1:$F$1000)-MIN($F$1:$F$1000)</f>
        <v>0</v>
      </c>
      <c r="AH64" s="12">
        <f>MAX($G$1:$G$1000)-MIN($G$1:$G$1000)</f>
        <v>22.7</v>
      </c>
      <c r="AI64" s="12">
        <f>MAX($H$1:$H$1000)-MIN($H$1:$H$1000)</f>
        <v>20166</v>
      </c>
      <c r="AJ64" s="12">
        <f>MAX($I$1:$I$1000)-MIN($I$1:$I$1000)</f>
        <v>481615</v>
      </c>
      <c r="AK64" s="12">
        <f>MAX($J$1:$J$1000)-MIN($J$1:$J$1000)</f>
        <v>8.3</v>
      </c>
      <c r="AL64" s="12">
        <f>MAX($K$1:$K$1000)-MIN($K$1:$K$1000)</f>
        <v>52430.99</v>
      </c>
      <c r="AM64" s="12">
        <f>MAX($L$1:$L$1000)-MIN($L$1:$L$1000)</f>
        <v>19000000</v>
      </c>
      <c r="AN64" s="12">
        <f>MAX($N$1:$N$1000)-MIN($N$1:$N$1000)</f>
        <v>572000000</v>
      </c>
      <c r="AO64" s="12">
        <f>MAX($O$1:$O$1000)-MIN($O$1:$O$1000)</f>
        <v>2979</v>
      </c>
      <c r="AP64" s="12">
        <f>MAX($P$1:$P$1000)-MIN($P$1:$P$1000)</f>
        <v>7</v>
      </c>
      <c r="AQ64" s="12">
        <f>MAX($Q$1:$Q$1000)-MIN($Q$1:$Q$1000)</f>
        <v>0</v>
      </c>
      <c r="AR64" s="12">
        <f>MAX($R$1:$R$1000)-MIN($R$1:$R$1000)</f>
        <v>0</v>
      </c>
    </row>
    <row r="65" ht="15.75" customHeight="1">
      <c r="A65" s="4">
        <v>65.0</v>
      </c>
      <c r="B65" s="4" t="s">
        <v>171</v>
      </c>
      <c r="C65" s="4" t="s">
        <v>61</v>
      </c>
      <c r="D65" s="4" t="s">
        <v>20</v>
      </c>
      <c r="E65" s="4" t="s">
        <v>47</v>
      </c>
      <c r="F65" s="4" t="s">
        <v>21</v>
      </c>
      <c r="G65" s="4">
        <v>5.1</v>
      </c>
      <c r="H65" s="5">
        <v>9901.0</v>
      </c>
      <c r="I65" s="6">
        <v>49751.0</v>
      </c>
      <c r="J65" s="4">
        <v>1.0</v>
      </c>
      <c r="K65" s="6">
        <v>21.0</v>
      </c>
      <c r="L65" s="4">
        <v>40400.0</v>
      </c>
      <c r="M65" s="8" t="str">
        <f t="shared" si="1"/>
        <v>Lower</v>
      </c>
      <c r="N65" s="4">
        <v>201000.0</v>
      </c>
      <c r="O65" s="4">
        <v>3.0</v>
      </c>
      <c r="P65" s="4">
        <v>0.0</v>
      </c>
      <c r="Q65" s="4" t="s">
        <v>23</v>
      </c>
      <c r="R65" s="4" t="s">
        <v>28</v>
      </c>
      <c r="AA65" s="12" t="s">
        <v>172</v>
      </c>
      <c r="AB65" s="12">
        <f>MIN($A$1:$A$1000)</f>
        <v>1</v>
      </c>
      <c r="AC65" s="12">
        <f>MIN($B$1:$B$1000)</f>
        <v>0</v>
      </c>
      <c r="AD65" s="12">
        <f>MIN($C$1:$C$1000)</f>
        <v>0</v>
      </c>
      <c r="AE65" s="12">
        <f>MIN($D$1:$D$1000)</f>
        <v>0</v>
      </c>
      <c r="AF65" s="12">
        <f>MIN($E$1:$E$1000)</f>
        <v>0</v>
      </c>
      <c r="AG65" s="12">
        <f>MIN($F$1:$F$1000)</f>
        <v>0</v>
      </c>
      <c r="AH65" s="12">
        <f>MIN($G$1:$G$1000)</f>
        <v>1.2</v>
      </c>
      <c r="AI65" s="12">
        <f>MIN($H$1:$H$1000)</f>
        <v>-1277</v>
      </c>
      <c r="AJ65" s="12">
        <f>MIN($I$1:$I$1000)</f>
        <v>0</v>
      </c>
      <c r="AK65" s="12">
        <f>MIN($J$1:$J$1000)</f>
        <v>1</v>
      </c>
      <c r="AL65" s="12">
        <f>MIN($K$1:$K$1000)</f>
        <v>1.01</v>
      </c>
      <c r="AM65" s="12">
        <f>MIN($L$1:$L$1000)</f>
        <v>0</v>
      </c>
      <c r="AN65" s="12">
        <f>MIN($N$1:$N$1000)</f>
        <v>0</v>
      </c>
      <c r="AO65" s="12">
        <f>MIN($O$1:$O$1000)</f>
        <v>1</v>
      </c>
      <c r="AP65" s="12">
        <f>MIN($P$1:$P$1000)</f>
        <v>0</v>
      </c>
      <c r="AQ65" s="12">
        <f>MIN($Q$1:$Q$1000)</f>
        <v>0</v>
      </c>
      <c r="AR65" s="12">
        <f>MIN($R$1:$R$1000)</f>
        <v>0</v>
      </c>
    </row>
    <row r="66" ht="15.75" customHeight="1">
      <c r="A66" s="4">
        <v>66.0</v>
      </c>
      <c r="B66" s="4" t="s">
        <v>173</v>
      </c>
      <c r="C66" s="4" t="s">
        <v>39</v>
      </c>
      <c r="D66" s="4" t="s">
        <v>20</v>
      </c>
      <c r="E66" s="4" t="s">
        <v>21</v>
      </c>
      <c r="F66" s="4" t="s">
        <v>42</v>
      </c>
      <c r="G66" s="4">
        <v>3.7</v>
      </c>
      <c r="H66" s="5">
        <v>11093.0</v>
      </c>
      <c r="I66" s="6">
        <v>38471.0</v>
      </c>
      <c r="J66" s="4">
        <v>2.5</v>
      </c>
      <c r="K66" s="7">
        <v>3404.0</v>
      </c>
      <c r="L66" s="4">
        <v>9610000.0</v>
      </c>
      <c r="M66" s="8" t="str">
        <f t="shared" si="1"/>
        <v>Higher</v>
      </c>
      <c r="N66" s="4">
        <v>3.3299999E7</v>
      </c>
      <c r="O66" s="4">
        <v>328.0</v>
      </c>
      <c r="P66" s="4">
        <v>4.2</v>
      </c>
      <c r="Q66" s="4" t="s">
        <v>40</v>
      </c>
      <c r="R66" s="4" t="s">
        <v>28</v>
      </c>
      <c r="AA66" s="12" t="s">
        <v>174</v>
      </c>
      <c r="AB66" s="12">
        <f>MAX($A$1:$A$1000)</f>
        <v>1000</v>
      </c>
      <c r="AC66" s="12">
        <f>MAX($B$1:$B$1000)</f>
        <v>0</v>
      </c>
      <c r="AD66" s="12">
        <f>MAX($C$1:$C$1000)</f>
        <v>0</v>
      </c>
      <c r="AE66" s="12">
        <f>MAX($D$1:$D$1000)</f>
        <v>0</v>
      </c>
      <c r="AF66" s="12">
        <f>MAX($E$1:$E$1000)</f>
        <v>0</v>
      </c>
      <c r="AG66" s="12">
        <f>MAX($F$1:$F$1000)</f>
        <v>0</v>
      </c>
      <c r="AH66" s="12">
        <f>MAX($G$1:$G$1000)</f>
        <v>23.9</v>
      </c>
      <c r="AI66" s="12">
        <f>MAX($H$1:$H$1000)</f>
        <v>18889</v>
      </c>
      <c r="AJ66" s="12">
        <f>MAX($I$1:$I$1000)</f>
        <v>481615</v>
      </c>
      <c r="AK66" s="12">
        <f>MAX($J$1:$J$1000)</f>
        <v>9.3</v>
      </c>
      <c r="AL66" s="12">
        <f>MAX($K$1:$K$1000)</f>
        <v>52432</v>
      </c>
      <c r="AM66" s="12">
        <f>MAX($L$1:$L$1000)</f>
        <v>19000000</v>
      </c>
      <c r="AN66" s="12">
        <f>MAX($N$1:$N$1000)</f>
        <v>572000000</v>
      </c>
      <c r="AO66" s="12">
        <f>MAX($O$1:$O$1000)</f>
        <v>2980</v>
      </c>
      <c r="AP66" s="12">
        <f>MAX($P$1:$P$1000)</f>
        <v>7</v>
      </c>
      <c r="AQ66" s="12">
        <f>MAX($Q$1:$Q$1000)</f>
        <v>0</v>
      </c>
      <c r="AR66" s="12">
        <f>MAX($R$1:$R$1000)</f>
        <v>0</v>
      </c>
    </row>
    <row r="67" ht="15.75" customHeight="1">
      <c r="A67" s="4">
        <v>67.0</v>
      </c>
      <c r="B67" s="4" t="s">
        <v>175</v>
      </c>
      <c r="C67" s="4" t="s">
        <v>19</v>
      </c>
      <c r="D67" s="4" t="s">
        <v>20</v>
      </c>
      <c r="E67" s="4" t="s">
        <v>59</v>
      </c>
      <c r="F67" s="4" t="s">
        <v>176</v>
      </c>
      <c r="G67" s="4">
        <v>4.8</v>
      </c>
      <c r="H67" s="5">
        <v>1029.0</v>
      </c>
      <c r="I67" s="6">
        <v>348.0</v>
      </c>
      <c r="J67" s="4">
        <v>1.7</v>
      </c>
      <c r="K67" s="7">
        <v>4668.0</v>
      </c>
      <c r="L67" s="4">
        <v>935000.0</v>
      </c>
      <c r="M67" s="8" t="str">
        <f t="shared" si="1"/>
        <v>Mid</v>
      </c>
      <c r="N67" s="4">
        <v>316000.0</v>
      </c>
      <c r="O67" s="4">
        <v>80.0</v>
      </c>
      <c r="P67" s="4">
        <v>5.1</v>
      </c>
      <c r="Q67" s="4" t="s">
        <v>23</v>
      </c>
      <c r="R67" s="4" t="s">
        <v>29</v>
      </c>
      <c r="AA67" s="12" t="s">
        <v>177</v>
      </c>
      <c r="AB67" s="12">
        <f>SUM($A$1:$A$1000)</f>
        <v>500472</v>
      </c>
      <c r="AC67" s="12">
        <f>SUM($B$1:$B$1000)</f>
        <v>0</v>
      </c>
      <c r="AD67" s="12">
        <f>SUM($C$1:$C$1000)</f>
        <v>0</v>
      </c>
      <c r="AE67" s="12">
        <f>SUM($D$1:$D$1000)</f>
        <v>0</v>
      </c>
      <c r="AF67" s="12">
        <f>SUM($E$1:$E$1000)</f>
        <v>0</v>
      </c>
      <c r="AG67" s="12">
        <f>SUM($F$1:$F$1000)</f>
        <v>0</v>
      </c>
      <c r="AH67" s="12">
        <f>SUM($G$1:$G$1000)</f>
        <v>5990.7</v>
      </c>
      <c r="AI67" s="12">
        <f>SUM($H$1:$H$1000)</f>
        <v>986377.96</v>
      </c>
      <c r="AJ67" s="12">
        <f>SUM($I$1:$I$1000)</f>
        <v>18884104.75</v>
      </c>
      <c r="AK67" s="12">
        <f>SUM($J$1:$J$1000)</f>
        <v>1476.4</v>
      </c>
      <c r="AL67" s="12">
        <f>SUM($K$1:$K$1000)</f>
        <v>5988074.7</v>
      </c>
      <c r="AM67" s="12">
        <f>SUM($L$1:$L$1000)</f>
        <v>918483939</v>
      </c>
      <c r="AN67" s="12">
        <f>SUM($N$1:$N$1000)</f>
        <v>29984767142</v>
      </c>
      <c r="AO67" s="12">
        <f>SUM($O$1:$O$1000)</f>
        <v>141566</v>
      </c>
      <c r="AP67" s="12">
        <f>SUM($P$1:$P$1000)</f>
        <v>3587.8</v>
      </c>
      <c r="AQ67" s="12">
        <f>SUM($Q$1:$Q$1000)</f>
        <v>0</v>
      </c>
      <c r="AR67" s="12">
        <f>SUM($R$1:$R$1000)</f>
        <v>0</v>
      </c>
    </row>
    <row r="68" ht="15.75" customHeight="1">
      <c r="A68" s="4">
        <v>68.0</v>
      </c>
      <c r="B68" s="4" t="s">
        <v>178</v>
      </c>
      <c r="C68" s="4" t="s">
        <v>19</v>
      </c>
      <c r="D68" s="4" t="s">
        <v>20</v>
      </c>
      <c r="E68" s="4" t="s">
        <v>126</v>
      </c>
      <c r="F68" s="4" t="s">
        <v>95</v>
      </c>
      <c r="G68" s="4">
        <v>9.1</v>
      </c>
      <c r="H68" s="4">
        <v>800.0</v>
      </c>
      <c r="I68" s="6">
        <v>39761.0</v>
      </c>
      <c r="J68" s="4">
        <v>1.2</v>
      </c>
      <c r="K68" s="7">
        <v>14685.0</v>
      </c>
      <c r="L68" s="4">
        <v>1260000.0</v>
      </c>
      <c r="M68" s="8" t="str">
        <f t="shared" si="1"/>
        <v>Mid</v>
      </c>
      <c r="N68" s="4">
        <v>6.27E7</v>
      </c>
      <c r="O68" s="4">
        <v>62.0</v>
      </c>
      <c r="P68" s="4">
        <v>6.8</v>
      </c>
      <c r="Q68" s="4" t="s">
        <v>36</v>
      </c>
      <c r="R68" s="4" t="s">
        <v>23</v>
      </c>
      <c r="AA68" s="12" t="s">
        <v>179</v>
      </c>
      <c r="AB68" s="12">
        <f>COUNT($A$1:$A$1000)</f>
        <v>999</v>
      </c>
      <c r="AC68" s="12">
        <f>COUNT($B$1:$B$1000)</f>
        <v>0</v>
      </c>
      <c r="AD68" s="12">
        <f>COUNT($C$1:$C$1000)</f>
        <v>0</v>
      </c>
      <c r="AE68" s="12">
        <f>COUNT($D$1:$D$1000)</f>
        <v>0</v>
      </c>
      <c r="AF68" s="12">
        <f>COUNT($E$1:$E$1000)</f>
        <v>0</v>
      </c>
      <c r="AG68" s="12">
        <f>COUNT($F$1:$F$1000)</f>
        <v>0</v>
      </c>
      <c r="AH68" s="12">
        <f>COUNT($G$1:$G$1000)</f>
        <v>999</v>
      </c>
      <c r="AI68" s="12">
        <f>COUNT($H$1:$H$1000)</f>
        <v>998</v>
      </c>
      <c r="AJ68" s="12">
        <f>COUNT($I$1:$I$1000)</f>
        <v>999</v>
      </c>
      <c r="AK68" s="12">
        <f>COUNT($J$1:$J$1000)</f>
        <v>999</v>
      </c>
      <c r="AL68" s="12">
        <f>COUNT($K$1:$K$1000)</f>
        <v>999</v>
      </c>
      <c r="AM68" s="12">
        <f>COUNT($L$1:$L$1000)</f>
        <v>999</v>
      </c>
      <c r="AN68" s="12">
        <f>COUNT($N$1:$N$1000)</f>
        <v>999</v>
      </c>
      <c r="AO68" s="12">
        <f>COUNT($O$1:$O$1000)</f>
        <v>999</v>
      </c>
      <c r="AP68" s="12">
        <f>COUNT($P$1:$P$1000)</f>
        <v>999</v>
      </c>
      <c r="AQ68" s="12">
        <f>COUNT($Q$1:$Q$1000)</f>
        <v>0</v>
      </c>
      <c r="AR68" s="12">
        <f>COUNT($R$1:$R$1000)</f>
        <v>0</v>
      </c>
    </row>
    <row r="69" ht="15.75" customHeight="1">
      <c r="A69" s="4">
        <v>69.0</v>
      </c>
      <c r="B69" s="4" t="s">
        <v>180</v>
      </c>
      <c r="C69" s="4" t="s">
        <v>19</v>
      </c>
      <c r="D69" s="4" t="s">
        <v>20</v>
      </c>
      <c r="E69" s="4" t="s">
        <v>21</v>
      </c>
      <c r="F69" s="4" t="s">
        <v>46</v>
      </c>
      <c r="G69" s="4">
        <v>4.1</v>
      </c>
      <c r="H69" s="4">
        <v>550.0</v>
      </c>
      <c r="I69" s="6">
        <v>29722.0</v>
      </c>
      <c r="J69" s="4">
        <v>1.4</v>
      </c>
      <c r="K69" s="6">
        <v>6.94</v>
      </c>
      <c r="L69" s="4">
        <v>1100000.0</v>
      </c>
      <c r="M69" s="8" t="str">
        <f t="shared" si="1"/>
        <v>Mid</v>
      </c>
      <c r="N69" s="4">
        <v>5.47E7</v>
      </c>
      <c r="O69" s="4">
        <v>161.0</v>
      </c>
      <c r="P69" s="4">
        <v>4.3</v>
      </c>
      <c r="Q69" s="4" t="s">
        <v>24</v>
      </c>
      <c r="R69" s="4" t="s">
        <v>24</v>
      </c>
    </row>
    <row r="70" ht="15.75" customHeight="1">
      <c r="A70" s="4">
        <v>70.0</v>
      </c>
      <c r="B70" s="4" t="s">
        <v>181</v>
      </c>
      <c r="C70" s="4" t="s">
        <v>80</v>
      </c>
      <c r="D70" s="4" t="s">
        <v>20</v>
      </c>
      <c r="E70" s="4" t="s">
        <v>21</v>
      </c>
      <c r="F70" s="4" t="s">
        <v>59</v>
      </c>
      <c r="G70" s="4">
        <v>4.3</v>
      </c>
      <c r="H70" s="4">
        <v>675.0</v>
      </c>
      <c r="I70" s="6">
        <v>152.0</v>
      </c>
      <c r="J70" s="4">
        <v>2.4</v>
      </c>
      <c r="K70" s="7">
        <v>4065.0</v>
      </c>
      <c r="L70" s="4">
        <v>612000.0</v>
      </c>
      <c r="M70" s="8" t="str">
        <f t="shared" si="1"/>
        <v>Mid</v>
      </c>
      <c r="N70" s="4">
        <v>138000.0</v>
      </c>
      <c r="O70" s="4">
        <v>219.0</v>
      </c>
      <c r="P70" s="4">
        <v>6.7</v>
      </c>
      <c r="Q70" s="4" t="s">
        <v>40</v>
      </c>
      <c r="R70" s="4" t="s">
        <v>23</v>
      </c>
    </row>
    <row r="71" ht="15.75" customHeight="1">
      <c r="A71" s="4">
        <v>71.0</v>
      </c>
      <c r="B71" s="4" t="s">
        <v>182</v>
      </c>
      <c r="C71" s="4" t="s">
        <v>19</v>
      </c>
      <c r="D71" s="4" t="s">
        <v>20</v>
      </c>
      <c r="E71" s="4" t="s">
        <v>31</v>
      </c>
      <c r="F71" s="4" t="s">
        <v>183</v>
      </c>
      <c r="G71" s="4">
        <v>7.7</v>
      </c>
      <c r="H71" s="4">
        <v>3.03</v>
      </c>
      <c r="I71" s="6">
        <v>178397.0</v>
      </c>
      <c r="J71" s="4">
        <v>1.3</v>
      </c>
      <c r="K71" s="7">
        <v>14679.0</v>
      </c>
      <c r="L71" s="4">
        <v>5310000.0</v>
      </c>
      <c r="M71" s="8" t="str">
        <f t="shared" si="1"/>
        <v>Higher</v>
      </c>
      <c r="N71" s="4">
        <v>3.01E8</v>
      </c>
      <c r="O71" s="4">
        <v>187.0</v>
      </c>
      <c r="P71" s="4">
        <v>4.8</v>
      </c>
      <c r="Q71" s="4" t="s">
        <v>40</v>
      </c>
      <c r="R71" s="4" t="s">
        <v>28</v>
      </c>
      <c r="AM71" s="13" t="s">
        <v>184</v>
      </c>
    </row>
    <row r="72" ht="15.75" customHeight="1">
      <c r="A72" s="4">
        <v>72.0</v>
      </c>
      <c r="B72" s="4" t="s">
        <v>185</v>
      </c>
      <c r="C72" s="4" t="s">
        <v>61</v>
      </c>
      <c r="D72" s="4" t="s">
        <v>51</v>
      </c>
      <c r="E72" s="4" t="s">
        <v>47</v>
      </c>
      <c r="F72" s="4" t="s">
        <v>71</v>
      </c>
      <c r="G72" s="4">
        <v>7.5</v>
      </c>
      <c r="H72" s="5">
        <v>1378.0</v>
      </c>
      <c r="I72" s="6">
        <v>58.46</v>
      </c>
      <c r="J72" s="4">
        <v>1.0</v>
      </c>
      <c r="K72" s="7">
        <v>2985.0</v>
      </c>
      <c r="L72" s="4">
        <v>554000.0</v>
      </c>
      <c r="M72" s="8" t="str">
        <f t="shared" si="1"/>
        <v>Mid</v>
      </c>
      <c r="N72" s="4">
        <v>2.34E7</v>
      </c>
      <c r="O72" s="4">
        <v>2.0</v>
      </c>
      <c r="P72" s="4">
        <v>1.9</v>
      </c>
      <c r="Q72" s="4" t="s">
        <v>29</v>
      </c>
      <c r="R72" s="4" t="s">
        <v>24</v>
      </c>
      <c r="AM72" s="13" t="s">
        <v>186</v>
      </c>
    </row>
    <row r="73" ht="15.75" customHeight="1">
      <c r="A73" s="4">
        <v>73.0</v>
      </c>
      <c r="B73" s="4" t="s">
        <v>187</v>
      </c>
      <c r="C73" s="4" t="s">
        <v>56</v>
      </c>
      <c r="D73" s="4" t="s">
        <v>20</v>
      </c>
      <c r="E73" s="4" t="s">
        <v>21</v>
      </c>
      <c r="F73" s="4" t="s">
        <v>49</v>
      </c>
      <c r="G73" s="4">
        <v>4.9</v>
      </c>
      <c r="H73" s="5">
        <v>1533.0</v>
      </c>
      <c r="I73" s="6">
        <v>60566.0</v>
      </c>
      <c r="J73" s="4">
        <v>1.8</v>
      </c>
      <c r="K73" s="7">
        <v>8865.0</v>
      </c>
      <c r="L73" s="4">
        <v>2900000.0</v>
      </c>
      <c r="M73" s="8" t="str">
        <f t="shared" si="1"/>
        <v>Mid</v>
      </c>
      <c r="N73" s="4">
        <v>1.14E8</v>
      </c>
      <c r="O73" s="4">
        <v>482.0</v>
      </c>
      <c r="P73" s="4">
        <v>4.7</v>
      </c>
      <c r="Q73" s="4" t="s">
        <v>32</v>
      </c>
      <c r="R73" s="4" t="s">
        <v>40</v>
      </c>
      <c r="AM73" s="13" t="s">
        <v>188</v>
      </c>
    </row>
    <row r="74" ht="15.75" customHeight="1">
      <c r="A74" s="4">
        <v>74.0</v>
      </c>
      <c r="B74" s="4" t="s">
        <v>189</v>
      </c>
      <c r="C74" s="4" t="s">
        <v>54</v>
      </c>
      <c r="D74" s="4" t="s">
        <v>20</v>
      </c>
      <c r="E74" s="4" t="s">
        <v>31</v>
      </c>
      <c r="F74" s="4" t="s">
        <v>47</v>
      </c>
      <c r="G74" s="4">
        <v>7.6</v>
      </c>
      <c r="H74" s="4">
        <v>152.0</v>
      </c>
      <c r="I74" s="6">
        <v>23556.0</v>
      </c>
      <c r="J74" s="4">
        <v>1.2</v>
      </c>
      <c r="K74" s="7">
        <v>19176.0</v>
      </c>
      <c r="L74" s="4">
        <v>679000.0</v>
      </c>
      <c r="M74" s="8" t="str">
        <f t="shared" si="1"/>
        <v>Mid</v>
      </c>
      <c r="N74" s="4">
        <v>1.01E8</v>
      </c>
      <c r="O74" s="4">
        <v>101.0</v>
      </c>
      <c r="P74" s="4">
        <v>6.5</v>
      </c>
      <c r="Q74" s="4" t="s">
        <v>40</v>
      </c>
      <c r="R74" s="4" t="s">
        <v>29</v>
      </c>
      <c r="AM74" s="13" t="s">
        <v>190</v>
      </c>
    </row>
    <row r="75" ht="15.75" customHeight="1">
      <c r="A75" s="4">
        <v>75.0</v>
      </c>
      <c r="B75" s="4" t="s">
        <v>191</v>
      </c>
      <c r="C75" s="4" t="s">
        <v>19</v>
      </c>
      <c r="D75" s="4" t="s">
        <v>20</v>
      </c>
      <c r="E75" s="4" t="s">
        <v>21</v>
      </c>
      <c r="F75" s="4" t="s">
        <v>42</v>
      </c>
      <c r="G75" s="4">
        <v>6.2</v>
      </c>
      <c r="H75" s="4">
        <v>502.0</v>
      </c>
      <c r="I75" s="6">
        <v>51554.0</v>
      </c>
      <c r="J75" s="4">
        <v>2.7</v>
      </c>
      <c r="K75" s="7">
        <v>14686.0</v>
      </c>
      <c r="L75" s="4">
        <v>1750000.0</v>
      </c>
      <c r="M75" s="8" t="str">
        <f t="shared" si="1"/>
        <v>Mid</v>
      </c>
      <c r="N75" s="4">
        <v>1.71E8</v>
      </c>
      <c r="O75" s="4">
        <v>1334.0</v>
      </c>
      <c r="P75" s="4">
        <v>6.1</v>
      </c>
      <c r="Q75" s="4" t="s">
        <v>40</v>
      </c>
      <c r="R75" s="4" t="s">
        <v>29</v>
      </c>
    </row>
    <row r="76" ht="15.75" customHeight="1">
      <c r="A76" s="4">
        <v>76.0</v>
      </c>
      <c r="B76" s="4" t="s">
        <v>192</v>
      </c>
      <c r="C76" s="4" t="s">
        <v>19</v>
      </c>
      <c r="D76" s="4" t="s">
        <v>51</v>
      </c>
      <c r="E76" s="4" t="s">
        <v>193</v>
      </c>
      <c r="F76" s="4" t="s">
        <v>194</v>
      </c>
      <c r="G76" s="4">
        <v>4.8</v>
      </c>
      <c r="H76" s="5">
        <v>7474.0</v>
      </c>
      <c r="I76" s="6">
        <v>129293.0</v>
      </c>
      <c r="J76" s="4">
        <v>1.0</v>
      </c>
      <c r="K76" s="7">
        <v>2203.0</v>
      </c>
      <c r="L76" s="4">
        <v>3520000.0</v>
      </c>
      <c r="M76" s="8" t="str">
        <f t="shared" si="1"/>
        <v>Higher</v>
      </c>
      <c r="N76" s="4">
        <v>6.31E7</v>
      </c>
      <c r="O76" s="4">
        <v>10.0</v>
      </c>
      <c r="P76" s="4">
        <v>1.2</v>
      </c>
      <c r="Q76" s="4" t="s">
        <v>23</v>
      </c>
      <c r="R76" s="4" t="s">
        <v>32</v>
      </c>
    </row>
    <row r="77" ht="15.75" customHeight="1">
      <c r="A77" s="4">
        <v>77.0</v>
      </c>
      <c r="B77" s="4" t="s">
        <v>195</v>
      </c>
      <c r="C77" s="4" t="s">
        <v>39</v>
      </c>
      <c r="D77" s="4" t="s">
        <v>20</v>
      </c>
      <c r="E77" s="4" t="s">
        <v>21</v>
      </c>
      <c r="F77" s="4" t="s">
        <v>59</v>
      </c>
      <c r="G77" s="4">
        <v>3.6</v>
      </c>
      <c r="H77" s="4">
        <v>921.0</v>
      </c>
      <c r="I77" s="6">
        <v>88.0</v>
      </c>
      <c r="J77" s="4">
        <v>1.5</v>
      </c>
      <c r="K77" s="7">
        <v>2652.0</v>
      </c>
      <c r="L77" s="4">
        <v>723000.0</v>
      </c>
      <c r="M77" s="8" t="str">
        <f t="shared" si="1"/>
        <v>Mid</v>
      </c>
      <c r="N77" s="4">
        <v>68800.0</v>
      </c>
      <c r="O77" s="4">
        <v>55.0</v>
      </c>
      <c r="P77" s="4">
        <v>5.6</v>
      </c>
      <c r="Q77" s="4" t="s">
        <v>40</v>
      </c>
      <c r="R77" s="4" t="s">
        <v>36</v>
      </c>
      <c r="AB77" s="13" t="s">
        <v>196</v>
      </c>
      <c r="AM77" s="13" t="s">
        <v>197</v>
      </c>
    </row>
    <row r="78" ht="15.75" customHeight="1">
      <c r="A78" s="4">
        <v>78.0</v>
      </c>
      <c r="B78" s="4" t="s">
        <v>198</v>
      </c>
      <c r="C78" s="4" t="s">
        <v>199</v>
      </c>
      <c r="D78" s="4" t="s">
        <v>20</v>
      </c>
      <c r="E78" s="4" t="s">
        <v>21</v>
      </c>
      <c r="F78" s="4" t="s">
        <v>59</v>
      </c>
      <c r="G78" s="4">
        <v>5.8</v>
      </c>
      <c r="H78" s="5">
        <v>2324.0</v>
      </c>
      <c r="I78" s="6">
        <v>16052.0</v>
      </c>
      <c r="J78" s="4">
        <v>2.2</v>
      </c>
      <c r="K78" s="7">
        <v>3025.0</v>
      </c>
      <c r="L78" s="4">
        <v>1150000.0</v>
      </c>
      <c r="M78" s="8" t="str">
        <f t="shared" si="1"/>
        <v>Mid</v>
      </c>
      <c r="N78" s="4">
        <v>9490000.0</v>
      </c>
      <c r="O78" s="4">
        <v>205.0</v>
      </c>
      <c r="P78" s="4">
        <v>2.9</v>
      </c>
      <c r="Q78" s="4" t="s">
        <v>28</v>
      </c>
      <c r="R78" s="4" t="s">
        <v>36</v>
      </c>
      <c r="AB78" s="13" t="s">
        <v>200</v>
      </c>
      <c r="AM78" s="13" t="s">
        <v>201</v>
      </c>
    </row>
    <row r="79" ht="15.75" customHeight="1">
      <c r="A79" s="4">
        <v>79.0</v>
      </c>
      <c r="B79" s="4" t="s">
        <v>202</v>
      </c>
      <c r="C79" s="4" t="s">
        <v>19</v>
      </c>
      <c r="D79" s="4" t="s">
        <v>20</v>
      </c>
      <c r="E79" s="4" t="s">
        <v>47</v>
      </c>
      <c r="F79" s="4" t="s">
        <v>49</v>
      </c>
      <c r="G79" s="4">
        <v>5.8</v>
      </c>
      <c r="H79" s="4">
        <v>741.0</v>
      </c>
      <c r="I79" s="6">
        <v>11273.0</v>
      </c>
      <c r="J79" s="4">
        <v>1.3</v>
      </c>
      <c r="K79" s="6">
        <v>8.56</v>
      </c>
      <c r="L79" s="4">
        <v>1140000.0</v>
      </c>
      <c r="M79" s="8" t="str">
        <f t="shared" si="1"/>
        <v>Mid</v>
      </c>
      <c r="N79" s="4">
        <v>1.74E7</v>
      </c>
      <c r="O79" s="4">
        <v>72.0</v>
      </c>
      <c r="P79" s="4">
        <v>4.2</v>
      </c>
      <c r="Q79" s="4" t="s">
        <v>28</v>
      </c>
      <c r="R79" s="4" t="s">
        <v>29</v>
      </c>
      <c r="AB79" s="13" t="s">
        <v>203</v>
      </c>
      <c r="AM79" s="13" t="s">
        <v>204</v>
      </c>
    </row>
    <row r="80" ht="15.75" customHeight="1">
      <c r="A80" s="4">
        <v>80.0</v>
      </c>
      <c r="B80" s="4" t="s">
        <v>205</v>
      </c>
      <c r="C80" s="4" t="s">
        <v>19</v>
      </c>
      <c r="D80" s="4" t="s">
        <v>51</v>
      </c>
      <c r="E80" s="4" t="s">
        <v>26</v>
      </c>
      <c r="F80" s="4" t="s">
        <v>71</v>
      </c>
      <c r="G80" s="4">
        <v>7.4</v>
      </c>
      <c r="H80" s="5">
        <v>2031.0</v>
      </c>
      <c r="I80" s="6">
        <v>82334.0</v>
      </c>
      <c r="J80" s="4">
        <v>1.0</v>
      </c>
      <c r="K80" s="7">
        <v>8775.0</v>
      </c>
      <c r="L80" s="4">
        <v>2830000.0</v>
      </c>
      <c r="M80" s="8" t="str">
        <f t="shared" si="1"/>
        <v>Mid</v>
      </c>
      <c r="N80" s="4">
        <v>1.15E8</v>
      </c>
      <c r="O80" s="4">
        <v>2.0</v>
      </c>
      <c r="P80" s="4">
        <v>3.0</v>
      </c>
      <c r="Q80" s="4" t="s">
        <v>32</v>
      </c>
      <c r="R80" s="4" t="s">
        <v>29</v>
      </c>
    </row>
    <row r="81" ht="15.75" customHeight="1">
      <c r="A81" s="4">
        <v>81.0</v>
      </c>
      <c r="B81" s="4" t="s">
        <v>206</v>
      </c>
      <c r="C81" s="4" t="s">
        <v>61</v>
      </c>
      <c r="D81" s="4" t="s">
        <v>20</v>
      </c>
      <c r="E81" s="4" t="s">
        <v>59</v>
      </c>
      <c r="F81" s="4" t="s">
        <v>47</v>
      </c>
      <c r="G81" s="4">
        <v>6.3</v>
      </c>
      <c r="H81" s="4">
        <v>201.0</v>
      </c>
      <c r="I81" s="6">
        <v>44.0</v>
      </c>
      <c r="J81" s="4">
        <v>1.1</v>
      </c>
      <c r="K81" s="7">
        <v>5182.0</v>
      </c>
      <c r="L81" s="4">
        <v>267000.0</v>
      </c>
      <c r="M81" s="8" t="str">
        <f t="shared" si="1"/>
        <v>Lower</v>
      </c>
      <c r="N81" s="4">
        <v>58000.0</v>
      </c>
      <c r="O81" s="4">
        <v>55.0</v>
      </c>
      <c r="P81" s="4">
        <v>2.5</v>
      </c>
      <c r="Q81" s="4" t="s">
        <v>29</v>
      </c>
      <c r="R81" s="4" t="s">
        <v>24</v>
      </c>
    </row>
    <row r="82" ht="15.75" customHeight="1">
      <c r="A82" s="4">
        <v>82.0</v>
      </c>
      <c r="B82" s="4" t="s">
        <v>207</v>
      </c>
      <c r="C82" s="4" t="s">
        <v>19</v>
      </c>
      <c r="D82" s="4" t="s">
        <v>20</v>
      </c>
      <c r="E82" s="4" t="s">
        <v>46</v>
      </c>
      <c r="F82" s="4" t="s">
        <v>21</v>
      </c>
      <c r="G82" s="4">
        <v>7.0</v>
      </c>
      <c r="H82" s="5">
        <v>4259.0</v>
      </c>
      <c r="I82" s="6">
        <v>145.94</v>
      </c>
      <c r="J82" s="4">
        <v>3.9</v>
      </c>
      <c r="K82" s="7">
        <v>14929.0</v>
      </c>
      <c r="L82" s="4">
        <v>8890000.0</v>
      </c>
      <c r="M82" s="8" t="str">
        <f t="shared" si="1"/>
        <v>Higher</v>
      </c>
      <c r="N82" s="4">
        <v>3.98E8</v>
      </c>
      <c r="O82" s="4">
        <v>2084.0</v>
      </c>
      <c r="P82" s="4">
        <v>5.4</v>
      </c>
      <c r="Q82" s="4" t="s">
        <v>24</v>
      </c>
      <c r="R82" s="4" t="s">
        <v>23</v>
      </c>
    </row>
    <row r="83" ht="15.75" customHeight="1">
      <c r="A83" s="4">
        <v>83.0</v>
      </c>
      <c r="B83" s="4" t="s">
        <v>208</v>
      </c>
      <c r="C83" s="4" t="s">
        <v>39</v>
      </c>
      <c r="D83" s="4" t="s">
        <v>20</v>
      </c>
      <c r="E83" s="4" t="s">
        <v>21</v>
      </c>
      <c r="F83" s="4" t="s">
        <v>59</v>
      </c>
      <c r="G83" s="4">
        <v>2.7</v>
      </c>
      <c r="H83" s="5">
        <v>1282.0</v>
      </c>
      <c r="I83" s="6">
        <v>11461.0</v>
      </c>
      <c r="J83" s="4">
        <v>1.2</v>
      </c>
      <c r="K83" s="7">
        <v>2918.0</v>
      </c>
      <c r="L83" s="4">
        <v>1460000.0</v>
      </c>
      <c r="M83" s="8" t="str">
        <f t="shared" si="1"/>
        <v>Mid</v>
      </c>
      <c r="N83" s="4">
        <v>1.3E7</v>
      </c>
      <c r="O83" s="4">
        <v>47.0</v>
      </c>
      <c r="P83" s="4">
        <v>2.8</v>
      </c>
      <c r="Q83" s="4" t="s">
        <v>29</v>
      </c>
      <c r="R83" s="4" t="s">
        <v>29</v>
      </c>
    </row>
    <row r="84" ht="15.75" customHeight="1">
      <c r="A84" s="4">
        <v>84.0</v>
      </c>
      <c r="B84" s="4" t="s">
        <v>209</v>
      </c>
      <c r="C84" s="4" t="s">
        <v>45</v>
      </c>
      <c r="D84" s="4" t="s">
        <v>20</v>
      </c>
      <c r="E84" s="4" t="s">
        <v>59</v>
      </c>
      <c r="F84" s="4" t="s">
        <v>21</v>
      </c>
      <c r="G84" s="4">
        <v>6.1</v>
      </c>
      <c r="H84" s="4">
        <v>630.0</v>
      </c>
      <c r="I84" s="6">
        <v>25285.0</v>
      </c>
      <c r="J84" s="4">
        <v>2.8</v>
      </c>
      <c r="K84" s="7">
        <v>12057.0</v>
      </c>
      <c r="L84" s="4">
        <v>1250000.0</v>
      </c>
      <c r="M84" s="8" t="str">
        <f t="shared" si="1"/>
        <v>Mid</v>
      </c>
      <c r="N84" s="4">
        <v>5.03E7</v>
      </c>
      <c r="O84" s="4">
        <v>239.0</v>
      </c>
      <c r="P84" s="4">
        <v>5.9</v>
      </c>
      <c r="Q84" s="4" t="s">
        <v>40</v>
      </c>
      <c r="R84" s="4" t="s">
        <v>29</v>
      </c>
    </row>
    <row r="85" ht="15.75" customHeight="1">
      <c r="A85" s="4">
        <v>85.0</v>
      </c>
      <c r="B85" s="4" t="s">
        <v>210</v>
      </c>
      <c r="C85" s="4" t="s">
        <v>19</v>
      </c>
      <c r="D85" s="4" t="s">
        <v>20</v>
      </c>
      <c r="E85" s="4" t="s">
        <v>31</v>
      </c>
      <c r="F85" s="4" t="s">
        <v>21</v>
      </c>
      <c r="G85" s="4">
        <v>3.1</v>
      </c>
      <c r="H85" s="5">
        <v>1614.0</v>
      </c>
      <c r="I85" s="6">
        <v>17198.0</v>
      </c>
      <c r="J85" s="4">
        <v>1.5</v>
      </c>
      <c r="K85" s="7">
        <v>3867.0</v>
      </c>
      <c r="L85" s="4">
        <v>1510000.0</v>
      </c>
      <c r="M85" s="8" t="str">
        <f t="shared" si="1"/>
        <v>Mid</v>
      </c>
      <c r="N85" s="4">
        <v>1.61E7</v>
      </c>
      <c r="O85" s="4">
        <v>133.0</v>
      </c>
      <c r="P85" s="4">
        <v>3.2</v>
      </c>
      <c r="Q85" s="4" t="s">
        <v>32</v>
      </c>
      <c r="R85" s="4" t="s">
        <v>36</v>
      </c>
    </row>
    <row r="86" ht="15.75" customHeight="1">
      <c r="A86" s="4">
        <v>86.0</v>
      </c>
      <c r="B86" s="4" t="s">
        <v>211</v>
      </c>
      <c r="C86" s="4" t="s">
        <v>56</v>
      </c>
      <c r="D86" s="4" t="s">
        <v>20</v>
      </c>
      <c r="E86" s="4" t="s">
        <v>64</v>
      </c>
      <c r="F86" s="4" t="s">
        <v>95</v>
      </c>
      <c r="G86" s="4">
        <v>7.7</v>
      </c>
      <c r="H86" s="4">
        <v>527.0</v>
      </c>
      <c r="I86" s="6">
        <v>30.73</v>
      </c>
      <c r="J86" s="4">
        <v>1.6</v>
      </c>
      <c r="K86" s="7">
        <v>16864.0</v>
      </c>
      <c r="L86" s="4">
        <v>1270000.0</v>
      </c>
      <c r="M86" s="8" t="str">
        <f t="shared" si="1"/>
        <v>Mid</v>
      </c>
      <c r="N86" s="4">
        <v>7.43E7</v>
      </c>
      <c r="O86" s="4">
        <v>157.0</v>
      </c>
      <c r="P86" s="4">
        <v>6.3</v>
      </c>
      <c r="Q86" s="4" t="s">
        <v>28</v>
      </c>
      <c r="R86" s="4" t="s">
        <v>40</v>
      </c>
    </row>
    <row r="87" ht="15.75" customHeight="1">
      <c r="A87" s="4">
        <v>87.0</v>
      </c>
      <c r="B87" s="4" t="s">
        <v>212</v>
      </c>
      <c r="C87" s="4" t="s">
        <v>61</v>
      </c>
      <c r="D87" s="4" t="s">
        <v>20</v>
      </c>
      <c r="E87" s="4" t="s">
        <v>59</v>
      </c>
      <c r="F87" s="4" t="s">
        <v>47</v>
      </c>
      <c r="G87" s="4">
        <v>5.2</v>
      </c>
      <c r="H87" s="4">
        <v>937.0</v>
      </c>
      <c r="I87" s="6">
        <v>2659.0</v>
      </c>
      <c r="J87" s="4">
        <v>1.4</v>
      </c>
      <c r="K87" s="7">
        <v>2724.0</v>
      </c>
      <c r="L87" s="4">
        <v>582000.0</v>
      </c>
      <c r="M87" s="8" t="str">
        <f t="shared" si="1"/>
        <v>Mid</v>
      </c>
      <c r="N87" s="4">
        <v>1650000.0</v>
      </c>
      <c r="O87" s="4">
        <v>66.0</v>
      </c>
      <c r="P87" s="4">
        <v>1.7</v>
      </c>
      <c r="Q87" s="4" t="s">
        <v>23</v>
      </c>
      <c r="R87" s="4" t="s">
        <v>24</v>
      </c>
    </row>
    <row r="88" ht="15.75" customHeight="1">
      <c r="A88" s="4">
        <v>88.0</v>
      </c>
      <c r="B88" s="4" t="s">
        <v>213</v>
      </c>
      <c r="C88" s="4" t="s">
        <v>80</v>
      </c>
      <c r="D88" s="4" t="s">
        <v>20</v>
      </c>
      <c r="E88" s="4" t="s">
        <v>31</v>
      </c>
      <c r="F88" s="4" t="s">
        <v>21</v>
      </c>
      <c r="G88" s="4">
        <v>8.4</v>
      </c>
      <c r="H88" s="4">
        <v>879.0</v>
      </c>
      <c r="I88" s="6">
        <v>53242.0</v>
      </c>
      <c r="J88" s="4">
        <v>1.1</v>
      </c>
      <c r="K88" s="7">
        <v>10107.0</v>
      </c>
      <c r="L88" s="4">
        <v>1000000.0</v>
      </c>
      <c r="M88" s="8" t="str">
        <f t="shared" si="1"/>
        <v>Mid</v>
      </c>
      <c r="N88" s="4">
        <v>6.05E7</v>
      </c>
      <c r="O88" s="4">
        <v>22.0</v>
      </c>
      <c r="P88" s="4">
        <v>3.1</v>
      </c>
      <c r="Q88" s="4" t="s">
        <v>24</v>
      </c>
      <c r="R88" s="4" t="s">
        <v>24</v>
      </c>
    </row>
    <row r="89" ht="15.75" customHeight="1">
      <c r="A89" s="4">
        <v>89.0</v>
      </c>
      <c r="B89" s="4" t="s">
        <v>214</v>
      </c>
      <c r="C89" s="4" t="s">
        <v>19</v>
      </c>
      <c r="D89" s="4" t="s">
        <v>20</v>
      </c>
      <c r="E89" s="4" t="s">
        <v>77</v>
      </c>
      <c r="F89" s="4" t="s">
        <v>59</v>
      </c>
      <c r="G89" s="4">
        <v>6.1</v>
      </c>
      <c r="H89" s="4">
        <v>369.0</v>
      </c>
      <c r="I89" s="6">
        <v>34598.0</v>
      </c>
      <c r="J89" s="4">
        <v>1.3</v>
      </c>
      <c r="K89" s="7">
        <v>15957.0</v>
      </c>
      <c r="L89" s="4">
        <v>1190000.0</v>
      </c>
      <c r="M89" s="8" t="str">
        <f t="shared" si="1"/>
        <v>Mid</v>
      </c>
      <c r="N89" s="4">
        <v>9.95E7</v>
      </c>
      <c r="O89" s="4">
        <v>561.0</v>
      </c>
      <c r="P89" s="4">
        <v>6.7</v>
      </c>
      <c r="Q89" s="4" t="s">
        <v>28</v>
      </c>
      <c r="R89" s="4" t="s">
        <v>23</v>
      </c>
    </row>
    <row r="90" ht="15.75" customHeight="1">
      <c r="A90" s="4">
        <v>90.0</v>
      </c>
      <c r="B90" s="4" t="s">
        <v>215</v>
      </c>
      <c r="C90" s="4" t="s">
        <v>19</v>
      </c>
      <c r="D90" s="4" t="s">
        <v>20</v>
      </c>
      <c r="E90" s="4" t="s">
        <v>31</v>
      </c>
      <c r="F90" s="4" t="s">
        <v>103</v>
      </c>
      <c r="G90" s="4">
        <v>5.5</v>
      </c>
      <c r="H90" s="4">
        <v>943.0</v>
      </c>
      <c r="I90" s="6">
        <v>16707.0</v>
      </c>
      <c r="J90" s="4">
        <v>1.0</v>
      </c>
      <c r="K90" s="7">
        <v>7317.0</v>
      </c>
      <c r="L90" s="4">
        <v>1250000.0</v>
      </c>
      <c r="M90" s="8" t="str">
        <f t="shared" si="1"/>
        <v>Mid</v>
      </c>
      <c r="N90" s="4">
        <v>2.21E7</v>
      </c>
      <c r="O90" s="4">
        <v>14.0</v>
      </c>
      <c r="P90" s="4">
        <v>4.4</v>
      </c>
      <c r="Q90" s="4" t="s">
        <v>36</v>
      </c>
      <c r="R90" s="4" t="s">
        <v>29</v>
      </c>
    </row>
    <row r="91" ht="15.75" customHeight="1">
      <c r="A91" s="4">
        <v>91.0</v>
      </c>
      <c r="B91" s="4" t="s">
        <v>216</v>
      </c>
      <c r="C91" s="4" t="s">
        <v>19</v>
      </c>
      <c r="D91" s="4" t="s">
        <v>20</v>
      </c>
      <c r="E91" s="4" t="s">
        <v>49</v>
      </c>
      <c r="G91" s="4">
        <v>6.0</v>
      </c>
      <c r="H91" s="4">
        <v>256.0</v>
      </c>
      <c r="I91" s="6">
        <v>18637.0</v>
      </c>
      <c r="J91" s="4">
        <v>1.0</v>
      </c>
      <c r="K91" s="7">
        <v>6078.0</v>
      </c>
      <c r="L91" s="4">
        <v>147000.0</v>
      </c>
      <c r="M91" s="8" t="str">
        <f t="shared" si="1"/>
        <v>Lower</v>
      </c>
      <c r="N91" s="4">
        <v>1.42E7</v>
      </c>
      <c r="O91" s="4">
        <v>1.0</v>
      </c>
      <c r="P91" s="4">
        <v>1.5</v>
      </c>
      <c r="Q91" s="4" t="s">
        <v>28</v>
      </c>
      <c r="R91" s="4" t="s">
        <v>28</v>
      </c>
    </row>
    <row r="92" ht="15.75" customHeight="1">
      <c r="A92" s="4">
        <v>92.0</v>
      </c>
      <c r="B92" s="4" t="s">
        <v>217</v>
      </c>
      <c r="C92" s="4" t="s">
        <v>39</v>
      </c>
      <c r="D92" s="4" t="s">
        <v>20</v>
      </c>
      <c r="E92" s="4" t="s">
        <v>21</v>
      </c>
      <c r="F92" s="4" t="s">
        <v>59</v>
      </c>
      <c r="G92" s="4">
        <v>4.5</v>
      </c>
      <c r="H92" s="4">
        <v>683.0</v>
      </c>
      <c r="I92" s="6">
        <v>3173.0</v>
      </c>
      <c r="J92" s="4">
        <v>1.9</v>
      </c>
      <c r="K92" s="7">
        <v>5713.0</v>
      </c>
      <c r="L92" s="4">
        <v>909000.0</v>
      </c>
      <c r="M92" s="8" t="str">
        <f t="shared" si="1"/>
        <v>Mid</v>
      </c>
      <c r="N92" s="4">
        <v>4220000.0</v>
      </c>
      <c r="O92" s="4">
        <v>210.0</v>
      </c>
      <c r="P92" s="4">
        <v>5.8</v>
      </c>
      <c r="Q92" s="4" t="s">
        <v>40</v>
      </c>
      <c r="R92" s="4" t="s">
        <v>29</v>
      </c>
    </row>
    <row r="93" ht="15.75" customHeight="1">
      <c r="A93" s="4">
        <v>93.0</v>
      </c>
      <c r="B93" s="4" t="s">
        <v>218</v>
      </c>
      <c r="C93" s="4" t="s">
        <v>54</v>
      </c>
      <c r="D93" s="4" t="s">
        <v>20</v>
      </c>
      <c r="E93" s="4" t="s">
        <v>64</v>
      </c>
      <c r="F93" s="4" t="s">
        <v>69</v>
      </c>
      <c r="G93" s="4">
        <v>4.8</v>
      </c>
      <c r="H93" s="5">
        <v>2405.0</v>
      </c>
      <c r="I93" s="6">
        <v>50115.0</v>
      </c>
      <c r="J93" s="4">
        <v>1.7</v>
      </c>
      <c r="K93" s="7">
        <v>1944.0</v>
      </c>
      <c r="L93" s="4">
        <v>1120000.0</v>
      </c>
      <c r="M93" s="8" t="str">
        <f t="shared" si="1"/>
        <v>Mid</v>
      </c>
      <c r="N93" s="4">
        <v>2.25E7</v>
      </c>
      <c r="O93" s="4">
        <v>155.0</v>
      </c>
      <c r="P93" s="4">
        <v>1.0</v>
      </c>
      <c r="Q93" s="4" t="s">
        <v>40</v>
      </c>
      <c r="R93" s="4" t="s">
        <v>24</v>
      </c>
    </row>
    <row r="94" ht="15.75" customHeight="1">
      <c r="A94" s="4">
        <v>94.0</v>
      </c>
      <c r="B94" s="4" t="s">
        <v>219</v>
      </c>
      <c r="C94" s="4" t="s">
        <v>61</v>
      </c>
      <c r="D94" s="4" t="s">
        <v>51</v>
      </c>
      <c r="E94" s="4" t="s">
        <v>62</v>
      </c>
      <c r="F94" s="4" t="s">
        <v>47</v>
      </c>
      <c r="G94" s="4">
        <v>7.8</v>
      </c>
      <c r="H94" s="4">
        <v>2.48</v>
      </c>
      <c r="I94" s="6">
        <v>36289.0</v>
      </c>
      <c r="J94" s="4">
        <v>1.0</v>
      </c>
      <c r="K94" s="6">
        <v>674.0</v>
      </c>
      <c r="L94" s="4">
        <v>209000.0</v>
      </c>
      <c r="M94" s="8" t="str">
        <f t="shared" si="1"/>
        <v>Lower</v>
      </c>
      <c r="N94" s="4">
        <v>3050000.0</v>
      </c>
      <c r="O94" s="4">
        <v>5.0</v>
      </c>
      <c r="P94" s="4">
        <v>0.5</v>
      </c>
      <c r="Q94" s="4" t="s">
        <v>29</v>
      </c>
      <c r="R94" s="4" t="s">
        <v>24</v>
      </c>
    </row>
    <row r="95" ht="15.75" customHeight="1">
      <c r="A95" s="4">
        <v>95.0</v>
      </c>
      <c r="B95" s="4" t="s">
        <v>220</v>
      </c>
      <c r="C95" s="4" t="s">
        <v>80</v>
      </c>
      <c r="D95" s="4" t="s">
        <v>20</v>
      </c>
      <c r="E95" s="4" t="s">
        <v>47</v>
      </c>
      <c r="F95" s="4" t="s">
        <v>88</v>
      </c>
      <c r="G95" s="4">
        <v>7.8</v>
      </c>
      <c r="H95" s="4">
        <v>445.0</v>
      </c>
      <c r="I95" s="6">
        <v>2648.0</v>
      </c>
      <c r="J95" s="4">
        <v>1.1</v>
      </c>
      <c r="K95" s="7">
        <v>8245.0</v>
      </c>
      <c r="L95" s="4">
        <v>481000.0</v>
      </c>
      <c r="M95" s="8" t="str">
        <f t="shared" si="1"/>
        <v>Lower</v>
      </c>
      <c r="N95" s="4">
        <v>2860000.0</v>
      </c>
      <c r="O95" s="4">
        <v>29.0</v>
      </c>
      <c r="P95" s="4">
        <v>4.8</v>
      </c>
      <c r="Q95" s="4" t="s">
        <v>40</v>
      </c>
      <c r="R95" s="4" t="s">
        <v>29</v>
      </c>
    </row>
    <row r="96" ht="15.75" customHeight="1">
      <c r="A96" s="4">
        <v>96.0</v>
      </c>
      <c r="B96" s="4" t="s">
        <v>221</v>
      </c>
      <c r="C96" s="4" t="s">
        <v>19</v>
      </c>
      <c r="D96" s="4" t="s">
        <v>51</v>
      </c>
      <c r="E96" s="4" t="s">
        <v>57</v>
      </c>
      <c r="G96" s="4">
        <v>20.3</v>
      </c>
      <c r="H96" s="4">
        <v>606.0</v>
      </c>
      <c r="I96" s="6">
        <v>54843.0</v>
      </c>
      <c r="J96" s="4">
        <v>1.0</v>
      </c>
      <c r="K96" s="7">
        <v>34047.0</v>
      </c>
      <c r="L96" s="4">
        <v>802000.0</v>
      </c>
      <c r="M96" s="8" t="str">
        <f t="shared" si="1"/>
        <v>Mid</v>
      </c>
      <c r="N96" s="4">
        <v>9.31E7</v>
      </c>
      <c r="O96" s="4">
        <v>1.0</v>
      </c>
      <c r="P96" s="4">
        <v>4.4</v>
      </c>
      <c r="Q96" s="4" t="s">
        <v>23</v>
      </c>
      <c r="R96" s="4" t="s">
        <v>29</v>
      </c>
    </row>
    <row r="97" ht="15.75" customHeight="1">
      <c r="A97" s="4">
        <v>97.0</v>
      </c>
      <c r="B97" s="4" t="s">
        <v>222</v>
      </c>
      <c r="C97" s="4" t="s">
        <v>199</v>
      </c>
      <c r="D97" s="4" t="s">
        <v>20</v>
      </c>
      <c r="E97" s="4" t="s">
        <v>31</v>
      </c>
      <c r="F97" s="4" t="s">
        <v>21</v>
      </c>
      <c r="G97" s="4">
        <v>6.4</v>
      </c>
      <c r="H97" s="5">
        <v>1457.0</v>
      </c>
      <c r="I97" s="6">
        <v>76275.0</v>
      </c>
      <c r="J97" s="4">
        <v>2.0</v>
      </c>
      <c r="K97" s="7">
        <v>5564.0</v>
      </c>
      <c r="L97" s="4">
        <v>1030000.0</v>
      </c>
      <c r="M97" s="8" t="str">
        <f t="shared" si="1"/>
        <v>Mid</v>
      </c>
      <c r="N97" s="4">
        <v>5.37E7</v>
      </c>
      <c r="O97" s="4">
        <v>132.0</v>
      </c>
      <c r="P97" s="4">
        <v>2.2</v>
      </c>
      <c r="Q97" s="4" t="s">
        <v>29</v>
      </c>
      <c r="R97" s="4" t="s">
        <v>29</v>
      </c>
    </row>
    <row r="98" ht="15.75" customHeight="1">
      <c r="A98" s="4">
        <v>98.0</v>
      </c>
      <c r="B98" s="4" t="s">
        <v>223</v>
      </c>
      <c r="C98" s="4" t="s">
        <v>56</v>
      </c>
      <c r="D98" s="4" t="s">
        <v>20</v>
      </c>
      <c r="E98" s="4" t="s">
        <v>57</v>
      </c>
      <c r="F98" s="4" t="s">
        <v>21</v>
      </c>
      <c r="G98" s="4">
        <v>3.9</v>
      </c>
      <c r="H98" s="4">
        <v>1.14</v>
      </c>
      <c r="I98" s="6">
        <v>7175.0</v>
      </c>
      <c r="J98" s="4">
        <v>1.1</v>
      </c>
      <c r="K98" s="7">
        <v>2873.0</v>
      </c>
      <c r="L98" s="4">
        <v>868000.0</v>
      </c>
      <c r="M98" s="8" t="str">
        <f t="shared" si="1"/>
        <v>Mid</v>
      </c>
      <c r="N98" s="4">
        <v>5470000.0</v>
      </c>
      <c r="O98" s="4">
        <v>14.0</v>
      </c>
      <c r="P98" s="4">
        <v>3.2</v>
      </c>
      <c r="Q98" s="4" t="s">
        <v>36</v>
      </c>
      <c r="R98" s="4" t="s">
        <v>36</v>
      </c>
    </row>
    <row r="99" ht="15.75" customHeight="1">
      <c r="A99" s="4">
        <v>99.0</v>
      </c>
      <c r="B99" s="4" t="s">
        <v>224</v>
      </c>
      <c r="C99" s="4" t="s">
        <v>19</v>
      </c>
      <c r="D99" s="4" t="s">
        <v>20</v>
      </c>
      <c r="E99" s="4" t="s">
        <v>57</v>
      </c>
      <c r="F99" s="4" t="s">
        <v>64</v>
      </c>
      <c r="G99" s="4">
        <v>6.6</v>
      </c>
      <c r="H99" s="4">
        <v>312.0</v>
      </c>
      <c r="I99" s="6">
        <v>36.21</v>
      </c>
      <c r="J99" s="4">
        <v>1.1</v>
      </c>
      <c r="K99" s="7">
        <v>15475.0</v>
      </c>
      <c r="L99" s="4">
        <v>720000.0</v>
      </c>
      <c r="M99" s="8" t="str">
        <f t="shared" si="1"/>
        <v>Mid</v>
      </c>
      <c r="N99" s="4">
        <v>8.34E7</v>
      </c>
      <c r="O99" s="4">
        <v>88.0</v>
      </c>
      <c r="P99" s="4">
        <v>6.2</v>
      </c>
      <c r="Q99" s="4" t="s">
        <v>36</v>
      </c>
      <c r="R99" s="4" t="s">
        <v>36</v>
      </c>
    </row>
    <row r="100" ht="15.75" customHeight="1">
      <c r="A100" s="4">
        <v>100.0</v>
      </c>
      <c r="B100" s="4" t="s">
        <v>225</v>
      </c>
      <c r="C100" s="4" t="s">
        <v>56</v>
      </c>
      <c r="D100" s="4" t="s">
        <v>20</v>
      </c>
      <c r="E100" s="4" t="s">
        <v>21</v>
      </c>
      <c r="F100" s="4" t="s">
        <v>69</v>
      </c>
      <c r="G100" s="4">
        <v>3.2</v>
      </c>
      <c r="H100" s="5">
        <v>2963.0</v>
      </c>
      <c r="I100" s="6">
        <v>85485.0</v>
      </c>
      <c r="J100" s="4">
        <v>1.7</v>
      </c>
      <c r="K100" s="7">
        <v>4024.0</v>
      </c>
      <c r="L100" s="4">
        <v>3950000.0</v>
      </c>
      <c r="M100" s="8" t="str">
        <f t="shared" si="1"/>
        <v>Higher</v>
      </c>
      <c r="N100" s="4">
        <v>1.14E8</v>
      </c>
      <c r="O100" s="4">
        <v>125.0</v>
      </c>
      <c r="P100" s="4">
        <v>3.5</v>
      </c>
      <c r="Q100" s="4" t="s">
        <v>40</v>
      </c>
      <c r="R100" s="4" t="s">
        <v>23</v>
      </c>
    </row>
    <row r="101" ht="15.75" customHeight="1">
      <c r="A101" s="4">
        <v>101.0</v>
      </c>
      <c r="B101" s="4" t="s">
        <v>226</v>
      </c>
      <c r="C101" s="4" t="s">
        <v>45</v>
      </c>
      <c r="D101" s="4" t="s">
        <v>20</v>
      </c>
      <c r="E101" s="4" t="s">
        <v>21</v>
      </c>
      <c r="F101" s="4" t="s">
        <v>31</v>
      </c>
      <c r="G101" s="4">
        <v>4.5</v>
      </c>
      <c r="H101" s="4">
        <v>915.0</v>
      </c>
      <c r="I101" s="6">
        <v>61195.0</v>
      </c>
      <c r="J101" s="4">
        <v>2.0</v>
      </c>
      <c r="K101" s="7">
        <v>7294.0</v>
      </c>
      <c r="L101" s="4">
        <v>1780000.0</v>
      </c>
      <c r="M101" s="8" t="str">
        <f t="shared" si="1"/>
        <v>Mid</v>
      </c>
      <c r="N101" s="4">
        <v>1.21E8</v>
      </c>
      <c r="O101" s="4">
        <v>443.0</v>
      </c>
      <c r="P101" s="4">
        <v>4.1</v>
      </c>
      <c r="Q101" s="4" t="s">
        <v>28</v>
      </c>
      <c r="R101" s="4" t="s">
        <v>29</v>
      </c>
    </row>
    <row r="102" ht="15.75" customHeight="1">
      <c r="A102" s="4">
        <v>102.0</v>
      </c>
      <c r="B102" s="4" t="s">
        <v>227</v>
      </c>
      <c r="C102" s="4" t="s">
        <v>39</v>
      </c>
      <c r="D102" s="4" t="s">
        <v>20</v>
      </c>
      <c r="E102" s="4" t="s">
        <v>46</v>
      </c>
      <c r="F102" s="4" t="s">
        <v>21</v>
      </c>
      <c r="G102" s="4">
        <v>6.2</v>
      </c>
      <c r="H102" s="5">
        <v>2134.0</v>
      </c>
      <c r="I102" s="6">
        <v>52.43</v>
      </c>
      <c r="J102" s="4">
        <v>1.6</v>
      </c>
      <c r="K102" s="7">
        <v>11068.0</v>
      </c>
      <c r="L102" s="4">
        <v>3940000.0</v>
      </c>
      <c r="M102" s="8" t="str">
        <f t="shared" si="1"/>
        <v>Higher</v>
      </c>
      <c r="N102" s="4">
        <v>9.69E7</v>
      </c>
      <c r="O102" s="4">
        <v>137.0</v>
      </c>
      <c r="P102" s="4">
        <v>5.0</v>
      </c>
      <c r="Q102" s="4" t="s">
        <v>36</v>
      </c>
      <c r="R102" s="4" t="s">
        <v>36</v>
      </c>
    </row>
    <row r="103" ht="15.75" customHeight="1">
      <c r="A103" s="4">
        <v>103.0</v>
      </c>
      <c r="B103" s="4" t="s">
        <v>228</v>
      </c>
      <c r="C103" s="4" t="s">
        <v>39</v>
      </c>
      <c r="D103" s="4" t="s">
        <v>20</v>
      </c>
      <c r="E103" s="4" t="s">
        <v>42</v>
      </c>
      <c r="F103" s="4" t="s">
        <v>21</v>
      </c>
      <c r="G103" s="4">
        <v>1.9</v>
      </c>
      <c r="H103" s="5">
        <v>18808.0</v>
      </c>
      <c r="I103" s="6">
        <v>14365.0</v>
      </c>
      <c r="J103" s="4">
        <v>1.3</v>
      </c>
      <c r="K103" s="6">
        <v>517.0</v>
      </c>
      <c r="L103" s="4">
        <v>4620000.0</v>
      </c>
      <c r="M103" s="8" t="str">
        <f t="shared" si="1"/>
        <v>Higher</v>
      </c>
      <c r="N103" s="4">
        <v>3510000.0</v>
      </c>
      <c r="O103" s="4">
        <v>33.0</v>
      </c>
      <c r="P103" s="4">
        <v>1.6</v>
      </c>
      <c r="Q103" s="4" t="s">
        <v>23</v>
      </c>
      <c r="R103" s="4" t="s">
        <v>40</v>
      </c>
    </row>
    <row r="104" ht="15.75" customHeight="1">
      <c r="A104" s="4">
        <v>104.0</v>
      </c>
      <c r="B104" s="4" t="s">
        <v>229</v>
      </c>
      <c r="C104" s="4" t="s">
        <v>61</v>
      </c>
      <c r="D104" s="4" t="s">
        <v>20</v>
      </c>
      <c r="E104" s="4" t="s">
        <v>31</v>
      </c>
      <c r="F104" s="4" t="s">
        <v>47</v>
      </c>
      <c r="G104" s="4">
        <v>6.2</v>
      </c>
      <c r="H104" s="4">
        <v>428.0</v>
      </c>
      <c r="I104" s="6">
        <v>5546.0</v>
      </c>
      <c r="J104" s="4">
        <v>1.4</v>
      </c>
      <c r="K104" s="7">
        <v>8836.0</v>
      </c>
      <c r="L104" s="4">
        <v>786000.0</v>
      </c>
      <c r="M104" s="8" t="str">
        <f t="shared" si="1"/>
        <v>Mid</v>
      </c>
      <c r="N104" s="4">
        <v>1.02E7</v>
      </c>
      <c r="O104" s="4">
        <v>248.0</v>
      </c>
      <c r="P104" s="4">
        <v>3.7</v>
      </c>
      <c r="Q104" s="4" t="s">
        <v>28</v>
      </c>
      <c r="R104" s="4" t="s">
        <v>29</v>
      </c>
    </row>
    <row r="105" ht="15.75" customHeight="1">
      <c r="A105" s="4">
        <v>105.0</v>
      </c>
      <c r="B105" s="4" t="s">
        <v>230</v>
      </c>
      <c r="C105" s="4" t="s">
        <v>19</v>
      </c>
      <c r="D105" s="4" t="s">
        <v>20</v>
      </c>
      <c r="E105" s="4" t="s">
        <v>49</v>
      </c>
      <c r="F105" s="4" t="s">
        <v>47</v>
      </c>
      <c r="G105" s="4">
        <v>3.5</v>
      </c>
      <c r="H105" s="5">
        <v>7152.0</v>
      </c>
      <c r="I105" s="6">
        <v>186.28</v>
      </c>
      <c r="J105" s="4">
        <v>1.1</v>
      </c>
      <c r="K105" s="7">
        <v>1889.0</v>
      </c>
      <c r="L105" s="4">
        <v>3740000.0</v>
      </c>
      <c r="M105" s="8" t="str">
        <f t="shared" si="1"/>
        <v>Higher</v>
      </c>
      <c r="N105" s="4">
        <v>9.91E7</v>
      </c>
      <c r="O105" s="4">
        <v>20.0</v>
      </c>
      <c r="P105" s="4">
        <v>1.4</v>
      </c>
      <c r="Q105" s="4" t="s">
        <v>40</v>
      </c>
      <c r="R105" s="4" t="s">
        <v>36</v>
      </c>
    </row>
    <row r="106" ht="15.75" customHeight="1">
      <c r="A106" s="4">
        <v>106.0</v>
      </c>
      <c r="B106" s="4" t="s">
        <v>231</v>
      </c>
      <c r="C106" s="4" t="s">
        <v>56</v>
      </c>
      <c r="D106" s="4" t="s">
        <v>20</v>
      </c>
      <c r="E106" s="4" t="s">
        <v>232</v>
      </c>
      <c r="F106" s="4" t="s">
        <v>57</v>
      </c>
      <c r="G106" s="4">
        <v>6.2</v>
      </c>
      <c r="H106" s="4">
        <v>343.0</v>
      </c>
      <c r="I106" s="6">
        <v>69.4</v>
      </c>
      <c r="J106" s="4">
        <v>1.2</v>
      </c>
      <c r="K106" s="7">
        <v>12717.0</v>
      </c>
      <c r="L106" s="4">
        <v>862000.0</v>
      </c>
      <c r="M106" s="8" t="str">
        <f t="shared" si="1"/>
        <v>Mid</v>
      </c>
      <c r="N106" s="4">
        <v>1.59E8</v>
      </c>
      <c r="O106" s="4">
        <v>115.0</v>
      </c>
      <c r="P106" s="4">
        <v>5.3</v>
      </c>
      <c r="Q106" s="4" t="s">
        <v>32</v>
      </c>
      <c r="R106" s="4" t="s">
        <v>40</v>
      </c>
    </row>
    <row r="107" ht="15.75" customHeight="1">
      <c r="A107" s="4">
        <v>107.0</v>
      </c>
      <c r="B107" s="4" t="s">
        <v>233</v>
      </c>
      <c r="C107" s="4" t="s">
        <v>45</v>
      </c>
      <c r="D107" s="4" t="s">
        <v>20</v>
      </c>
      <c r="E107" s="4" t="s">
        <v>69</v>
      </c>
      <c r="F107" s="4" t="s">
        <v>141</v>
      </c>
      <c r="G107" s="4">
        <v>6.9</v>
      </c>
      <c r="H107" s="5">
        <v>1893.0</v>
      </c>
      <c r="I107" s="6">
        <v>83426.0</v>
      </c>
      <c r="J107" s="4">
        <v>1.8</v>
      </c>
      <c r="K107" s="7">
        <v>14351.0</v>
      </c>
      <c r="L107" s="4">
        <v>4330000.0</v>
      </c>
      <c r="M107" s="8" t="str">
        <f t="shared" si="1"/>
        <v>Higher</v>
      </c>
      <c r="N107" s="4">
        <v>1.85E8</v>
      </c>
      <c r="O107" s="4">
        <v>187.0</v>
      </c>
      <c r="P107" s="4">
        <v>5.3</v>
      </c>
      <c r="Q107" s="4" t="s">
        <v>36</v>
      </c>
      <c r="R107" s="4" t="s">
        <v>36</v>
      </c>
    </row>
    <row r="108" ht="15.75" customHeight="1">
      <c r="A108" s="4">
        <v>108.0</v>
      </c>
      <c r="B108" s="4" t="s">
        <v>234</v>
      </c>
      <c r="C108" s="4" t="s">
        <v>54</v>
      </c>
      <c r="D108" s="4" t="s">
        <v>20</v>
      </c>
      <c r="E108" s="4" t="s">
        <v>31</v>
      </c>
      <c r="F108" s="4" t="s">
        <v>141</v>
      </c>
      <c r="G108" s="4">
        <v>6.4</v>
      </c>
      <c r="H108" s="4">
        <v>158.0</v>
      </c>
      <c r="I108" s="6">
        <v>6062.0</v>
      </c>
      <c r="J108" s="4">
        <v>1.3</v>
      </c>
      <c r="K108" s="7">
        <v>10965.0</v>
      </c>
      <c r="L108" s="4">
        <v>309000.0</v>
      </c>
      <c r="M108" s="8" t="str">
        <f t="shared" si="1"/>
        <v>Lower</v>
      </c>
      <c r="N108" s="4">
        <v>1.18E7</v>
      </c>
      <c r="O108" s="4">
        <v>105.0</v>
      </c>
      <c r="P108" s="4">
        <v>5.4</v>
      </c>
      <c r="Q108" s="4" t="s">
        <v>32</v>
      </c>
      <c r="R108" s="4" t="s">
        <v>40</v>
      </c>
    </row>
    <row r="109" ht="15.75" customHeight="1">
      <c r="A109" s="4">
        <v>109.0</v>
      </c>
      <c r="B109" s="4" t="s">
        <v>235</v>
      </c>
      <c r="C109" s="4" t="s">
        <v>39</v>
      </c>
      <c r="D109" s="4" t="s">
        <v>20</v>
      </c>
      <c r="E109" s="4" t="s">
        <v>236</v>
      </c>
      <c r="F109" s="4" t="s">
        <v>119</v>
      </c>
      <c r="G109" s="4">
        <v>4.0</v>
      </c>
      <c r="H109" s="5">
        <v>6534.0</v>
      </c>
      <c r="I109" s="6">
        <v>12638.0</v>
      </c>
      <c r="J109" s="4">
        <v>1.3</v>
      </c>
      <c r="K109" s="6">
        <v>865.0</v>
      </c>
      <c r="L109" s="4">
        <v>1540000.0</v>
      </c>
      <c r="M109" s="8" t="str">
        <f t="shared" si="1"/>
        <v>Mid</v>
      </c>
      <c r="N109" s="4">
        <v>3220000.0</v>
      </c>
      <c r="O109" s="4">
        <v>12.0</v>
      </c>
      <c r="P109" s="4">
        <v>0.7</v>
      </c>
      <c r="Q109" s="4" t="s">
        <v>23</v>
      </c>
      <c r="R109" s="4" t="s">
        <v>23</v>
      </c>
    </row>
    <row r="110" ht="15.75" customHeight="1">
      <c r="A110" s="4">
        <v>110.0</v>
      </c>
      <c r="B110" s="4" t="s">
        <v>237</v>
      </c>
      <c r="C110" s="4" t="s">
        <v>56</v>
      </c>
      <c r="D110" s="4" t="s">
        <v>20</v>
      </c>
      <c r="E110" s="4" t="s">
        <v>21</v>
      </c>
      <c r="F110" s="4" t="s">
        <v>49</v>
      </c>
      <c r="G110" s="4">
        <v>2.3</v>
      </c>
      <c r="H110" s="4">
        <v>619.0</v>
      </c>
      <c r="I110" s="6">
        <v>10742.0</v>
      </c>
      <c r="J110" s="4">
        <v>1.4</v>
      </c>
      <c r="K110" s="7">
        <v>2093.0</v>
      </c>
      <c r="L110" s="4">
        <v>562000.0</v>
      </c>
      <c r="M110" s="8" t="str">
        <f t="shared" si="1"/>
        <v>Mid</v>
      </c>
      <c r="N110" s="4">
        <v>9740000.0</v>
      </c>
      <c r="O110" s="4">
        <v>63.0</v>
      </c>
      <c r="P110" s="4">
        <v>4.3</v>
      </c>
      <c r="Q110" s="4" t="s">
        <v>24</v>
      </c>
      <c r="R110" s="4" t="s">
        <v>29</v>
      </c>
    </row>
    <row r="111" ht="15.75" customHeight="1">
      <c r="A111" s="4">
        <v>111.0</v>
      </c>
      <c r="B111" s="4" t="s">
        <v>238</v>
      </c>
      <c r="C111" s="4" t="s">
        <v>19</v>
      </c>
      <c r="D111" s="4" t="s">
        <v>51</v>
      </c>
      <c r="E111" s="4" t="s">
        <v>157</v>
      </c>
      <c r="G111" s="4">
        <v>6.4</v>
      </c>
      <c r="H111" s="4">
        <v>1.77</v>
      </c>
      <c r="I111" s="6">
        <v>3556.0</v>
      </c>
      <c r="J111" s="4">
        <v>1.0</v>
      </c>
      <c r="K111" s="7">
        <v>1121.0</v>
      </c>
      <c r="L111" s="4">
        <v>315000.0</v>
      </c>
      <c r="M111" s="8" t="str">
        <f t="shared" si="1"/>
        <v>Lower</v>
      </c>
      <c r="N111" s="4">
        <v>634000.0</v>
      </c>
      <c r="O111" s="4">
        <v>1.0</v>
      </c>
      <c r="P111" s="4">
        <v>1.2</v>
      </c>
      <c r="Q111" s="4" t="s">
        <v>29</v>
      </c>
      <c r="R111" s="4" t="s">
        <v>24</v>
      </c>
    </row>
    <row r="112" ht="15.75" customHeight="1">
      <c r="A112" s="4">
        <v>112.0</v>
      </c>
      <c r="B112" s="4" t="s">
        <v>239</v>
      </c>
      <c r="C112" s="4" t="s">
        <v>54</v>
      </c>
      <c r="D112" s="4" t="s">
        <v>20</v>
      </c>
      <c r="E112" s="4" t="s">
        <v>21</v>
      </c>
      <c r="F112" s="4" t="s">
        <v>42</v>
      </c>
      <c r="G112" s="4">
        <v>6.5</v>
      </c>
      <c r="H112" s="5">
        <v>1383.0</v>
      </c>
      <c r="I112" s="6">
        <v>31529.0</v>
      </c>
      <c r="J112" s="4">
        <v>2.2</v>
      </c>
      <c r="K112" s="7">
        <v>5526.0</v>
      </c>
      <c r="L112" s="4">
        <v>1110000.0</v>
      </c>
      <c r="M112" s="8" t="str">
        <f t="shared" si="1"/>
        <v>Mid</v>
      </c>
      <c r="N112" s="4">
        <v>2.51E7</v>
      </c>
      <c r="O112" s="4">
        <v>253.0</v>
      </c>
      <c r="P112" s="4">
        <v>2.8</v>
      </c>
      <c r="Q112" s="4" t="s">
        <v>40</v>
      </c>
      <c r="R112" s="4" t="s">
        <v>24</v>
      </c>
    </row>
    <row r="113" ht="15.75" customHeight="1">
      <c r="A113" s="4">
        <v>113.0</v>
      </c>
      <c r="B113" s="4" t="s">
        <v>240</v>
      </c>
      <c r="C113" s="4" t="s">
        <v>61</v>
      </c>
      <c r="D113" s="4" t="s">
        <v>20</v>
      </c>
      <c r="E113" s="4" t="s">
        <v>47</v>
      </c>
      <c r="F113" s="4" t="s">
        <v>31</v>
      </c>
      <c r="G113" s="4">
        <v>5.2</v>
      </c>
      <c r="H113" s="5">
        <v>1235.0</v>
      </c>
      <c r="I113" s="6">
        <v>241.0</v>
      </c>
      <c r="J113" s="4">
        <v>1.2</v>
      </c>
      <c r="K113" s="7">
        <v>1869.0</v>
      </c>
      <c r="L113" s="4">
        <v>467000.0</v>
      </c>
      <c r="M113" s="8" t="str">
        <f t="shared" si="1"/>
        <v>Lower</v>
      </c>
      <c r="N113" s="4">
        <v>94200.0</v>
      </c>
      <c r="O113" s="4">
        <v>29.0</v>
      </c>
      <c r="P113" s="4">
        <v>3.1</v>
      </c>
      <c r="Q113" s="4" t="s">
        <v>40</v>
      </c>
      <c r="R113" s="4" t="s">
        <v>28</v>
      </c>
    </row>
    <row r="114" ht="15.75" customHeight="1">
      <c r="A114" s="4">
        <v>114.0</v>
      </c>
      <c r="B114" s="4" t="s">
        <v>241</v>
      </c>
      <c r="C114" s="4" t="s">
        <v>19</v>
      </c>
      <c r="D114" s="4" t="s">
        <v>20</v>
      </c>
      <c r="E114" s="4" t="s">
        <v>242</v>
      </c>
      <c r="F114" s="4" t="s">
        <v>46</v>
      </c>
      <c r="G114" s="4">
        <v>8.7</v>
      </c>
      <c r="H114" s="4">
        <v>252.0</v>
      </c>
      <c r="I114" s="6">
        <v>38716.0</v>
      </c>
      <c r="J114" s="4">
        <v>1.4</v>
      </c>
      <c r="K114" s="7">
        <v>22547.0</v>
      </c>
      <c r="L114" s="4">
        <v>840000.0</v>
      </c>
      <c r="M114" s="8" t="str">
        <f t="shared" si="1"/>
        <v>Mid</v>
      </c>
      <c r="N114" s="4">
        <v>1.13E8</v>
      </c>
      <c r="O114" s="4">
        <v>272.0</v>
      </c>
      <c r="P114" s="4">
        <v>6.6</v>
      </c>
      <c r="Q114" s="4" t="s">
        <v>32</v>
      </c>
      <c r="R114" s="4" t="s">
        <v>36</v>
      </c>
    </row>
    <row r="115" ht="15.75" customHeight="1">
      <c r="A115" s="4">
        <v>115.0</v>
      </c>
      <c r="B115" s="4" t="s">
        <v>243</v>
      </c>
      <c r="C115" s="4" t="s">
        <v>80</v>
      </c>
      <c r="D115" s="4" t="s">
        <v>20</v>
      </c>
      <c r="E115" s="4" t="s">
        <v>59</v>
      </c>
      <c r="F115" s="4" t="s">
        <v>49</v>
      </c>
      <c r="G115" s="4">
        <v>7.8</v>
      </c>
      <c r="H115" s="5">
        <v>2233.0</v>
      </c>
      <c r="I115" s="6">
        <v>5657.0</v>
      </c>
      <c r="J115" s="4">
        <v>1.5</v>
      </c>
      <c r="K115" s="7">
        <v>6787.0</v>
      </c>
      <c r="L115" s="4">
        <v>1760000.0</v>
      </c>
      <c r="M115" s="8" t="str">
        <f t="shared" si="1"/>
        <v>Mid</v>
      </c>
      <c r="N115" s="4">
        <v>4450000.0</v>
      </c>
      <c r="O115" s="4">
        <v>33.0</v>
      </c>
      <c r="P115" s="4">
        <v>3.0</v>
      </c>
      <c r="Q115" s="4" t="s">
        <v>32</v>
      </c>
      <c r="R115" s="4" t="s">
        <v>23</v>
      </c>
    </row>
    <row r="116" ht="15.75" customHeight="1">
      <c r="A116" s="4">
        <v>116.0</v>
      </c>
      <c r="B116" s="4" t="s">
        <v>244</v>
      </c>
      <c r="C116" s="4" t="s">
        <v>39</v>
      </c>
      <c r="D116" s="4" t="s">
        <v>20</v>
      </c>
      <c r="E116" s="4" t="s">
        <v>21</v>
      </c>
      <c r="F116" s="4" t="s">
        <v>42</v>
      </c>
      <c r="G116" s="4">
        <v>3.6</v>
      </c>
      <c r="H116" s="5">
        <v>8757.0</v>
      </c>
      <c r="I116" s="6">
        <v>6622.0</v>
      </c>
      <c r="J116" s="4">
        <v>2.1</v>
      </c>
      <c r="K116" s="7">
        <v>2634.0</v>
      </c>
      <c r="L116" s="4">
        <v>6060000.0</v>
      </c>
      <c r="M116" s="8" t="str">
        <f t="shared" si="1"/>
        <v>Higher</v>
      </c>
      <c r="N116" s="4">
        <v>4560000.0</v>
      </c>
      <c r="O116" s="4">
        <v>204.0</v>
      </c>
      <c r="P116" s="4">
        <v>5.6</v>
      </c>
      <c r="Q116" s="4" t="s">
        <v>28</v>
      </c>
      <c r="R116" s="4" t="s">
        <v>40</v>
      </c>
    </row>
    <row r="117" ht="15.75" customHeight="1">
      <c r="A117" s="4">
        <v>117.0</v>
      </c>
      <c r="B117" s="4" t="s">
        <v>245</v>
      </c>
      <c r="C117" s="4" t="s">
        <v>19</v>
      </c>
      <c r="D117" s="4" t="s">
        <v>20</v>
      </c>
      <c r="E117" s="4" t="s">
        <v>21</v>
      </c>
      <c r="F117" s="4" t="s">
        <v>69</v>
      </c>
      <c r="G117" s="4">
        <v>3.5</v>
      </c>
      <c r="H117" s="4">
        <v>647.0</v>
      </c>
      <c r="I117" s="6">
        <v>12124.0</v>
      </c>
      <c r="J117" s="4">
        <v>1.4</v>
      </c>
      <c r="K117" s="7">
        <v>3465.0</v>
      </c>
      <c r="L117" s="4">
        <v>634000.0</v>
      </c>
      <c r="M117" s="8" t="str">
        <f t="shared" si="1"/>
        <v>Mid</v>
      </c>
      <c r="N117" s="4">
        <v>1.19E7</v>
      </c>
      <c r="O117" s="4">
        <v>114.0</v>
      </c>
      <c r="P117" s="4">
        <v>3.0</v>
      </c>
      <c r="Q117" s="4" t="s">
        <v>32</v>
      </c>
      <c r="R117" s="4" t="s">
        <v>29</v>
      </c>
    </row>
    <row r="118" ht="15.75" customHeight="1">
      <c r="A118" s="4">
        <v>118.0</v>
      </c>
      <c r="B118" s="4" t="s">
        <v>246</v>
      </c>
      <c r="C118" s="4" t="s">
        <v>39</v>
      </c>
      <c r="D118" s="4" t="s">
        <v>20</v>
      </c>
      <c r="E118" s="4" t="s">
        <v>21</v>
      </c>
      <c r="F118" s="4" t="s">
        <v>42</v>
      </c>
      <c r="G118" s="4">
        <v>3.1</v>
      </c>
      <c r="H118" s="4">
        <v>10.67</v>
      </c>
      <c r="I118" s="6">
        <v>37943.0</v>
      </c>
      <c r="J118" s="4">
        <v>2.4</v>
      </c>
      <c r="K118" s="7">
        <v>3527.0</v>
      </c>
      <c r="L118" s="4">
        <v>9240000.0</v>
      </c>
      <c r="M118" s="8" t="str">
        <f t="shared" si="1"/>
        <v>Higher</v>
      </c>
      <c r="N118" s="4">
        <v>3.29E7</v>
      </c>
      <c r="O118" s="4">
        <v>189.0</v>
      </c>
      <c r="P118" s="4">
        <v>3.2</v>
      </c>
      <c r="Q118" s="4" t="s">
        <v>28</v>
      </c>
      <c r="R118" s="4" t="s">
        <v>28</v>
      </c>
    </row>
    <row r="119" ht="15.75" customHeight="1">
      <c r="A119" s="4">
        <v>119.0</v>
      </c>
      <c r="B119" s="4" t="s">
        <v>247</v>
      </c>
      <c r="C119" s="4" t="s">
        <v>19</v>
      </c>
      <c r="D119" s="4" t="s">
        <v>51</v>
      </c>
      <c r="E119" s="4" t="s">
        <v>46</v>
      </c>
      <c r="G119" s="4">
        <v>5.6</v>
      </c>
      <c r="H119" s="5">
        <v>1603.0</v>
      </c>
      <c r="I119" s="6">
        <v>147236.0</v>
      </c>
      <c r="J119" s="4">
        <v>1.0</v>
      </c>
      <c r="K119" s="7">
        <v>2844.0</v>
      </c>
      <c r="L119" s="4">
        <v>803000.0</v>
      </c>
      <c r="M119" s="8" t="str">
        <f t="shared" si="1"/>
        <v>Mid</v>
      </c>
      <c r="N119" s="4">
        <v>8.26E7</v>
      </c>
      <c r="O119" s="4">
        <v>1.0</v>
      </c>
      <c r="P119" s="4">
        <v>1.0</v>
      </c>
      <c r="Q119" s="4" t="s">
        <v>24</v>
      </c>
      <c r="R119" s="4" t="s">
        <v>28</v>
      </c>
    </row>
    <row r="120" ht="15.75" customHeight="1">
      <c r="A120" s="4">
        <v>120.0</v>
      </c>
      <c r="B120" s="4" t="s">
        <v>248</v>
      </c>
      <c r="C120" s="4" t="s">
        <v>80</v>
      </c>
      <c r="D120" s="4" t="s">
        <v>20</v>
      </c>
      <c r="E120" s="4" t="s">
        <v>21</v>
      </c>
      <c r="F120" s="4" t="s">
        <v>249</v>
      </c>
      <c r="G120" s="4">
        <v>5.6</v>
      </c>
      <c r="H120" s="5">
        <v>2462.0</v>
      </c>
      <c r="I120" s="6">
        <v>62004.0</v>
      </c>
      <c r="J120" s="4">
        <v>3.0</v>
      </c>
      <c r="K120" s="7">
        <v>9223.0</v>
      </c>
      <c r="L120" s="4">
        <v>3360000.0</v>
      </c>
      <c r="M120" s="8" t="str">
        <f t="shared" si="1"/>
        <v>Higher</v>
      </c>
      <c r="N120" s="4">
        <v>8.41E7</v>
      </c>
      <c r="O120" s="4">
        <v>1151.0</v>
      </c>
      <c r="P120" s="4">
        <v>4.2</v>
      </c>
      <c r="Q120" s="4" t="s">
        <v>24</v>
      </c>
      <c r="R120" s="4" t="s">
        <v>29</v>
      </c>
    </row>
    <row r="121" ht="15.75" customHeight="1">
      <c r="A121" s="4">
        <v>121.0</v>
      </c>
      <c r="B121" s="4" t="s">
        <v>250</v>
      </c>
      <c r="C121" s="4" t="s">
        <v>19</v>
      </c>
      <c r="D121" s="4" t="s">
        <v>20</v>
      </c>
      <c r="E121" s="4" t="s">
        <v>69</v>
      </c>
      <c r="F121" s="4" t="s">
        <v>21</v>
      </c>
      <c r="G121" s="4">
        <v>4.4</v>
      </c>
      <c r="H121" s="5">
        <v>4766.0</v>
      </c>
      <c r="I121" s="6">
        <v>78053.0</v>
      </c>
      <c r="J121" s="4">
        <v>1.2</v>
      </c>
      <c r="K121" s="7">
        <v>7467.0</v>
      </c>
      <c r="L121" s="4">
        <v>7540000.0</v>
      </c>
      <c r="M121" s="8" t="str">
        <f t="shared" si="1"/>
        <v>Higher</v>
      </c>
      <c r="N121" s="4">
        <v>1.23E8</v>
      </c>
      <c r="O121" s="4">
        <v>49.0</v>
      </c>
      <c r="P121" s="4">
        <v>5.5</v>
      </c>
      <c r="Q121" s="4" t="s">
        <v>40</v>
      </c>
      <c r="R121" s="4" t="s">
        <v>23</v>
      </c>
    </row>
    <row r="122" ht="15.75" customHeight="1">
      <c r="A122" s="4">
        <v>122.0</v>
      </c>
      <c r="B122" s="4" t="s">
        <v>251</v>
      </c>
      <c r="C122" s="4" t="s">
        <v>19</v>
      </c>
      <c r="D122" s="4" t="s">
        <v>20</v>
      </c>
      <c r="E122" s="4" t="s">
        <v>21</v>
      </c>
      <c r="F122" s="4" t="s">
        <v>252</v>
      </c>
      <c r="G122" s="4">
        <v>6.8</v>
      </c>
      <c r="H122" s="4">
        <v>461.0</v>
      </c>
      <c r="I122" s="6">
        <v>33731.0</v>
      </c>
      <c r="J122" s="4">
        <v>2.1</v>
      </c>
      <c r="K122" s="7">
        <v>13589.0</v>
      </c>
      <c r="L122" s="4">
        <v>1280000.0</v>
      </c>
      <c r="M122" s="8" t="str">
        <f t="shared" si="1"/>
        <v>Mid</v>
      </c>
      <c r="N122" s="4">
        <v>8.43E7</v>
      </c>
      <c r="O122" s="4">
        <v>1121.0</v>
      </c>
      <c r="P122" s="4">
        <v>5.1</v>
      </c>
      <c r="Q122" s="4" t="s">
        <v>36</v>
      </c>
      <c r="R122" s="4" t="s">
        <v>28</v>
      </c>
    </row>
    <row r="123" ht="15.75" customHeight="1">
      <c r="A123" s="4">
        <v>123.0</v>
      </c>
      <c r="B123" s="4" t="s">
        <v>253</v>
      </c>
      <c r="C123" s="4" t="s">
        <v>56</v>
      </c>
      <c r="D123" s="4" t="s">
        <v>20</v>
      </c>
      <c r="E123" s="4" t="s">
        <v>21</v>
      </c>
      <c r="F123" s="4" t="s">
        <v>59</v>
      </c>
      <c r="G123" s="4">
        <v>5.0</v>
      </c>
      <c r="H123" s="5">
        <v>2739.0</v>
      </c>
      <c r="I123" s="6">
        <v>1608.0</v>
      </c>
      <c r="J123" s="4">
        <v>1.0</v>
      </c>
      <c r="K123" s="6">
        <v>813.0</v>
      </c>
      <c r="L123" s="4">
        <v>471000.0</v>
      </c>
      <c r="M123" s="8" t="str">
        <f t="shared" si="1"/>
        <v>Lower</v>
      </c>
      <c r="N123" s="4">
        <v>370000.0</v>
      </c>
      <c r="O123" s="4">
        <v>10.0</v>
      </c>
      <c r="P123" s="4">
        <v>0.5</v>
      </c>
      <c r="Q123" s="4" t="s">
        <v>40</v>
      </c>
      <c r="R123" s="4" t="s">
        <v>29</v>
      </c>
    </row>
    <row r="124" ht="15.75" customHeight="1">
      <c r="A124" s="4">
        <v>124.0</v>
      </c>
      <c r="B124" s="4" t="s">
        <v>254</v>
      </c>
      <c r="C124" s="4" t="s">
        <v>39</v>
      </c>
      <c r="D124" s="4" t="s">
        <v>20</v>
      </c>
      <c r="E124" s="4" t="s">
        <v>31</v>
      </c>
      <c r="F124" s="4" t="s">
        <v>21</v>
      </c>
      <c r="G124" s="4">
        <v>6.5</v>
      </c>
      <c r="H124" s="4">
        <v>663.0</v>
      </c>
      <c r="I124" s="6">
        <v>37604.0</v>
      </c>
      <c r="J124" s="4">
        <v>2.4</v>
      </c>
      <c r="K124" s="6">
        <v>12.95</v>
      </c>
      <c r="L124" s="4">
        <v>1140000.0</v>
      </c>
      <c r="M124" s="8" t="str">
        <f t="shared" si="1"/>
        <v>Mid</v>
      </c>
      <c r="N124" s="4">
        <v>6.44E7</v>
      </c>
      <c r="O124" s="4">
        <v>724.0</v>
      </c>
      <c r="P124" s="4">
        <v>5.7</v>
      </c>
      <c r="Q124" s="4" t="s">
        <v>28</v>
      </c>
      <c r="R124" s="4" t="s">
        <v>28</v>
      </c>
    </row>
    <row r="125" ht="15.75" customHeight="1">
      <c r="A125" s="4">
        <v>125.0</v>
      </c>
      <c r="B125" s="4" t="s">
        <v>255</v>
      </c>
      <c r="C125" s="4" t="s">
        <v>19</v>
      </c>
      <c r="D125" s="4" t="s">
        <v>51</v>
      </c>
      <c r="E125" s="4" t="s">
        <v>49</v>
      </c>
      <c r="G125" s="4">
        <v>6.5</v>
      </c>
      <c r="H125" s="5">
        <v>1084.0</v>
      </c>
      <c r="I125" s="6">
        <v>59976.0</v>
      </c>
      <c r="J125" s="4">
        <v>1.0</v>
      </c>
      <c r="K125" s="7">
        <v>6053.0</v>
      </c>
      <c r="L125" s="4">
        <v>1240000.0</v>
      </c>
      <c r="M125" s="8" t="str">
        <f t="shared" si="1"/>
        <v>Mid</v>
      </c>
      <c r="N125" s="4">
        <v>6.7E7</v>
      </c>
      <c r="O125" s="4">
        <v>1.0</v>
      </c>
      <c r="P125" s="4">
        <v>2.4</v>
      </c>
      <c r="Q125" s="4" t="s">
        <v>40</v>
      </c>
      <c r="R125" s="4" t="s">
        <v>29</v>
      </c>
    </row>
    <row r="126" ht="15.75" customHeight="1">
      <c r="A126" s="4">
        <v>126.0</v>
      </c>
      <c r="B126" s="4" t="s">
        <v>256</v>
      </c>
      <c r="C126" s="4" t="s">
        <v>19</v>
      </c>
      <c r="D126" s="4" t="s">
        <v>51</v>
      </c>
      <c r="E126" s="4" t="s">
        <v>157</v>
      </c>
      <c r="G126" s="4">
        <v>7.8</v>
      </c>
      <c r="H126" s="5">
        <v>1591.0</v>
      </c>
      <c r="I126" s="6">
        <v>10674.0</v>
      </c>
      <c r="J126" s="4">
        <v>1.0</v>
      </c>
      <c r="K126" s="7">
        <v>2297.0</v>
      </c>
      <c r="L126" s="4">
        <v>576000.0</v>
      </c>
      <c r="M126" s="8" t="str">
        <f t="shared" si="1"/>
        <v>Mid</v>
      </c>
      <c r="N126" s="4">
        <v>3860000.0</v>
      </c>
      <c r="O126" s="4">
        <v>1.0</v>
      </c>
      <c r="P126" s="4">
        <v>1.6</v>
      </c>
      <c r="Q126" s="4" t="s">
        <v>24</v>
      </c>
      <c r="R126" s="4" t="s">
        <v>40</v>
      </c>
    </row>
    <row r="127" ht="15.75" customHeight="1">
      <c r="A127" s="4">
        <v>127.0</v>
      </c>
      <c r="B127" s="4" t="s">
        <v>257</v>
      </c>
      <c r="C127" s="4" t="s">
        <v>54</v>
      </c>
      <c r="D127" s="4" t="s">
        <v>20</v>
      </c>
      <c r="E127" s="4" t="s">
        <v>69</v>
      </c>
      <c r="F127" s="4" t="s">
        <v>258</v>
      </c>
      <c r="G127" s="4">
        <v>6.0</v>
      </c>
      <c r="H127" s="5">
        <v>1611.0</v>
      </c>
      <c r="I127" s="6">
        <v>67.78</v>
      </c>
      <c r="J127" s="4">
        <v>1.9</v>
      </c>
      <c r="K127" s="7">
        <v>12653.0</v>
      </c>
      <c r="L127" s="4">
        <v>3560000.0</v>
      </c>
      <c r="M127" s="8" t="str">
        <f t="shared" si="1"/>
        <v>Higher</v>
      </c>
      <c r="N127" s="4">
        <v>1.48E8</v>
      </c>
      <c r="O127" s="4">
        <v>173.0</v>
      </c>
      <c r="P127" s="4">
        <v>5.3</v>
      </c>
      <c r="Q127" s="4" t="s">
        <v>36</v>
      </c>
      <c r="R127" s="4" t="s">
        <v>32</v>
      </c>
    </row>
    <row r="128" ht="15.75" customHeight="1">
      <c r="A128" s="4">
        <v>128.0</v>
      </c>
      <c r="B128" s="4" t="s">
        <v>259</v>
      </c>
      <c r="C128" s="4" t="s">
        <v>19</v>
      </c>
      <c r="D128" s="4" t="s">
        <v>20</v>
      </c>
      <c r="E128" s="4" t="s">
        <v>260</v>
      </c>
      <c r="F128" s="4" t="s">
        <v>21</v>
      </c>
      <c r="G128" s="4">
        <v>2.6</v>
      </c>
      <c r="H128" s="5">
        <v>7574.0</v>
      </c>
      <c r="I128" s="6">
        <v>0.0</v>
      </c>
      <c r="J128" s="4">
        <v>1.2</v>
      </c>
      <c r="K128" s="6">
        <v>303.0</v>
      </c>
      <c r="L128" s="4">
        <v>962000.0</v>
      </c>
      <c r="M128" s="8" t="str">
        <f t="shared" si="1"/>
        <v>Mid</v>
      </c>
      <c r="N128" s="4">
        <v>0.0</v>
      </c>
      <c r="O128" s="4">
        <v>25.0</v>
      </c>
      <c r="P128" s="4">
        <v>2.6</v>
      </c>
      <c r="Q128" s="4" t="s">
        <v>23</v>
      </c>
      <c r="R128" s="4" t="s">
        <v>32</v>
      </c>
    </row>
    <row r="129" ht="15.75" customHeight="1">
      <c r="A129" s="4">
        <v>129.0</v>
      </c>
      <c r="B129" s="4" t="s">
        <v>261</v>
      </c>
      <c r="C129" s="4" t="s">
        <v>19</v>
      </c>
      <c r="D129" s="4" t="s">
        <v>20</v>
      </c>
      <c r="E129" s="4" t="s">
        <v>21</v>
      </c>
      <c r="F129" s="4" t="s">
        <v>42</v>
      </c>
      <c r="G129" s="4">
        <v>5.6</v>
      </c>
      <c r="H129" s="5">
        <v>1699.0</v>
      </c>
      <c r="I129" s="6">
        <v>18.66</v>
      </c>
      <c r="J129" s="4">
        <v>2.0</v>
      </c>
      <c r="K129" s="7">
        <v>7369.0</v>
      </c>
      <c r="L129" s="4">
        <v>1960000.0</v>
      </c>
      <c r="M129" s="8" t="str">
        <f t="shared" si="1"/>
        <v>Mid</v>
      </c>
      <c r="N129" s="4">
        <v>2.15E7</v>
      </c>
      <c r="O129" s="4">
        <v>393.0</v>
      </c>
      <c r="P129" s="4">
        <v>4.3</v>
      </c>
      <c r="Q129" s="4" t="s">
        <v>23</v>
      </c>
      <c r="R129" s="4" t="s">
        <v>23</v>
      </c>
    </row>
    <row r="130" ht="15.75" customHeight="1">
      <c r="A130" s="4">
        <v>130.0</v>
      </c>
      <c r="B130" s="4" t="s">
        <v>262</v>
      </c>
      <c r="C130" s="4" t="s">
        <v>19</v>
      </c>
      <c r="D130" s="4" t="s">
        <v>20</v>
      </c>
      <c r="E130" s="4" t="s">
        <v>21</v>
      </c>
      <c r="F130" s="4" t="s">
        <v>263</v>
      </c>
      <c r="G130" s="4">
        <v>4.5</v>
      </c>
      <c r="H130" s="5">
        <v>1035.0</v>
      </c>
      <c r="I130" s="6">
        <v>220.0</v>
      </c>
      <c r="J130" s="4">
        <v>1.7</v>
      </c>
      <c r="K130" s="7">
        <v>3208.0</v>
      </c>
      <c r="L130" s="4">
        <v>735000.0</v>
      </c>
      <c r="M130" s="8" t="str">
        <f t="shared" si="1"/>
        <v>Mid</v>
      </c>
      <c r="N130" s="4">
        <v>157000.0</v>
      </c>
      <c r="O130" s="4">
        <v>66.0</v>
      </c>
      <c r="P130" s="4">
        <v>4.5</v>
      </c>
      <c r="Q130" s="4" t="s">
        <v>36</v>
      </c>
      <c r="R130" s="4" t="s">
        <v>36</v>
      </c>
    </row>
    <row r="131" ht="15.75" customHeight="1">
      <c r="A131" s="4">
        <v>131.0</v>
      </c>
      <c r="B131" s="4" t="s">
        <v>264</v>
      </c>
      <c r="C131" s="4" t="s">
        <v>56</v>
      </c>
      <c r="D131" s="4" t="s">
        <v>20</v>
      </c>
      <c r="E131" s="4" t="s">
        <v>21</v>
      </c>
      <c r="F131" s="4" t="s">
        <v>49</v>
      </c>
      <c r="G131" s="4">
        <v>4.2</v>
      </c>
      <c r="H131" s="4">
        <v>833.0</v>
      </c>
      <c r="I131" s="6">
        <v>26405.0</v>
      </c>
      <c r="J131" s="4">
        <v>2.2</v>
      </c>
      <c r="K131" s="7">
        <v>6441.0</v>
      </c>
      <c r="L131" s="4">
        <v>1410000.0</v>
      </c>
      <c r="M131" s="8" t="str">
        <f t="shared" si="1"/>
        <v>Mid</v>
      </c>
      <c r="N131" s="4">
        <v>4.47E7</v>
      </c>
      <c r="O131" s="4">
        <v>422.0</v>
      </c>
      <c r="P131" s="4">
        <v>4.9</v>
      </c>
      <c r="Q131" s="4" t="s">
        <v>24</v>
      </c>
      <c r="R131" s="4" t="s">
        <v>23</v>
      </c>
    </row>
    <row r="132" ht="15.75" customHeight="1">
      <c r="A132" s="4">
        <v>132.0</v>
      </c>
      <c r="B132" s="4" t="s">
        <v>265</v>
      </c>
      <c r="C132" s="4" t="s">
        <v>19</v>
      </c>
      <c r="D132" s="4" t="s">
        <v>20</v>
      </c>
      <c r="E132" s="4" t="s">
        <v>266</v>
      </c>
      <c r="F132" s="4" t="s">
        <v>267</v>
      </c>
      <c r="G132" s="4">
        <v>8.1</v>
      </c>
      <c r="H132" s="4">
        <v>137.0</v>
      </c>
      <c r="I132" s="6">
        <v>25834.0</v>
      </c>
      <c r="J132" s="4">
        <v>2.1</v>
      </c>
      <c r="K132" s="7">
        <v>18785.0</v>
      </c>
      <c r="L132" s="4">
        <v>481000.0</v>
      </c>
      <c r="M132" s="8" t="str">
        <f t="shared" si="1"/>
        <v>Lower</v>
      </c>
      <c r="N132" s="4">
        <v>7.04E7</v>
      </c>
      <c r="O132" s="4">
        <v>1148.0</v>
      </c>
      <c r="P132" s="4">
        <v>5.9</v>
      </c>
      <c r="Q132" s="4" t="s">
        <v>40</v>
      </c>
      <c r="R132" s="4" t="s">
        <v>29</v>
      </c>
    </row>
    <row r="133" ht="15.75" customHeight="1">
      <c r="A133" s="4">
        <v>133.0</v>
      </c>
      <c r="B133" s="4" t="s">
        <v>268</v>
      </c>
      <c r="C133" s="4" t="s">
        <v>54</v>
      </c>
      <c r="D133" s="4" t="s">
        <v>20</v>
      </c>
      <c r="E133" s="4" t="s">
        <v>21</v>
      </c>
      <c r="F133" s="4" t="s">
        <v>269</v>
      </c>
      <c r="G133" s="4">
        <v>4.6</v>
      </c>
      <c r="H133" s="5">
        <v>1766.0</v>
      </c>
      <c r="I133" s="6">
        <v>40784.0</v>
      </c>
      <c r="J133" s="4">
        <v>1.5</v>
      </c>
      <c r="K133" s="7">
        <v>14505.0</v>
      </c>
      <c r="L133" s="4">
        <v>2340000.0</v>
      </c>
      <c r="M133" s="8" t="str">
        <f t="shared" si="1"/>
        <v>Mid</v>
      </c>
      <c r="N133" s="4">
        <v>6.87E7</v>
      </c>
      <c r="O133" s="4">
        <v>48.0</v>
      </c>
      <c r="P133" s="4">
        <v>3.7</v>
      </c>
      <c r="Q133" s="4" t="s">
        <v>32</v>
      </c>
      <c r="R133" s="4" t="s">
        <v>24</v>
      </c>
    </row>
    <row r="134" ht="15.75" customHeight="1">
      <c r="A134" s="4">
        <v>134.0</v>
      </c>
      <c r="B134" s="4" t="s">
        <v>270</v>
      </c>
      <c r="C134" s="4" t="s">
        <v>19</v>
      </c>
      <c r="D134" s="4" t="s">
        <v>20</v>
      </c>
      <c r="E134" s="4" t="s">
        <v>21</v>
      </c>
      <c r="F134" s="4" t="s">
        <v>59</v>
      </c>
      <c r="G134" s="4">
        <v>4.9</v>
      </c>
      <c r="H134" s="5">
        <v>2738.0</v>
      </c>
      <c r="I134" s="6">
        <v>616.0</v>
      </c>
      <c r="J134" s="4">
        <v>2.1</v>
      </c>
      <c r="K134" s="7">
        <v>3487.0</v>
      </c>
      <c r="L134" s="4">
        <v>1560000.0</v>
      </c>
      <c r="M134" s="8" t="str">
        <f t="shared" si="1"/>
        <v>Mid</v>
      </c>
      <c r="N134" s="4">
        <v>361000.0</v>
      </c>
      <c r="O134" s="4">
        <v>140.0</v>
      </c>
      <c r="P134" s="4">
        <v>1.8</v>
      </c>
      <c r="Q134" s="4" t="s">
        <v>32</v>
      </c>
      <c r="R134" s="4" t="s">
        <v>28</v>
      </c>
    </row>
    <row r="135" ht="15.75" customHeight="1">
      <c r="A135" s="4">
        <v>135.0</v>
      </c>
      <c r="B135" s="4" t="s">
        <v>271</v>
      </c>
      <c r="C135" s="4" t="s">
        <v>272</v>
      </c>
      <c r="D135" s="4" t="s">
        <v>20</v>
      </c>
      <c r="E135" s="4" t="s">
        <v>47</v>
      </c>
      <c r="F135" s="4" t="s">
        <v>21</v>
      </c>
      <c r="G135" s="4">
        <v>4.8</v>
      </c>
      <c r="H135" s="5">
        <v>1556.0</v>
      </c>
      <c r="I135" s="6">
        <v>75799.0</v>
      </c>
      <c r="J135" s="4">
        <v>2.5</v>
      </c>
      <c r="K135" s="7">
        <v>8948.0</v>
      </c>
      <c r="L135" s="4">
        <v>2930000.0</v>
      </c>
      <c r="M135" s="8" t="str">
        <f t="shared" si="1"/>
        <v>Mid</v>
      </c>
      <c r="N135" s="4">
        <v>1.42E8</v>
      </c>
      <c r="O135" s="4">
        <v>260.0</v>
      </c>
      <c r="P135" s="4">
        <v>4.8</v>
      </c>
      <c r="Q135" s="4" t="s">
        <v>23</v>
      </c>
      <c r="R135" s="4" t="s">
        <v>28</v>
      </c>
    </row>
    <row r="136" ht="15.75" customHeight="1">
      <c r="A136" s="4">
        <v>136.0</v>
      </c>
      <c r="B136" s="4" t="s">
        <v>273</v>
      </c>
      <c r="C136" s="4" t="s">
        <v>54</v>
      </c>
      <c r="D136" s="4" t="s">
        <v>20</v>
      </c>
      <c r="E136" s="4" t="s">
        <v>176</v>
      </c>
      <c r="F136" s="4" t="s">
        <v>236</v>
      </c>
      <c r="G136" s="4">
        <v>5.1</v>
      </c>
      <c r="H136" s="5">
        <v>1325.0</v>
      </c>
      <c r="I136" s="6">
        <v>9215.0</v>
      </c>
      <c r="J136" s="4">
        <v>1.5</v>
      </c>
      <c r="K136" s="7">
        <v>2207.0</v>
      </c>
      <c r="L136" s="4">
        <v>570000.0</v>
      </c>
      <c r="M136" s="8" t="str">
        <f t="shared" si="1"/>
        <v>Mid</v>
      </c>
      <c r="N136" s="4">
        <v>3620000.0</v>
      </c>
      <c r="O136" s="4">
        <v>22.0</v>
      </c>
      <c r="P136" s="4">
        <v>3.5</v>
      </c>
      <c r="Q136" s="4" t="s">
        <v>23</v>
      </c>
      <c r="R136" s="4" t="s">
        <v>28</v>
      </c>
    </row>
    <row r="137" ht="15.75" customHeight="1">
      <c r="A137" s="4">
        <v>137.0</v>
      </c>
      <c r="B137" s="4" t="s">
        <v>274</v>
      </c>
      <c r="C137" s="4" t="s">
        <v>19</v>
      </c>
      <c r="D137" s="4" t="s">
        <v>20</v>
      </c>
      <c r="E137" s="4" t="s">
        <v>46</v>
      </c>
      <c r="F137" s="4" t="s">
        <v>21</v>
      </c>
      <c r="G137" s="4">
        <v>8.6</v>
      </c>
      <c r="H137" s="4">
        <v>588.0</v>
      </c>
      <c r="I137" s="6">
        <v>35686.0</v>
      </c>
      <c r="J137" s="4">
        <v>2.1</v>
      </c>
      <c r="K137" s="7">
        <v>18613.0</v>
      </c>
      <c r="L137" s="4">
        <v>1350000.0</v>
      </c>
      <c r="M137" s="8" t="str">
        <f t="shared" si="1"/>
        <v>Mid</v>
      </c>
      <c r="N137" s="4">
        <v>8.19E7</v>
      </c>
      <c r="O137" s="4">
        <v>327.0</v>
      </c>
      <c r="P137" s="4">
        <v>6.2</v>
      </c>
      <c r="Q137" s="4" t="s">
        <v>32</v>
      </c>
      <c r="R137" s="4" t="s">
        <v>36</v>
      </c>
    </row>
    <row r="138" ht="15.75" customHeight="1">
      <c r="A138" s="4">
        <v>138.0</v>
      </c>
      <c r="B138" s="4" t="s">
        <v>275</v>
      </c>
      <c r="C138" s="4" t="s">
        <v>45</v>
      </c>
      <c r="D138" s="4" t="s">
        <v>20</v>
      </c>
      <c r="E138" s="4" t="s">
        <v>69</v>
      </c>
      <c r="F138" s="4" t="s">
        <v>276</v>
      </c>
      <c r="G138" s="4">
        <v>4.7</v>
      </c>
      <c r="H138" s="4">
        <v>585.0</v>
      </c>
      <c r="I138" s="6">
        <v>8528.0</v>
      </c>
      <c r="J138" s="4">
        <v>1.2</v>
      </c>
      <c r="K138" s="7">
        <v>4951.0</v>
      </c>
      <c r="L138" s="4">
        <v>649000.0</v>
      </c>
      <c r="M138" s="8" t="str">
        <f t="shared" si="1"/>
        <v>Mid</v>
      </c>
      <c r="N138" s="4">
        <v>9460000.0</v>
      </c>
      <c r="O138" s="4">
        <v>57.0</v>
      </c>
      <c r="P138" s="4">
        <v>3.4</v>
      </c>
      <c r="Q138" s="4" t="s">
        <v>24</v>
      </c>
      <c r="R138" s="4" t="s">
        <v>29</v>
      </c>
    </row>
    <row r="139" ht="15.75" customHeight="1">
      <c r="A139" s="4">
        <v>139.0</v>
      </c>
      <c r="B139" s="4" t="s">
        <v>277</v>
      </c>
      <c r="C139" s="4" t="s">
        <v>80</v>
      </c>
      <c r="D139" s="4" t="s">
        <v>20</v>
      </c>
      <c r="E139" s="4" t="s">
        <v>59</v>
      </c>
      <c r="F139" s="4" t="s">
        <v>21</v>
      </c>
      <c r="G139" s="4">
        <v>8.7</v>
      </c>
      <c r="H139" s="5">
        <v>1854.0</v>
      </c>
      <c r="I139" s="6">
        <v>12474.0</v>
      </c>
      <c r="J139" s="4">
        <v>1.6</v>
      </c>
      <c r="K139" s="7">
        <v>8848.0</v>
      </c>
      <c r="L139" s="4">
        <v>1970000.0</v>
      </c>
      <c r="M139" s="8" t="str">
        <f t="shared" si="1"/>
        <v>Mid</v>
      </c>
      <c r="N139" s="4">
        <v>1.34E7</v>
      </c>
      <c r="O139" s="4">
        <v>71.0</v>
      </c>
      <c r="P139" s="4">
        <v>2.6</v>
      </c>
      <c r="Q139" s="4" t="s">
        <v>23</v>
      </c>
      <c r="R139" s="4" t="s">
        <v>40</v>
      </c>
    </row>
    <row r="140" ht="15.75" customHeight="1">
      <c r="A140" s="4">
        <v>140.0</v>
      </c>
      <c r="B140" s="4" t="s">
        <v>278</v>
      </c>
      <c r="C140" s="4" t="s">
        <v>19</v>
      </c>
      <c r="D140" s="4" t="s">
        <v>20</v>
      </c>
      <c r="E140" s="4" t="s">
        <v>59</v>
      </c>
      <c r="F140" s="4" t="s">
        <v>47</v>
      </c>
      <c r="G140" s="4">
        <v>7.1</v>
      </c>
      <c r="H140" s="4">
        <v>466.0</v>
      </c>
      <c r="I140" s="6">
        <v>32957.0</v>
      </c>
      <c r="J140" s="4">
        <v>1.2</v>
      </c>
      <c r="K140" s="7">
        <v>9943.0</v>
      </c>
      <c r="L140" s="4">
        <v>589000.0</v>
      </c>
      <c r="M140" s="8" t="str">
        <f t="shared" si="1"/>
        <v>Mid</v>
      </c>
      <c r="N140" s="4">
        <v>4.17E7</v>
      </c>
      <c r="O140" s="4">
        <v>56.0</v>
      </c>
      <c r="P140" s="4">
        <v>3.9</v>
      </c>
      <c r="Q140" s="4" t="s">
        <v>40</v>
      </c>
      <c r="R140" s="4" t="s">
        <v>40</v>
      </c>
    </row>
    <row r="141" ht="15.75" customHeight="1">
      <c r="A141" s="4">
        <v>141.0</v>
      </c>
      <c r="B141" s="4" t="s">
        <v>279</v>
      </c>
      <c r="C141" s="4" t="s">
        <v>199</v>
      </c>
      <c r="D141" s="4" t="s">
        <v>20</v>
      </c>
      <c r="E141" s="4" t="s">
        <v>21</v>
      </c>
      <c r="F141" s="4" t="s">
        <v>59</v>
      </c>
      <c r="G141" s="4">
        <v>4.5</v>
      </c>
      <c r="H141" s="4">
        <v>884.0</v>
      </c>
      <c r="I141" s="6">
        <v>6828.0</v>
      </c>
      <c r="J141" s="4">
        <v>2.5</v>
      </c>
      <c r="K141" s="6">
        <v>3.05</v>
      </c>
      <c r="L141" s="4">
        <v>562000.0</v>
      </c>
      <c r="M141" s="8" t="str">
        <f t="shared" si="1"/>
        <v>Mid</v>
      </c>
      <c r="N141" s="4">
        <v>4310000.0</v>
      </c>
      <c r="O141" s="4">
        <v>136.0</v>
      </c>
      <c r="P141" s="4">
        <v>4.1</v>
      </c>
      <c r="Q141" s="4" t="s">
        <v>40</v>
      </c>
      <c r="R141" s="4" t="s">
        <v>24</v>
      </c>
    </row>
    <row r="142" ht="15.75" customHeight="1">
      <c r="A142" s="4">
        <v>142.0</v>
      </c>
      <c r="B142" s="4" t="s">
        <v>280</v>
      </c>
      <c r="C142" s="4" t="s">
        <v>54</v>
      </c>
      <c r="D142" s="4" t="s">
        <v>20</v>
      </c>
      <c r="E142" s="4" t="s">
        <v>21</v>
      </c>
      <c r="F142" s="4" t="s">
        <v>281</v>
      </c>
      <c r="G142" s="4">
        <v>4.2</v>
      </c>
      <c r="H142" s="5">
        <v>3015.0</v>
      </c>
      <c r="I142" s="6">
        <v>33173.0</v>
      </c>
      <c r="J142" s="4">
        <v>1.3</v>
      </c>
      <c r="K142" s="6">
        <v>893.0</v>
      </c>
      <c r="L142" s="4">
        <v>656000.0</v>
      </c>
      <c r="M142" s="8" t="str">
        <f t="shared" si="1"/>
        <v>Mid</v>
      </c>
      <c r="N142" s="4">
        <v>7100000.0</v>
      </c>
      <c r="O142" s="4">
        <v>30.0</v>
      </c>
      <c r="P142" s="4">
        <v>1.2</v>
      </c>
      <c r="Q142" s="4" t="s">
        <v>29</v>
      </c>
      <c r="R142" s="4" t="s">
        <v>24</v>
      </c>
    </row>
    <row r="143" ht="15.75" customHeight="1">
      <c r="A143" s="4">
        <v>143.0</v>
      </c>
      <c r="B143" s="4" t="s">
        <v>282</v>
      </c>
      <c r="C143" s="4" t="s">
        <v>19</v>
      </c>
      <c r="D143" s="4" t="s">
        <v>20</v>
      </c>
      <c r="E143" s="4" t="s">
        <v>242</v>
      </c>
      <c r="F143" s="4" t="s">
        <v>283</v>
      </c>
      <c r="G143" s="4">
        <v>7.4</v>
      </c>
      <c r="H143" s="4">
        <v>167.0</v>
      </c>
      <c r="I143" s="6">
        <v>32809.0</v>
      </c>
      <c r="J143" s="4">
        <v>1.2</v>
      </c>
      <c r="K143" s="7">
        <v>20458.0</v>
      </c>
      <c r="L143" s="4">
        <v>1570000.0</v>
      </c>
      <c r="M143" s="8" t="str">
        <f t="shared" si="1"/>
        <v>Mid</v>
      </c>
      <c r="N143" s="4">
        <v>2.23E8</v>
      </c>
      <c r="O143" s="4">
        <v>907.0</v>
      </c>
      <c r="P143" s="4">
        <v>7.0</v>
      </c>
      <c r="Q143" s="4" t="s">
        <v>23</v>
      </c>
      <c r="R143" s="4" t="s">
        <v>32</v>
      </c>
    </row>
    <row r="144" ht="15.75" customHeight="1">
      <c r="A144" s="4">
        <v>144.0</v>
      </c>
      <c r="B144" s="4" t="s">
        <v>284</v>
      </c>
      <c r="C144" s="4" t="s">
        <v>19</v>
      </c>
      <c r="D144" s="4" t="s">
        <v>20</v>
      </c>
      <c r="E144" s="4" t="s">
        <v>21</v>
      </c>
      <c r="F144" s="4" t="s">
        <v>47</v>
      </c>
      <c r="G144" s="4">
        <v>6.0</v>
      </c>
      <c r="H144" s="4">
        <v>578.0</v>
      </c>
      <c r="I144" s="6">
        <v>2.0</v>
      </c>
      <c r="J144" s="4">
        <v>2.5</v>
      </c>
      <c r="K144" s="7">
        <v>3121.0</v>
      </c>
      <c r="L144" s="4">
        <v>302000.0</v>
      </c>
      <c r="M144" s="8" t="str">
        <f t="shared" si="1"/>
        <v>Lower</v>
      </c>
      <c r="N144" s="4">
        <v>1200.0</v>
      </c>
      <c r="O144" s="4">
        <v>158.0</v>
      </c>
      <c r="P144" s="4">
        <v>1.7</v>
      </c>
      <c r="Q144" s="4" t="s">
        <v>32</v>
      </c>
      <c r="R144" s="4" t="s">
        <v>36</v>
      </c>
    </row>
    <row r="145" ht="15.75" customHeight="1">
      <c r="A145" s="4">
        <v>145.0</v>
      </c>
      <c r="B145" s="4" t="s">
        <v>285</v>
      </c>
      <c r="C145" s="4" t="s">
        <v>61</v>
      </c>
      <c r="D145" s="4" t="s">
        <v>20</v>
      </c>
      <c r="E145" s="4" t="s">
        <v>59</v>
      </c>
      <c r="F145" s="4" t="s">
        <v>276</v>
      </c>
      <c r="G145" s="4">
        <v>8.2</v>
      </c>
      <c r="H145" s="4">
        <v>834.0</v>
      </c>
      <c r="I145" s="6">
        <v>0.0</v>
      </c>
      <c r="J145" s="4">
        <v>1.2</v>
      </c>
      <c r="K145" s="7">
        <v>1426.0</v>
      </c>
      <c r="L145" s="4">
        <v>164000.0</v>
      </c>
      <c r="M145" s="8" t="str">
        <f t="shared" si="1"/>
        <v>Lower</v>
      </c>
      <c r="N145" s="4">
        <v>0.0</v>
      </c>
      <c r="O145" s="4">
        <v>34.0</v>
      </c>
      <c r="P145" s="4">
        <v>1.9</v>
      </c>
      <c r="Q145" s="4" t="s">
        <v>28</v>
      </c>
      <c r="R145" s="4" t="s">
        <v>29</v>
      </c>
    </row>
    <row r="146" ht="15.75" customHeight="1">
      <c r="A146" s="4">
        <v>146.0</v>
      </c>
      <c r="B146" s="4" t="s">
        <v>286</v>
      </c>
      <c r="C146" s="4" t="s">
        <v>19</v>
      </c>
      <c r="D146" s="4" t="s">
        <v>20</v>
      </c>
      <c r="E146" s="4" t="s">
        <v>287</v>
      </c>
      <c r="F146" s="4" t="s">
        <v>288</v>
      </c>
      <c r="G146" s="4">
        <v>3.5</v>
      </c>
      <c r="H146" s="5">
        <v>1038.0</v>
      </c>
      <c r="I146" s="6">
        <v>409.0</v>
      </c>
      <c r="J146" s="4">
        <v>1.5</v>
      </c>
      <c r="K146" s="7">
        <v>6262.0</v>
      </c>
      <c r="L146" s="4">
        <v>1480000.0</v>
      </c>
      <c r="M146" s="8" t="str">
        <f t="shared" si="1"/>
        <v>Mid</v>
      </c>
      <c r="N146" s="4">
        <v>639000.0</v>
      </c>
      <c r="O146" s="4">
        <v>227.0</v>
      </c>
      <c r="P146" s="4">
        <v>4.6</v>
      </c>
      <c r="Q146" s="4" t="s">
        <v>29</v>
      </c>
      <c r="R146" s="4" t="s">
        <v>23</v>
      </c>
    </row>
    <row r="147" ht="15.75" customHeight="1">
      <c r="A147" s="4">
        <v>147.0</v>
      </c>
      <c r="B147" s="4" t="s">
        <v>289</v>
      </c>
      <c r="C147" s="4" t="s">
        <v>61</v>
      </c>
      <c r="D147" s="4" t="s">
        <v>20</v>
      </c>
      <c r="E147" s="4" t="s">
        <v>47</v>
      </c>
      <c r="F147" s="4" t="s">
        <v>31</v>
      </c>
      <c r="G147" s="4">
        <v>6.6</v>
      </c>
      <c r="H147" s="4">
        <v>448.0</v>
      </c>
      <c r="I147" s="6">
        <v>23844.0</v>
      </c>
      <c r="J147" s="4">
        <v>1.3</v>
      </c>
      <c r="K147" s="6">
        <v>8.97</v>
      </c>
      <c r="L147" s="4">
        <v>613000.0</v>
      </c>
      <c r="M147" s="8" t="str">
        <f t="shared" si="1"/>
        <v>Mid</v>
      </c>
      <c r="N147" s="4">
        <v>3.26E7</v>
      </c>
      <c r="O147" s="4">
        <v>117.0</v>
      </c>
      <c r="P147" s="4">
        <v>3.5</v>
      </c>
      <c r="Q147" s="4" t="s">
        <v>24</v>
      </c>
      <c r="R147" s="4" t="s">
        <v>29</v>
      </c>
    </row>
    <row r="148" ht="15.75" customHeight="1">
      <c r="A148" s="4">
        <v>148.0</v>
      </c>
      <c r="B148" s="4" t="s">
        <v>290</v>
      </c>
      <c r="C148" s="4" t="s">
        <v>291</v>
      </c>
      <c r="D148" s="4" t="s">
        <v>20</v>
      </c>
      <c r="E148" s="4" t="s">
        <v>21</v>
      </c>
      <c r="F148" s="4" t="s">
        <v>49</v>
      </c>
      <c r="G148" s="4">
        <v>2.6</v>
      </c>
      <c r="H148" s="5">
        <v>1597.0</v>
      </c>
      <c r="I148" s="6">
        <v>2.0</v>
      </c>
      <c r="J148" s="4">
        <v>1.1</v>
      </c>
      <c r="K148" s="6">
        <v>542.0</v>
      </c>
      <c r="L148" s="4">
        <v>332000.0</v>
      </c>
      <c r="M148" s="8" t="str">
        <f t="shared" si="1"/>
        <v>Lower</v>
      </c>
      <c r="N148" s="4">
        <v>7700.0</v>
      </c>
      <c r="O148" s="4">
        <v>12.0</v>
      </c>
      <c r="P148" s="4">
        <v>1.0</v>
      </c>
      <c r="Q148" s="4" t="s">
        <v>28</v>
      </c>
      <c r="R148" s="4" t="s">
        <v>29</v>
      </c>
    </row>
    <row r="149" ht="15.75" customHeight="1">
      <c r="A149" s="4">
        <v>149.0</v>
      </c>
      <c r="B149" s="4" t="s">
        <v>292</v>
      </c>
      <c r="C149" s="4" t="s">
        <v>61</v>
      </c>
      <c r="D149" s="4" t="s">
        <v>51</v>
      </c>
      <c r="E149" s="4" t="s">
        <v>31</v>
      </c>
      <c r="F149" s="4" t="s">
        <v>52</v>
      </c>
      <c r="G149" s="4">
        <v>5.8</v>
      </c>
      <c r="H149" s="4">
        <v>371.0</v>
      </c>
      <c r="I149" s="6">
        <v>78443.0</v>
      </c>
      <c r="J149" s="4">
        <v>1.0</v>
      </c>
      <c r="K149" s="7">
        <v>4473.0</v>
      </c>
      <c r="L149" s="4">
        <v>310000.0</v>
      </c>
      <c r="M149" s="8" t="str">
        <f t="shared" si="1"/>
        <v>Lower</v>
      </c>
      <c r="N149" s="4">
        <v>6.35E7</v>
      </c>
      <c r="O149" s="4">
        <v>7.0</v>
      </c>
      <c r="P149" s="4">
        <v>2.0</v>
      </c>
      <c r="Q149" s="4" t="s">
        <v>24</v>
      </c>
      <c r="R149" s="4" t="s">
        <v>29</v>
      </c>
    </row>
    <row r="150" ht="15.75" customHeight="1">
      <c r="A150" s="4">
        <v>150.0</v>
      </c>
      <c r="B150" s="4" t="s">
        <v>293</v>
      </c>
      <c r="C150" s="4" t="s">
        <v>45</v>
      </c>
      <c r="D150" s="4" t="s">
        <v>20</v>
      </c>
      <c r="E150" s="4" t="s">
        <v>21</v>
      </c>
      <c r="F150" s="4" t="s">
        <v>126</v>
      </c>
      <c r="G150" s="4">
        <v>6.0</v>
      </c>
      <c r="H150" s="4">
        <v>189.0</v>
      </c>
      <c r="I150" s="6">
        <v>11807.0</v>
      </c>
      <c r="J150" s="4">
        <v>2.4</v>
      </c>
      <c r="K150" s="7">
        <v>13356.0</v>
      </c>
      <c r="L150" s="4">
        <v>685000.0</v>
      </c>
      <c r="M150" s="8" t="str">
        <f t="shared" si="1"/>
        <v>Mid</v>
      </c>
      <c r="N150" s="4">
        <v>3.38E7</v>
      </c>
      <c r="O150" s="4">
        <v>745.0</v>
      </c>
      <c r="P150" s="4">
        <v>5.7</v>
      </c>
      <c r="Q150" s="4" t="s">
        <v>23</v>
      </c>
      <c r="R150" s="4" t="s">
        <v>29</v>
      </c>
    </row>
    <row r="151" ht="15.75" customHeight="1">
      <c r="A151" s="4">
        <v>151.0</v>
      </c>
      <c r="B151" s="4" t="s">
        <v>294</v>
      </c>
      <c r="C151" s="4" t="s">
        <v>56</v>
      </c>
      <c r="D151" s="4" t="s">
        <v>20</v>
      </c>
      <c r="E151" s="4" t="s">
        <v>57</v>
      </c>
      <c r="F151" s="4" t="s">
        <v>295</v>
      </c>
      <c r="G151" s="4">
        <v>6.0</v>
      </c>
      <c r="H151" s="4">
        <v>734.0</v>
      </c>
      <c r="I151" s="6">
        <v>55905.0</v>
      </c>
      <c r="J151" s="4">
        <v>1.0</v>
      </c>
      <c r="K151" s="7">
        <v>12578.0</v>
      </c>
      <c r="L151" s="4">
        <v>1600000.0</v>
      </c>
      <c r="M151" s="8" t="str">
        <f t="shared" si="1"/>
        <v>Mid</v>
      </c>
      <c r="N151" s="4">
        <v>1.2E8</v>
      </c>
      <c r="O151" s="4">
        <v>14.0</v>
      </c>
      <c r="P151" s="4">
        <v>5.4</v>
      </c>
      <c r="Q151" s="4" t="s">
        <v>40</v>
      </c>
      <c r="R151" s="4" t="s">
        <v>32</v>
      </c>
    </row>
    <row r="152" ht="15.75" customHeight="1">
      <c r="A152" s="4">
        <v>152.0</v>
      </c>
      <c r="B152" s="4" t="s">
        <v>296</v>
      </c>
      <c r="C152" s="4" t="s">
        <v>19</v>
      </c>
      <c r="D152" s="4" t="s">
        <v>20</v>
      </c>
      <c r="E152" s="4" t="s">
        <v>297</v>
      </c>
      <c r="F152" s="4" t="s">
        <v>298</v>
      </c>
      <c r="G152" s="4">
        <v>3.8</v>
      </c>
      <c r="H152" s="4">
        <v>260.0</v>
      </c>
      <c r="I152" s="6">
        <v>13005.0</v>
      </c>
      <c r="J152" s="4">
        <v>2.5</v>
      </c>
      <c r="K152" s="7">
        <v>7653.0</v>
      </c>
      <c r="L152" s="4">
        <v>688000.0</v>
      </c>
      <c r="M152" s="8" t="str">
        <f t="shared" si="1"/>
        <v>Mid</v>
      </c>
      <c r="N152" s="4">
        <v>3.7E7</v>
      </c>
      <c r="O152" s="4">
        <v>830.0</v>
      </c>
      <c r="P152" s="4">
        <v>5.1</v>
      </c>
      <c r="Q152" s="4" t="s">
        <v>32</v>
      </c>
      <c r="R152" s="4" t="s">
        <v>28</v>
      </c>
    </row>
    <row r="153" ht="15.75" customHeight="1">
      <c r="A153" s="4">
        <v>153.0</v>
      </c>
      <c r="B153" s="4" t="s">
        <v>299</v>
      </c>
      <c r="C153" s="4" t="s">
        <v>19</v>
      </c>
      <c r="D153" s="4" t="s">
        <v>20</v>
      </c>
      <c r="E153" s="4" t="s">
        <v>69</v>
      </c>
      <c r="F153" s="4" t="s">
        <v>21</v>
      </c>
      <c r="G153" s="4">
        <v>3.9</v>
      </c>
      <c r="H153" s="5">
        <v>3302.0</v>
      </c>
      <c r="I153" s="6">
        <v>47216.0</v>
      </c>
      <c r="J153" s="4">
        <v>2.0</v>
      </c>
      <c r="K153" s="7">
        <v>4075.0</v>
      </c>
      <c r="L153" s="4">
        <v>3090000.0</v>
      </c>
      <c r="M153" s="8" t="str">
        <f t="shared" si="1"/>
        <v>Higher</v>
      </c>
      <c r="N153" s="4">
        <v>4.42E7</v>
      </c>
      <c r="O153" s="4">
        <v>112.0</v>
      </c>
      <c r="P153" s="4">
        <v>3.8</v>
      </c>
      <c r="Q153" s="4" t="s">
        <v>24</v>
      </c>
      <c r="R153" s="4" t="s">
        <v>29</v>
      </c>
    </row>
    <row r="154" ht="15.75" customHeight="1">
      <c r="A154" s="4">
        <v>154.0</v>
      </c>
      <c r="B154" s="4" t="s">
        <v>300</v>
      </c>
      <c r="C154" s="4" t="s">
        <v>19</v>
      </c>
      <c r="D154" s="4" t="s">
        <v>20</v>
      </c>
      <c r="E154" s="4" t="s">
        <v>131</v>
      </c>
      <c r="F154" s="4" t="s">
        <v>301</v>
      </c>
      <c r="G154" s="4">
        <v>3.9</v>
      </c>
      <c r="H154" s="4">
        <v>198.0</v>
      </c>
      <c r="I154" s="6">
        <v>3449.0</v>
      </c>
      <c r="J154" s="4">
        <v>1.1</v>
      </c>
      <c r="K154" s="7">
        <v>3348.0</v>
      </c>
      <c r="L154" s="4">
        <v>162000.0</v>
      </c>
      <c r="M154" s="8" t="str">
        <f t="shared" si="1"/>
        <v>Lower</v>
      </c>
      <c r="N154" s="4">
        <v>2800000.0</v>
      </c>
      <c r="O154" s="4">
        <v>32.0</v>
      </c>
      <c r="P154" s="4">
        <v>2.9</v>
      </c>
      <c r="Q154" s="4" t="s">
        <v>28</v>
      </c>
      <c r="R154" s="4" t="s">
        <v>29</v>
      </c>
    </row>
    <row r="155" ht="15.75" customHeight="1">
      <c r="A155" s="4">
        <v>155.0</v>
      </c>
      <c r="B155" s="4" t="s">
        <v>302</v>
      </c>
      <c r="C155" s="4" t="s">
        <v>19</v>
      </c>
      <c r="D155" s="4" t="s">
        <v>20</v>
      </c>
      <c r="E155" s="4" t="s">
        <v>71</v>
      </c>
      <c r="F155" s="4" t="s">
        <v>283</v>
      </c>
      <c r="G155" s="4">
        <v>2.1</v>
      </c>
      <c r="H155" s="5">
        <v>1329.0</v>
      </c>
      <c r="I155" s="6">
        <v>33493.0</v>
      </c>
      <c r="J155" s="4">
        <v>1.0</v>
      </c>
      <c r="K155" s="7">
        <v>1173.0</v>
      </c>
      <c r="L155" s="4">
        <v>459000.0</v>
      </c>
      <c r="M155" s="8" t="str">
        <f t="shared" si="1"/>
        <v>Lower</v>
      </c>
      <c r="N155" s="4">
        <v>1.2E7</v>
      </c>
      <c r="O155" s="4">
        <v>190.0</v>
      </c>
      <c r="P155" s="4">
        <v>1.4</v>
      </c>
      <c r="Q155" s="4" t="s">
        <v>23</v>
      </c>
      <c r="R155" s="4" t="s">
        <v>23</v>
      </c>
    </row>
    <row r="156" ht="15.75" customHeight="1">
      <c r="A156" s="4">
        <v>156.0</v>
      </c>
      <c r="B156" s="4" t="s">
        <v>303</v>
      </c>
      <c r="C156" s="4" t="s">
        <v>39</v>
      </c>
      <c r="D156" s="4" t="s">
        <v>20</v>
      </c>
      <c r="E156" s="4" t="s">
        <v>21</v>
      </c>
      <c r="F156" s="4" t="s">
        <v>304</v>
      </c>
      <c r="G156" s="4">
        <v>5.1</v>
      </c>
      <c r="H156" s="5">
        <v>2075.0</v>
      </c>
      <c r="I156" s="6">
        <v>2102.0</v>
      </c>
      <c r="J156" s="4">
        <v>1.2</v>
      </c>
      <c r="K156" s="7">
        <v>4449.0</v>
      </c>
      <c r="L156" s="4">
        <v>1860000.0</v>
      </c>
      <c r="M156" s="8" t="str">
        <f t="shared" si="1"/>
        <v>Mid</v>
      </c>
      <c r="N156" s="4">
        <v>1880000.0</v>
      </c>
      <c r="O156" s="4">
        <v>9.0</v>
      </c>
      <c r="P156" s="4">
        <v>4.8</v>
      </c>
      <c r="Q156" s="4" t="s">
        <v>28</v>
      </c>
      <c r="R156" s="4" t="s">
        <v>36</v>
      </c>
    </row>
    <row r="157" ht="15.75" customHeight="1">
      <c r="A157" s="4">
        <v>157.0</v>
      </c>
      <c r="B157" s="4" t="s">
        <v>305</v>
      </c>
      <c r="C157" s="4" t="s">
        <v>61</v>
      </c>
      <c r="D157" s="4" t="s">
        <v>20</v>
      </c>
      <c r="E157" s="4" t="s">
        <v>59</v>
      </c>
      <c r="F157" s="4" t="s">
        <v>47</v>
      </c>
      <c r="G157" s="4">
        <v>7.0</v>
      </c>
      <c r="H157" s="5">
        <v>1024.0</v>
      </c>
      <c r="I157" s="6">
        <v>0.0</v>
      </c>
      <c r="J157" s="4">
        <v>1.2</v>
      </c>
      <c r="K157" s="7">
        <v>1104.0</v>
      </c>
      <c r="L157" s="4">
        <v>179000.0</v>
      </c>
      <c r="M157" s="8" t="str">
        <f t="shared" si="1"/>
        <v>Lower</v>
      </c>
      <c r="N157" s="4">
        <v>0.0</v>
      </c>
      <c r="O157" s="4">
        <v>15.0</v>
      </c>
      <c r="P157" s="4">
        <v>4.3</v>
      </c>
      <c r="Q157" s="4" t="s">
        <v>32</v>
      </c>
      <c r="R157" s="4" t="s">
        <v>24</v>
      </c>
    </row>
    <row r="158" ht="15.75" customHeight="1">
      <c r="A158" s="4">
        <v>158.0</v>
      </c>
      <c r="B158" s="4" t="s">
        <v>306</v>
      </c>
      <c r="C158" s="4" t="s">
        <v>61</v>
      </c>
      <c r="D158" s="4" t="s">
        <v>20</v>
      </c>
      <c r="E158" s="4" t="s">
        <v>62</v>
      </c>
      <c r="F158" s="4" t="s">
        <v>47</v>
      </c>
      <c r="G158" s="4">
        <v>5.7</v>
      </c>
      <c r="H158" s="4">
        <v>331.0</v>
      </c>
      <c r="I158" s="6">
        <v>4251.0</v>
      </c>
      <c r="J158" s="4">
        <v>1.3</v>
      </c>
      <c r="K158" s="6">
        <v>4.27</v>
      </c>
      <c r="L158" s="4">
        <v>271000.0</v>
      </c>
      <c r="M158" s="8" t="str">
        <f t="shared" si="1"/>
        <v>Lower</v>
      </c>
      <c r="N158" s="4">
        <v>3480000.0</v>
      </c>
      <c r="O158" s="4">
        <v>88.0</v>
      </c>
      <c r="P158" s="4">
        <v>4.0</v>
      </c>
      <c r="Q158" s="4" t="s">
        <v>40</v>
      </c>
      <c r="R158" s="4" t="s">
        <v>29</v>
      </c>
    </row>
    <row r="159" ht="15.75" customHeight="1">
      <c r="A159" s="4">
        <v>159.0</v>
      </c>
      <c r="B159" s="4" t="s">
        <v>307</v>
      </c>
      <c r="C159" s="4" t="s">
        <v>80</v>
      </c>
      <c r="D159" s="4" t="s">
        <v>20</v>
      </c>
      <c r="E159" s="4" t="s">
        <v>21</v>
      </c>
      <c r="F159" s="4" t="s">
        <v>59</v>
      </c>
      <c r="G159" s="4">
        <v>8.8</v>
      </c>
      <c r="H159" s="5">
        <v>1373.0</v>
      </c>
      <c r="I159" s="6">
        <v>17551.0</v>
      </c>
      <c r="J159" s="4">
        <v>2.8</v>
      </c>
      <c r="K159" s="7">
        <v>11963.0</v>
      </c>
      <c r="L159" s="4">
        <v>1520000.0</v>
      </c>
      <c r="M159" s="8" t="str">
        <f t="shared" si="1"/>
        <v>Mid</v>
      </c>
      <c r="N159" s="4">
        <v>1.95E7</v>
      </c>
      <c r="O159" s="4">
        <v>280.0</v>
      </c>
      <c r="P159" s="4">
        <v>3.8</v>
      </c>
      <c r="Q159" s="4" t="s">
        <v>40</v>
      </c>
      <c r="R159" s="4" t="s">
        <v>29</v>
      </c>
    </row>
    <row r="160" ht="15.75" customHeight="1">
      <c r="A160" s="4">
        <v>160.0</v>
      </c>
      <c r="B160" s="4" t="s">
        <v>308</v>
      </c>
      <c r="C160" s="4" t="s">
        <v>73</v>
      </c>
      <c r="D160" s="4" t="s">
        <v>20</v>
      </c>
      <c r="E160" s="4" t="s">
        <v>232</v>
      </c>
      <c r="F160" s="4" t="s">
        <v>31</v>
      </c>
      <c r="G160" s="4">
        <v>7.5</v>
      </c>
      <c r="H160" s="4">
        <v>333.0</v>
      </c>
      <c r="I160" s="6">
        <v>33004.0</v>
      </c>
      <c r="J160" s="4">
        <v>1.5</v>
      </c>
      <c r="K160" s="7">
        <v>3543.0</v>
      </c>
      <c r="L160" s="4">
        <v>196000.0</v>
      </c>
      <c r="M160" s="8" t="str">
        <f t="shared" si="1"/>
        <v>Lower</v>
      </c>
      <c r="N160" s="4">
        <v>1.82E7</v>
      </c>
      <c r="O160" s="4">
        <v>46.0</v>
      </c>
      <c r="P160" s="4">
        <v>1.2</v>
      </c>
      <c r="Q160" s="4" t="s">
        <v>23</v>
      </c>
      <c r="R160" s="4" t="s">
        <v>29</v>
      </c>
    </row>
    <row r="161" ht="15.75" customHeight="1">
      <c r="A161" s="4">
        <v>161.0</v>
      </c>
      <c r="B161" s="4" t="s">
        <v>309</v>
      </c>
      <c r="C161" s="4" t="s">
        <v>39</v>
      </c>
      <c r="D161" s="4" t="s">
        <v>20</v>
      </c>
      <c r="E161" s="4" t="s">
        <v>21</v>
      </c>
      <c r="F161" s="4" t="s">
        <v>59</v>
      </c>
      <c r="G161" s="4">
        <v>5.2</v>
      </c>
      <c r="H161" s="5">
        <v>5678.0</v>
      </c>
      <c r="I161" s="6">
        <v>84694.0</v>
      </c>
      <c r="J161" s="4">
        <v>2.7</v>
      </c>
      <c r="K161" s="7">
        <v>11163.0</v>
      </c>
      <c r="L161" s="4">
        <v>1.12E7</v>
      </c>
      <c r="M161" s="8" t="str">
        <f t="shared" si="1"/>
        <v>Higher</v>
      </c>
      <c r="N161" s="4">
        <v>1.68E8</v>
      </c>
      <c r="O161" s="4">
        <v>333.0</v>
      </c>
      <c r="P161" s="4">
        <v>5.5</v>
      </c>
      <c r="Q161" s="4" t="s">
        <v>32</v>
      </c>
      <c r="R161" s="4" t="s">
        <v>23</v>
      </c>
    </row>
    <row r="162" ht="15.75" customHeight="1">
      <c r="A162" s="4">
        <v>162.0</v>
      </c>
      <c r="B162" s="4" t="s">
        <v>310</v>
      </c>
      <c r="C162" s="4" t="s">
        <v>45</v>
      </c>
      <c r="D162" s="4" t="s">
        <v>20</v>
      </c>
      <c r="E162" s="4" t="s">
        <v>21</v>
      </c>
      <c r="F162" s="4" t="s">
        <v>77</v>
      </c>
      <c r="G162" s="4">
        <v>5.3</v>
      </c>
      <c r="H162" s="5">
        <v>1195.0</v>
      </c>
      <c r="I162" s="6">
        <v>35123.0</v>
      </c>
      <c r="J162" s="4">
        <v>2.1</v>
      </c>
      <c r="K162" s="7">
        <v>10867.0</v>
      </c>
      <c r="L162" s="4">
        <v>2200000.0</v>
      </c>
      <c r="M162" s="8" t="str">
        <f t="shared" si="1"/>
        <v>Mid</v>
      </c>
      <c r="N162" s="4">
        <v>6.47E7</v>
      </c>
      <c r="O162" s="4">
        <v>531.0</v>
      </c>
      <c r="P162" s="4">
        <v>5.3</v>
      </c>
      <c r="Q162" s="4" t="s">
        <v>40</v>
      </c>
      <c r="R162" s="4" t="s">
        <v>32</v>
      </c>
    </row>
    <row r="163" ht="15.75" customHeight="1">
      <c r="A163" s="4">
        <v>163.0</v>
      </c>
      <c r="B163" s="4" t="s">
        <v>311</v>
      </c>
      <c r="C163" s="4" t="s">
        <v>56</v>
      </c>
      <c r="D163" s="4" t="s">
        <v>20</v>
      </c>
      <c r="E163" s="4" t="s">
        <v>49</v>
      </c>
      <c r="F163" s="4" t="s">
        <v>47</v>
      </c>
      <c r="G163" s="4">
        <v>6.1</v>
      </c>
      <c r="H163" s="4">
        <v>642.0</v>
      </c>
      <c r="I163" s="6">
        <v>1491.0</v>
      </c>
      <c r="J163" s="4">
        <v>1.1</v>
      </c>
      <c r="K163" s="7">
        <v>2753.0</v>
      </c>
      <c r="L163" s="4">
        <v>314000.0</v>
      </c>
      <c r="M163" s="8" t="str">
        <f t="shared" si="1"/>
        <v>Lower</v>
      </c>
      <c r="N163" s="4">
        <v>2770000.0</v>
      </c>
      <c r="O163" s="4">
        <v>13.0</v>
      </c>
      <c r="P163" s="4">
        <v>1.2</v>
      </c>
      <c r="Q163" s="4" t="s">
        <v>23</v>
      </c>
      <c r="R163" s="4" t="s">
        <v>24</v>
      </c>
    </row>
    <row r="164" ht="15.75" customHeight="1">
      <c r="A164" s="4">
        <v>164.0</v>
      </c>
      <c r="B164" s="4" t="s">
        <v>312</v>
      </c>
      <c r="C164" s="4" t="s">
        <v>61</v>
      </c>
      <c r="D164" s="4" t="s">
        <v>20</v>
      </c>
      <c r="E164" s="4" t="s">
        <v>126</v>
      </c>
      <c r="F164" s="4" t="s">
        <v>276</v>
      </c>
      <c r="G164" s="4">
        <v>7.1</v>
      </c>
      <c r="H164" s="4">
        <v>223.0</v>
      </c>
      <c r="I164" s="6">
        <v>10.98</v>
      </c>
      <c r="J164" s="4">
        <v>1.6</v>
      </c>
      <c r="K164" s="7">
        <v>10745.0</v>
      </c>
      <c r="L164" s="4">
        <v>344000.0</v>
      </c>
      <c r="M164" s="8" t="str">
        <f t="shared" si="1"/>
        <v>Lower</v>
      </c>
      <c r="N164" s="4">
        <v>1.69E7</v>
      </c>
      <c r="O164" s="4">
        <v>237.0</v>
      </c>
      <c r="P164" s="4">
        <v>3.9</v>
      </c>
      <c r="Q164" s="4" t="s">
        <v>36</v>
      </c>
      <c r="R164" s="4" t="s">
        <v>29</v>
      </c>
    </row>
    <row r="165" ht="15.75" customHeight="1">
      <c r="A165" s="4">
        <v>165.0</v>
      </c>
      <c r="B165" s="4" t="s">
        <v>313</v>
      </c>
      <c r="C165" s="4" t="s">
        <v>45</v>
      </c>
      <c r="D165" s="4" t="s">
        <v>20</v>
      </c>
      <c r="E165" s="4" t="s">
        <v>21</v>
      </c>
      <c r="F165" s="4" t="s">
        <v>314</v>
      </c>
      <c r="G165" s="4">
        <v>3.4</v>
      </c>
      <c r="H165" s="4">
        <v>866.0</v>
      </c>
      <c r="I165" s="6">
        <v>6531.0</v>
      </c>
      <c r="J165" s="4">
        <v>1.4</v>
      </c>
      <c r="K165" s="7">
        <v>3149.0</v>
      </c>
      <c r="L165" s="4">
        <v>613000.0</v>
      </c>
      <c r="M165" s="8" t="str">
        <f t="shared" si="1"/>
        <v>Mid</v>
      </c>
      <c r="N165" s="4">
        <v>4530000.0</v>
      </c>
      <c r="O165" s="4">
        <v>50.0</v>
      </c>
      <c r="P165" s="4">
        <v>2.4</v>
      </c>
      <c r="Q165" s="4" t="s">
        <v>36</v>
      </c>
      <c r="R165" s="4" t="s">
        <v>40</v>
      </c>
    </row>
    <row r="166" ht="15.75" customHeight="1">
      <c r="A166" s="4">
        <v>166.0</v>
      </c>
      <c r="B166" s="4" t="s">
        <v>315</v>
      </c>
      <c r="C166" s="4" t="s">
        <v>19</v>
      </c>
      <c r="D166" s="4" t="s">
        <v>51</v>
      </c>
      <c r="E166" s="4" t="s">
        <v>316</v>
      </c>
      <c r="F166" s="4" t="s">
        <v>317</v>
      </c>
      <c r="G166" s="4">
        <v>4.8</v>
      </c>
      <c r="H166" s="4">
        <v>295.0</v>
      </c>
      <c r="I166" s="6">
        <v>55757.0</v>
      </c>
      <c r="J166" s="4">
        <v>1.0</v>
      </c>
      <c r="K166" s="7">
        <v>7211.0</v>
      </c>
      <c r="L166" s="4">
        <v>472000.0</v>
      </c>
      <c r="M166" s="8" t="str">
        <f t="shared" si="1"/>
        <v>Lower</v>
      </c>
      <c r="N166" s="4">
        <v>1.21E8</v>
      </c>
      <c r="O166" s="4">
        <v>2.0</v>
      </c>
      <c r="P166" s="4">
        <v>2.9</v>
      </c>
      <c r="Q166" s="4" t="s">
        <v>32</v>
      </c>
      <c r="R166" s="4" t="s">
        <v>29</v>
      </c>
    </row>
    <row r="167" ht="15.75" customHeight="1">
      <c r="A167" s="4">
        <v>167.0</v>
      </c>
      <c r="B167" s="4" t="s">
        <v>318</v>
      </c>
      <c r="C167" s="4" t="s">
        <v>56</v>
      </c>
      <c r="D167" s="4" t="s">
        <v>20</v>
      </c>
      <c r="E167" s="4" t="s">
        <v>232</v>
      </c>
      <c r="F167" s="4" t="s">
        <v>57</v>
      </c>
      <c r="G167" s="4">
        <v>5.9</v>
      </c>
      <c r="H167" s="4">
        <v>381.0</v>
      </c>
      <c r="I167" s="6">
        <v>18774.0</v>
      </c>
      <c r="J167" s="4">
        <v>1.4</v>
      </c>
      <c r="K167" s="7">
        <v>7782.0</v>
      </c>
      <c r="L167" s="4">
        <v>585000.0</v>
      </c>
      <c r="M167" s="8" t="str">
        <f t="shared" si="1"/>
        <v>Mid</v>
      </c>
      <c r="N167" s="4">
        <v>2.95E7</v>
      </c>
      <c r="O167" s="4">
        <v>30.0</v>
      </c>
      <c r="P167" s="4">
        <v>3.4</v>
      </c>
      <c r="Q167" s="4" t="s">
        <v>29</v>
      </c>
      <c r="R167" s="4" t="s">
        <v>29</v>
      </c>
    </row>
    <row r="168" ht="15.75" customHeight="1">
      <c r="A168" s="4">
        <v>168.0</v>
      </c>
      <c r="B168" s="4" t="s">
        <v>319</v>
      </c>
      <c r="C168" s="4" t="s">
        <v>45</v>
      </c>
      <c r="D168" s="4" t="s">
        <v>20</v>
      </c>
      <c r="E168" s="4" t="s">
        <v>320</v>
      </c>
      <c r="F168" s="4" t="s">
        <v>21</v>
      </c>
      <c r="G168" s="4">
        <v>4.6</v>
      </c>
      <c r="H168" s="4">
        <v>846.0</v>
      </c>
      <c r="I168" s="6">
        <v>30484.0</v>
      </c>
      <c r="J168" s="4">
        <v>1.4</v>
      </c>
      <c r="K168" s="7">
        <v>6241.0</v>
      </c>
      <c r="L168" s="4">
        <v>1030000.0</v>
      </c>
      <c r="M168" s="8" t="str">
        <f t="shared" si="1"/>
        <v>Mid</v>
      </c>
      <c r="N168" s="4">
        <v>3.73E7</v>
      </c>
      <c r="O168" s="4">
        <v>249.0</v>
      </c>
      <c r="P168" s="4">
        <v>4.0</v>
      </c>
      <c r="Q168" s="4" t="s">
        <v>36</v>
      </c>
      <c r="R168" s="4" t="s">
        <v>29</v>
      </c>
    </row>
    <row r="169" ht="15.75" customHeight="1">
      <c r="A169" s="4">
        <v>169.0</v>
      </c>
      <c r="B169" s="4" t="s">
        <v>321</v>
      </c>
      <c r="C169" s="4" t="s">
        <v>56</v>
      </c>
      <c r="D169" s="4" t="s">
        <v>20</v>
      </c>
      <c r="E169" s="4" t="s">
        <v>57</v>
      </c>
      <c r="F169" s="4" t="s">
        <v>322</v>
      </c>
      <c r="G169" s="4">
        <v>8.2</v>
      </c>
      <c r="H169" s="4">
        <v>234.0</v>
      </c>
      <c r="I169" s="6">
        <v>94945.0</v>
      </c>
      <c r="J169" s="4">
        <v>2.1</v>
      </c>
      <c r="K169" s="7">
        <v>11445.0</v>
      </c>
      <c r="L169" s="4">
        <v>715000.0</v>
      </c>
      <c r="M169" s="8" t="str">
        <f t="shared" si="1"/>
        <v>Mid</v>
      </c>
      <c r="N169" s="4">
        <v>1.99E8</v>
      </c>
      <c r="O169" s="4">
        <v>309.0</v>
      </c>
      <c r="P169" s="4">
        <v>3.6</v>
      </c>
      <c r="Q169" s="4" t="s">
        <v>40</v>
      </c>
      <c r="R169" s="4" t="s">
        <v>32</v>
      </c>
    </row>
    <row r="170" ht="15.75" customHeight="1">
      <c r="A170" s="4">
        <v>170.0</v>
      </c>
      <c r="B170" s="4" t="s">
        <v>323</v>
      </c>
      <c r="C170" s="4" t="s">
        <v>19</v>
      </c>
      <c r="D170" s="4" t="s">
        <v>20</v>
      </c>
      <c r="E170" s="4" t="s">
        <v>69</v>
      </c>
      <c r="F170" s="4" t="s">
        <v>21</v>
      </c>
      <c r="G170" s="4">
        <v>5.6</v>
      </c>
      <c r="H170" s="5">
        <v>1021.0</v>
      </c>
      <c r="I170" s="6">
        <v>6.0</v>
      </c>
      <c r="J170" s="4">
        <v>1.3</v>
      </c>
      <c r="K170" s="7">
        <v>3064.0</v>
      </c>
      <c r="L170" s="4">
        <v>537000.0</v>
      </c>
      <c r="M170" s="8" t="str">
        <f t="shared" si="1"/>
        <v>Mid</v>
      </c>
      <c r="N170" s="4">
        <v>3500.0</v>
      </c>
      <c r="O170" s="4">
        <v>52.0</v>
      </c>
      <c r="P170" s="4">
        <v>2.6</v>
      </c>
      <c r="Q170" s="4" t="s">
        <v>36</v>
      </c>
      <c r="R170" s="4" t="s">
        <v>29</v>
      </c>
    </row>
    <row r="171" ht="15.75" customHeight="1">
      <c r="A171" s="4">
        <v>171.0</v>
      </c>
      <c r="B171" s="4" t="s">
        <v>324</v>
      </c>
      <c r="C171" s="4" t="s">
        <v>19</v>
      </c>
      <c r="D171" s="4" t="s">
        <v>51</v>
      </c>
      <c r="E171" s="4" t="s">
        <v>69</v>
      </c>
      <c r="G171" s="4">
        <v>5.2</v>
      </c>
      <c r="H171" s="5">
        <v>18889.0</v>
      </c>
      <c r="I171" s="6">
        <v>352166.0</v>
      </c>
      <c r="J171" s="4">
        <v>1.0</v>
      </c>
      <c r="K171" s="7">
        <v>1726.0</v>
      </c>
      <c r="L171" s="4">
        <v>5880000.0</v>
      </c>
      <c r="M171" s="8" t="str">
        <f t="shared" si="1"/>
        <v>Higher</v>
      </c>
      <c r="N171" s="4">
        <v>1.1E8</v>
      </c>
      <c r="O171" s="4">
        <v>1.0</v>
      </c>
      <c r="P171" s="4">
        <v>0.9</v>
      </c>
      <c r="Q171" s="4" t="s">
        <v>29</v>
      </c>
      <c r="R171" s="4" t="s">
        <v>28</v>
      </c>
    </row>
    <row r="172" ht="15.75" customHeight="1">
      <c r="A172" s="4">
        <v>172.0</v>
      </c>
      <c r="B172" s="4" t="s">
        <v>325</v>
      </c>
      <c r="C172" s="4" t="s">
        <v>19</v>
      </c>
      <c r="D172" s="4" t="s">
        <v>20</v>
      </c>
      <c r="E172" s="4" t="s">
        <v>59</v>
      </c>
      <c r="F172" s="4" t="s">
        <v>31</v>
      </c>
      <c r="G172" s="4">
        <v>5.0</v>
      </c>
      <c r="H172" s="5">
        <v>4688.0</v>
      </c>
      <c r="I172" s="6">
        <v>123683.0</v>
      </c>
      <c r="J172" s="4">
        <v>2.4</v>
      </c>
      <c r="K172" s="7">
        <v>5014.0</v>
      </c>
      <c r="L172" s="4">
        <v>3930000.0</v>
      </c>
      <c r="M172" s="8" t="str">
        <f t="shared" si="1"/>
        <v>Higher</v>
      </c>
      <c r="N172" s="4">
        <v>1.04E8</v>
      </c>
      <c r="O172" s="4">
        <v>155.0</v>
      </c>
      <c r="P172" s="4">
        <v>3.5</v>
      </c>
      <c r="Q172" s="4" t="s">
        <v>40</v>
      </c>
      <c r="R172" s="4" t="s">
        <v>32</v>
      </c>
    </row>
    <row r="173" ht="15.75" customHeight="1">
      <c r="A173" s="4">
        <v>173.0</v>
      </c>
      <c r="B173" s="4" t="s">
        <v>326</v>
      </c>
      <c r="C173" s="4" t="s">
        <v>19</v>
      </c>
      <c r="D173" s="4" t="s">
        <v>20</v>
      </c>
      <c r="E173" s="4" t="s">
        <v>327</v>
      </c>
      <c r="F173" s="4" t="s">
        <v>21</v>
      </c>
      <c r="G173" s="4">
        <v>4.2</v>
      </c>
      <c r="H173" s="4">
        <v>842.0</v>
      </c>
      <c r="I173" s="6">
        <v>56182.0</v>
      </c>
      <c r="J173" s="4">
        <v>1.4</v>
      </c>
      <c r="K173" s="7">
        <v>6409.0</v>
      </c>
      <c r="L173" s="4">
        <v>1300000.0</v>
      </c>
      <c r="M173" s="8" t="str">
        <f t="shared" si="1"/>
        <v>Mid</v>
      </c>
      <c r="N173" s="4">
        <v>8.64E7</v>
      </c>
      <c r="O173" s="4">
        <v>77.0</v>
      </c>
      <c r="P173" s="4">
        <v>4.0</v>
      </c>
      <c r="Q173" s="4" t="s">
        <v>23</v>
      </c>
      <c r="R173" s="4" t="s">
        <v>29</v>
      </c>
    </row>
    <row r="174" ht="15.75" customHeight="1">
      <c r="A174" s="4">
        <v>174.0</v>
      </c>
      <c r="B174" s="4" t="s">
        <v>328</v>
      </c>
      <c r="C174" s="4" t="s">
        <v>56</v>
      </c>
      <c r="D174" s="4" t="s">
        <v>20</v>
      </c>
      <c r="E174" s="4" t="s">
        <v>49</v>
      </c>
      <c r="F174" s="4" t="s">
        <v>57</v>
      </c>
      <c r="G174" s="4">
        <v>3.1</v>
      </c>
      <c r="H174" s="4">
        <v>2.64</v>
      </c>
      <c r="I174" s="6">
        <v>31467.0</v>
      </c>
      <c r="J174" s="4">
        <v>1.1</v>
      </c>
      <c r="K174" s="7">
        <v>1152.0</v>
      </c>
      <c r="L174" s="4">
        <v>1000000.0</v>
      </c>
      <c r="M174" s="8" t="str">
        <f t="shared" si="1"/>
        <v>Mid</v>
      </c>
      <c r="N174" s="4">
        <v>1.19E7</v>
      </c>
      <c r="O174" s="4">
        <v>13.0</v>
      </c>
      <c r="P174" s="4">
        <v>1.2</v>
      </c>
      <c r="Q174" s="4" t="s">
        <v>24</v>
      </c>
      <c r="R174" s="4" t="s">
        <v>36</v>
      </c>
    </row>
    <row r="175" ht="15.75" customHeight="1">
      <c r="A175" s="4">
        <v>175.0</v>
      </c>
      <c r="B175" s="4" t="s">
        <v>329</v>
      </c>
      <c r="C175" s="4" t="s">
        <v>19</v>
      </c>
      <c r="D175" s="4" t="s">
        <v>51</v>
      </c>
      <c r="E175" s="4" t="s">
        <v>57</v>
      </c>
      <c r="G175" s="4">
        <v>20.4</v>
      </c>
      <c r="H175" s="4">
        <v>827.0</v>
      </c>
      <c r="I175" s="6">
        <v>148524.0</v>
      </c>
      <c r="J175" s="4">
        <v>1.0</v>
      </c>
      <c r="K175" s="6">
        <v>23.43</v>
      </c>
      <c r="L175" s="4">
        <v>605000.0</v>
      </c>
      <c r="M175" s="8" t="str">
        <f t="shared" si="1"/>
        <v>Mid</v>
      </c>
      <c r="N175" s="4">
        <v>1.37E8</v>
      </c>
      <c r="O175" s="4">
        <v>1.0</v>
      </c>
      <c r="P175" s="4">
        <v>2.9</v>
      </c>
      <c r="Q175" s="4" t="s">
        <v>40</v>
      </c>
      <c r="R175" s="4" t="s">
        <v>28</v>
      </c>
    </row>
    <row r="176" ht="15.75" customHeight="1">
      <c r="A176" s="4">
        <v>176.0</v>
      </c>
      <c r="B176" s="4" t="s">
        <v>330</v>
      </c>
      <c r="C176" s="4" t="s">
        <v>45</v>
      </c>
      <c r="D176" s="4" t="s">
        <v>20</v>
      </c>
      <c r="E176" s="4" t="s">
        <v>21</v>
      </c>
      <c r="F176" s="4" t="s">
        <v>42</v>
      </c>
      <c r="G176" s="4">
        <v>3.2</v>
      </c>
      <c r="H176" s="5">
        <v>1578.0</v>
      </c>
      <c r="I176" s="6">
        <v>28771.0</v>
      </c>
      <c r="J176" s="4">
        <v>1.8</v>
      </c>
      <c r="K176" s="7">
        <v>2282.0</v>
      </c>
      <c r="L176" s="4">
        <v>1250000.0</v>
      </c>
      <c r="M176" s="8" t="str">
        <f t="shared" si="1"/>
        <v>Mid</v>
      </c>
      <c r="N176" s="4">
        <v>2.55E7</v>
      </c>
      <c r="O176" s="4">
        <v>483.0</v>
      </c>
      <c r="P176" s="4">
        <v>1.8</v>
      </c>
      <c r="Q176" s="4" t="s">
        <v>29</v>
      </c>
      <c r="R176" s="4" t="s">
        <v>28</v>
      </c>
    </row>
    <row r="177" ht="15.75" customHeight="1">
      <c r="A177" s="4">
        <v>177.0</v>
      </c>
      <c r="B177" s="4" t="s">
        <v>331</v>
      </c>
      <c r="C177" s="4" t="s">
        <v>19</v>
      </c>
      <c r="D177" s="4" t="s">
        <v>20</v>
      </c>
      <c r="E177" s="4" t="s">
        <v>69</v>
      </c>
      <c r="F177" s="4" t="s">
        <v>95</v>
      </c>
      <c r="G177" s="4">
        <v>3.8</v>
      </c>
      <c r="H177" s="5">
        <v>1241.0</v>
      </c>
      <c r="I177" s="6">
        <v>3957.0</v>
      </c>
      <c r="J177" s="4">
        <v>1.8</v>
      </c>
      <c r="K177" s="7">
        <v>2227.0</v>
      </c>
      <c r="L177" s="4">
        <v>717000.0</v>
      </c>
      <c r="M177" s="8" t="str">
        <f t="shared" si="1"/>
        <v>Mid</v>
      </c>
      <c r="N177" s="4">
        <v>2270000.0</v>
      </c>
      <c r="O177" s="4">
        <v>172.0</v>
      </c>
      <c r="P177" s="4">
        <v>1.5</v>
      </c>
      <c r="Q177" s="4" t="s">
        <v>40</v>
      </c>
      <c r="R177" s="4" t="s">
        <v>29</v>
      </c>
    </row>
    <row r="178" ht="15.75" customHeight="1">
      <c r="A178" s="4">
        <v>178.0</v>
      </c>
      <c r="B178" s="4" t="s">
        <v>332</v>
      </c>
      <c r="C178" s="4" t="s">
        <v>19</v>
      </c>
      <c r="D178" s="4" t="s">
        <v>20</v>
      </c>
      <c r="E178" s="4" t="s">
        <v>333</v>
      </c>
      <c r="F178" s="4" t="s">
        <v>334</v>
      </c>
      <c r="G178" s="4">
        <v>5.0</v>
      </c>
      <c r="H178" s="4">
        <v>306.0</v>
      </c>
      <c r="I178" s="6">
        <v>1959.0</v>
      </c>
      <c r="J178" s="4">
        <v>1.1</v>
      </c>
      <c r="K178" s="7">
        <v>7012.0</v>
      </c>
      <c r="L178" s="4">
        <v>446000.0</v>
      </c>
      <c r="M178" s="8" t="str">
        <f t="shared" si="1"/>
        <v>Lower</v>
      </c>
      <c r="N178" s="4">
        <v>2850000.0</v>
      </c>
      <c r="O178" s="4">
        <v>107.0</v>
      </c>
      <c r="P178" s="4">
        <v>3.6</v>
      </c>
      <c r="Q178" s="4" t="s">
        <v>28</v>
      </c>
      <c r="R178" s="4" t="s">
        <v>28</v>
      </c>
    </row>
    <row r="179" ht="15.75" customHeight="1">
      <c r="A179" s="4">
        <v>179.0</v>
      </c>
      <c r="B179" s="4" t="s">
        <v>335</v>
      </c>
      <c r="C179" s="4" t="s">
        <v>19</v>
      </c>
      <c r="D179" s="4" t="s">
        <v>51</v>
      </c>
      <c r="E179" s="4" t="s">
        <v>336</v>
      </c>
      <c r="F179" s="4" t="s">
        <v>337</v>
      </c>
      <c r="G179" s="4">
        <v>3.8</v>
      </c>
      <c r="H179" s="4">
        <v>596.0</v>
      </c>
      <c r="I179" s="6">
        <v>37723.0</v>
      </c>
      <c r="J179" s="4">
        <v>1.0</v>
      </c>
      <c r="K179" s="6">
        <v>2.93</v>
      </c>
      <c r="L179" s="4">
        <v>462000.0</v>
      </c>
      <c r="M179" s="8" t="str">
        <f t="shared" si="1"/>
        <v>Lower</v>
      </c>
      <c r="N179" s="4">
        <v>2.93E7</v>
      </c>
      <c r="O179" s="4">
        <v>2.0</v>
      </c>
      <c r="P179" s="4">
        <v>2.3</v>
      </c>
      <c r="Q179" s="4" t="s">
        <v>23</v>
      </c>
      <c r="R179" s="4" t="s">
        <v>29</v>
      </c>
    </row>
    <row r="180" ht="15.75" customHeight="1">
      <c r="A180" s="4">
        <v>180.0</v>
      </c>
      <c r="B180" s="4" t="s">
        <v>338</v>
      </c>
      <c r="C180" s="4" t="s">
        <v>19</v>
      </c>
      <c r="D180" s="4" t="s">
        <v>51</v>
      </c>
      <c r="E180" s="4" t="s">
        <v>135</v>
      </c>
      <c r="F180" s="4" t="s">
        <v>339</v>
      </c>
      <c r="G180" s="4">
        <v>8.4</v>
      </c>
      <c r="H180" s="5">
        <v>6359.0</v>
      </c>
      <c r="I180" s="6">
        <v>338908.0</v>
      </c>
      <c r="J180" s="4">
        <v>2.5</v>
      </c>
      <c r="K180" s="6">
        <v>614.0</v>
      </c>
      <c r="L180" s="4">
        <v>571000.0</v>
      </c>
      <c r="M180" s="8" t="str">
        <f t="shared" si="1"/>
        <v>Mid</v>
      </c>
      <c r="N180" s="4">
        <v>5.35E7</v>
      </c>
      <c r="O180" s="4">
        <v>40.0</v>
      </c>
      <c r="P180" s="4">
        <v>0.2</v>
      </c>
      <c r="Q180" s="4" t="s">
        <v>36</v>
      </c>
      <c r="R180" s="4" t="s">
        <v>29</v>
      </c>
    </row>
    <row r="181" ht="15.75" customHeight="1">
      <c r="A181" s="4">
        <v>181.0</v>
      </c>
      <c r="B181" s="4" t="s">
        <v>340</v>
      </c>
      <c r="C181" s="4" t="s">
        <v>19</v>
      </c>
      <c r="D181" s="4" t="s">
        <v>20</v>
      </c>
      <c r="E181" s="4" t="s">
        <v>263</v>
      </c>
      <c r="F181" s="4" t="s">
        <v>21</v>
      </c>
      <c r="G181" s="4">
        <v>2.2</v>
      </c>
      <c r="H181" s="4">
        <v>803.0</v>
      </c>
      <c r="I181" s="6">
        <v>73454.0</v>
      </c>
      <c r="J181" s="4">
        <v>1.0</v>
      </c>
      <c r="K181" s="7">
        <v>1768.0</v>
      </c>
      <c r="L181" s="4">
        <v>692000.0</v>
      </c>
      <c r="M181" s="8" t="str">
        <f t="shared" si="1"/>
        <v>Mid</v>
      </c>
      <c r="N181" s="4">
        <v>6.5E7</v>
      </c>
      <c r="O181" s="4">
        <v>15.0</v>
      </c>
      <c r="P181" s="4">
        <v>2.0</v>
      </c>
      <c r="Q181" s="4" t="s">
        <v>28</v>
      </c>
      <c r="R181" s="4" t="s">
        <v>29</v>
      </c>
    </row>
    <row r="182" ht="15.75" customHeight="1">
      <c r="A182" s="4">
        <v>182.0</v>
      </c>
      <c r="B182" s="4" t="s">
        <v>341</v>
      </c>
      <c r="C182" s="4" t="s">
        <v>61</v>
      </c>
      <c r="D182" s="4" t="s">
        <v>20</v>
      </c>
      <c r="E182" s="4" t="s">
        <v>47</v>
      </c>
      <c r="F182" s="4" t="s">
        <v>59</v>
      </c>
      <c r="G182" s="4">
        <v>6.4</v>
      </c>
      <c r="H182" s="4">
        <v>107.0</v>
      </c>
      <c r="I182" s="6">
        <v>346.0</v>
      </c>
      <c r="J182" s="4">
        <v>1.1</v>
      </c>
      <c r="K182" s="6">
        <v>7.14</v>
      </c>
      <c r="L182" s="4">
        <v>158000.0</v>
      </c>
      <c r="M182" s="8" t="str">
        <f t="shared" si="1"/>
        <v>Lower</v>
      </c>
      <c r="N182" s="4">
        <v>512000.0</v>
      </c>
      <c r="O182" s="4">
        <v>109.0</v>
      </c>
      <c r="P182" s="4">
        <v>5.7</v>
      </c>
      <c r="Q182" s="4" t="s">
        <v>40</v>
      </c>
      <c r="R182" s="4" t="s">
        <v>40</v>
      </c>
    </row>
    <row r="183" ht="15.75" customHeight="1">
      <c r="A183" s="4">
        <v>183.0</v>
      </c>
      <c r="B183" s="4" t="s">
        <v>342</v>
      </c>
      <c r="C183" s="4" t="s">
        <v>61</v>
      </c>
      <c r="D183" s="4" t="s">
        <v>20</v>
      </c>
      <c r="E183" s="4" t="s">
        <v>59</v>
      </c>
      <c r="F183" s="4" t="s">
        <v>276</v>
      </c>
      <c r="G183" s="4">
        <v>6.2</v>
      </c>
      <c r="H183" s="4">
        <v>751.0</v>
      </c>
      <c r="I183" s="6">
        <v>0.0</v>
      </c>
      <c r="J183" s="4">
        <v>1.0</v>
      </c>
      <c r="K183" s="7">
        <v>1695.0</v>
      </c>
      <c r="L183" s="4">
        <v>225000.0</v>
      </c>
      <c r="M183" s="8" t="str">
        <f t="shared" si="1"/>
        <v>Lower</v>
      </c>
      <c r="N183" s="4">
        <v>0.0</v>
      </c>
      <c r="O183" s="4">
        <v>46.0</v>
      </c>
      <c r="P183" s="4">
        <v>3.7</v>
      </c>
      <c r="Q183" s="4" t="s">
        <v>40</v>
      </c>
      <c r="R183" s="4" t="s">
        <v>29</v>
      </c>
    </row>
    <row r="184" ht="15.75" customHeight="1">
      <c r="A184" s="4">
        <v>184.0</v>
      </c>
      <c r="B184" s="4" t="s">
        <v>343</v>
      </c>
      <c r="C184" s="4" t="s">
        <v>199</v>
      </c>
      <c r="D184" s="4" t="s">
        <v>20</v>
      </c>
      <c r="E184" s="4" t="s">
        <v>21</v>
      </c>
      <c r="F184" s="4" t="s">
        <v>31</v>
      </c>
      <c r="G184" s="4">
        <v>6.7</v>
      </c>
      <c r="H184" s="4">
        <v>220.0</v>
      </c>
      <c r="I184" s="6">
        <v>24403.0</v>
      </c>
      <c r="J184" s="4">
        <v>3.2</v>
      </c>
      <c r="K184" s="7">
        <v>14031.0</v>
      </c>
      <c r="L184" s="4">
        <v>421000.0</v>
      </c>
      <c r="M184" s="8" t="str">
        <f t="shared" si="1"/>
        <v>Lower</v>
      </c>
      <c r="N184" s="4">
        <v>4.63E7</v>
      </c>
      <c r="O184" s="4">
        <v>797.0</v>
      </c>
      <c r="P184" s="4">
        <v>5.4</v>
      </c>
      <c r="Q184" s="4" t="s">
        <v>29</v>
      </c>
      <c r="R184" s="4" t="s">
        <v>40</v>
      </c>
    </row>
    <row r="185" ht="15.75" customHeight="1">
      <c r="A185" s="4">
        <v>185.0</v>
      </c>
      <c r="B185" s="4" t="s">
        <v>344</v>
      </c>
      <c r="C185" s="4" t="s">
        <v>56</v>
      </c>
      <c r="D185" s="4" t="s">
        <v>20</v>
      </c>
      <c r="E185" s="4" t="s">
        <v>21</v>
      </c>
      <c r="F185" s="4" t="s">
        <v>183</v>
      </c>
      <c r="G185" s="4">
        <v>4.7</v>
      </c>
      <c r="H185" s="4">
        <v>894.0</v>
      </c>
      <c r="I185" s="6">
        <v>38859.0</v>
      </c>
      <c r="J185" s="4">
        <v>2.2</v>
      </c>
      <c r="K185" s="7">
        <v>8782.0</v>
      </c>
      <c r="L185" s="4">
        <v>1780000.0</v>
      </c>
      <c r="M185" s="8" t="str">
        <f t="shared" si="1"/>
        <v>Mid</v>
      </c>
      <c r="N185" s="4">
        <v>7.56E7</v>
      </c>
      <c r="O185" s="4">
        <v>551.0</v>
      </c>
      <c r="P185" s="4">
        <v>4.8</v>
      </c>
      <c r="Q185" s="4" t="s">
        <v>24</v>
      </c>
      <c r="R185" s="4" t="s">
        <v>32</v>
      </c>
    </row>
    <row r="186" ht="15.75" customHeight="1">
      <c r="A186" s="4">
        <v>186.0</v>
      </c>
      <c r="B186" s="4" t="s">
        <v>345</v>
      </c>
      <c r="C186" s="4" t="s">
        <v>39</v>
      </c>
      <c r="D186" s="4" t="s">
        <v>20</v>
      </c>
      <c r="E186" s="4" t="s">
        <v>59</v>
      </c>
      <c r="F186" s="4" t="s">
        <v>21</v>
      </c>
      <c r="G186" s="4">
        <v>3.6</v>
      </c>
      <c r="H186" s="5">
        <v>1034.0</v>
      </c>
      <c r="I186" s="6">
        <v>445.0</v>
      </c>
      <c r="J186" s="4">
        <v>1.9</v>
      </c>
      <c r="K186" s="7">
        <v>2691.0</v>
      </c>
      <c r="L186" s="4">
        <v>756000.0</v>
      </c>
      <c r="M186" s="8" t="str">
        <f t="shared" si="1"/>
        <v>Mid</v>
      </c>
      <c r="N186" s="4">
        <v>325000.0</v>
      </c>
      <c r="O186" s="4">
        <v>38.0</v>
      </c>
      <c r="P186" s="4">
        <v>4.4</v>
      </c>
      <c r="Q186" s="4" t="s">
        <v>23</v>
      </c>
      <c r="R186" s="4" t="s">
        <v>32</v>
      </c>
    </row>
    <row r="187" ht="15.75" customHeight="1">
      <c r="A187" s="4">
        <v>187.0</v>
      </c>
      <c r="B187" s="4" t="s">
        <v>346</v>
      </c>
      <c r="C187" s="4" t="s">
        <v>45</v>
      </c>
      <c r="D187" s="4" t="s">
        <v>20</v>
      </c>
      <c r="E187" s="4" t="s">
        <v>42</v>
      </c>
      <c r="F187" s="4" t="s">
        <v>21</v>
      </c>
      <c r="G187" s="4">
        <v>3.1</v>
      </c>
      <c r="H187" s="5">
        <v>2008.0</v>
      </c>
      <c r="I187" s="6">
        <v>1055.0</v>
      </c>
      <c r="J187" s="4">
        <v>1.4</v>
      </c>
      <c r="K187" s="6">
        <v>1.06</v>
      </c>
      <c r="L187" s="4">
        <v>665000.0</v>
      </c>
      <c r="M187" s="8" t="str">
        <f t="shared" si="1"/>
        <v>Mid</v>
      </c>
      <c r="N187" s="4">
        <v>349000.0</v>
      </c>
      <c r="O187" s="4">
        <v>43.0</v>
      </c>
      <c r="P187" s="4">
        <v>1.8</v>
      </c>
      <c r="Q187" s="4" t="s">
        <v>36</v>
      </c>
      <c r="R187" s="4" t="s">
        <v>36</v>
      </c>
    </row>
    <row r="188" ht="15.75" customHeight="1">
      <c r="A188" s="4">
        <v>188.0</v>
      </c>
      <c r="B188" s="4" t="s">
        <v>347</v>
      </c>
      <c r="C188" s="4" t="s">
        <v>45</v>
      </c>
      <c r="D188" s="4" t="s">
        <v>20</v>
      </c>
      <c r="E188" s="4" t="s">
        <v>21</v>
      </c>
      <c r="F188" s="4" t="s">
        <v>135</v>
      </c>
      <c r="G188" s="4">
        <v>4.3</v>
      </c>
      <c r="H188" s="5">
        <v>1349.0</v>
      </c>
      <c r="I188" s="6">
        <v>32261.0</v>
      </c>
      <c r="J188" s="4">
        <v>2.0</v>
      </c>
      <c r="K188" s="7">
        <v>2843.0</v>
      </c>
      <c r="L188" s="4">
        <v>974000.0</v>
      </c>
      <c r="M188" s="8" t="str">
        <f t="shared" si="1"/>
        <v>Mid</v>
      </c>
      <c r="N188" s="4">
        <v>2.24E7</v>
      </c>
      <c r="O188" s="4">
        <v>341.0</v>
      </c>
      <c r="P188" s="4">
        <v>2.2</v>
      </c>
      <c r="Q188" s="4" t="s">
        <v>29</v>
      </c>
      <c r="R188" s="4" t="s">
        <v>24</v>
      </c>
    </row>
    <row r="189" ht="15.75" customHeight="1">
      <c r="A189" s="4">
        <v>189.0</v>
      </c>
      <c r="B189" s="4" t="s">
        <v>348</v>
      </c>
      <c r="C189" s="4" t="s">
        <v>56</v>
      </c>
      <c r="D189" s="4" t="s">
        <v>20</v>
      </c>
      <c r="E189" s="4" t="s">
        <v>49</v>
      </c>
      <c r="F189" s="4" t="s">
        <v>21</v>
      </c>
      <c r="G189" s="4">
        <v>4.2</v>
      </c>
      <c r="H189" s="5">
        <v>1418.0</v>
      </c>
      <c r="I189" s="6">
        <v>792.0</v>
      </c>
      <c r="J189" s="4">
        <v>1.5</v>
      </c>
      <c r="K189" s="7">
        <v>2586.0</v>
      </c>
      <c r="L189" s="4">
        <v>866000.0</v>
      </c>
      <c r="M189" s="8" t="str">
        <f t="shared" si="1"/>
        <v>Mid</v>
      </c>
      <c r="N189" s="4">
        <v>484000.0</v>
      </c>
      <c r="O189" s="4">
        <v>49.0</v>
      </c>
      <c r="P189" s="4">
        <v>2.4</v>
      </c>
      <c r="Q189" s="4" t="s">
        <v>29</v>
      </c>
      <c r="R189" s="4" t="s">
        <v>29</v>
      </c>
    </row>
    <row r="190" ht="15.75" customHeight="1">
      <c r="A190" s="4">
        <v>190.0</v>
      </c>
      <c r="B190" s="4" t="s">
        <v>349</v>
      </c>
      <c r="C190" s="4" t="s">
        <v>19</v>
      </c>
      <c r="D190" s="4" t="s">
        <v>51</v>
      </c>
      <c r="E190" s="4" t="s">
        <v>350</v>
      </c>
      <c r="F190" s="4" t="s">
        <v>27</v>
      </c>
      <c r="G190" s="4">
        <v>3.0</v>
      </c>
      <c r="H190" s="4">
        <v>261.0</v>
      </c>
      <c r="I190" s="6">
        <v>211701.0</v>
      </c>
      <c r="J190" s="4">
        <v>1.0</v>
      </c>
      <c r="K190" s="7">
        <v>2882.0</v>
      </c>
      <c r="L190" s="4">
        <v>237000.0</v>
      </c>
      <c r="M190" s="8" t="str">
        <f t="shared" si="1"/>
        <v>Lower</v>
      </c>
      <c r="N190" s="4">
        <v>1.92E8</v>
      </c>
      <c r="O190" s="4">
        <v>8.0</v>
      </c>
      <c r="P190" s="4">
        <v>3.0</v>
      </c>
      <c r="Q190" s="4" t="s">
        <v>24</v>
      </c>
      <c r="R190" s="4" t="s">
        <v>24</v>
      </c>
    </row>
    <row r="191" ht="15.75" customHeight="1">
      <c r="A191" s="4">
        <v>191.0</v>
      </c>
      <c r="B191" s="4" t="s">
        <v>351</v>
      </c>
      <c r="C191" s="4" t="s">
        <v>73</v>
      </c>
      <c r="D191" s="4" t="s">
        <v>20</v>
      </c>
      <c r="E191" s="4" t="s">
        <v>21</v>
      </c>
      <c r="F191" s="4" t="s">
        <v>106</v>
      </c>
      <c r="G191" s="4">
        <v>4.2</v>
      </c>
      <c r="H191" s="4">
        <v>217.0</v>
      </c>
      <c r="I191" s="6">
        <v>19944.0</v>
      </c>
      <c r="J191" s="4">
        <v>1.1</v>
      </c>
      <c r="K191" s="7">
        <v>1329.0</v>
      </c>
      <c r="L191" s="4">
        <v>71100.0</v>
      </c>
      <c r="M191" s="8" t="str">
        <f t="shared" si="1"/>
        <v>Lower</v>
      </c>
      <c r="N191" s="4">
        <v>6520000.0</v>
      </c>
      <c r="O191" s="4">
        <v>16.0</v>
      </c>
      <c r="P191" s="4">
        <v>1.5</v>
      </c>
      <c r="Q191" s="4" t="s">
        <v>29</v>
      </c>
      <c r="R191" s="4" t="s">
        <v>23</v>
      </c>
    </row>
    <row r="192" ht="15.75" customHeight="1">
      <c r="A192" s="4">
        <v>192.0</v>
      </c>
      <c r="B192" s="4" t="s">
        <v>352</v>
      </c>
      <c r="C192" s="4" t="s">
        <v>61</v>
      </c>
      <c r="D192" s="4" t="s">
        <v>20</v>
      </c>
      <c r="E192" s="4" t="s">
        <v>47</v>
      </c>
      <c r="F192" s="4" t="s">
        <v>62</v>
      </c>
      <c r="G192" s="4">
        <v>5.8</v>
      </c>
      <c r="H192" s="4">
        <v>511.0</v>
      </c>
      <c r="I192" s="6">
        <v>1105.0</v>
      </c>
      <c r="J192" s="4">
        <v>1.3</v>
      </c>
      <c r="K192" s="7">
        <v>4939.0</v>
      </c>
      <c r="L192" s="4">
        <v>526000.0</v>
      </c>
      <c r="M192" s="8" t="str">
        <f t="shared" si="1"/>
        <v>Mid</v>
      </c>
      <c r="N192" s="4">
        <v>1170000.0</v>
      </c>
      <c r="O192" s="4">
        <v>88.0</v>
      </c>
      <c r="P192" s="4">
        <v>2.2</v>
      </c>
      <c r="Q192" s="4" t="s">
        <v>24</v>
      </c>
      <c r="R192" s="4" t="s">
        <v>29</v>
      </c>
    </row>
    <row r="193" ht="15.75" customHeight="1">
      <c r="A193" s="4">
        <v>193.0</v>
      </c>
      <c r="B193" s="4" t="s">
        <v>353</v>
      </c>
      <c r="C193" s="4" t="s">
        <v>19</v>
      </c>
      <c r="D193" s="4" t="s">
        <v>20</v>
      </c>
      <c r="E193" s="4" t="s">
        <v>42</v>
      </c>
      <c r="F193" s="4" t="s">
        <v>21</v>
      </c>
      <c r="G193" s="4">
        <v>2.6</v>
      </c>
      <c r="H193" s="5">
        <v>10314.0</v>
      </c>
      <c r="I193" s="6">
        <v>23397.0</v>
      </c>
      <c r="J193" s="4">
        <v>1.1</v>
      </c>
      <c r="K193" s="6">
        <v>552.0</v>
      </c>
      <c r="L193" s="4">
        <v>2120000.0</v>
      </c>
      <c r="M193" s="8" t="str">
        <f t="shared" si="1"/>
        <v>Mid</v>
      </c>
      <c r="N193" s="4">
        <v>4820000.0</v>
      </c>
      <c r="O193" s="4">
        <v>38.0</v>
      </c>
      <c r="P193" s="4">
        <v>0.7</v>
      </c>
      <c r="Q193" s="4" t="s">
        <v>24</v>
      </c>
      <c r="R193" s="4" t="s">
        <v>24</v>
      </c>
    </row>
    <row r="194" ht="15.75" customHeight="1">
      <c r="A194" s="4">
        <v>194.0</v>
      </c>
      <c r="B194" s="4" t="s">
        <v>354</v>
      </c>
      <c r="C194" s="4" t="s">
        <v>19</v>
      </c>
      <c r="D194" s="4" t="s">
        <v>20</v>
      </c>
      <c r="E194" s="4" t="s">
        <v>69</v>
      </c>
      <c r="F194" s="4" t="s">
        <v>42</v>
      </c>
      <c r="G194" s="4">
        <v>4.2</v>
      </c>
      <c r="H194" s="5">
        <v>3713.0</v>
      </c>
      <c r="I194" s="6">
        <v>37588.0</v>
      </c>
      <c r="J194" s="4">
        <v>1.1</v>
      </c>
      <c r="K194" s="7">
        <v>4223.0</v>
      </c>
      <c r="L194" s="4">
        <v>4110000.0</v>
      </c>
      <c r="M194" s="8" t="str">
        <f t="shared" si="1"/>
        <v>Higher</v>
      </c>
      <c r="N194" s="4">
        <v>4.16E7</v>
      </c>
      <c r="O194" s="4">
        <v>42.0</v>
      </c>
      <c r="P194" s="4">
        <v>3.2</v>
      </c>
      <c r="Q194" s="4" t="s">
        <v>24</v>
      </c>
      <c r="R194" s="4" t="s">
        <v>29</v>
      </c>
    </row>
    <row r="195" ht="15.75" customHeight="1">
      <c r="A195" s="4">
        <v>195.0</v>
      </c>
      <c r="B195" s="4" t="s">
        <v>355</v>
      </c>
      <c r="C195" s="4" t="s">
        <v>39</v>
      </c>
      <c r="D195" s="4" t="s">
        <v>20</v>
      </c>
      <c r="E195" s="4" t="s">
        <v>21</v>
      </c>
      <c r="F195" s="4" t="s">
        <v>69</v>
      </c>
      <c r="G195" s="4">
        <v>2.6</v>
      </c>
      <c r="H195" s="4">
        <v>258.0</v>
      </c>
      <c r="I195" s="6">
        <v>272.0</v>
      </c>
      <c r="J195" s="4">
        <v>1.7</v>
      </c>
      <c r="K195" s="7">
        <v>2921.0</v>
      </c>
      <c r="L195" s="4">
        <v>262000.0</v>
      </c>
      <c r="M195" s="8" t="str">
        <f t="shared" si="1"/>
        <v>Lower</v>
      </c>
      <c r="N195" s="4">
        <v>276000.0</v>
      </c>
      <c r="O195" s="4">
        <v>36.0</v>
      </c>
      <c r="P195" s="4">
        <v>5.0</v>
      </c>
      <c r="Q195" s="4" t="s">
        <v>40</v>
      </c>
      <c r="R195" s="4" t="s">
        <v>29</v>
      </c>
    </row>
    <row r="196" ht="15.75" customHeight="1">
      <c r="A196" s="4">
        <v>196.0</v>
      </c>
      <c r="B196" s="4" t="s">
        <v>356</v>
      </c>
      <c r="C196" s="4" t="s">
        <v>19</v>
      </c>
      <c r="D196" s="4" t="s">
        <v>20</v>
      </c>
      <c r="E196" s="4" t="s">
        <v>357</v>
      </c>
      <c r="F196" s="4" t="s">
        <v>21</v>
      </c>
      <c r="G196" s="4">
        <v>5.5</v>
      </c>
      <c r="H196" s="4">
        <v>648.0</v>
      </c>
      <c r="I196" s="6">
        <v>11474.0</v>
      </c>
      <c r="J196" s="4">
        <v>1.7</v>
      </c>
      <c r="K196" s="7">
        <v>8008.0</v>
      </c>
      <c r="L196" s="4">
        <v>951000.0</v>
      </c>
      <c r="M196" s="8" t="str">
        <f t="shared" si="1"/>
        <v>Mid</v>
      </c>
      <c r="N196" s="4">
        <v>1.68E7</v>
      </c>
      <c r="O196" s="4">
        <v>285.0</v>
      </c>
      <c r="P196" s="4">
        <v>5.3</v>
      </c>
      <c r="Q196" s="4" t="s">
        <v>32</v>
      </c>
      <c r="R196" s="4" t="s">
        <v>28</v>
      </c>
    </row>
    <row r="197" ht="15.75" customHeight="1">
      <c r="A197" s="4">
        <v>197.0</v>
      </c>
      <c r="B197" s="4" t="s">
        <v>358</v>
      </c>
      <c r="C197" s="4" t="s">
        <v>39</v>
      </c>
      <c r="D197" s="4" t="s">
        <v>20</v>
      </c>
      <c r="E197" s="4" t="s">
        <v>59</v>
      </c>
      <c r="F197" s="4" t="s">
        <v>21</v>
      </c>
      <c r="G197" s="4">
        <v>3.4</v>
      </c>
      <c r="H197" s="5">
        <v>9053.0</v>
      </c>
      <c r="I197" s="6">
        <v>69452.0</v>
      </c>
      <c r="J197" s="4">
        <v>1.7</v>
      </c>
      <c r="K197" s="7">
        <v>1115.0</v>
      </c>
      <c r="L197" s="4">
        <v>2680000.0</v>
      </c>
      <c r="M197" s="8" t="str">
        <f t="shared" si="1"/>
        <v>Mid</v>
      </c>
      <c r="N197" s="4">
        <v>2.04E7</v>
      </c>
      <c r="O197" s="4">
        <v>18.0</v>
      </c>
      <c r="P197" s="4">
        <v>1.6</v>
      </c>
      <c r="Q197" s="4" t="s">
        <v>28</v>
      </c>
      <c r="R197" s="4" t="s">
        <v>23</v>
      </c>
    </row>
    <row r="198" ht="15.75" customHeight="1">
      <c r="A198" s="4">
        <v>198.0</v>
      </c>
      <c r="B198" s="4" t="s">
        <v>359</v>
      </c>
      <c r="C198" s="4" t="s">
        <v>19</v>
      </c>
      <c r="D198" s="4" t="s">
        <v>20</v>
      </c>
      <c r="E198" s="4" t="s">
        <v>31</v>
      </c>
      <c r="F198" s="4" t="s">
        <v>242</v>
      </c>
      <c r="G198" s="4">
        <v>4.8</v>
      </c>
      <c r="H198" s="4">
        <v>962.0</v>
      </c>
      <c r="I198" s="6">
        <v>65.89</v>
      </c>
      <c r="J198" s="4">
        <v>1.1</v>
      </c>
      <c r="K198" s="7">
        <v>6108.0</v>
      </c>
      <c r="L198" s="4">
        <v>1790000.0</v>
      </c>
      <c r="M198" s="8" t="str">
        <f t="shared" si="1"/>
        <v>Mid</v>
      </c>
      <c r="N198" s="4">
        <v>1.02E8</v>
      </c>
      <c r="O198" s="4">
        <v>50.0</v>
      </c>
      <c r="P198" s="4">
        <v>3.2</v>
      </c>
      <c r="Q198" s="4" t="s">
        <v>23</v>
      </c>
      <c r="R198" s="4" t="s">
        <v>28</v>
      </c>
    </row>
    <row r="199" ht="15.75" customHeight="1">
      <c r="A199" s="4">
        <v>199.0</v>
      </c>
      <c r="B199" s="4" t="s">
        <v>360</v>
      </c>
      <c r="C199" s="4" t="s">
        <v>19</v>
      </c>
      <c r="D199" s="4" t="s">
        <v>20</v>
      </c>
      <c r="E199" s="4" t="s">
        <v>21</v>
      </c>
      <c r="F199" s="4" t="s">
        <v>263</v>
      </c>
      <c r="G199" s="4">
        <v>3.1</v>
      </c>
      <c r="H199" s="4">
        <v>888.0</v>
      </c>
      <c r="I199" s="6">
        <v>21487.0</v>
      </c>
      <c r="J199" s="4">
        <v>1.3</v>
      </c>
      <c r="K199" s="7">
        <v>2996.0</v>
      </c>
      <c r="L199" s="4">
        <v>815000.0</v>
      </c>
      <c r="M199" s="8" t="str">
        <f t="shared" si="1"/>
        <v>Mid</v>
      </c>
      <c r="N199" s="4">
        <v>1.97E7</v>
      </c>
      <c r="O199" s="4">
        <v>89.0</v>
      </c>
      <c r="P199" s="4">
        <v>3.5</v>
      </c>
      <c r="Q199" s="4" t="s">
        <v>23</v>
      </c>
      <c r="R199" s="4" t="s">
        <v>36</v>
      </c>
    </row>
    <row r="200" ht="15.75" customHeight="1">
      <c r="A200" s="4">
        <v>200.0</v>
      </c>
      <c r="B200" s="4" t="s">
        <v>361</v>
      </c>
      <c r="C200" s="4" t="s">
        <v>19</v>
      </c>
      <c r="D200" s="4" t="s">
        <v>20</v>
      </c>
      <c r="E200" s="4" t="s">
        <v>95</v>
      </c>
      <c r="F200" s="4" t="s">
        <v>362</v>
      </c>
      <c r="G200" s="4">
        <v>5.2</v>
      </c>
      <c r="H200" s="5">
        <v>1506.0</v>
      </c>
      <c r="I200" s="6">
        <v>32447.0</v>
      </c>
      <c r="J200" s="4">
        <v>1.2</v>
      </c>
      <c r="K200" s="7">
        <v>5777.0</v>
      </c>
      <c r="L200" s="4">
        <v>1690000.0</v>
      </c>
      <c r="M200" s="8" t="str">
        <f t="shared" si="1"/>
        <v>Mid</v>
      </c>
      <c r="N200" s="4">
        <v>4.27E7</v>
      </c>
      <c r="O200" s="4">
        <v>58.0</v>
      </c>
      <c r="P200" s="4">
        <v>2.9</v>
      </c>
      <c r="Q200" s="4" t="s">
        <v>32</v>
      </c>
      <c r="R200" s="4" t="s">
        <v>29</v>
      </c>
    </row>
    <row r="201" ht="15.75" customHeight="1">
      <c r="A201" s="4">
        <v>201.0</v>
      </c>
      <c r="B201" s="4" t="s">
        <v>363</v>
      </c>
      <c r="C201" s="4" t="s">
        <v>19</v>
      </c>
      <c r="D201" s="4" t="s">
        <v>20</v>
      </c>
      <c r="E201" s="4" t="s">
        <v>21</v>
      </c>
      <c r="F201" s="4" t="s">
        <v>62</v>
      </c>
      <c r="G201" s="4">
        <v>5.4</v>
      </c>
      <c r="H201" s="5">
        <v>1907.0</v>
      </c>
      <c r="I201" s="6">
        <v>13.67</v>
      </c>
      <c r="J201" s="4">
        <v>2.0</v>
      </c>
      <c r="K201" s="7">
        <v>3668.0</v>
      </c>
      <c r="L201" s="4">
        <v>1270000.0</v>
      </c>
      <c r="M201" s="8" t="str">
        <f t="shared" si="1"/>
        <v>Mid</v>
      </c>
      <c r="N201" s="4">
        <v>9130000.0</v>
      </c>
      <c r="O201" s="4">
        <v>352.0</v>
      </c>
      <c r="P201" s="4">
        <v>1.8</v>
      </c>
      <c r="Q201" s="4" t="s">
        <v>40</v>
      </c>
      <c r="R201" s="4" t="s">
        <v>36</v>
      </c>
    </row>
    <row r="202" ht="15.75" customHeight="1">
      <c r="A202" s="4">
        <v>202.0</v>
      </c>
      <c r="B202" s="4" t="s">
        <v>364</v>
      </c>
      <c r="C202" s="4" t="s">
        <v>54</v>
      </c>
      <c r="D202" s="4" t="s">
        <v>20</v>
      </c>
      <c r="E202" s="4" t="s">
        <v>176</v>
      </c>
      <c r="F202" s="4" t="s">
        <v>236</v>
      </c>
      <c r="G202" s="4">
        <v>5.4</v>
      </c>
      <c r="H202" s="5">
        <v>1261.0</v>
      </c>
      <c r="I202" s="6">
        <v>2501.0</v>
      </c>
      <c r="J202" s="4">
        <v>1.5</v>
      </c>
      <c r="K202" s="7">
        <v>1994.0</v>
      </c>
      <c r="L202" s="4">
        <v>460000.0</v>
      </c>
      <c r="M202" s="8" t="str">
        <f t="shared" si="1"/>
        <v>Lower</v>
      </c>
      <c r="N202" s="4">
        <v>902000.0</v>
      </c>
      <c r="O202" s="4">
        <v>24.0</v>
      </c>
      <c r="P202" s="4">
        <v>2.6</v>
      </c>
      <c r="Q202" s="4" t="s">
        <v>29</v>
      </c>
      <c r="R202" s="4" t="s">
        <v>40</v>
      </c>
    </row>
    <row r="203" ht="15.75" customHeight="1">
      <c r="A203" s="4">
        <v>203.0</v>
      </c>
      <c r="B203" s="4" t="s">
        <v>365</v>
      </c>
      <c r="C203" s="4" t="s">
        <v>100</v>
      </c>
      <c r="D203" s="4" t="s">
        <v>20</v>
      </c>
      <c r="E203" s="4" t="s">
        <v>69</v>
      </c>
      <c r="F203" s="4" t="s">
        <v>21</v>
      </c>
      <c r="G203" s="4">
        <v>5.5</v>
      </c>
      <c r="H203" s="4">
        <v>888.0</v>
      </c>
      <c r="I203" s="6">
        <v>8.19</v>
      </c>
      <c r="J203" s="4">
        <v>3.6</v>
      </c>
      <c r="K203" s="7">
        <v>10623.0</v>
      </c>
      <c r="L203" s="4">
        <v>1510000.0</v>
      </c>
      <c r="M203" s="8" t="str">
        <f t="shared" si="1"/>
        <v>Mid</v>
      </c>
      <c r="N203" s="4">
        <v>1.39E7</v>
      </c>
      <c r="O203" s="4">
        <v>452.0</v>
      </c>
      <c r="P203" s="4">
        <v>6.4</v>
      </c>
      <c r="Q203" s="4" t="s">
        <v>36</v>
      </c>
      <c r="R203" s="4" t="s">
        <v>28</v>
      </c>
    </row>
    <row r="204" ht="15.75" customHeight="1">
      <c r="A204" s="4">
        <v>204.0</v>
      </c>
      <c r="B204" s="4" t="s">
        <v>366</v>
      </c>
      <c r="C204" s="4" t="s">
        <v>56</v>
      </c>
      <c r="D204" s="4" t="s">
        <v>20</v>
      </c>
      <c r="E204" s="4" t="s">
        <v>21</v>
      </c>
      <c r="F204" s="4" t="s">
        <v>59</v>
      </c>
      <c r="G204" s="4">
        <v>3.3</v>
      </c>
      <c r="H204" s="4">
        <v>496.0</v>
      </c>
      <c r="I204" s="6">
        <v>1964.0</v>
      </c>
      <c r="J204" s="4">
        <v>1.6</v>
      </c>
      <c r="K204" s="7">
        <v>3215.0</v>
      </c>
      <c r="L204" s="4">
        <v>482000.0</v>
      </c>
      <c r="M204" s="8" t="str">
        <f t="shared" si="1"/>
        <v>Lower</v>
      </c>
      <c r="N204" s="4">
        <v>1910000.0</v>
      </c>
      <c r="O204" s="4">
        <v>48.0</v>
      </c>
      <c r="P204" s="4">
        <v>3.5</v>
      </c>
      <c r="Q204" s="4" t="s">
        <v>40</v>
      </c>
      <c r="R204" s="4" t="s">
        <v>29</v>
      </c>
    </row>
    <row r="205" ht="15.75" customHeight="1">
      <c r="A205" s="4">
        <v>205.0</v>
      </c>
      <c r="B205" s="4" t="s">
        <v>367</v>
      </c>
      <c r="C205" s="4" t="s">
        <v>56</v>
      </c>
      <c r="D205" s="4" t="s">
        <v>20</v>
      </c>
      <c r="E205" s="4" t="s">
        <v>57</v>
      </c>
      <c r="F205" s="4" t="s">
        <v>21</v>
      </c>
      <c r="G205" s="4">
        <v>6.8</v>
      </c>
      <c r="H205" s="4">
        <v>942.0</v>
      </c>
      <c r="I205" s="6">
        <v>22722.0</v>
      </c>
      <c r="J205" s="4">
        <v>1.9</v>
      </c>
      <c r="K205" s="7">
        <v>5242.0</v>
      </c>
      <c r="L205" s="4">
        <v>776000.0</v>
      </c>
      <c r="M205" s="8" t="str">
        <f t="shared" si="1"/>
        <v>Mid</v>
      </c>
      <c r="N205" s="4">
        <v>1.87E7</v>
      </c>
      <c r="O205" s="4">
        <v>59.0</v>
      </c>
      <c r="P205" s="4">
        <v>2.8</v>
      </c>
      <c r="Q205" s="4" t="s">
        <v>24</v>
      </c>
      <c r="R205" s="4" t="s">
        <v>29</v>
      </c>
    </row>
    <row r="206" ht="15.75" customHeight="1">
      <c r="A206" s="4">
        <v>206.0</v>
      </c>
      <c r="B206" s="4" t="s">
        <v>368</v>
      </c>
      <c r="C206" s="4" t="s">
        <v>39</v>
      </c>
      <c r="D206" s="4" t="s">
        <v>20</v>
      </c>
      <c r="E206" s="4" t="s">
        <v>59</v>
      </c>
      <c r="F206" s="4" t="s">
        <v>21</v>
      </c>
      <c r="G206" s="4">
        <v>4.6</v>
      </c>
      <c r="H206" s="4">
        <v>814.0</v>
      </c>
      <c r="I206" s="6">
        <v>14052.0</v>
      </c>
      <c r="J206" s="4">
        <v>1.7</v>
      </c>
      <c r="K206" s="6">
        <v>3.9</v>
      </c>
      <c r="L206" s="4">
        <v>750000.0</v>
      </c>
      <c r="M206" s="8" t="str">
        <f t="shared" si="1"/>
        <v>Mid</v>
      </c>
      <c r="N206" s="4">
        <v>1.29E7</v>
      </c>
      <c r="O206" s="4">
        <v>54.0</v>
      </c>
      <c r="P206" s="4">
        <v>2.4</v>
      </c>
      <c r="Q206" s="4" t="s">
        <v>36</v>
      </c>
      <c r="R206" s="4" t="s">
        <v>36</v>
      </c>
    </row>
    <row r="207" ht="15.75" customHeight="1">
      <c r="A207" s="4">
        <v>207.0</v>
      </c>
      <c r="B207" s="4" t="s">
        <v>369</v>
      </c>
      <c r="C207" s="4" t="s">
        <v>39</v>
      </c>
      <c r="D207" s="4" t="s">
        <v>20</v>
      </c>
      <c r="E207" s="4" t="s">
        <v>21</v>
      </c>
      <c r="F207" s="4" t="s">
        <v>370</v>
      </c>
      <c r="G207" s="4">
        <v>1.8</v>
      </c>
      <c r="H207" s="4">
        <v>298.0</v>
      </c>
      <c r="I207" s="6">
        <v>558.0</v>
      </c>
      <c r="J207" s="4">
        <v>1.0</v>
      </c>
      <c r="K207" s="7">
        <v>1031.0</v>
      </c>
      <c r="L207" s="4">
        <v>180000.0</v>
      </c>
      <c r="M207" s="8" t="str">
        <f t="shared" si="1"/>
        <v>Lower</v>
      </c>
      <c r="N207" s="4">
        <v>313000.0</v>
      </c>
      <c r="O207" s="4">
        <v>17.0</v>
      </c>
      <c r="P207" s="4">
        <v>4.2</v>
      </c>
      <c r="Q207" s="4" t="s">
        <v>28</v>
      </c>
      <c r="R207" s="4" t="s">
        <v>28</v>
      </c>
    </row>
    <row r="208" ht="15.75" customHeight="1">
      <c r="A208" s="4">
        <v>208.0</v>
      </c>
      <c r="B208" s="4" t="s">
        <v>371</v>
      </c>
      <c r="C208" s="4" t="s">
        <v>19</v>
      </c>
      <c r="D208" s="4" t="s">
        <v>51</v>
      </c>
      <c r="E208" s="4" t="s">
        <v>31</v>
      </c>
      <c r="F208" s="4" t="s">
        <v>69</v>
      </c>
      <c r="G208" s="4">
        <v>4.4</v>
      </c>
      <c r="H208" s="5">
        <v>4361.0</v>
      </c>
      <c r="I208" s="6">
        <v>481615.0</v>
      </c>
      <c r="J208" s="4">
        <v>1.1</v>
      </c>
      <c r="K208" s="6">
        <v>3.01</v>
      </c>
      <c r="L208" s="4">
        <v>2440000.0</v>
      </c>
      <c r="M208" s="8" t="str">
        <f t="shared" si="1"/>
        <v>Mid</v>
      </c>
      <c r="N208" s="4">
        <v>2.69E8</v>
      </c>
      <c r="O208" s="4">
        <v>122.0</v>
      </c>
      <c r="P208" s="4">
        <v>2.1</v>
      </c>
      <c r="Q208" s="4" t="s">
        <v>32</v>
      </c>
      <c r="R208" s="4" t="s">
        <v>29</v>
      </c>
    </row>
    <row r="209" ht="15.75" customHeight="1">
      <c r="A209" s="4">
        <v>209.0</v>
      </c>
      <c r="B209" s="4" t="s">
        <v>372</v>
      </c>
      <c r="C209" s="4" t="s">
        <v>19</v>
      </c>
      <c r="D209" s="4" t="s">
        <v>20</v>
      </c>
      <c r="E209" s="4" t="s">
        <v>373</v>
      </c>
      <c r="F209" s="4" t="s">
        <v>374</v>
      </c>
      <c r="G209" s="4">
        <v>4.3</v>
      </c>
      <c r="H209" s="4">
        <v>404.0</v>
      </c>
      <c r="I209" s="6">
        <v>8337.0</v>
      </c>
      <c r="J209" s="4">
        <v>1.3</v>
      </c>
      <c r="K209" s="7">
        <v>9186.0</v>
      </c>
      <c r="L209" s="4">
        <v>928000.0</v>
      </c>
      <c r="M209" s="8" t="str">
        <f t="shared" si="1"/>
        <v>Mid</v>
      </c>
      <c r="N209" s="4">
        <v>1.91E7</v>
      </c>
      <c r="O209" s="4">
        <v>53.0</v>
      </c>
      <c r="P209" s="4">
        <v>5.5</v>
      </c>
      <c r="Q209" s="4" t="s">
        <v>23</v>
      </c>
      <c r="R209" s="4" t="s">
        <v>36</v>
      </c>
    </row>
    <row r="210" ht="15.75" customHeight="1">
      <c r="A210" s="4">
        <v>210.0</v>
      </c>
      <c r="B210" s="4" t="s">
        <v>375</v>
      </c>
      <c r="C210" s="4" t="s">
        <v>45</v>
      </c>
      <c r="D210" s="4" t="s">
        <v>20</v>
      </c>
      <c r="E210" s="4" t="s">
        <v>59</v>
      </c>
      <c r="F210" s="4" t="s">
        <v>21</v>
      </c>
      <c r="G210" s="4">
        <v>3.2</v>
      </c>
      <c r="H210" s="5">
        <v>4004.0</v>
      </c>
      <c r="I210" s="6">
        <v>29395.0</v>
      </c>
      <c r="J210" s="4">
        <v>1.4</v>
      </c>
      <c r="K210" s="6">
        <v>1.28</v>
      </c>
      <c r="L210" s="4">
        <v>1500000.0</v>
      </c>
      <c r="M210" s="8" t="str">
        <f t="shared" si="1"/>
        <v>Mid</v>
      </c>
      <c r="N210" s="4">
        <v>1.1E7</v>
      </c>
      <c r="O210" s="4">
        <v>95.0</v>
      </c>
      <c r="P210" s="4">
        <v>1.4</v>
      </c>
      <c r="Q210" s="4" t="s">
        <v>32</v>
      </c>
      <c r="R210" s="4" t="s">
        <v>29</v>
      </c>
    </row>
    <row r="211" ht="15.75" customHeight="1">
      <c r="A211" s="4">
        <v>211.0</v>
      </c>
      <c r="B211" s="4" t="s">
        <v>376</v>
      </c>
      <c r="C211" s="4" t="s">
        <v>19</v>
      </c>
      <c r="D211" s="4" t="s">
        <v>51</v>
      </c>
      <c r="E211" s="4" t="s">
        <v>69</v>
      </c>
      <c r="F211" s="4" t="s">
        <v>377</v>
      </c>
      <c r="G211" s="4">
        <v>7.3</v>
      </c>
      <c r="H211" s="4">
        <v>649.0</v>
      </c>
      <c r="I211" s="6">
        <v>14956.0</v>
      </c>
      <c r="J211" s="4">
        <v>1.3</v>
      </c>
      <c r="K211" s="6">
        <v>13.29</v>
      </c>
      <c r="L211" s="4">
        <v>1240000.0</v>
      </c>
      <c r="M211" s="8" t="str">
        <f t="shared" si="1"/>
        <v>Mid</v>
      </c>
      <c r="N211" s="4">
        <v>2.86E7</v>
      </c>
      <c r="O211" s="4">
        <v>71.0</v>
      </c>
      <c r="P211" s="4">
        <v>6.3</v>
      </c>
      <c r="Q211" s="4" t="s">
        <v>23</v>
      </c>
      <c r="R211" s="4" t="s">
        <v>29</v>
      </c>
    </row>
    <row r="212" ht="15.75" customHeight="1">
      <c r="A212" s="4">
        <v>212.0</v>
      </c>
      <c r="B212" s="4" t="s">
        <v>378</v>
      </c>
      <c r="C212" s="4" t="s">
        <v>56</v>
      </c>
      <c r="D212" s="4" t="s">
        <v>20</v>
      </c>
      <c r="E212" s="4" t="s">
        <v>21</v>
      </c>
      <c r="F212" s="4" t="s">
        <v>49</v>
      </c>
      <c r="G212" s="4">
        <v>3.6</v>
      </c>
      <c r="H212" s="4">
        <v>510.0</v>
      </c>
      <c r="I212" s="6">
        <v>9121.0</v>
      </c>
      <c r="J212" s="4">
        <v>1.5</v>
      </c>
      <c r="K212" s="7">
        <v>3198.0</v>
      </c>
      <c r="L212" s="4">
        <v>423000.0</v>
      </c>
      <c r="M212" s="8" t="str">
        <f t="shared" si="1"/>
        <v>Lower</v>
      </c>
      <c r="N212" s="4">
        <v>7560000.0</v>
      </c>
      <c r="O212" s="4">
        <v>99.0</v>
      </c>
      <c r="P212" s="4">
        <v>2.7</v>
      </c>
      <c r="Q212" s="4" t="s">
        <v>32</v>
      </c>
      <c r="R212" s="4" t="s">
        <v>36</v>
      </c>
    </row>
    <row r="213" ht="15.75" customHeight="1">
      <c r="A213" s="4">
        <v>213.0</v>
      </c>
      <c r="B213" s="4" t="s">
        <v>379</v>
      </c>
      <c r="C213" s="4" t="s">
        <v>19</v>
      </c>
      <c r="D213" s="4" t="s">
        <v>20</v>
      </c>
      <c r="E213" s="4" t="s">
        <v>21</v>
      </c>
      <c r="F213" s="4" t="s">
        <v>183</v>
      </c>
      <c r="G213" s="4">
        <v>7.6</v>
      </c>
      <c r="H213" s="4">
        <v>479.0</v>
      </c>
      <c r="I213" s="6">
        <v>28223.0</v>
      </c>
      <c r="J213" s="4">
        <v>1.6</v>
      </c>
      <c r="K213" s="7">
        <v>16123.0</v>
      </c>
      <c r="L213" s="4">
        <v>1010000.0</v>
      </c>
      <c r="M213" s="8" t="str">
        <f t="shared" si="1"/>
        <v>Mid</v>
      </c>
      <c r="N213" s="4">
        <v>6.05E7</v>
      </c>
      <c r="O213" s="4">
        <v>311.0</v>
      </c>
      <c r="P213" s="4">
        <v>5.9</v>
      </c>
      <c r="Q213" s="4" t="s">
        <v>29</v>
      </c>
      <c r="R213" s="4" t="s">
        <v>29</v>
      </c>
    </row>
    <row r="214" ht="15.75" customHeight="1">
      <c r="A214" s="4">
        <v>214.0</v>
      </c>
      <c r="B214" s="4" t="s">
        <v>380</v>
      </c>
      <c r="C214" s="4" t="s">
        <v>19</v>
      </c>
      <c r="D214" s="4" t="s">
        <v>51</v>
      </c>
      <c r="E214" s="4" t="s">
        <v>57</v>
      </c>
      <c r="F214" s="4" t="s">
        <v>71</v>
      </c>
      <c r="G214" s="4">
        <v>6.5</v>
      </c>
      <c r="H214" s="5">
        <v>1097.0</v>
      </c>
      <c r="I214" s="6">
        <v>16835.0</v>
      </c>
      <c r="J214" s="4">
        <v>1.0</v>
      </c>
      <c r="K214" s="7">
        <v>1411.0</v>
      </c>
      <c r="L214" s="4">
        <v>193000.0</v>
      </c>
      <c r="M214" s="8" t="str">
        <f t="shared" si="1"/>
        <v>Lower</v>
      </c>
      <c r="N214" s="4">
        <v>2980000.0</v>
      </c>
      <c r="O214" s="4">
        <v>2.0</v>
      </c>
      <c r="P214" s="4">
        <v>0.7</v>
      </c>
      <c r="Q214" s="4" t="s">
        <v>36</v>
      </c>
      <c r="R214" s="4" t="s">
        <v>24</v>
      </c>
    </row>
    <row r="215" ht="15.75" customHeight="1">
      <c r="A215" s="4">
        <v>215.0</v>
      </c>
      <c r="B215" s="4" t="s">
        <v>381</v>
      </c>
      <c r="C215" s="4" t="s">
        <v>19</v>
      </c>
      <c r="D215" s="4" t="s">
        <v>20</v>
      </c>
      <c r="E215" s="4" t="s">
        <v>59</v>
      </c>
      <c r="F215" s="4" t="s">
        <v>126</v>
      </c>
      <c r="G215" s="4">
        <v>8.0</v>
      </c>
      <c r="H215" s="4">
        <v>215.0</v>
      </c>
      <c r="I215" s="6">
        <v>5.49</v>
      </c>
      <c r="J215" s="4">
        <v>1.5</v>
      </c>
      <c r="K215" s="6">
        <v>12.87</v>
      </c>
      <c r="L215" s="4">
        <v>382000.0</v>
      </c>
      <c r="M215" s="8" t="str">
        <f t="shared" si="1"/>
        <v>Lower</v>
      </c>
      <c r="N215" s="4">
        <v>9680000.0</v>
      </c>
      <c r="O215" s="4">
        <v>133.0</v>
      </c>
      <c r="P215" s="4">
        <v>4.7</v>
      </c>
      <c r="Q215" s="4" t="s">
        <v>28</v>
      </c>
      <c r="R215" s="4" t="s">
        <v>29</v>
      </c>
    </row>
    <row r="216" ht="15.75" customHeight="1">
      <c r="A216" s="4">
        <v>216.0</v>
      </c>
      <c r="B216" s="4" t="s">
        <v>382</v>
      </c>
      <c r="C216" s="4" t="s">
        <v>39</v>
      </c>
      <c r="D216" s="4" t="s">
        <v>20</v>
      </c>
      <c r="E216" s="4" t="s">
        <v>21</v>
      </c>
      <c r="F216" s="4" t="s">
        <v>69</v>
      </c>
      <c r="G216" s="4">
        <v>4.5</v>
      </c>
      <c r="H216" s="5">
        <v>7156.0</v>
      </c>
      <c r="I216" s="6">
        <v>159.68</v>
      </c>
      <c r="J216" s="4">
        <v>2.0</v>
      </c>
      <c r="K216" s="7">
        <v>6849.0</v>
      </c>
      <c r="L216" s="4">
        <v>1.19E7</v>
      </c>
      <c r="M216" s="8" t="str">
        <f t="shared" si="1"/>
        <v>Higher</v>
      </c>
      <c r="N216" s="4">
        <v>2.63E8</v>
      </c>
      <c r="O216" s="4">
        <v>114.0</v>
      </c>
      <c r="P216" s="4">
        <v>6.3</v>
      </c>
      <c r="Q216" s="4" t="s">
        <v>32</v>
      </c>
      <c r="R216" s="4" t="s">
        <v>29</v>
      </c>
    </row>
    <row r="217" ht="15.75" customHeight="1">
      <c r="A217" s="4">
        <v>217.0</v>
      </c>
      <c r="B217" s="4" t="s">
        <v>383</v>
      </c>
      <c r="C217" s="4" t="s">
        <v>19</v>
      </c>
      <c r="D217" s="4" t="s">
        <v>20</v>
      </c>
      <c r="E217" s="4" t="s">
        <v>176</v>
      </c>
      <c r="F217" s="4" t="s">
        <v>236</v>
      </c>
      <c r="G217" s="4">
        <v>3.9</v>
      </c>
      <c r="H217" s="4">
        <v>337.0</v>
      </c>
      <c r="I217" s="6">
        <v>294.0</v>
      </c>
      <c r="J217" s="4">
        <v>1.1</v>
      </c>
      <c r="K217" s="7">
        <v>4318.0</v>
      </c>
      <c r="L217" s="4">
        <v>391000.0</v>
      </c>
      <c r="M217" s="8" t="str">
        <f t="shared" si="1"/>
        <v>Lower</v>
      </c>
      <c r="N217" s="4">
        <v>341000.0</v>
      </c>
      <c r="O217" s="4">
        <v>31.0</v>
      </c>
      <c r="P217" s="4">
        <v>3.6</v>
      </c>
      <c r="Q217" s="4" t="s">
        <v>36</v>
      </c>
      <c r="R217" s="4" t="s">
        <v>24</v>
      </c>
    </row>
    <row r="218" ht="15.75" customHeight="1">
      <c r="A218" s="4">
        <v>218.0</v>
      </c>
      <c r="B218" s="4" t="s">
        <v>384</v>
      </c>
      <c r="C218" s="4" t="s">
        <v>54</v>
      </c>
      <c r="D218" s="4" t="s">
        <v>20</v>
      </c>
      <c r="E218" s="4" t="s">
        <v>59</v>
      </c>
      <c r="F218" s="4" t="s">
        <v>21</v>
      </c>
      <c r="G218" s="4">
        <v>4.8</v>
      </c>
      <c r="H218" s="4">
        <v>741.0</v>
      </c>
      <c r="I218" s="6">
        <v>6936.0</v>
      </c>
      <c r="J218" s="4">
        <v>2.1</v>
      </c>
      <c r="K218" s="6">
        <v>4.84</v>
      </c>
      <c r="L218" s="4">
        <v>638000.0</v>
      </c>
      <c r="M218" s="8" t="str">
        <f t="shared" si="1"/>
        <v>Mid</v>
      </c>
      <c r="N218" s="4">
        <v>6180000.0</v>
      </c>
      <c r="O218" s="4">
        <v>167.0</v>
      </c>
      <c r="P218" s="4">
        <v>2.8</v>
      </c>
      <c r="Q218" s="4" t="s">
        <v>29</v>
      </c>
      <c r="R218" s="4" t="s">
        <v>32</v>
      </c>
    </row>
    <row r="219" ht="15.75" customHeight="1">
      <c r="A219" s="4">
        <v>219.0</v>
      </c>
      <c r="B219" s="4" t="s">
        <v>385</v>
      </c>
      <c r="C219" s="4" t="s">
        <v>39</v>
      </c>
      <c r="D219" s="4" t="s">
        <v>20</v>
      </c>
      <c r="E219" s="4" t="s">
        <v>31</v>
      </c>
      <c r="F219" s="4" t="s">
        <v>21</v>
      </c>
      <c r="G219" s="4">
        <v>2.6</v>
      </c>
      <c r="H219" s="5">
        <v>1859.0</v>
      </c>
      <c r="I219" s="6">
        <v>12463.0</v>
      </c>
      <c r="J219" s="4">
        <v>1.0</v>
      </c>
      <c r="K219" s="6">
        <v>800.0</v>
      </c>
      <c r="L219" s="4">
        <v>456000.0</v>
      </c>
      <c r="M219" s="8" t="str">
        <f t="shared" si="1"/>
        <v>Lower</v>
      </c>
      <c r="N219" s="4">
        <v>3060000.0</v>
      </c>
      <c r="O219" s="4">
        <v>4.0</v>
      </c>
      <c r="P219" s="4">
        <v>1.0</v>
      </c>
      <c r="Q219" s="4" t="s">
        <v>28</v>
      </c>
      <c r="R219" s="4" t="s">
        <v>36</v>
      </c>
    </row>
    <row r="220" ht="15.75" customHeight="1">
      <c r="A220" s="4">
        <v>220.0</v>
      </c>
      <c r="B220" s="4" t="s">
        <v>386</v>
      </c>
      <c r="C220" s="4" t="s">
        <v>19</v>
      </c>
      <c r="D220" s="4" t="s">
        <v>20</v>
      </c>
      <c r="E220" s="4" t="s">
        <v>21</v>
      </c>
      <c r="F220" s="4" t="s">
        <v>387</v>
      </c>
      <c r="G220" s="4">
        <v>10.0</v>
      </c>
      <c r="H220" s="4">
        <v>421.0</v>
      </c>
      <c r="I220" s="6">
        <v>23323.0</v>
      </c>
      <c r="J220" s="4">
        <v>2.0</v>
      </c>
      <c r="K220" s="7">
        <v>15738.0</v>
      </c>
      <c r="L220" s="4">
        <v>646000.0</v>
      </c>
      <c r="M220" s="8" t="str">
        <f t="shared" si="1"/>
        <v>Mid</v>
      </c>
      <c r="N220" s="4">
        <v>3.43E7</v>
      </c>
      <c r="O220" s="4">
        <v>80.0</v>
      </c>
      <c r="P220" s="4">
        <v>3.8</v>
      </c>
      <c r="Q220" s="4" t="s">
        <v>24</v>
      </c>
      <c r="R220" s="4" t="s">
        <v>29</v>
      </c>
    </row>
    <row r="221" ht="15.75" customHeight="1">
      <c r="A221" s="4">
        <v>221.0</v>
      </c>
      <c r="B221" s="4" t="s">
        <v>388</v>
      </c>
      <c r="C221" s="4" t="s">
        <v>56</v>
      </c>
      <c r="D221" s="4" t="s">
        <v>20</v>
      </c>
      <c r="E221" s="4" t="s">
        <v>21</v>
      </c>
      <c r="F221" s="4" t="s">
        <v>49</v>
      </c>
      <c r="G221" s="4">
        <v>3.9</v>
      </c>
      <c r="H221" s="4">
        <v>1.65</v>
      </c>
      <c r="I221" s="6">
        <v>14754.0</v>
      </c>
      <c r="J221" s="4">
        <v>2.1</v>
      </c>
      <c r="K221" s="7">
        <v>2092.0</v>
      </c>
      <c r="L221" s="4">
        <v>890000.0</v>
      </c>
      <c r="M221" s="8" t="str">
        <f t="shared" si="1"/>
        <v>Mid</v>
      </c>
      <c r="N221" s="4">
        <v>7950000.0</v>
      </c>
      <c r="O221" s="4">
        <v>164.0</v>
      </c>
      <c r="P221" s="4">
        <v>2.2</v>
      </c>
      <c r="Q221" s="4" t="s">
        <v>24</v>
      </c>
      <c r="R221" s="4" t="s">
        <v>29</v>
      </c>
    </row>
    <row r="222" ht="15.75" customHeight="1">
      <c r="A222" s="4">
        <v>222.0</v>
      </c>
      <c r="B222" s="4" t="s">
        <v>389</v>
      </c>
      <c r="C222" s="4" t="s">
        <v>19</v>
      </c>
      <c r="D222" s="4" t="s">
        <v>20</v>
      </c>
      <c r="E222" s="4" t="s">
        <v>21</v>
      </c>
      <c r="F222" s="4" t="s">
        <v>390</v>
      </c>
      <c r="G222" s="4">
        <v>5.1</v>
      </c>
      <c r="H222" s="4">
        <v>307.0</v>
      </c>
      <c r="I222" s="6">
        <v>4295.0</v>
      </c>
      <c r="J222" s="4">
        <v>2.2</v>
      </c>
      <c r="K222" s="6">
        <v>9.37</v>
      </c>
      <c r="L222" s="4">
        <v>502000.0</v>
      </c>
      <c r="M222" s="8" t="str">
        <f t="shared" si="1"/>
        <v>Mid</v>
      </c>
      <c r="N222" s="4">
        <v>7160000.0</v>
      </c>
      <c r="O222" s="4">
        <v>636.0</v>
      </c>
      <c r="P222" s="4">
        <v>5.3</v>
      </c>
      <c r="Q222" s="4" t="s">
        <v>28</v>
      </c>
      <c r="R222" s="4" t="s">
        <v>29</v>
      </c>
    </row>
    <row r="223" ht="15.75" customHeight="1">
      <c r="A223" s="4">
        <v>223.0</v>
      </c>
      <c r="B223" s="4" t="s">
        <v>391</v>
      </c>
      <c r="C223" s="4" t="s">
        <v>56</v>
      </c>
      <c r="D223" s="4" t="s">
        <v>20</v>
      </c>
      <c r="E223" s="4" t="s">
        <v>57</v>
      </c>
      <c r="F223" s="4" t="s">
        <v>21</v>
      </c>
      <c r="G223" s="4">
        <v>4.6</v>
      </c>
      <c r="H223" s="4">
        <v>180.0</v>
      </c>
      <c r="I223" s="6">
        <v>3245.0</v>
      </c>
      <c r="J223" s="4">
        <v>1.0</v>
      </c>
      <c r="K223" s="7">
        <v>6613.0</v>
      </c>
      <c r="L223" s="4">
        <v>281000.0</v>
      </c>
      <c r="M223" s="8" t="str">
        <f t="shared" si="1"/>
        <v>Lower</v>
      </c>
      <c r="N223" s="4">
        <v>5070000.0</v>
      </c>
      <c r="O223" s="4">
        <v>9.0</v>
      </c>
      <c r="P223" s="4">
        <v>4.9</v>
      </c>
      <c r="Q223" s="4" t="s">
        <v>36</v>
      </c>
      <c r="R223" s="4" t="s">
        <v>29</v>
      </c>
    </row>
    <row r="224" ht="15.75" customHeight="1">
      <c r="A224" s="4">
        <v>224.0</v>
      </c>
      <c r="B224" s="4" t="s">
        <v>392</v>
      </c>
      <c r="C224" s="4" t="s">
        <v>19</v>
      </c>
      <c r="D224" s="4" t="s">
        <v>20</v>
      </c>
      <c r="E224" s="4" t="s">
        <v>47</v>
      </c>
      <c r="F224" s="4" t="s">
        <v>21</v>
      </c>
      <c r="G224" s="4">
        <v>5.5</v>
      </c>
      <c r="H224" s="5">
        <v>4142.0</v>
      </c>
      <c r="I224" s="6">
        <v>45278.0</v>
      </c>
      <c r="J224" s="4">
        <v>1.2</v>
      </c>
      <c r="K224" s="7">
        <v>4066.0</v>
      </c>
      <c r="L224" s="4">
        <v>2850000.0</v>
      </c>
      <c r="M224" s="8" t="str">
        <f t="shared" si="1"/>
        <v>Mid</v>
      </c>
      <c r="N224" s="4">
        <v>3.11E7</v>
      </c>
      <c r="O224" s="4">
        <v>73.0</v>
      </c>
      <c r="P224" s="4">
        <v>3.6</v>
      </c>
      <c r="Q224" s="4" t="s">
        <v>23</v>
      </c>
      <c r="R224" s="4" t="s">
        <v>29</v>
      </c>
    </row>
    <row r="225" ht="15.75" customHeight="1">
      <c r="A225" s="4">
        <v>225.0</v>
      </c>
      <c r="B225" s="4" t="s">
        <v>393</v>
      </c>
      <c r="C225" s="4" t="s">
        <v>19</v>
      </c>
      <c r="D225" s="4" t="s">
        <v>20</v>
      </c>
      <c r="E225" s="4" t="s">
        <v>21</v>
      </c>
      <c r="F225" s="4" t="s">
        <v>394</v>
      </c>
      <c r="G225" s="4">
        <v>5.2</v>
      </c>
      <c r="H225" s="4">
        <v>429.0</v>
      </c>
      <c r="I225" s="6">
        <v>559.0</v>
      </c>
      <c r="J225" s="4">
        <v>1.7</v>
      </c>
      <c r="K225" s="7">
        <v>5216.0</v>
      </c>
      <c r="L225" s="4">
        <v>365000.0</v>
      </c>
      <c r="M225" s="8" t="str">
        <f t="shared" si="1"/>
        <v>Lower</v>
      </c>
      <c r="N225" s="4">
        <v>476000.0</v>
      </c>
      <c r="O225" s="4">
        <v>204.0</v>
      </c>
      <c r="P225" s="4">
        <v>4.8</v>
      </c>
      <c r="Q225" s="4" t="s">
        <v>23</v>
      </c>
      <c r="R225" s="4" t="s">
        <v>32</v>
      </c>
    </row>
    <row r="226" ht="15.75" customHeight="1">
      <c r="A226" s="4">
        <v>226.0</v>
      </c>
      <c r="B226" s="4" t="s">
        <v>395</v>
      </c>
      <c r="C226" s="4" t="s">
        <v>19</v>
      </c>
      <c r="D226" s="4" t="s">
        <v>51</v>
      </c>
      <c r="E226" s="4" t="s">
        <v>396</v>
      </c>
      <c r="F226" s="4" t="s">
        <v>397</v>
      </c>
      <c r="G226" s="4">
        <v>2.8</v>
      </c>
      <c r="H226" s="5">
        <v>1533.0</v>
      </c>
      <c r="I226" s="6">
        <v>23674.0</v>
      </c>
      <c r="J226" s="4">
        <v>1.0</v>
      </c>
      <c r="K226" s="7">
        <v>3818.0</v>
      </c>
      <c r="L226" s="4">
        <v>2080000.0</v>
      </c>
      <c r="M226" s="8" t="str">
        <f t="shared" si="1"/>
        <v>Mid</v>
      </c>
      <c r="N226" s="4">
        <v>3.27E7</v>
      </c>
      <c r="O226" s="4">
        <v>53.0</v>
      </c>
      <c r="P226" s="4">
        <v>3.4</v>
      </c>
      <c r="Q226" s="4" t="s">
        <v>28</v>
      </c>
      <c r="R226" s="4" t="s">
        <v>29</v>
      </c>
    </row>
    <row r="227" ht="15.75" customHeight="1">
      <c r="A227" s="4">
        <v>227.0</v>
      </c>
      <c r="B227" s="4" t="s">
        <v>398</v>
      </c>
      <c r="C227" s="4" t="s">
        <v>61</v>
      </c>
      <c r="D227" s="4" t="s">
        <v>20</v>
      </c>
      <c r="E227" s="4" t="s">
        <v>47</v>
      </c>
      <c r="F227" s="4" t="s">
        <v>106</v>
      </c>
      <c r="G227" s="4">
        <v>7.0</v>
      </c>
      <c r="H227" s="4">
        <v>406.0</v>
      </c>
      <c r="I227" s="6">
        <v>1844.0</v>
      </c>
      <c r="J227" s="4">
        <v>1.4</v>
      </c>
      <c r="K227" s="7">
        <v>7789.0</v>
      </c>
      <c r="L227" s="4">
        <v>481000.0</v>
      </c>
      <c r="M227" s="8" t="str">
        <f t="shared" si="1"/>
        <v>Lower</v>
      </c>
      <c r="N227" s="4">
        <v>2190000.0</v>
      </c>
      <c r="O227" s="4">
        <v>153.0</v>
      </c>
      <c r="P227" s="4">
        <v>5.9</v>
      </c>
      <c r="Q227" s="4" t="s">
        <v>32</v>
      </c>
      <c r="R227" s="4" t="s">
        <v>29</v>
      </c>
    </row>
    <row r="228" ht="15.75" customHeight="1">
      <c r="A228" s="4">
        <v>228.0</v>
      </c>
      <c r="B228" s="4" t="s">
        <v>399</v>
      </c>
      <c r="C228" s="4" t="s">
        <v>73</v>
      </c>
      <c r="D228" s="4" t="s">
        <v>20</v>
      </c>
      <c r="E228" s="4" t="s">
        <v>31</v>
      </c>
      <c r="F228" s="4" t="s">
        <v>21</v>
      </c>
      <c r="G228" s="4">
        <v>6.9</v>
      </c>
      <c r="H228" s="4">
        <v>122.0</v>
      </c>
      <c r="I228" s="6">
        <v>12933.0</v>
      </c>
      <c r="J228" s="4">
        <v>1.8</v>
      </c>
      <c r="K228" s="7">
        <v>7762.0</v>
      </c>
      <c r="L228" s="4">
        <v>152000.0</v>
      </c>
      <c r="M228" s="8" t="str">
        <f t="shared" si="1"/>
        <v>Lower</v>
      </c>
      <c r="N228" s="4">
        <v>1.61E7</v>
      </c>
      <c r="O228" s="4">
        <v>225.0</v>
      </c>
      <c r="P228" s="4">
        <v>3.1</v>
      </c>
      <c r="Q228" s="4" t="s">
        <v>24</v>
      </c>
      <c r="R228" s="4" t="s">
        <v>29</v>
      </c>
    </row>
    <row r="229" ht="15.75" customHeight="1">
      <c r="A229" s="4">
        <v>229.0</v>
      </c>
      <c r="B229" s="4" t="s">
        <v>400</v>
      </c>
      <c r="C229" s="4" t="s">
        <v>56</v>
      </c>
      <c r="D229" s="4" t="s">
        <v>20</v>
      </c>
      <c r="E229" s="4" t="s">
        <v>57</v>
      </c>
      <c r="F229" s="4" t="s">
        <v>71</v>
      </c>
      <c r="G229" s="4">
        <v>10.0</v>
      </c>
      <c r="H229" s="5">
        <v>1175.0</v>
      </c>
      <c r="I229" s="6">
        <v>0.0</v>
      </c>
      <c r="J229" s="4">
        <v>1.0</v>
      </c>
      <c r="K229" s="6">
        <v>620.0</v>
      </c>
      <c r="L229" s="4">
        <v>78700.0</v>
      </c>
      <c r="M229" s="8" t="str">
        <f t="shared" si="1"/>
        <v>Lower</v>
      </c>
      <c r="N229" s="4">
        <v>0.0</v>
      </c>
      <c r="O229" s="4">
        <v>2.0</v>
      </c>
      <c r="P229" s="4">
        <v>1.1</v>
      </c>
      <c r="Q229" s="4" t="s">
        <v>36</v>
      </c>
      <c r="R229" s="4" t="s">
        <v>36</v>
      </c>
    </row>
    <row r="230" ht="15.75" customHeight="1">
      <c r="A230" s="4">
        <v>230.0</v>
      </c>
      <c r="B230" s="4" t="s">
        <v>401</v>
      </c>
      <c r="C230" s="4" t="s">
        <v>39</v>
      </c>
      <c r="D230" s="4" t="s">
        <v>20</v>
      </c>
      <c r="E230" s="4" t="s">
        <v>124</v>
      </c>
      <c r="F230" s="4" t="s">
        <v>21</v>
      </c>
      <c r="G230" s="4">
        <v>3.2</v>
      </c>
      <c r="H230" s="4">
        <v>341.0</v>
      </c>
      <c r="I230" s="6">
        <v>3342.0</v>
      </c>
      <c r="J230" s="4">
        <v>1.3</v>
      </c>
      <c r="K230" s="7">
        <v>2349.0</v>
      </c>
      <c r="L230" s="4">
        <v>271000.0</v>
      </c>
      <c r="M230" s="8" t="str">
        <f t="shared" si="1"/>
        <v>Lower</v>
      </c>
      <c r="N230" s="4">
        <v>2660000.0</v>
      </c>
      <c r="O230" s="4">
        <v>37.0</v>
      </c>
      <c r="P230" s="4">
        <v>2.4</v>
      </c>
      <c r="Q230" s="4" t="s">
        <v>40</v>
      </c>
      <c r="R230" s="4" t="s">
        <v>29</v>
      </c>
    </row>
    <row r="231" ht="15.75" customHeight="1">
      <c r="A231" s="4">
        <v>231.0</v>
      </c>
      <c r="B231" s="4" t="s">
        <v>402</v>
      </c>
      <c r="C231" s="4" t="s">
        <v>19</v>
      </c>
      <c r="D231" s="4" t="s">
        <v>51</v>
      </c>
      <c r="E231" s="4" t="s">
        <v>57</v>
      </c>
      <c r="F231" s="4" t="s">
        <v>71</v>
      </c>
      <c r="G231" s="4">
        <v>8.3</v>
      </c>
      <c r="H231" s="5">
        <v>1321.0</v>
      </c>
      <c r="I231" s="6">
        <v>27968.0</v>
      </c>
      <c r="J231" s="4">
        <v>1.0</v>
      </c>
      <c r="K231" s="6">
        <v>1.21</v>
      </c>
      <c r="L231" s="4">
        <v>209000.0</v>
      </c>
      <c r="M231" s="8" t="str">
        <f t="shared" si="1"/>
        <v>Lower</v>
      </c>
      <c r="N231" s="4">
        <v>5080000.0</v>
      </c>
      <c r="O231" s="4">
        <v>2.0</v>
      </c>
      <c r="P231" s="4">
        <v>0.5</v>
      </c>
      <c r="Q231" s="4" t="s">
        <v>29</v>
      </c>
      <c r="R231" s="4" t="s">
        <v>32</v>
      </c>
    </row>
    <row r="232" ht="15.75" customHeight="1">
      <c r="A232" s="4">
        <v>232.0</v>
      </c>
      <c r="B232" s="4" t="s">
        <v>403</v>
      </c>
      <c r="C232" s="4" t="s">
        <v>19</v>
      </c>
      <c r="D232" s="4" t="s">
        <v>20</v>
      </c>
      <c r="E232" s="4" t="s">
        <v>21</v>
      </c>
      <c r="F232" s="4" t="s">
        <v>31</v>
      </c>
      <c r="G232" s="4">
        <v>3.8</v>
      </c>
      <c r="H232" s="5">
        <v>6735.0</v>
      </c>
      <c r="I232" s="6">
        <v>158446.0</v>
      </c>
      <c r="J232" s="4">
        <v>1.8</v>
      </c>
      <c r="K232" s="7">
        <v>6455.0</v>
      </c>
      <c r="L232" s="4">
        <v>9320000.0</v>
      </c>
      <c r="M232" s="8" t="str">
        <f t="shared" si="1"/>
        <v>Higher</v>
      </c>
      <c r="N232" s="4">
        <v>2.2E8</v>
      </c>
      <c r="O232" s="4">
        <v>135.0</v>
      </c>
      <c r="P232" s="4">
        <v>4.4</v>
      </c>
      <c r="Q232" s="4" t="s">
        <v>28</v>
      </c>
      <c r="R232" s="4" t="s">
        <v>40</v>
      </c>
    </row>
    <row r="233" ht="15.75" customHeight="1">
      <c r="A233" s="4">
        <v>233.0</v>
      </c>
      <c r="B233" s="4" t="s">
        <v>404</v>
      </c>
      <c r="C233" s="4" t="s">
        <v>45</v>
      </c>
      <c r="D233" s="4" t="s">
        <v>20</v>
      </c>
      <c r="E233" s="4" t="s">
        <v>69</v>
      </c>
      <c r="F233" s="4" t="s">
        <v>21</v>
      </c>
      <c r="G233" s="4">
        <v>6.8</v>
      </c>
      <c r="H233" s="4">
        <v>471.0</v>
      </c>
      <c r="I233" s="6">
        <v>11348.0</v>
      </c>
      <c r="J233" s="4">
        <v>2.3</v>
      </c>
      <c r="K233" s="7">
        <v>8754.0</v>
      </c>
      <c r="L233" s="4">
        <v>643000.0</v>
      </c>
      <c r="M233" s="8" t="str">
        <f t="shared" si="1"/>
        <v>Mid</v>
      </c>
      <c r="N233" s="4">
        <v>1.54E7</v>
      </c>
      <c r="O233" s="4">
        <v>101.0</v>
      </c>
      <c r="P233" s="4">
        <v>6.6</v>
      </c>
      <c r="Q233" s="4" t="s">
        <v>29</v>
      </c>
      <c r="R233" s="4" t="s">
        <v>29</v>
      </c>
    </row>
    <row r="234" ht="15.75" customHeight="1">
      <c r="A234" s="4">
        <v>234.0</v>
      </c>
      <c r="B234" s="4" t="s">
        <v>405</v>
      </c>
      <c r="C234" s="4" t="s">
        <v>19</v>
      </c>
      <c r="D234" s="4" t="s">
        <v>20</v>
      </c>
      <c r="E234" s="4" t="s">
        <v>406</v>
      </c>
      <c r="F234" s="4" t="s">
        <v>407</v>
      </c>
      <c r="G234" s="4">
        <v>4.3</v>
      </c>
      <c r="H234" s="4">
        <v>213.0</v>
      </c>
      <c r="I234" s="6">
        <v>11536.0</v>
      </c>
      <c r="J234" s="4">
        <v>2.0</v>
      </c>
      <c r="K234" s="7">
        <v>8119.0</v>
      </c>
      <c r="L234" s="4">
        <v>603000.0</v>
      </c>
      <c r="M234" s="8" t="str">
        <f t="shared" si="1"/>
        <v>Mid</v>
      </c>
      <c r="N234" s="4">
        <v>4.1E7</v>
      </c>
      <c r="O234" s="4">
        <v>918.0</v>
      </c>
      <c r="P234" s="4">
        <v>4.8</v>
      </c>
      <c r="Q234" s="4" t="s">
        <v>36</v>
      </c>
      <c r="R234" s="4" t="s">
        <v>36</v>
      </c>
    </row>
    <row r="235" ht="15.75" customHeight="1">
      <c r="A235" s="4">
        <v>235.0</v>
      </c>
      <c r="B235" s="4" t="s">
        <v>408</v>
      </c>
      <c r="C235" s="4" t="s">
        <v>56</v>
      </c>
      <c r="D235" s="4" t="s">
        <v>20</v>
      </c>
      <c r="E235" s="4" t="s">
        <v>21</v>
      </c>
      <c r="F235" s="4" t="s">
        <v>49</v>
      </c>
      <c r="G235" s="4">
        <v>3.2</v>
      </c>
      <c r="H235" s="4">
        <v>918.0</v>
      </c>
      <c r="I235" s="6">
        <v>7317.0</v>
      </c>
      <c r="J235" s="4">
        <v>2.1</v>
      </c>
      <c r="K235" s="7">
        <v>2417.0</v>
      </c>
      <c r="L235" s="4">
        <v>665000.0</v>
      </c>
      <c r="M235" s="8" t="str">
        <f t="shared" si="1"/>
        <v>Mid</v>
      </c>
      <c r="N235" s="4">
        <v>5300000.0</v>
      </c>
      <c r="O235" s="4">
        <v>40.0</v>
      </c>
      <c r="P235" s="4">
        <v>5.3</v>
      </c>
      <c r="Q235" s="4" t="s">
        <v>29</v>
      </c>
      <c r="R235" s="4" t="s">
        <v>36</v>
      </c>
    </row>
    <row r="236" ht="15.75" customHeight="1">
      <c r="A236" s="4">
        <v>236.0</v>
      </c>
      <c r="B236" s="4" t="s">
        <v>409</v>
      </c>
      <c r="C236" s="4" t="s">
        <v>80</v>
      </c>
      <c r="D236" s="4" t="s">
        <v>20</v>
      </c>
      <c r="E236" s="4" t="s">
        <v>31</v>
      </c>
      <c r="F236" s="4" t="s">
        <v>141</v>
      </c>
      <c r="G236" s="4">
        <v>8.0</v>
      </c>
      <c r="H236" s="5">
        <v>1143.0</v>
      </c>
      <c r="I236" s="6">
        <v>118635.0</v>
      </c>
      <c r="J236" s="4">
        <v>2.1</v>
      </c>
      <c r="K236" s="7">
        <v>15787.0</v>
      </c>
      <c r="L236" s="4">
        <v>2440000.0</v>
      </c>
      <c r="M236" s="8" t="str">
        <f t="shared" si="1"/>
        <v>Mid</v>
      </c>
      <c r="N236" s="4">
        <v>2.48E8</v>
      </c>
      <c r="O236" s="4">
        <v>327.0</v>
      </c>
      <c r="P236" s="4">
        <v>5.1</v>
      </c>
      <c r="Q236" s="4" t="s">
        <v>32</v>
      </c>
      <c r="R236" s="4" t="s">
        <v>24</v>
      </c>
    </row>
    <row r="237" ht="15.75" customHeight="1">
      <c r="A237" s="4">
        <v>237.0</v>
      </c>
      <c r="B237" s="4" t="s">
        <v>410</v>
      </c>
      <c r="C237" s="4" t="s">
        <v>54</v>
      </c>
      <c r="D237" s="4" t="s">
        <v>20</v>
      </c>
      <c r="E237" s="4" t="s">
        <v>42</v>
      </c>
      <c r="F237" s="4" t="s">
        <v>139</v>
      </c>
      <c r="G237" s="4">
        <v>6.1</v>
      </c>
      <c r="H237" s="4">
        <v>615.0</v>
      </c>
      <c r="I237" s="6">
        <v>14577.0</v>
      </c>
      <c r="J237" s="4">
        <v>1.9</v>
      </c>
      <c r="K237" s="7">
        <v>16822.0</v>
      </c>
      <c r="L237" s="4">
        <v>1780000.0</v>
      </c>
      <c r="M237" s="8" t="str">
        <f t="shared" si="1"/>
        <v>Mid</v>
      </c>
      <c r="N237" s="4">
        <v>4.11E7</v>
      </c>
      <c r="O237" s="4">
        <v>304.0</v>
      </c>
      <c r="P237" s="4">
        <v>7.0</v>
      </c>
      <c r="Q237" s="4" t="s">
        <v>32</v>
      </c>
      <c r="R237" s="4" t="s">
        <v>24</v>
      </c>
    </row>
    <row r="238" ht="15.75" customHeight="1">
      <c r="A238" s="4">
        <v>238.0</v>
      </c>
      <c r="B238" s="4" t="s">
        <v>411</v>
      </c>
      <c r="C238" s="4" t="s">
        <v>45</v>
      </c>
      <c r="D238" s="4" t="s">
        <v>20</v>
      </c>
      <c r="E238" s="4" t="s">
        <v>141</v>
      </c>
      <c r="F238" s="4" t="s">
        <v>135</v>
      </c>
      <c r="G238" s="4">
        <v>4.8</v>
      </c>
      <c r="H238" s="4">
        <v>443.0</v>
      </c>
      <c r="I238" s="6">
        <v>42842.0</v>
      </c>
      <c r="J238" s="4">
        <v>1.5</v>
      </c>
      <c r="K238" s="7">
        <v>9257.0</v>
      </c>
      <c r="L238" s="4">
        <v>886000.0</v>
      </c>
      <c r="M238" s="8" t="str">
        <f t="shared" si="1"/>
        <v>Mid</v>
      </c>
      <c r="N238" s="4">
        <v>8.61E7</v>
      </c>
      <c r="O238" s="4">
        <v>565.0</v>
      </c>
      <c r="P238" s="4">
        <v>4.9</v>
      </c>
      <c r="Q238" s="4" t="s">
        <v>40</v>
      </c>
      <c r="R238" s="4" t="s">
        <v>29</v>
      </c>
    </row>
    <row r="239" ht="15.75" customHeight="1">
      <c r="A239" s="4">
        <v>239.0</v>
      </c>
      <c r="B239" s="4" t="s">
        <v>412</v>
      </c>
      <c r="C239" s="4" t="s">
        <v>80</v>
      </c>
      <c r="D239" s="4" t="s">
        <v>20</v>
      </c>
      <c r="E239" s="4" t="s">
        <v>59</v>
      </c>
      <c r="F239" s="4" t="s">
        <v>88</v>
      </c>
      <c r="G239" s="4">
        <v>7.5</v>
      </c>
      <c r="H239" s="4">
        <v>1.12</v>
      </c>
      <c r="I239" s="6">
        <v>5.0</v>
      </c>
      <c r="J239" s="4">
        <v>1.9</v>
      </c>
      <c r="K239" s="7">
        <v>1848.0</v>
      </c>
      <c r="L239" s="4">
        <v>277000.0</v>
      </c>
      <c r="M239" s="8" t="str">
        <f t="shared" si="1"/>
        <v>Lower</v>
      </c>
      <c r="N239" s="4">
        <v>1300.0</v>
      </c>
      <c r="O239" s="4">
        <v>38.0</v>
      </c>
      <c r="P239" s="4">
        <v>0.9</v>
      </c>
      <c r="Q239" s="4" t="s">
        <v>32</v>
      </c>
      <c r="R239" s="4" t="s">
        <v>28</v>
      </c>
    </row>
    <row r="240" ht="15.75" customHeight="1">
      <c r="A240" s="4">
        <v>240.0</v>
      </c>
      <c r="B240" s="4" t="s">
        <v>413</v>
      </c>
      <c r="C240" s="4" t="s">
        <v>19</v>
      </c>
      <c r="D240" s="4" t="s">
        <v>20</v>
      </c>
      <c r="E240" s="4" t="s">
        <v>414</v>
      </c>
      <c r="F240" s="4" t="s">
        <v>415</v>
      </c>
      <c r="G240" s="4">
        <v>6.0</v>
      </c>
      <c r="H240" s="4">
        <v>552.0</v>
      </c>
      <c r="I240" s="6">
        <v>11278.0</v>
      </c>
      <c r="J240" s="4">
        <v>1.2</v>
      </c>
      <c r="K240" s="7">
        <v>11662.0</v>
      </c>
      <c r="L240" s="4">
        <v>1020000.0</v>
      </c>
      <c r="M240" s="8" t="str">
        <f t="shared" si="1"/>
        <v>Mid</v>
      </c>
      <c r="N240" s="4">
        <v>2.07E7</v>
      </c>
      <c r="O240" s="4">
        <v>141.0</v>
      </c>
      <c r="P240" s="4">
        <v>5.0</v>
      </c>
      <c r="Q240" s="4" t="s">
        <v>24</v>
      </c>
      <c r="R240" s="4" t="s">
        <v>28</v>
      </c>
    </row>
    <row r="241" ht="15.75" customHeight="1">
      <c r="A241" s="4">
        <v>241.0</v>
      </c>
      <c r="B241" s="4" t="s">
        <v>416</v>
      </c>
      <c r="C241" s="4" t="s">
        <v>39</v>
      </c>
      <c r="D241" s="4" t="s">
        <v>20</v>
      </c>
      <c r="E241" s="4" t="s">
        <v>21</v>
      </c>
      <c r="F241" s="4" t="s">
        <v>42</v>
      </c>
      <c r="G241" s="4">
        <v>7.2</v>
      </c>
      <c r="H241" s="4">
        <v>878.0</v>
      </c>
      <c r="I241" s="6">
        <v>612.0</v>
      </c>
      <c r="J241" s="4">
        <v>1.9</v>
      </c>
      <c r="K241" s="7">
        <v>4766.0</v>
      </c>
      <c r="L241" s="4">
        <v>551000.0</v>
      </c>
      <c r="M241" s="8" t="str">
        <f t="shared" si="1"/>
        <v>Mid</v>
      </c>
      <c r="N241" s="4">
        <v>394000.0</v>
      </c>
      <c r="O241" s="4">
        <v>90.0</v>
      </c>
      <c r="P241" s="4">
        <v>2.2</v>
      </c>
      <c r="Q241" s="4" t="s">
        <v>40</v>
      </c>
      <c r="R241" s="4" t="s">
        <v>36</v>
      </c>
    </row>
    <row r="242" ht="15.75" customHeight="1">
      <c r="A242" s="4">
        <v>242.0</v>
      </c>
      <c r="B242" s="4" t="s">
        <v>417</v>
      </c>
      <c r="C242" s="4" t="s">
        <v>19</v>
      </c>
      <c r="D242" s="4" t="s">
        <v>20</v>
      </c>
      <c r="E242" s="4" t="s">
        <v>141</v>
      </c>
      <c r="F242" s="4" t="s">
        <v>269</v>
      </c>
      <c r="G242" s="4">
        <v>6.8</v>
      </c>
      <c r="H242" s="4">
        <v>247.0</v>
      </c>
      <c r="I242" s="6">
        <v>284.0</v>
      </c>
      <c r="J242" s="4">
        <v>1.0</v>
      </c>
      <c r="K242" s="6">
        <v>4.9</v>
      </c>
      <c r="L242" s="4">
        <v>165000.0</v>
      </c>
      <c r="M242" s="8" t="str">
        <f t="shared" si="1"/>
        <v>Lower</v>
      </c>
      <c r="N242" s="4">
        <v>190000.0</v>
      </c>
      <c r="O242" s="4">
        <v>14.0</v>
      </c>
      <c r="P242" s="4">
        <v>4.0</v>
      </c>
      <c r="Q242" s="4" t="s">
        <v>23</v>
      </c>
      <c r="R242" s="4" t="s">
        <v>36</v>
      </c>
    </row>
    <row r="243" ht="15.75" customHeight="1">
      <c r="A243" s="4">
        <v>243.0</v>
      </c>
      <c r="B243" s="4" t="s">
        <v>418</v>
      </c>
      <c r="C243" s="4" t="s">
        <v>419</v>
      </c>
      <c r="D243" s="4" t="s">
        <v>20</v>
      </c>
      <c r="E243" s="4" t="s">
        <v>21</v>
      </c>
      <c r="F243" s="4" t="s">
        <v>31</v>
      </c>
      <c r="G243" s="4">
        <v>5.0</v>
      </c>
      <c r="H243" s="5">
        <v>1093.0</v>
      </c>
      <c r="I243" s="6">
        <v>38046.0</v>
      </c>
      <c r="J243" s="4">
        <v>1.2</v>
      </c>
      <c r="K243" s="7">
        <v>2602.0</v>
      </c>
      <c r="L243" s="4">
        <v>587000.0</v>
      </c>
      <c r="M243" s="8" t="str">
        <f t="shared" si="1"/>
        <v>Mid</v>
      </c>
      <c r="N243" s="4">
        <v>2.04E7</v>
      </c>
      <c r="O243" s="4">
        <v>31.0</v>
      </c>
      <c r="P243" s="4">
        <v>2.8</v>
      </c>
      <c r="Q243" s="4" t="s">
        <v>40</v>
      </c>
      <c r="R243" s="4" t="s">
        <v>29</v>
      </c>
    </row>
    <row r="244" ht="15.75" customHeight="1">
      <c r="A244" s="4">
        <v>244.0</v>
      </c>
      <c r="B244" s="4" t="s">
        <v>420</v>
      </c>
      <c r="C244" s="4" t="s">
        <v>56</v>
      </c>
      <c r="D244" s="4" t="s">
        <v>20</v>
      </c>
      <c r="E244" s="4" t="s">
        <v>21</v>
      </c>
      <c r="F244" s="4" t="s">
        <v>59</v>
      </c>
      <c r="G244" s="4">
        <v>4.3</v>
      </c>
      <c r="H244" s="4">
        <v>280.0</v>
      </c>
      <c r="I244" s="6">
        <v>5997.0</v>
      </c>
      <c r="J244" s="4">
        <v>1.9</v>
      </c>
      <c r="K244" s="6">
        <v>5.84</v>
      </c>
      <c r="L244" s="4">
        <v>381000.0</v>
      </c>
      <c r="M244" s="8" t="str">
        <f t="shared" si="1"/>
        <v>Lower</v>
      </c>
      <c r="N244" s="4">
        <v>8170000.0</v>
      </c>
      <c r="O244" s="4">
        <v>101.0</v>
      </c>
      <c r="P244" s="4">
        <v>4.3</v>
      </c>
      <c r="Q244" s="4" t="s">
        <v>36</v>
      </c>
      <c r="R244" s="4" t="s">
        <v>28</v>
      </c>
    </row>
    <row r="245" ht="15.75" customHeight="1">
      <c r="A245" s="4">
        <v>245.0</v>
      </c>
      <c r="B245" s="4" t="s">
        <v>421</v>
      </c>
      <c r="C245" s="4" t="s">
        <v>45</v>
      </c>
      <c r="D245" s="4" t="s">
        <v>20</v>
      </c>
      <c r="E245" s="4" t="s">
        <v>42</v>
      </c>
      <c r="F245" s="4" t="s">
        <v>21</v>
      </c>
      <c r="G245" s="4">
        <v>5.3</v>
      </c>
      <c r="H245" s="4">
        <v>685.0</v>
      </c>
      <c r="I245" s="6">
        <v>27739.0</v>
      </c>
      <c r="J245" s="4">
        <v>2.1</v>
      </c>
      <c r="K245" s="6">
        <v>9092.0</v>
      </c>
      <c r="L245" s="4">
        <v>1100000.0</v>
      </c>
      <c r="M245" s="8" t="str">
        <f t="shared" si="1"/>
        <v>Mid</v>
      </c>
      <c r="N245" s="4">
        <v>4.45E7</v>
      </c>
      <c r="O245" s="4">
        <v>195.0</v>
      </c>
      <c r="P245" s="4">
        <v>4.5</v>
      </c>
      <c r="Q245" s="4" t="s">
        <v>24</v>
      </c>
      <c r="R245" s="4" t="s">
        <v>24</v>
      </c>
    </row>
    <row r="246" ht="15.75" customHeight="1">
      <c r="A246" s="4">
        <v>246.0</v>
      </c>
      <c r="B246" s="4" t="s">
        <v>422</v>
      </c>
      <c r="C246" s="4" t="s">
        <v>19</v>
      </c>
      <c r="D246" s="4" t="s">
        <v>20</v>
      </c>
      <c r="E246" s="4" t="s">
        <v>423</v>
      </c>
      <c r="F246" s="4" t="s">
        <v>424</v>
      </c>
      <c r="G246" s="4">
        <v>3.6</v>
      </c>
      <c r="H246" s="4">
        <v>800.0</v>
      </c>
      <c r="I246" s="6">
        <v>23958.0</v>
      </c>
      <c r="J246" s="4">
        <v>1.0</v>
      </c>
      <c r="K246" s="7">
        <v>1393.0</v>
      </c>
      <c r="L246" s="4">
        <v>339000.0</v>
      </c>
      <c r="M246" s="8" t="str">
        <f t="shared" si="1"/>
        <v>Lower</v>
      </c>
      <c r="N246" s="4">
        <v>1.2E7</v>
      </c>
      <c r="O246" s="4">
        <v>5.0</v>
      </c>
      <c r="P246" s="4">
        <v>1.0</v>
      </c>
      <c r="Q246" s="4" t="s">
        <v>23</v>
      </c>
      <c r="R246" s="4" t="s">
        <v>24</v>
      </c>
    </row>
    <row r="247" ht="15.75" customHeight="1">
      <c r="A247" s="4">
        <v>247.0</v>
      </c>
      <c r="B247" s="4" t="s">
        <v>425</v>
      </c>
      <c r="C247" s="4" t="s">
        <v>19</v>
      </c>
      <c r="D247" s="4" t="s">
        <v>20</v>
      </c>
      <c r="E247" s="4" t="s">
        <v>21</v>
      </c>
      <c r="F247" s="4" t="s">
        <v>59</v>
      </c>
      <c r="G247" s="4">
        <v>3.2</v>
      </c>
      <c r="H247" s="5">
        <v>1839.0</v>
      </c>
      <c r="I247" s="6">
        <v>5588.0</v>
      </c>
      <c r="J247" s="4">
        <v>1.4</v>
      </c>
      <c r="K247" s="7">
        <v>2387.0</v>
      </c>
      <c r="L247" s="4">
        <v>904000.0</v>
      </c>
      <c r="M247" s="8" t="str">
        <f t="shared" si="1"/>
        <v>Mid</v>
      </c>
      <c r="N247" s="4">
        <v>2750000.0</v>
      </c>
      <c r="O247" s="4">
        <v>130.0</v>
      </c>
      <c r="P247" s="4">
        <v>2.7</v>
      </c>
      <c r="Q247" s="4" t="s">
        <v>28</v>
      </c>
      <c r="R247" s="4" t="s">
        <v>28</v>
      </c>
    </row>
    <row r="248" ht="15.75" customHeight="1">
      <c r="A248" s="4">
        <v>248.0</v>
      </c>
      <c r="B248" s="4" t="s">
        <v>426</v>
      </c>
      <c r="C248" s="4" t="s">
        <v>39</v>
      </c>
      <c r="D248" s="4" t="s">
        <v>20</v>
      </c>
      <c r="E248" s="4" t="s">
        <v>119</v>
      </c>
      <c r="F248" s="4" t="s">
        <v>21</v>
      </c>
      <c r="G248" s="4">
        <v>5.1</v>
      </c>
      <c r="H248" s="4">
        <v>443.0</v>
      </c>
      <c r="I248" s="6">
        <v>2792.0</v>
      </c>
      <c r="J248" s="4">
        <v>1.0</v>
      </c>
      <c r="K248" s="7">
        <v>5497.0</v>
      </c>
      <c r="L248" s="4">
        <v>720000.0</v>
      </c>
      <c r="M248" s="8" t="str">
        <f t="shared" si="1"/>
        <v>Mid</v>
      </c>
      <c r="N248" s="4">
        <v>4540000.0</v>
      </c>
      <c r="O248" s="4">
        <v>12.0</v>
      </c>
      <c r="P248" s="4">
        <v>6.0</v>
      </c>
      <c r="Q248" s="4" t="s">
        <v>28</v>
      </c>
      <c r="R248" s="4" t="s">
        <v>29</v>
      </c>
    </row>
    <row r="249" ht="15.75" customHeight="1">
      <c r="A249" s="4">
        <v>249.0</v>
      </c>
      <c r="B249" s="4" t="s">
        <v>427</v>
      </c>
      <c r="C249" s="4" t="s">
        <v>61</v>
      </c>
      <c r="D249" s="4" t="s">
        <v>20</v>
      </c>
      <c r="E249" s="4" t="s">
        <v>21</v>
      </c>
      <c r="F249" s="4" t="s">
        <v>428</v>
      </c>
      <c r="G249" s="4">
        <v>6.0</v>
      </c>
      <c r="H249" s="4">
        <v>369.0</v>
      </c>
      <c r="I249" s="6">
        <v>2965.0</v>
      </c>
      <c r="J249" s="4">
        <v>1.3</v>
      </c>
      <c r="K249" s="7">
        <v>3716.0</v>
      </c>
      <c r="L249" s="4">
        <v>261000.0</v>
      </c>
      <c r="M249" s="8" t="str">
        <f t="shared" si="1"/>
        <v>Lower</v>
      </c>
      <c r="N249" s="4">
        <v>2100000.0</v>
      </c>
      <c r="O249" s="4">
        <v>89.0</v>
      </c>
      <c r="P249" s="4">
        <v>4.8</v>
      </c>
      <c r="Q249" s="4" t="s">
        <v>24</v>
      </c>
      <c r="R249" s="4" t="s">
        <v>29</v>
      </c>
    </row>
    <row r="250" ht="15.75" customHeight="1">
      <c r="A250" s="4">
        <v>250.0</v>
      </c>
      <c r="B250" s="4" t="s">
        <v>429</v>
      </c>
      <c r="C250" s="4" t="s">
        <v>19</v>
      </c>
      <c r="D250" s="4" t="s">
        <v>20</v>
      </c>
      <c r="E250" s="4" t="s">
        <v>21</v>
      </c>
      <c r="F250" s="4" t="s">
        <v>430</v>
      </c>
      <c r="G250" s="4">
        <v>2.4</v>
      </c>
      <c r="H250" s="5">
        <v>7086.0</v>
      </c>
      <c r="I250" s="6">
        <v>4392.0</v>
      </c>
      <c r="J250" s="4">
        <v>1.3</v>
      </c>
      <c r="K250" s="6">
        <v>711.0</v>
      </c>
      <c r="L250" s="4">
        <v>2100000.0</v>
      </c>
      <c r="M250" s="8" t="str">
        <f t="shared" si="1"/>
        <v>Mid</v>
      </c>
      <c r="N250" s="4">
        <v>1300000.0</v>
      </c>
      <c r="O250" s="4">
        <v>49.0</v>
      </c>
      <c r="P250" s="4">
        <v>0.8</v>
      </c>
      <c r="Q250" s="4" t="s">
        <v>23</v>
      </c>
      <c r="R250" s="4" t="s">
        <v>28</v>
      </c>
    </row>
    <row r="251" ht="15.75" customHeight="1">
      <c r="A251" s="4">
        <v>251.0</v>
      </c>
      <c r="B251" s="4" t="s">
        <v>431</v>
      </c>
      <c r="C251" s="4" t="s">
        <v>80</v>
      </c>
      <c r="D251" s="4" t="s">
        <v>20</v>
      </c>
      <c r="E251" s="4" t="s">
        <v>59</v>
      </c>
      <c r="F251" s="4" t="s">
        <v>21</v>
      </c>
      <c r="G251" s="4">
        <v>5.6</v>
      </c>
      <c r="H251" s="4">
        <v>572.0</v>
      </c>
      <c r="I251" s="6">
        <v>5979.0</v>
      </c>
      <c r="J251" s="4">
        <v>1.6</v>
      </c>
      <c r="K251" s="7">
        <v>7712.0</v>
      </c>
      <c r="L251" s="4">
        <v>764000.0</v>
      </c>
      <c r="M251" s="8" t="str">
        <f t="shared" si="1"/>
        <v>Mid</v>
      </c>
      <c r="N251" s="4">
        <v>7990000.0</v>
      </c>
      <c r="O251" s="4">
        <v>121.0</v>
      </c>
      <c r="P251" s="4">
        <v>4.3</v>
      </c>
      <c r="Q251" s="4" t="s">
        <v>23</v>
      </c>
      <c r="R251" s="4" t="s">
        <v>29</v>
      </c>
    </row>
    <row r="252" ht="15.75" customHeight="1">
      <c r="A252" s="4">
        <v>252.0</v>
      </c>
      <c r="B252" s="4" t="s">
        <v>432</v>
      </c>
      <c r="C252" s="4" t="s">
        <v>39</v>
      </c>
      <c r="D252" s="4" t="s">
        <v>20</v>
      </c>
      <c r="E252" s="4" t="s">
        <v>21</v>
      </c>
      <c r="F252" s="4" t="s">
        <v>31</v>
      </c>
      <c r="G252" s="4">
        <v>5.2</v>
      </c>
      <c r="H252" s="4">
        <v>558.0</v>
      </c>
      <c r="I252" s="6">
        <v>1548.0</v>
      </c>
      <c r="J252" s="4">
        <v>1.4</v>
      </c>
      <c r="K252" s="6">
        <v>8.04</v>
      </c>
      <c r="L252" s="4">
        <v>949000.0</v>
      </c>
      <c r="M252" s="8" t="str">
        <f t="shared" si="1"/>
        <v>Mid</v>
      </c>
      <c r="N252" s="4">
        <v>2640000.0</v>
      </c>
      <c r="O252" s="4">
        <v>29.0</v>
      </c>
      <c r="P252" s="4">
        <v>4.3</v>
      </c>
      <c r="Q252" s="4" t="s">
        <v>36</v>
      </c>
      <c r="R252" s="4" t="s">
        <v>40</v>
      </c>
    </row>
    <row r="253" ht="15.75" customHeight="1">
      <c r="A253" s="4">
        <v>253.0</v>
      </c>
      <c r="B253" s="4" t="s">
        <v>433</v>
      </c>
      <c r="C253" s="4" t="s">
        <v>19</v>
      </c>
      <c r="D253" s="4" t="s">
        <v>20</v>
      </c>
      <c r="E253" s="4" t="s">
        <v>59</v>
      </c>
      <c r="F253" s="4" t="s">
        <v>21</v>
      </c>
      <c r="G253" s="4">
        <v>4.8</v>
      </c>
      <c r="H253" s="5">
        <v>3654.0</v>
      </c>
      <c r="I253" s="6">
        <v>2117.0</v>
      </c>
      <c r="J253" s="4">
        <v>2.0</v>
      </c>
      <c r="K253" s="7">
        <v>2825.0</v>
      </c>
      <c r="L253" s="4">
        <v>2049999.0</v>
      </c>
      <c r="M253" s="8" t="str">
        <f t="shared" si="1"/>
        <v>Mid</v>
      </c>
      <c r="N253" s="4">
        <v>1190000.0</v>
      </c>
      <c r="O253" s="4">
        <v>85.0</v>
      </c>
      <c r="P253" s="4">
        <v>1.5</v>
      </c>
      <c r="Q253" s="4" t="s">
        <v>32</v>
      </c>
      <c r="R253" s="4" t="s">
        <v>32</v>
      </c>
    </row>
    <row r="254" ht="15.75" customHeight="1">
      <c r="A254" s="4">
        <v>254.0</v>
      </c>
      <c r="B254" s="4" t="s">
        <v>434</v>
      </c>
      <c r="C254" s="4" t="s">
        <v>199</v>
      </c>
      <c r="D254" s="4" t="s">
        <v>20</v>
      </c>
      <c r="E254" s="4" t="s">
        <v>21</v>
      </c>
      <c r="F254" s="4" t="s">
        <v>22</v>
      </c>
      <c r="G254" s="4">
        <v>5.5</v>
      </c>
      <c r="H254" s="4">
        <v>721.0</v>
      </c>
      <c r="I254" s="6">
        <v>4497.0</v>
      </c>
      <c r="J254" s="4">
        <v>1.3</v>
      </c>
      <c r="K254" s="7">
        <v>3783.0</v>
      </c>
      <c r="L254" s="4">
        <v>437000.0</v>
      </c>
      <c r="M254" s="8" t="str">
        <f t="shared" si="1"/>
        <v>Lower</v>
      </c>
      <c r="N254" s="4">
        <v>2730000.0</v>
      </c>
      <c r="O254" s="4">
        <v>43.0</v>
      </c>
      <c r="P254" s="4">
        <v>2.7</v>
      </c>
      <c r="Q254" s="4" t="s">
        <v>40</v>
      </c>
      <c r="R254" s="4" t="s">
        <v>29</v>
      </c>
    </row>
    <row r="255" ht="15.75" customHeight="1">
      <c r="A255" s="4">
        <v>255.0</v>
      </c>
      <c r="B255" s="4" t="s">
        <v>435</v>
      </c>
      <c r="C255" s="4" t="s">
        <v>19</v>
      </c>
      <c r="D255" s="4" t="s">
        <v>20</v>
      </c>
      <c r="E255" s="4" t="s">
        <v>21</v>
      </c>
      <c r="F255" s="4" t="s">
        <v>42</v>
      </c>
      <c r="G255" s="4">
        <v>5.5</v>
      </c>
      <c r="H255" s="5">
        <v>1101.0</v>
      </c>
      <c r="I255" s="6">
        <v>0.0</v>
      </c>
      <c r="J255" s="4">
        <v>2.3</v>
      </c>
      <c r="K255" s="7">
        <v>1877.0</v>
      </c>
      <c r="L255" s="4">
        <v>330000.0</v>
      </c>
      <c r="M255" s="8" t="str">
        <f t="shared" si="1"/>
        <v>Lower</v>
      </c>
      <c r="N255" s="4">
        <v>0.0</v>
      </c>
      <c r="O255" s="4">
        <v>159.0</v>
      </c>
      <c r="P255" s="4">
        <v>6.3</v>
      </c>
      <c r="Q255" s="4" t="s">
        <v>29</v>
      </c>
      <c r="R255" s="4" t="s">
        <v>29</v>
      </c>
    </row>
    <row r="256" ht="15.75" customHeight="1">
      <c r="A256" s="4">
        <v>256.0</v>
      </c>
      <c r="B256" s="4" t="s">
        <v>436</v>
      </c>
      <c r="C256" s="4" t="s">
        <v>45</v>
      </c>
      <c r="D256" s="4" t="s">
        <v>20</v>
      </c>
      <c r="E256" s="4" t="s">
        <v>31</v>
      </c>
      <c r="F256" s="4" t="s">
        <v>47</v>
      </c>
      <c r="G256" s="4">
        <v>5.4</v>
      </c>
      <c r="H256" s="4">
        <v>198.0</v>
      </c>
      <c r="I256" s="6">
        <v>550.0</v>
      </c>
      <c r="J256" s="4">
        <v>1.3</v>
      </c>
      <c r="K256" s="7">
        <v>4593.0</v>
      </c>
      <c r="L256" s="4">
        <v>184000.0</v>
      </c>
      <c r="M256" s="8" t="str">
        <f t="shared" si="1"/>
        <v>Lower</v>
      </c>
      <c r="N256" s="4">
        <v>513000.0</v>
      </c>
      <c r="O256" s="4">
        <v>47.0</v>
      </c>
      <c r="P256" s="4">
        <v>6.8</v>
      </c>
      <c r="Q256" s="4" t="s">
        <v>28</v>
      </c>
      <c r="R256" s="4" t="s">
        <v>28</v>
      </c>
    </row>
    <row r="257" ht="15.75" customHeight="1">
      <c r="A257" s="4">
        <v>257.0</v>
      </c>
      <c r="B257" s="4" t="s">
        <v>437</v>
      </c>
      <c r="C257" s="4" t="s">
        <v>54</v>
      </c>
      <c r="D257" s="4" t="s">
        <v>20</v>
      </c>
      <c r="E257" s="4" t="s">
        <v>21</v>
      </c>
      <c r="F257" s="4" t="s">
        <v>71</v>
      </c>
      <c r="G257" s="4">
        <v>12.0</v>
      </c>
      <c r="H257" s="4">
        <v>91.0</v>
      </c>
      <c r="I257" s="6">
        <v>33518.0</v>
      </c>
      <c r="J257" s="4">
        <v>5.1</v>
      </c>
      <c r="K257" s="7">
        <v>30503.0</v>
      </c>
      <c r="L257" s="4">
        <v>238000.0</v>
      </c>
      <c r="M257" s="8" t="str">
        <f t="shared" si="1"/>
        <v>Lower</v>
      </c>
      <c r="N257" s="4">
        <v>8.35E7</v>
      </c>
      <c r="O257" s="4">
        <v>1236.0</v>
      </c>
      <c r="P257" s="4">
        <v>6.5</v>
      </c>
      <c r="Q257" s="4" t="s">
        <v>32</v>
      </c>
      <c r="R257" s="4" t="s">
        <v>28</v>
      </c>
    </row>
    <row r="258" ht="15.75" customHeight="1">
      <c r="A258" s="4">
        <v>258.0</v>
      </c>
      <c r="B258" s="4" t="s">
        <v>438</v>
      </c>
      <c r="C258" s="4" t="s">
        <v>54</v>
      </c>
      <c r="D258" s="4" t="s">
        <v>20</v>
      </c>
      <c r="E258" s="4" t="s">
        <v>21</v>
      </c>
      <c r="F258" s="4" t="s">
        <v>236</v>
      </c>
      <c r="G258" s="4">
        <v>1.6</v>
      </c>
      <c r="H258" s="4">
        <v>841.0</v>
      </c>
      <c r="I258" s="6">
        <v>0.0</v>
      </c>
      <c r="J258" s="4">
        <v>1.3</v>
      </c>
      <c r="K258" s="6">
        <v>588.0</v>
      </c>
      <c r="L258" s="4">
        <v>311000.0</v>
      </c>
      <c r="M258" s="8" t="str">
        <f t="shared" si="1"/>
        <v>Lower</v>
      </c>
      <c r="N258" s="4">
        <v>0.0</v>
      </c>
      <c r="O258" s="4">
        <v>36.0</v>
      </c>
      <c r="P258" s="4">
        <v>5.9</v>
      </c>
      <c r="Q258" s="4" t="s">
        <v>36</v>
      </c>
      <c r="R258" s="4" t="s">
        <v>29</v>
      </c>
    </row>
    <row r="259" ht="15.75" customHeight="1">
      <c r="A259" s="4">
        <v>259.0</v>
      </c>
      <c r="B259" s="4" t="s">
        <v>439</v>
      </c>
      <c r="C259" s="4" t="s">
        <v>19</v>
      </c>
      <c r="D259" s="4" t="s">
        <v>20</v>
      </c>
      <c r="E259" s="4" t="s">
        <v>31</v>
      </c>
      <c r="F259" s="4" t="s">
        <v>267</v>
      </c>
      <c r="G259" s="4">
        <v>4.6</v>
      </c>
      <c r="H259" s="4">
        <v>162.0</v>
      </c>
      <c r="I259" s="6">
        <v>6212.0</v>
      </c>
      <c r="J259" s="4">
        <v>1.1</v>
      </c>
      <c r="K259" s="7">
        <v>6129.0</v>
      </c>
      <c r="L259" s="4">
        <v>452000.0</v>
      </c>
      <c r="M259" s="8" t="str">
        <f t="shared" si="1"/>
        <v>Lower</v>
      </c>
      <c r="N259" s="4">
        <v>2.01E7</v>
      </c>
      <c r="O259" s="4">
        <v>32.0</v>
      </c>
      <c r="P259" s="4">
        <v>3.4</v>
      </c>
      <c r="Q259" s="4" t="s">
        <v>28</v>
      </c>
      <c r="R259" s="4" t="s">
        <v>36</v>
      </c>
    </row>
    <row r="260" ht="15.75" customHeight="1">
      <c r="A260" s="4">
        <v>260.0</v>
      </c>
      <c r="B260" s="4" t="s">
        <v>440</v>
      </c>
      <c r="C260" s="4" t="s">
        <v>80</v>
      </c>
      <c r="D260" s="4" t="s">
        <v>51</v>
      </c>
      <c r="E260" s="4" t="s">
        <v>47</v>
      </c>
      <c r="F260" s="4" t="s">
        <v>283</v>
      </c>
      <c r="G260" s="4">
        <v>5.3</v>
      </c>
      <c r="H260" s="5">
        <v>1647.0</v>
      </c>
      <c r="I260" s="6">
        <v>36671.0</v>
      </c>
      <c r="J260" s="4">
        <v>1.0</v>
      </c>
      <c r="K260" s="6">
        <v>2.72</v>
      </c>
      <c r="L260" s="4">
        <v>750000.0</v>
      </c>
      <c r="M260" s="8" t="str">
        <f t="shared" si="1"/>
        <v>Mid</v>
      </c>
      <c r="N260" s="4">
        <v>1.66E7</v>
      </c>
      <c r="O260" s="4">
        <v>3.0</v>
      </c>
      <c r="P260" s="4">
        <v>2.8</v>
      </c>
      <c r="Q260" s="4" t="s">
        <v>24</v>
      </c>
      <c r="R260" s="4" t="s">
        <v>29</v>
      </c>
    </row>
    <row r="261" ht="15.75" customHeight="1">
      <c r="A261" s="4">
        <v>261.0</v>
      </c>
      <c r="B261" s="4" t="s">
        <v>441</v>
      </c>
      <c r="C261" s="4" t="s">
        <v>73</v>
      </c>
      <c r="D261" s="4" t="s">
        <v>20</v>
      </c>
      <c r="E261" s="4" t="s">
        <v>283</v>
      </c>
      <c r="F261" s="4" t="s">
        <v>26</v>
      </c>
      <c r="G261" s="4">
        <v>5.1</v>
      </c>
      <c r="H261" s="4">
        <v>88.0</v>
      </c>
      <c r="I261" s="6">
        <v>33342.0</v>
      </c>
      <c r="J261" s="4">
        <v>1.8</v>
      </c>
      <c r="K261" s="7">
        <v>13349.0</v>
      </c>
      <c r="L261" s="4">
        <v>548000.0</v>
      </c>
      <c r="M261" s="8" t="str">
        <f t="shared" si="1"/>
        <v>Mid</v>
      </c>
      <c r="N261" s="4">
        <v>1.38E8</v>
      </c>
      <c r="O261" s="4">
        <v>1256.0</v>
      </c>
      <c r="P261" s="4">
        <v>6.7</v>
      </c>
      <c r="Q261" s="4" t="s">
        <v>24</v>
      </c>
      <c r="R261" s="4" t="s">
        <v>29</v>
      </c>
    </row>
    <row r="262" ht="15.75" customHeight="1">
      <c r="A262" s="4">
        <v>262.0</v>
      </c>
      <c r="B262" s="4" t="s">
        <v>442</v>
      </c>
      <c r="C262" s="4" t="s">
        <v>199</v>
      </c>
      <c r="D262" s="4" t="s">
        <v>20</v>
      </c>
      <c r="E262" s="4" t="s">
        <v>49</v>
      </c>
      <c r="F262" s="4" t="s">
        <v>95</v>
      </c>
      <c r="G262" s="4">
        <v>6.8</v>
      </c>
      <c r="H262" s="4">
        <v>545.0</v>
      </c>
      <c r="I262" s="6">
        <v>51797.0</v>
      </c>
      <c r="J262" s="4">
        <v>1.6</v>
      </c>
      <c r="K262" s="7">
        <v>13869.0</v>
      </c>
      <c r="L262" s="4">
        <v>1950000.0</v>
      </c>
      <c r="M262" s="8" t="str">
        <f t="shared" si="1"/>
        <v>Mid</v>
      </c>
      <c r="N262" s="4">
        <v>1.9E8</v>
      </c>
      <c r="O262" s="4">
        <v>195.0</v>
      </c>
      <c r="P262" s="4">
        <v>5.2</v>
      </c>
      <c r="Q262" s="4" t="s">
        <v>28</v>
      </c>
      <c r="R262" s="4" t="s">
        <v>23</v>
      </c>
    </row>
    <row r="263" ht="15.75" customHeight="1">
      <c r="A263" s="4">
        <v>263.0</v>
      </c>
      <c r="B263" s="4" t="s">
        <v>443</v>
      </c>
      <c r="C263" s="4" t="s">
        <v>73</v>
      </c>
      <c r="D263" s="4" t="s">
        <v>20</v>
      </c>
      <c r="E263" s="4" t="s">
        <v>31</v>
      </c>
      <c r="F263" s="4" t="s">
        <v>21</v>
      </c>
      <c r="G263" s="4">
        <v>5.3</v>
      </c>
      <c r="H263" s="4">
        <v>120.0</v>
      </c>
      <c r="I263" s="6">
        <v>26169.0</v>
      </c>
      <c r="J263" s="4">
        <v>1.3</v>
      </c>
      <c r="K263" s="7">
        <v>10186.0</v>
      </c>
      <c r="L263" s="4">
        <v>288000.0</v>
      </c>
      <c r="M263" s="8" t="str">
        <f t="shared" si="1"/>
        <v>Lower</v>
      </c>
      <c r="N263" s="4">
        <v>5.3E7</v>
      </c>
      <c r="O263" s="4">
        <v>88.0</v>
      </c>
      <c r="P263" s="4">
        <v>4.8</v>
      </c>
      <c r="Q263" s="4" t="s">
        <v>29</v>
      </c>
      <c r="R263" s="4" t="s">
        <v>32</v>
      </c>
    </row>
    <row r="264" ht="15.75" customHeight="1">
      <c r="A264" s="4">
        <v>264.0</v>
      </c>
      <c r="B264" s="4" t="s">
        <v>444</v>
      </c>
      <c r="C264" s="4" t="s">
        <v>80</v>
      </c>
      <c r="D264" s="4" t="s">
        <v>20</v>
      </c>
      <c r="E264" s="4" t="s">
        <v>119</v>
      </c>
      <c r="F264" s="4" t="s">
        <v>21</v>
      </c>
      <c r="G264" s="4">
        <v>6.6</v>
      </c>
      <c r="H264" s="4">
        <v>250.0</v>
      </c>
      <c r="I264" s="6">
        <v>5614.0</v>
      </c>
      <c r="J264" s="4">
        <v>2.1</v>
      </c>
      <c r="K264" s="7">
        <v>9336.0</v>
      </c>
      <c r="L264" s="4">
        <v>344000.0</v>
      </c>
      <c r="M264" s="8" t="str">
        <f t="shared" si="1"/>
        <v>Lower</v>
      </c>
      <c r="N264" s="4">
        <v>7720000.0</v>
      </c>
      <c r="O264" s="4">
        <v>121.0</v>
      </c>
      <c r="P264" s="4">
        <v>4.8</v>
      </c>
      <c r="Q264" s="4" t="s">
        <v>28</v>
      </c>
      <c r="R264" s="4" t="s">
        <v>28</v>
      </c>
    </row>
    <row r="265" ht="15.75" customHeight="1">
      <c r="A265" s="4">
        <v>265.0</v>
      </c>
      <c r="B265" s="4" t="s">
        <v>445</v>
      </c>
      <c r="C265" s="4" t="s">
        <v>54</v>
      </c>
      <c r="D265" s="4" t="s">
        <v>20</v>
      </c>
      <c r="E265" s="4" t="s">
        <v>21</v>
      </c>
      <c r="F265" s="4" t="s">
        <v>59</v>
      </c>
      <c r="G265" s="4">
        <v>5.3</v>
      </c>
      <c r="H265" s="4">
        <v>112.0</v>
      </c>
      <c r="I265" s="6">
        <v>11031.0</v>
      </c>
      <c r="J265" s="4">
        <v>1.8</v>
      </c>
      <c r="K265" s="7">
        <v>12214.0</v>
      </c>
      <c r="L265" s="4">
        <v>348000.0</v>
      </c>
      <c r="M265" s="8" t="str">
        <f t="shared" si="1"/>
        <v>Lower</v>
      </c>
      <c r="N265" s="4">
        <v>3.4E7</v>
      </c>
      <c r="O265" s="4">
        <v>272.0</v>
      </c>
      <c r="P265" s="4">
        <v>5.9</v>
      </c>
      <c r="Q265" s="4" t="s">
        <v>29</v>
      </c>
      <c r="R265" s="4" t="s">
        <v>29</v>
      </c>
    </row>
    <row r="266" ht="15.75" customHeight="1">
      <c r="A266" s="4">
        <v>266.0</v>
      </c>
      <c r="B266" s="4" t="s">
        <v>446</v>
      </c>
      <c r="C266" s="4" t="s">
        <v>19</v>
      </c>
      <c r="D266" s="4" t="s">
        <v>20</v>
      </c>
      <c r="E266" s="4" t="s">
        <v>21</v>
      </c>
      <c r="F266" s="4" t="s">
        <v>447</v>
      </c>
      <c r="G266" s="4">
        <v>4.3</v>
      </c>
      <c r="H266" s="4">
        <v>639.0</v>
      </c>
      <c r="I266" s="6">
        <v>5029.0</v>
      </c>
      <c r="J266" s="4">
        <v>1.1</v>
      </c>
      <c r="K266" s="7">
        <v>3736.0</v>
      </c>
      <c r="L266" s="4">
        <v>556000.0</v>
      </c>
      <c r="M266" s="8" t="str">
        <f t="shared" si="1"/>
        <v>Mid</v>
      </c>
      <c r="N266" s="4">
        <v>4610000.0</v>
      </c>
      <c r="O266" s="4">
        <v>16.0</v>
      </c>
      <c r="P266" s="4">
        <v>2.2</v>
      </c>
      <c r="Q266" s="4" t="s">
        <v>23</v>
      </c>
      <c r="R266" s="4" t="s">
        <v>23</v>
      </c>
    </row>
    <row r="267" ht="15.75" customHeight="1">
      <c r="A267" s="4">
        <v>267.0</v>
      </c>
      <c r="B267" s="4" t="s">
        <v>448</v>
      </c>
      <c r="C267" s="4" t="s">
        <v>19</v>
      </c>
      <c r="D267" s="4" t="s">
        <v>51</v>
      </c>
      <c r="E267" s="4" t="s">
        <v>49</v>
      </c>
      <c r="F267" s="4" t="s">
        <v>119</v>
      </c>
      <c r="G267" s="4">
        <v>10.5</v>
      </c>
      <c r="H267" s="4">
        <v>455.0</v>
      </c>
      <c r="I267" s="6">
        <v>44292.0</v>
      </c>
      <c r="J267" s="4">
        <v>1.0</v>
      </c>
      <c r="K267" s="6">
        <v>9.44</v>
      </c>
      <c r="L267" s="4">
        <v>417000.0</v>
      </c>
      <c r="M267" s="8" t="str">
        <f t="shared" si="1"/>
        <v>Lower</v>
      </c>
      <c r="N267" s="4">
        <v>4.07E7</v>
      </c>
      <c r="O267" s="4">
        <v>3.0</v>
      </c>
      <c r="P267" s="4">
        <v>3.1</v>
      </c>
      <c r="Q267" s="4" t="s">
        <v>40</v>
      </c>
      <c r="R267" s="4" t="s">
        <v>28</v>
      </c>
    </row>
    <row r="268" ht="15.75" customHeight="1">
      <c r="A268" s="4">
        <v>268.0</v>
      </c>
      <c r="B268" s="4" t="s">
        <v>449</v>
      </c>
      <c r="C268" s="4" t="s">
        <v>56</v>
      </c>
      <c r="D268" s="4" t="s">
        <v>20</v>
      </c>
      <c r="E268" s="4" t="s">
        <v>57</v>
      </c>
      <c r="F268" s="4" t="s">
        <v>49</v>
      </c>
      <c r="G268" s="4">
        <v>4.5</v>
      </c>
      <c r="H268" s="4">
        <v>442.0</v>
      </c>
      <c r="I268" s="6">
        <v>1578.0</v>
      </c>
      <c r="J268" s="4">
        <v>1.0</v>
      </c>
      <c r="K268" s="7">
        <v>1998.0</v>
      </c>
      <c r="L268" s="4">
        <v>209000.0</v>
      </c>
      <c r="M268" s="8" t="str">
        <f t="shared" si="1"/>
        <v>Lower</v>
      </c>
      <c r="N268" s="4">
        <v>745000.0</v>
      </c>
      <c r="O268" s="4">
        <v>5.0</v>
      </c>
      <c r="P268" s="4">
        <v>1.4</v>
      </c>
      <c r="Q268" s="4" t="s">
        <v>28</v>
      </c>
      <c r="R268" s="4" t="s">
        <v>32</v>
      </c>
    </row>
    <row r="269" ht="15.75" customHeight="1">
      <c r="A269" s="4">
        <v>269.0</v>
      </c>
      <c r="B269" s="4" t="s">
        <v>450</v>
      </c>
      <c r="C269" s="4" t="s">
        <v>39</v>
      </c>
      <c r="D269" s="4" t="s">
        <v>20</v>
      </c>
      <c r="E269" s="4" t="s">
        <v>134</v>
      </c>
      <c r="G269" s="4">
        <v>1.2</v>
      </c>
      <c r="H269" s="4">
        <v>704.0</v>
      </c>
      <c r="I269" s="6">
        <v>2955.0</v>
      </c>
      <c r="J269" s="4">
        <v>1.0</v>
      </c>
      <c r="K269" s="6">
        <v>323.0</v>
      </c>
      <c r="L269" s="4">
        <v>188000.0</v>
      </c>
      <c r="M269" s="8" t="str">
        <f t="shared" si="1"/>
        <v>Lower</v>
      </c>
      <c r="N269" s="4">
        <v>790000.0</v>
      </c>
      <c r="O269" s="4">
        <v>1.0</v>
      </c>
      <c r="P269" s="4">
        <v>0.7</v>
      </c>
      <c r="Q269" s="4" t="s">
        <v>40</v>
      </c>
      <c r="R269" s="4" t="s">
        <v>40</v>
      </c>
    </row>
    <row r="270" ht="15.75" customHeight="1">
      <c r="A270" s="4">
        <v>270.0</v>
      </c>
      <c r="B270" s="4" t="s">
        <v>451</v>
      </c>
      <c r="C270" s="4" t="s">
        <v>272</v>
      </c>
      <c r="D270" s="4" t="s">
        <v>20</v>
      </c>
      <c r="E270" s="4" t="s">
        <v>21</v>
      </c>
      <c r="F270" s="4" t="s">
        <v>49</v>
      </c>
      <c r="G270" s="4">
        <v>4.6</v>
      </c>
      <c r="H270" s="5">
        <v>1802.0</v>
      </c>
      <c r="I270" s="6">
        <v>40222.0</v>
      </c>
      <c r="J270" s="4">
        <v>2.2</v>
      </c>
      <c r="K270" s="7">
        <v>6542.0</v>
      </c>
      <c r="L270" s="4">
        <v>2300000.0</v>
      </c>
      <c r="M270" s="8" t="str">
        <f t="shared" si="1"/>
        <v>Mid</v>
      </c>
      <c r="N270" s="4">
        <v>5.14E7</v>
      </c>
      <c r="O270" s="4">
        <v>504.0</v>
      </c>
      <c r="P270" s="4">
        <v>4.1</v>
      </c>
      <c r="Q270" s="4" t="s">
        <v>40</v>
      </c>
      <c r="R270" s="4" t="s">
        <v>40</v>
      </c>
    </row>
    <row r="271" ht="15.75" customHeight="1">
      <c r="A271" s="4">
        <v>271.0</v>
      </c>
      <c r="B271" s="4" t="s">
        <v>452</v>
      </c>
      <c r="C271" s="4" t="s">
        <v>19</v>
      </c>
      <c r="D271" s="4" t="s">
        <v>20</v>
      </c>
      <c r="E271" s="4" t="s">
        <v>69</v>
      </c>
      <c r="F271" s="4" t="s">
        <v>64</v>
      </c>
      <c r="G271" s="4">
        <v>7.4</v>
      </c>
      <c r="H271" s="5">
        <v>9552.0</v>
      </c>
      <c r="I271" s="6">
        <v>280.75</v>
      </c>
      <c r="J271" s="4">
        <v>1.3</v>
      </c>
      <c r="K271" s="6">
        <v>12.47</v>
      </c>
      <c r="L271" s="4">
        <v>1.9E7</v>
      </c>
      <c r="M271" s="8" t="str">
        <f t="shared" si="1"/>
        <v>Higher</v>
      </c>
      <c r="N271" s="4">
        <v>5.72E8</v>
      </c>
      <c r="O271" s="4">
        <v>70.0</v>
      </c>
      <c r="P271" s="4">
        <v>4.1</v>
      </c>
      <c r="Q271" s="4" t="s">
        <v>32</v>
      </c>
      <c r="R271" s="4" t="s">
        <v>29</v>
      </c>
    </row>
    <row r="272" ht="15.75" customHeight="1">
      <c r="A272" s="4">
        <v>272.0</v>
      </c>
      <c r="B272" s="4" t="s">
        <v>453</v>
      </c>
      <c r="C272" s="4" t="s">
        <v>19</v>
      </c>
      <c r="D272" s="4" t="s">
        <v>20</v>
      </c>
      <c r="E272" s="4" t="s">
        <v>267</v>
      </c>
      <c r="F272" s="4" t="s">
        <v>454</v>
      </c>
      <c r="G272" s="4">
        <v>8.3</v>
      </c>
      <c r="H272" s="4">
        <v>187.0</v>
      </c>
      <c r="I272" s="6">
        <v>11272.0</v>
      </c>
      <c r="J272" s="4">
        <v>1.6</v>
      </c>
      <c r="K272" s="7">
        <v>21939.0</v>
      </c>
      <c r="L272" s="4">
        <v>644000.0</v>
      </c>
      <c r="M272" s="8" t="str">
        <f t="shared" si="1"/>
        <v>Mid</v>
      </c>
      <c r="N272" s="4">
        <v>3.84E7</v>
      </c>
      <c r="O272" s="4">
        <v>557.0</v>
      </c>
      <c r="P272" s="4">
        <v>6.7</v>
      </c>
      <c r="Q272" s="4" t="s">
        <v>40</v>
      </c>
      <c r="R272" s="4" t="s">
        <v>29</v>
      </c>
    </row>
    <row r="273" ht="15.75" customHeight="1">
      <c r="A273" s="4">
        <v>273.0</v>
      </c>
      <c r="B273" s="4" t="s">
        <v>455</v>
      </c>
      <c r="C273" s="4" t="s">
        <v>56</v>
      </c>
      <c r="D273" s="4" t="s">
        <v>20</v>
      </c>
      <c r="E273" s="4" t="s">
        <v>49</v>
      </c>
      <c r="F273" s="4" t="s">
        <v>57</v>
      </c>
      <c r="G273" s="4">
        <v>8.4</v>
      </c>
      <c r="H273" s="4">
        <v>337.0</v>
      </c>
      <c r="I273" s="6">
        <v>45839.0</v>
      </c>
      <c r="J273" s="4">
        <v>1.0</v>
      </c>
      <c r="K273" s="7">
        <v>11451.0</v>
      </c>
      <c r="L273" s="4">
        <v>334000.0</v>
      </c>
      <c r="M273" s="8" t="str">
        <f t="shared" si="1"/>
        <v>Lower</v>
      </c>
      <c r="N273" s="4">
        <v>5.81E7</v>
      </c>
      <c r="O273" s="4">
        <v>4.0</v>
      </c>
      <c r="P273" s="4">
        <v>2.5</v>
      </c>
      <c r="Q273" s="4" t="s">
        <v>40</v>
      </c>
      <c r="R273" s="4" t="s">
        <v>29</v>
      </c>
    </row>
    <row r="274" ht="15.75" customHeight="1">
      <c r="A274" s="4">
        <v>274.0</v>
      </c>
      <c r="B274" s="4" t="s">
        <v>456</v>
      </c>
      <c r="C274" s="4" t="s">
        <v>56</v>
      </c>
      <c r="D274" s="4" t="s">
        <v>20</v>
      </c>
      <c r="E274" s="4" t="s">
        <v>21</v>
      </c>
      <c r="F274" s="4" t="s">
        <v>88</v>
      </c>
      <c r="G274" s="4">
        <v>2.7</v>
      </c>
      <c r="H274" s="5">
        <v>2097.0</v>
      </c>
      <c r="I274" s="6">
        <v>14381.0</v>
      </c>
      <c r="J274" s="4">
        <v>1.1</v>
      </c>
      <c r="K274" s="6">
        <v>2.27</v>
      </c>
      <c r="L274" s="4">
        <v>1790000.0</v>
      </c>
      <c r="M274" s="8" t="str">
        <f t="shared" si="1"/>
        <v>Mid</v>
      </c>
      <c r="N274" s="4">
        <v>1.23E7</v>
      </c>
      <c r="O274" s="4">
        <v>29.0</v>
      </c>
      <c r="P274" s="4">
        <v>4.1</v>
      </c>
      <c r="Q274" s="4" t="s">
        <v>29</v>
      </c>
      <c r="R274" s="4" t="s">
        <v>29</v>
      </c>
    </row>
    <row r="275" ht="15.75" customHeight="1">
      <c r="A275" s="4">
        <v>275.0</v>
      </c>
      <c r="B275" s="4" t="s">
        <v>457</v>
      </c>
      <c r="C275" s="4" t="s">
        <v>100</v>
      </c>
      <c r="D275" s="4" t="s">
        <v>20</v>
      </c>
      <c r="E275" s="4" t="s">
        <v>21</v>
      </c>
      <c r="F275" s="4" t="s">
        <v>22</v>
      </c>
      <c r="G275" s="4">
        <v>3.2</v>
      </c>
      <c r="H275" s="4">
        <v>991.0</v>
      </c>
      <c r="I275" s="6">
        <v>0.0</v>
      </c>
      <c r="J275" s="4">
        <v>1.2</v>
      </c>
      <c r="K275" s="6">
        <v>1.25</v>
      </c>
      <c r="L275" s="4">
        <v>380000.0</v>
      </c>
      <c r="M275" s="8" t="str">
        <f t="shared" si="1"/>
        <v>Lower</v>
      </c>
      <c r="N275" s="4">
        <v>0.0</v>
      </c>
      <c r="O275" s="4">
        <v>21.0</v>
      </c>
      <c r="P275" s="4">
        <v>4.4</v>
      </c>
      <c r="Q275" s="4" t="s">
        <v>28</v>
      </c>
      <c r="R275" s="4" t="s">
        <v>24</v>
      </c>
    </row>
    <row r="276" ht="15.75" customHeight="1">
      <c r="A276" s="4">
        <v>276.0</v>
      </c>
      <c r="B276" s="4" t="s">
        <v>458</v>
      </c>
      <c r="C276" s="4" t="s">
        <v>45</v>
      </c>
      <c r="D276" s="4" t="s">
        <v>20</v>
      </c>
      <c r="E276" s="4" t="s">
        <v>69</v>
      </c>
      <c r="F276" s="4" t="s">
        <v>135</v>
      </c>
      <c r="G276" s="4">
        <v>3.3</v>
      </c>
      <c r="H276" s="4">
        <v>12.49</v>
      </c>
      <c r="I276" s="6">
        <v>23308.0</v>
      </c>
      <c r="J276" s="4">
        <v>1.3</v>
      </c>
      <c r="K276" s="6">
        <v>545.0</v>
      </c>
      <c r="L276" s="4">
        <v>1960000.0</v>
      </c>
      <c r="M276" s="8" t="str">
        <f t="shared" si="1"/>
        <v>Mid</v>
      </c>
      <c r="N276" s="4">
        <v>3670000.0</v>
      </c>
      <c r="O276" s="4">
        <v>42.0</v>
      </c>
      <c r="P276" s="4">
        <v>0.5</v>
      </c>
      <c r="Q276" s="4" t="s">
        <v>29</v>
      </c>
      <c r="R276" s="4" t="s">
        <v>24</v>
      </c>
    </row>
    <row r="277" ht="15.75" customHeight="1">
      <c r="A277" s="4">
        <v>277.0</v>
      </c>
      <c r="B277" s="4" t="s">
        <v>459</v>
      </c>
      <c r="C277" s="4" t="s">
        <v>61</v>
      </c>
      <c r="D277" s="4" t="s">
        <v>20</v>
      </c>
      <c r="E277" s="4" t="s">
        <v>59</v>
      </c>
      <c r="F277" s="4" t="s">
        <v>71</v>
      </c>
      <c r="G277" s="4">
        <v>6.4</v>
      </c>
      <c r="H277" s="4">
        <v>322.0</v>
      </c>
      <c r="I277" s="6">
        <v>0.0</v>
      </c>
      <c r="J277" s="4">
        <v>1.0</v>
      </c>
      <c r="K277" s="7">
        <v>2511.0</v>
      </c>
      <c r="L277" s="4">
        <v>136000.0</v>
      </c>
      <c r="M277" s="8" t="str">
        <f t="shared" si="1"/>
        <v>Lower</v>
      </c>
      <c r="N277" s="4">
        <v>8.0</v>
      </c>
      <c r="O277" s="4">
        <v>7.0</v>
      </c>
      <c r="P277" s="4">
        <v>4.9</v>
      </c>
      <c r="Q277" s="4" t="s">
        <v>29</v>
      </c>
      <c r="R277" s="4" t="s">
        <v>29</v>
      </c>
    </row>
    <row r="278" ht="15.75" customHeight="1">
      <c r="A278" s="4">
        <v>278.0</v>
      </c>
      <c r="B278" s="4" t="s">
        <v>460</v>
      </c>
      <c r="C278" s="4" t="s">
        <v>19</v>
      </c>
      <c r="D278" s="4" t="s">
        <v>20</v>
      </c>
      <c r="E278" s="4" t="s">
        <v>21</v>
      </c>
      <c r="F278" s="4" t="s">
        <v>390</v>
      </c>
      <c r="G278" s="4">
        <v>2.7</v>
      </c>
      <c r="H278" s="5">
        <v>1602.0</v>
      </c>
      <c r="I278" s="6">
        <v>1003.0</v>
      </c>
      <c r="J278" s="4">
        <v>1.6</v>
      </c>
      <c r="K278" s="7">
        <v>2173.0</v>
      </c>
      <c r="L278" s="4">
        <v>873000.0</v>
      </c>
      <c r="M278" s="8" t="str">
        <f t="shared" si="1"/>
        <v>Mid</v>
      </c>
      <c r="N278" s="4">
        <v>547000.0</v>
      </c>
      <c r="O278" s="4">
        <v>146.0</v>
      </c>
      <c r="P278" s="4">
        <v>4.9</v>
      </c>
      <c r="Q278" s="4" t="s">
        <v>29</v>
      </c>
      <c r="R278" s="4" t="s">
        <v>24</v>
      </c>
    </row>
    <row r="279" ht="15.75" customHeight="1">
      <c r="A279" s="4">
        <v>279.0</v>
      </c>
      <c r="B279" s="4" t="s">
        <v>461</v>
      </c>
      <c r="C279" s="4" t="s">
        <v>56</v>
      </c>
      <c r="D279" s="4" t="s">
        <v>20</v>
      </c>
      <c r="E279" s="4" t="s">
        <v>57</v>
      </c>
      <c r="F279" s="4" t="s">
        <v>462</v>
      </c>
      <c r="G279" s="4">
        <v>3.8</v>
      </c>
      <c r="H279" s="5">
        <v>1135.0</v>
      </c>
      <c r="I279" s="6">
        <v>27591.0</v>
      </c>
      <c r="J279" s="4">
        <v>1.0</v>
      </c>
      <c r="K279" s="7">
        <v>1202.0</v>
      </c>
      <c r="L279" s="4">
        <v>386000.0</v>
      </c>
      <c r="M279" s="8" t="str">
        <f t="shared" si="1"/>
        <v>Lower</v>
      </c>
      <c r="N279" s="4">
        <v>9270000.0</v>
      </c>
      <c r="O279" s="4">
        <v>11.0</v>
      </c>
      <c r="P279" s="4">
        <v>0.8</v>
      </c>
      <c r="Q279" s="4" t="s">
        <v>32</v>
      </c>
      <c r="R279" s="4" t="s">
        <v>28</v>
      </c>
    </row>
    <row r="280" ht="15.75" customHeight="1">
      <c r="A280" s="4">
        <v>280.0</v>
      </c>
      <c r="B280" s="4" t="s">
        <v>463</v>
      </c>
      <c r="C280" s="4" t="s">
        <v>19</v>
      </c>
      <c r="D280" s="4" t="s">
        <v>20</v>
      </c>
      <c r="E280" s="4" t="s">
        <v>464</v>
      </c>
      <c r="F280" s="4" t="s">
        <v>465</v>
      </c>
      <c r="G280" s="4">
        <v>9.3</v>
      </c>
      <c r="H280" s="4">
        <v>49.0</v>
      </c>
      <c r="I280" s="6">
        <v>4404.0</v>
      </c>
      <c r="J280" s="4">
        <v>1.7</v>
      </c>
      <c r="K280" s="7">
        <v>24527.0</v>
      </c>
      <c r="L280" s="4">
        <v>214000.0</v>
      </c>
      <c r="M280" s="8" t="str">
        <f t="shared" si="1"/>
        <v>Lower</v>
      </c>
      <c r="N280" s="4">
        <v>1.92E7</v>
      </c>
      <c r="O280" s="4">
        <v>515.0</v>
      </c>
      <c r="P280" s="4">
        <v>6.7</v>
      </c>
      <c r="Q280" s="4" t="s">
        <v>23</v>
      </c>
      <c r="R280" s="4" t="s">
        <v>40</v>
      </c>
    </row>
    <row r="281" ht="15.75" customHeight="1">
      <c r="A281" s="4">
        <v>281.0</v>
      </c>
      <c r="B281" s="4" t="s">
        <v>466</v>
      </c>
      <c r="C281" s="4" t="s">
        <v>56</v>
      </c>
      <c r="D281" s="4" t="s">
        <v>20</v>
      </c>
      <c r="E281" s="4" t="s">
        <v>21</v>
      </c>
      <c r="F281" s="4" t="s">
        <v>42</v>
      </c>
      <c r="G281" s="4">
        <v>3.8</v>
      </c>
      <c r="H281" s="4">
        <v>485.0</v>
      </c>
      <c r="I281" s="6">
        <v>3008.0</v>
      </c>
      <c r="J281" s="4">
        <v>2.1</v>
      </c>
      <c r="K281" s="7">
        <v>3857.0</v>
      </c>
      <c r="L281" s="4">
        <v>503000.0</v>
      </c>
      <c r="M281" s="8" t="str">
        <f t="shared" si="1"/>
        <v>Mid</v>
      </c>
      <c r="N281" s="4">
        <v>3360000.0</v>
      </c>
      <c r="O281" s="4">
        <v>311.0</v>
      </c>
      <c r="P281" s="4">
        <v>2.6</v>
      </c>
      <c r="Q281" s="4" t="s">
        <v>29</v>
      </c>
      <c r="R281" s="4" t="s">
        <v>23</v>
      </c>
    </row>
    <row r="282" ht="15.75" customHeight="1">
      <c r="A282" s="4">
        <v>282.0</v>
      </c>
      <c r="B282" s="4" t="s">
        <v>467</v>
      </c>
      <c r="C282" s="4" t="s">
        <v>39</v>
      </c>
      <c r="D282" s="4" t="s">
        <v>20</v>
      </c>
      <c r="E282" s="4" t="s">
        <v>119</v>
      </c>
      <c r="F282" s="4" t="s">
        <v>119</v>
      </c>
      <c r="G282" s="4">
        <v>2.5</v>
      </c>
      <c r="H282" s="4">
        <v>21.0</v>
      </c>
      <c r="I282" s="6">
        <v>53.0</v>
      </c>
      <c r="J282" s="4">
        <v>1.0</v>
      </c>
      <c r="K282" s="7">
        <v>1422.0</v>
      </c>
      <c r="L282" s="4">
        <v>14400.0</v>
      </c>
      <c r="M282" s="8" t="str">
        <f t="shared" si="1"/>
        <v>Lower</v>
      </c>
      <c r="N282" s="4">
        <v>36700.0</v>
      </c>
      <c r="O282" s="4">
        <v>11.0</v>
      </c>
      <c r="P282" s="4">
        <v>2.3</v>
      </c>
      <c r="Q282" s="4" t="s">
        <v>28</v>
      </c>
      <c r="R282" s="4" t="s">
        <v>36</v>
      </c>
    </row>
    <row r="283" ht="15.75" customHeight="1">
      <c r="A283" s="4">
        <v>283.0</v>
      </c>
      <c r="B283" s="4" t="s">
        <v>468</v>
      </c>
      <c r="C283" s="4" t="s">
        <v>56</v>
      </c>
      <c r="D283" s="4" t="s">
        <v>20</v>
      </c>
      <c r="E283" s="4" t="s">
        <v>21</v>
      </c>
      <c r="F283" s="4" t="s">
        <v>59</v>
      </c>
      <c r="G283" s="4">
        <v>3.3</v>
      </c>
      <c r="H283" s="4">
        <v>197.0</v>
      </c>
      <c r="I283" s="6">
        <v>1876.0</v>
      </c>
      <c r="J283" s="4">
        <v>1.5</v>
      </c>
      <c r="K283" s="7">
        <v>3435.0</v>
      </c>
      <c r="L283" s="4">
        <v>213000.0</v>
      </c>
      <c r="M283" s="8" t="str">
        <f t="shared" si="1"/>
        <v>Lower</v>
      </c>
      <c r="N283" s="4">
        <v>2029999.0</v>
      </c>
      <c r="O283" s="4">
        <v>23.0</v>
      </c>
      <c r="P283" s="4">
        <v>4.0</v>
      </c>
      <c r="Q283" s="4" t="s">
        <v>23</v>
      </c>
      <c r="R283" s="4" t="s">
        <v>28</v>
      </c>
    </row>
    <row r="284" ht="15.75" customHeight="1">
      <c r="A284" s="4">
        <v>284.0</v>
      </c>
      <c r="B284" s="4" t="s">
        <v>469</v>
      </c>
      <c r="C284" s="4" t="s">
        <v>19</v>
      </c>
      <c r="D284" s="4" t="s">
        <v>20</v>
      </c>
      <c r="E284" s="4" t="s">
        <v>59</v>
      </c>
      <c r="F284" s="4" t="s">
        <v>470</v>
      </c>
      <c r="G284" s="4">
        <v>5.4</v>
      </c>
      <c r="H284" s="4">
        <v>132.0</v>
      </c>
      <c r="I284" s="6">
        <v>475.0</v>
      </c>
      <c r="J284" s="4">
        <v>1.1</v>
      </c>
      <c r="K284" s="6">
        <v>4.36</v>
      </c>
      <c r="L284" s="4">
        <v>92600.0</v>
      </c>
      <c r="M284" s="8" t="str">
        <f t="shared" si="1"/>
        <v>Lower</v>
      </c>
      <c r="N284" s="4">
        <v>332000.0</v>
      </c>
      <c r="O284" s="4">
        <v>24.0</v>
      </c>
      <c r="P284" s="4">
        <v>4.5</v>
      </c>
      <c r="Q284" s="4" t="s">
        <v>28</v>
      </c>
      <c r="R284" s="4" t="s">
        <v>29</v>
      </c>
    </row>
    <row r="285" ht="15.75" customHeight="1">
      <c r="A285" s="4">
        <v>285.0</v>
      </c>
      <c r="B285" s="4" t="s">
        <v>471</v>
      </c>
      <c r="C285" s="4" t="s">
        <v>19</v>
      </c>
      <c r="D285" s="4" t="s">
        <v>51</v>
      </c>
      <c r="E285" s="4" t="s">
        <v>327</v>
      </c>
      <c r="F285" s="4" t="s">
        <v>472</v>
      </c>
      <c r="G285" s="4">
        <v>4.9</v>
      </c>
      <c r="H285" s="4">
        <v>470.0</v>
      </c>
      <c r="I285" s="6">
        <v>129772.0</v>
      </c>
      <c r="J285" s="4">
        <v>1.0</v>
      </c>
      <c r="K285" s="6">
        <v>10.76</v>
      </c>
      <c r="L285" s="4">
        <v>1150000.0</v>
      </c>
      <c r="M285" s="8" t="str">
        <f t="shared" si="1"/>
        <v>Mid</v>
      </c>
      <c r="N285" s="4">
        <v>3.48E8</v>
      </c>
      <c r="O285" s="4">
        <v>7.0</v>
      </c>
      <c r="P285" s="4">
        <v>4.9</v>
      </c>
      <c r="Q285" s="4" t="s">
        <v>28</v>
      </c>
      <c r="R285" s="4" t="s">
        <v>29</v>
      </c>
    </row>
    <row r="286" ht="15.75" customHeight="1">
      <c r="A286" s="4">
        <v>286.0</v>
      </c>
      <c r="B286" s="4" t="s">
        <v>473</v>
      </c>
      <c r="C286" s="4" t="s">
        <v>19</v>
      </c>
      <c r="D286" s="4" t="s">
        <v>20</v>
      </c>
      <c r="E286" s="4" t="s">
        <v>414</v>
      </c>
      <c r="F286" s="4" t="s">
        <v>474</v>
      </c>
      <c r="G286" s="4">
        <v>7.7</v>
      </c>
      <c r="H286" s="4">
        <v>230.0</v>
      </c>
      <c r="I286" s="6">
        <v>30.93</v>
      </c>
      <c r="J286" s="4">
        <v>1.6</v>
      </c>
      <c r="K286" s="7">
        <v>18497.0</v>
      </c>
      <c r="L286" s="4">
        <v>841000.0</v>
      </c>
      <c r="M286" s="8" t="str">
        <f t="shared" si="1"/>
        <v>Mid</v>
      </c>
      <c r="N286" s="4">
        <v>8.35E7</v>
      </c>
      <c r="O286" s="4">
        <v>542.0</v>
      </c>
      <c r="P286" s="4">
        <v>6.1</v>
      </c>
      <c r="Q286" s="4" t="s">
        <v>36</v>
      </c>
      <c r="R286" s="4" t="s">
        <v>23</v>
      </c>
    </row>
    <row r="287" ht="15.75" customHeight="1">
      <c r="A287" s="4">
        <v>287.0</v>
      </c>
      <c r="B287" s="4" t="s">
        <v>475</v>
      </c>
      <c r="C287" s="4" t="s">
        <v>54</v>
      </c>
      <c r="D287" s="4" t="s">
        <v>20</v>
      </c>
      <c r="E287" s="4" t="s">
        <v>59</v>
      </c>
      <c r="F287" s="4" t="s">
        <v>21</v>
      </c>
      <c r="G287" s="4">
        <v>6.8</v>
      </c>
      <c r="H287" s="4">
        <v>816.0</v>
      </c>
      <c r="I287" s="6">
        <v>12775.0</v>
      </c>
      <c r="J287" s="4">
        <v>2.4</v>
      </c>
      <c r="K287" s="7">
        <v>8411.0</v>
      </c>
      <c r="L287" s="4">
        <v>1040000.0</v>
      </c>
      <c r="M287" s="8" t="str">
        <f t="shared" si="1"/>
        <v>Mid</v>
      </c>
      <c r="N287" s="4">
        <v>1.63E7</v>
      </c>
      <c r="O287" s="4">
        <v>146.0</v>
      </c>
      <c r="P287" s="4">
        <v>5.3</v>
      </c>
      <c r="Q287" s="4" t="s">
        <v>40</v>
      </c>
      <c r="R287" s="4" t="s">
        <v>29</v>
      </c>
    </row>
    <row r="288" ht="15.75" customHeight="1">
      <c r="A288" s="4">
        <v>288.0</v>
      </c>
      <c r="B288" s="4" t="s">
        <v>476</v>
      </c>
      <c r="C288" s="4" t="s">
        <v>19</v>
      </c>
      <c r="D288" s="4" t="s">
        <v>20</v>
      </c>
      <c r="E288" s="4" t="s">
        <v>21</v>
      </c>
      <c r="F288" s="4" t="s">
        <v>477</v>
      </c>
      <c r="G288" s="4">
        <v>5.0</v>
      </c>
      <c r="H288" s="5">
        <v>1816.0</v>
      </c>
      <c r="I288" s="6">
        <v>220.0</v>
      </c>
      <c r="J288" s="4">
        <v>1.2</v>
      </c>
      <c r="K288" s="7">
        <v>1629.0</v>
      </c>
      <c r="L288" s="4">
        <v>543000.0</v>
      </c>
      <c r="M288" s="8" t="str">
        <f t="shared" si="1"/>
        <v>Mid</v>
      </c>
      <c r="N288" s="4">
        <v>66000.0</v>
      </c>
      <c r="O288" s="4">
        <v>33.0</v>
      </c>
      <c r="P288" s="4">
        <v>1.1</v>
      </c>
      <c r="Q288" s="4" t="s">
        <v>36</v>
      </c>
      <c r="R288" s="4" t="s">
        <v>28</v>
      </c>
    </row>
    <row r="289" ht="15.75" customHeight="1">
      <c r="A289" s="4">
        <v>289.0</v>
      </c>
      <c r="B289" s="4" t="s">
        <v>478</v>
      </c>
      <c r="C289" s="4" t="s">
        <v>39</v>
      </c>
      <c r="D289" s="4" t="s">
        <v>20</v>
      </c>
      <c r="E289" s="4" t="s">
        <v>21</v>
      </c>
      <c r="F289" s="4" t="s">
        <v>42</v>
      </c>
      <c r="G289" s="4">
        <v>3.5</v>
      </c>
      <c r="H289" s="5">
        <v>3797.0</v>
      </c>
      <c r="I289" s="6">
        <v>5117.0</v>
      </c>
      <c r="J289" s="4">
        <v>1.9</v>
      </c>
      <c r="K289" s="7">
        <v>2469.0</v>
      </c>
      <c r="L289" s="4">
        <v>2420000.0</v>
      </c>
      <c r="M289" s="8" t="str">
        <f t="shared" si="1"/>
        <v>Mid</v>
      </c>
      <c r="N289" s="4">
        <v>3280000.0</v>
      </c>
      <c r="O289" s="4">
        <v>148.0</v>
      </c>
      <c r="P289" s="4">
        <v>2.0</v>
      </c>
      <c r="Q289" s="4" t="s">
        <v>28</v>
      </c>
      <c r="R289" s="4" t="s">
        <v>29</v>
      </c>
    </row>
    <row r="290" ht="15.75" customHeight="1">
      <c r="A290" s="4">
        <v>290.0</v>
      </c>
      <c r="B290" s="4" t="s">
        <v>479</v>
      </c>
      <c r="C290" s="4" t="s">
        <v>45</v>
      </c>
      <c r="D290" s="4" t="s">
        <v>20</v>
      </c>
      <c r="E290" s="4" t="s">
        <v>69</v>
      </c>
      <c r="F290" s="4" t="s">
        <v>31</v>
      </c>
      <c r="G290" s="4">
        <v>4.6</v>
      </c>
      <c r="H290" s="5">
        <v>1806.0</v>
      </c>
      <c r="I290" s="6">
        <v>31321.0</v>
      </c>
      <c r="J290" s="4">
        <v>1.8</v>
      </c>
      <c r="K290" s="7">
        <v>4603.0</v>
      </c>
      <c r="L290" s="4">
        <v>1810000.0</v>
      </c>
      <c r="M290" s="8" t="str">
        <f t="shared" si="1"/>
        <v>Mid</v>
      </c>
      <c r="N290" s="4">
        <v>3.17E7</v>
      </c>
      <c r="O290" s="4">
        <v>185.0</v>
      </c>
      <c r="P290" s="4">
        <v>2.6</v>
      </c>
      <c r="Q290" s="4" t="s">
        <v>32</v>
      </c>
      <c r="R290" s="4" t="s">
        <v>29</v>
      </c>
    </row>
    <row r="291" ht="15.75" customHeight="1">
      <c r="A291" s="4">
        <v>291.0</v>
      </c>
      <c r="B291" s="4" t="s">
        <v>480</v>
      </c>
      <c r="C291" s="4" t="s">
        <v>19</v>
      </c>
      <c r="D291" s="4" t="s">
        <v>20</v>
      </c>
      <c r="E291" s="4" t="s">
        <v>49</v>
      </c>
      <c r="F291" s="4" t="s">
        <v>62</v>
      </c>
      <c r="G291" s="4">
        <v>2.1</v>
      </c>
      <c r="H291" s="4">
        <v>607.0</v>
      </c>
      <c r="I291" s="6">
        <v>261664.0</v>
      </c>
      <c r="J291" s="4">
        <v>1.0</v>
      </c>
      <c r="K291" s="6">
        <v>103.0</v>
      </c>
      <c r="L291" s="4">
        <v>20400.0</v>
      </c>
      <c r="M291" s="8" t="str">
        <f t="shared" si="1"/>
        <v>Lower</v>
      </c>
      <c r="N291" s="4">
        <v>8640000.0</v>
      </c>
      <c r="O291" s="4">
        <v>15.0</v>
      </c>
      <c r="P291" s="4">
        <v>0.3</v>
      </c>
      <c r="Q291" s="4" t="s">
        <v>23</v>
      </c>
      <c r="R291" s="4" t="s">
        <v>32</v>
      </c>
    </row>
    <row r="292" ht="15.75" customHeight="1">
      <c r="A292" s="4">
        <v>292.0</v>
      </c>
      <c r="B292" s="4" t="s">
        <v>481</v>
      </c>
      <c r="C292" s="4" t="s">
        <v>19</v>
      </c>
      <c r="D292" s="4" t="s">
        <v>20</v>
      </c>
      <c r="E292" s="4" t="s">
        <v>414</v>
      </c>
      <c r="F292" s="4" t="s">
        <v>69</v>
      </c>
      <c r="G292" s="4">
        <v>4.9</v>
      </c>
      <c r="H292" s="4">
        <v>182.0</v>
      </c>
      <c r="I292" s="6">
        <v>894.0</v>
      </c>
      <c r="J292" s="4">
        <v>1.0</v>
      </c>
      <c r="K292" s="7">
        <v>6266.0</v>
      </c>
      <c r="L292" s="4">
        <v>235000.0</v>
      </c>
      <c r="M292" s="8" t="str">
        <f t="shared" si="1"/>
        <v>Lower</v>
      </c>
      <c r="N292" s="4">
        <v>1160000.0</v>
      </c>
      <c r="O292" s="4">
        <v>37.0</v>
      </c>
      <c r="P292" s="4">
        <v>4.0</v>
      </c>
      <c r="Q292" s="4" t="s">
        <v>40</v>
      </c>
      <c r="R292" s="4" t="s">
        <v>36</v>
      </c>
    </row>
    <row r="293" ht="15.75" customHeight="1">
      <c r="A293" s="4">
        <v>293.0</v>
      </c>
      <c r="B293" s="4" t="s">
        <v>482</v>
      </c>
      <c r="C293" s="4" t="s">
        <v>45</v>
      </c>
      <c r="D293" s="4" t="s">
        <v>20</v>
      </c>
      <c r="E293" s="4" t="s">
        <v>21</v>
      </c>
      <c r="F293" s="4" t="s">
        <v>47</v>
      </c>
      <c r="G293" s="4">
        <v>3.6</v>
      </c>
      <c r="H293" s="4">
        <v>884.0</v>
      </c>
      <c r="I293" s="6">
        <v>11797.0</v>
      </c>
      <c r="J293" s="4">
        <v>1.1</v>
      </c>
      <c r="K293" s="7">
        <v>2678.0</v>
      </c>
      <c r="L293" s="4">
        <v>779000.0</v>
      </c>
      <c r="M293" s="8" t="str">
        <f t="shared" si="1"/>
        <v>Mid</v>
      </c>
      <c r="N293" s="4">
        <v>9950000.0</v>
      </c>
      <c r="O293" s="4">
        <v>42.0</v>
      </c>
      <c r="P293" s="4">
        <v>4.2</v>
      </c>
      <c r="Q293" s="4" t="s">
        <v>36</v>
      </c>
      <c r="R293" s="4" t="s">
        <v>24</v>
      </c>
    </row>
    <row r="294" ht="15.75" customHeight="1">
      <c r="A294" s="4">
        <v>294.0</v>
      </c>
      <c r="B294" s="4" t="s">
        <v>483</v>
      </c>
      <c r="C294" s="4" t="s">
        <v>61</v>
      </c>
      <c r="D294" s="4" t="s">
        <v>20</v>
      </c>
      <c r="E294" s="4" t="s">
        <v>106</v>
      </c>
      <c r="F294" s="4" t="s">
        <v>484</v>
      </c>
      <c r="G294" s="4">
        <v>5.4</v>
      </c>
      <c r="H294" s="4">
        <v>139.0</v>
      </c>
      <c r="I294" s="6">
        <v>1.57</v>
      </c>
      <c r="J294" s="4">
        <v>1.2</v>
      </c>
      <c r="K294" s="7">
        <v>3842.0</v>
      </c>
      <c r="L294" s="4">
        <v>113000.0</v>
      </c>
      <c r="M294" s="8" t="str">
        <f t="shared" si="1"/>
        <v>Lower</v>
      </c>
      <c r="N294" s="4">
        <v>1270000.0</v>
      </c>
      <c r="O294" s="4">
        <v>70.0</v>
      </c>
      <c r="P294" s="4">
        <v>2.2</v>
      </c>
      <c r="Q294" s="4" t="s">
        <v>28</v>
      </c>
      <c r="R294" s="4" t="s">
        <v>29</v>
      </c>
    </row>
    <row r="295" ht="15.75" customHeight="1">
      <c r="A295" s="4">
        <v>295.0</v>
      </c>
      <c r="B295" s="4" t="s">
        <v>485</v>
      </c>
      <c r="C295" s="4" t="s">
        <v>39</v>
      </c>
      <c r="D295" s="4" t="s">
        <v>20</v>
      </c>
      <c r="E295" s="4" t="s">
        <v>21</v>
      </c>
      <c r="F295" s="4" t="s">
        <v>486</v>
      </c>
      <c r="G295" s="4">
        <v>5.5</v>
      </c>
      <c r="H295" s="4">
        <v>531.0</v>
      </c>
      <c r="I295" s="6">
        <v>14.0</v>
      </c>
      <c r="J295" s="4">
        <v>1.0</v>
      </c>
      <c r="K295" s="7">
        <v>3341.0</v>
      </c>
      <c r="L295" s="4">
        <v>550000.0</v>
      </c>
      <c r="M295" s="8" t="str">
        <f t="shared" si="1"/>
        <v>Mid</v>
      </c>
      <c r="N295" s="4">
        <v>14300.0</v>
      </c>
      <c r="O295" s="4">
        <v>9.0</v>
      </c>
      <c r="P295" s="4">
        <v>4.2</v>
      </c>
      <c r="Q295" s="4" t="s">
        <v>28</v>
      </c>
      <c r="R295" s="4" t="s">
        <v>36</v>
      </c>
    </row>
    <row r="296" ht="15.75" customHeight="1">
      <c r="A296" s="4">
        <v>296.0</v>
      </c>
      <c r="B296" s="4" t="s">
        <v>487</v>
      </c>
      <c r="C296" s="4" t="s">
        <v>272</v>
      </c>
      <c r="D296" s="4" t="s">
        <v>20</v>
      </c>
      <c r="E296" s="4" t="s">
        <v>49</v>
      </c>
      <c r="F296" s="4" t="s">
        <v>488</v>
      </c>
      <c r="G296" s="4">
        <v>2.7</v>
      </c>
      <c r="H296" s="4">
        <v>509.0</v>
      </c>
      <c r="I296" s="6">
        <v>19624.0</v>
      </c>
      <c r="J296" s="4">
        <v>1.2</v>
      </c>
      <c r="K296" s="7">
        <v>1644.0</v>
      </c>
      <c r="L296" s="4">
        <v>311000.0</v>
      </c>
      <c r="M296" s="8" t="str">
        <f t="shared" si="1"/>
        <v>Lower</v>
      </c>
      <c r="N296" s="4">
        <v>1.2E7</v>
      </c>
      <c r="O296" s="4">
        <v>17.0</v>
      </c>
      <c r="P296" s="4">
        <v>1.7</v>
      </c>
      <c r="Q296" s="4" t="s">
        <v>36</v>
      </c>
      <c r="R296" s="4" t="s">
        <v>32</v>
      </c>
    </row>
    <row r="297" ht="15.75" customHeight="1">
      <c r="A297" s="4">
        <v>297.0</v>
      </c>
      <c r="B297" s="4" t="s">
        <v>489</v>
      </c>
      <c r="C297" s="4" t="s">
        <v>100</v>
      </c>
      <c r="D297" s="4" t="s">
        <v>20</v>
      </c>
      <c r="E297" s="4" t="s">
        <v>21</v>
      </c>
      <c r="F297" s="4" t="s">
        <v>283</v>
      </c>
      <c r="G297" s="4">
        <v>5.3</v>
      </c>
      <c r="H297" s="4">
        <v>349.0</v>
      </c>
      <c r="I297" s="6">
        <v>14059.0</v>
      </c>
      <c r="J297" s="4">
        <v>1.8</v>
      </c>
      <c r="K297" s="7">
        <v>9101.0</v>
      </c>
      <c r="L297" s="4">
        <v>589000.0</v>
      </c>
      <c r="M297" s="8" t="str">
        <f t="shared" si="1"/>
        <v>Mid</v>
      </c>
      <c r="N297" s="4">
        <v>2.37E7</v>
      </c>
      <c r="O297" s="4">
        <v>315.0</v>
      </c>
      <c r="P297" s="4">
        <v>5.4</v>
      </c>
      <c r="Q297" s="4" t="s">
        <v>28</v>
      </c>
      <c r="R297" s="4" t="s">
        <v>36</v>
      </c>
    </row>
    <row r="298" ht="15.75" customHeight="1">
      <c r="A298" s="4">
        <v>298.0</v>
      </c>
      <c r="B298" s="4" t="s">
        <v>490</v>
      </c>
      <c r="C298" s="4" t="s">
        <v>19</v>
      </c>
      <c r="D298" s="4" t="s">
        <v>20</v>
      </c>
      <c r="E298" s="4" t="s">
        <v>491</v>
      </c>
      <c r="F298" s="4" t="s">
        <v>492</v>
      </c>
      <c r="G298" s="4">
        <v>3.3</v>
      </c>
      <c r="H298" s="4">
        <v>480.0</v>
      </c>
      <c r="I298" s="6">
        <v>6624.0</v>
      </c>
      <c r="J298" s="4">
        <v>1.1</v>
      </c>
      <c r="K298" s="7">
        <v>5972.0</v>
      </c>
      <c r="L298" s="4">
        <v>849000.0</v>
      </c>
      <c r="M298" s="8" t="str">
        <f t="shared" si="1"/>
        <v>Mid</v>
      </c>
      <c r="N298" s="4">
        <v>1.17E7</v>
      </c>
      <c r="O298" s="4">
        <v>54.0</v>
      </c>
      <c r="P298" s="4">
        <v>5.2</v>
      </c>
      <c r="Q298" s="4" t="s">
        <v>28</v>
      </c>
      <c r="R298" s="4" t="s">
        <v>24</v>
      </c>
    </row>
    <row r="299" ht="15.75" customHeight="1">
      <c r="A299" s="4">
        <v>299.0</v>
      </c>
      <c r="B299" s="4" t="s">
        <v>493</v>
      </c>
      <c r="C299" s="4" t="s">
        <v>19</v>
      </c>
      <c r="D299" s="4" t="s">
        <v>20</v>
      </c>
      <c r="E299" s="4" t="s">
        <v>59</v>
      </c>
      <c r="F299" s="4" t="s">
        <v>21</v>
      </c>
      <c r="G299" s="4">
        <v>7.0</v>
      </c>
      <c r="H299" s="4">
        <v>185.0</v>
      </c>
      <c r="I299" s="6">
        <v>11645.0</v>
      </c>
      <c r="J299" s="4">
        <v>1.3</v>
      </c>
      <c r="K299" s="7">
        <v>15728.0</v>
      </c>
      <c r="L299" s="4">
        <v>360000.0</v>
      </c>
      <c r="M299" s="8" t="str">
        <f t="shared" si="1"/>
        <v>Lower</v>
      </c>
      <c r="N299" s="4">
        <v>2.26E7</v>
      </c>
      <c r="O299" s="4">
        <v>173.0</v>
      </c>
      <c r="P299" s="4">
        <v>5.8</v>
      </c>
      <c r="Q299" s="4" t="s">
        <v>32</v>
      </c>
      <c r="R299" s="4" t="s">
        <v>29</v>
      </c>
    </row>
    <row r="300" ht="15.75" customHeight="1">
      <c r="A300" s="4">
        <v>300.0</v>
      </c>
      <c r="B300" s="4" t="s">
        <v>494</v>
      </c>
      <c r="C300" s="4" t="s">
        <v>19</v>
      </c>
      <c r="D300" s="4" t="s">
        <v>20</v>
      </c>
      <c r="E300" s="4" t="s">
        <v>62</v>
      </c>
      <c r="F300" s="4" t="s">
        <v>49</v>
      </c>
      <c r="G300" s="4">
        <v>5.2</v>
      </c>
      <c r="H300" s="4">
        <v>205.0</v>
      </c>
      <c r="I300" s="6">
        <v>23157.0</v>
      </c>
      <c r="J300" s="4">
        <v>1.9</v>
      </c>
      <c r="K300" s="7">
        <v>8261.0</v>
      </c>
      <c r="L300" s="4">
        <v>564000.0</v>
      </c>
      <c r="M300" s="8" t="str">
        <f t="shared" si="1"/>
        <v>Mid</v>
      </c>
      <c r="N300" s="4">
        <v>3.88E7</v>
      </c>
      <c r="O300" s="4">
        <v>125.0</v>
      </c>
      <c r="P300" s="4">
        <v>4.0</v>
      </c>
      <c r="Q300" s="4" t="s">
        <v>28</v>
      </c>
      <c r="R300" s="4" t="s">
        <v>28</v>
      </c>
    </row>
    <row r="301" ht="15.75" customHeight="1">
      <c r="A301" s="4">
        <v>301.0</v>
      </c>
      <c r="B301" s="4" t="s">
        <v>495</v>
      </c>
      <c r="C301" s="4" t="s">
        <v>19</v>
      </c>
      <c r="D301" s="4" t="s">
        <v>20</v>
      </c>
      <c r="E301" s="4" t="s">
        <v>77</v>
      </c>
      <c r="F301" s="4" t="s">
        <v>103</v>
      </c>
      <c r="G301" s="4">
        <v>6.2</v>
      </c>
      <c r="H301" s="4">
        <v>370.0</v>
      </c>
      <c r="I301" s="6">
        <v>8919.0</v>
      </c>
      <c r="J301" s="4">
        <v>1.8</v>
      </c>
      <c r="K301" s="7">
        <v>10965.0</v>
      </c>
      <c r="L301" s="4">
        <v>643000.0</v>
      </c>
      <c r="M301" s="8" t="str">
        <f t="shared" si="1"/>
        <v>Mid</v>
      </c>
      <c r="N301" s="4">
        <v>1.55E7</v>
      </c>
      <c r="O301" s="4">
        <v>274.0</v>
      </c>
      <c r="P301" s="4">
        <v>4.7</v>
      </c>
      <c r="Q301" s="4" t="s">
        <v>28</v>
      </c>
      <c r="R301" s="4" t="s">
        <v>40</v>
      </c>
    </row>
    <row r="302" ht="15.75" customHeight="1">
      <c r="A302" s="4">
        <v>302.0</v>
      </c>
      <c r="B302" s="4" t="s">
        <v>496</v>
      </c>
      <c r="C302" s="4" t="s">
        <v>19</v>
      </c>
      <c r="D302" s="4" t="s">
        <v>20</v>
      </c>
      <c r="E302" s="4" t="s">
        <v>85</v>
      </c>
      <c r="F302" s="4" t="s">
        <v>47</v>
      </c>
      <c r="G302" s="4">
        <v>13.2</v>
      </c>
      <c r="H302" s="4">
        <v>141.0</v>
      </c>
      <c r="I302" s="6">
        <v>312.0</v>
      </c>
      <c r="J302" s="4">
        <v>3.1</v>
      </c>
      <c r="K302" s="7">
        <v>16138.0</v>
      </c>
      <c r="L302" s="4">
        <v>156000.0</v>
      </c>
      <c r="M302" s="8" t="str">
        <f t="shared" si="1"/>
        <v>Lower</v>
      </c>
      <c r="N302" s="4">
        <v>378000.0</v>
      </c>
      <c r="O302" s="4">
        <v>136.0</v>
      </c>
      <c r="P302" s="4">
        <v>5.7</v>
      </c>
      <c r="Q302" s="4" t="s">
        <v>32</v>
      </c>
      <c r="R302" s="4" t="s">
        <v>32</v>
      </c>
    </row>
    <row r="303" ht="15.75" customHeight="1">
      <c r="A303" s="4">
        <v>303.0</v>
      </c>
      <c r="B303" s="4" t="s">
        <v>497</v>
      </c>
      <c r="C303" s="4" t="s">
        <v>19</v>
      </c>
      <c r="D303" s="4" t="s">
        <v>20</v>
      </c>
      <c r="E303" s="4" t="s">
        <v>498</v>
      </c>
      <c r="G303" s="4">
        <v>2.1</v>
      </c>
      <c r="H303" s="4">
        <v>7.0</v>
      </c>
      <c r="I303" s="6">
        <v>0.0</v>
      </c>
      <c r="J303" s="4">
        <v>1.0</v>
      </c>
      <c r="K303" s="6">
        <v>60.0</v>
      </c>
      <c r="L303" s="4">
        <v>200.0</v>
      </c>
      <c r="M303" s="8" t="str">
        <f t="shared" si="1"/>
        <v>Lower</v>
      </c>
      <c r="N303" s="4">
        <v>14.0</v>
      </c>
      <c r="O303" s="4">
        <v>1.0</v>
      </c>
      <c r="P303" s="4">
        <v>0.4</v>
      </c>
      <c r="Q303" s="4" t="s">
        <v>29</v>
      </c>
      <c r="R303" s="4" t="s">
        <v>24</v>
      </c>
    </row>
    <row r="304" ht="15.75" customHeight="1">
      <c r="A304" s="4">
        <v>304.0</v>
      </c>
      <c r="B304" s="4" t="s">
        <v>499</v>
      </c>
      <c r="C304" s="4" t="s">
        <v>19</v>
      </c>
      <c r="D304" s="4" t="s">
        <v>20</v>
      </c>
      <c r="E304" s="4" t="s">
        <v>62</v>
      </c>
      <c r="F304" s="4" t="s">
        <v>103</v>
      </c>
      <c r="G304" s="4">
        <v>7.0</v>
      </c>
      <c r="H304" s="4">
        <v>753.0</v>
      </c>
      <c r="I304" s="6">
        <v>1434.0</v>
      </c>
      <c r="J304" s="4">
        <v>1.0</v>
      </c>
      <c r="K304" s="7">
        <v>6512.0</v>
      </c>
      <c r="L304" s="4">
        <v>709000.0</v>
      </c>
      <c r="M304" s="8" t="str">
        <f t="shared" si="1"/>
        <v>Mid</v>
      </c>
      <c r="N304" s="4">
        <v>1350000.0</v>
      </c>
      <c r="O304" s="4">
        <v>15.0</v>
      </c>
      <c r="P304" s="4">
        <v>4.2</v>
      </c>
      <c r="Q304" s="4" t="s">
        <v>28</v>
      </c>
      <c r="R304" s="4" t="s">
        <v>29</v>
      </c>
    </row>
    <row r="305" ht="15.75" customHeight="1">
      <c r="A305" s="4">
        <v>305.0</v>
      </c>
      <c r="B305" s="4" t="s">
        <v>500</v>
      </c>
      <c r="C305" s="4" t="s">
        <v>19</v>
      </c>
      <c r="D305" s="4" t="s">
        <v>20</v>
      </c>
      <c r="E305" s="4" t="s">
        <v>126</v>
      </c>
      <c r="F305" s="4" t="s">
        <v>64</v>
      </c>
      <c r="G305" s="4">
        <v>7.2</v>
      </c>
      <c r="H305" s="4">
        <v>181.0</v>
      </c>
      <c r="I305" s="6">
        <v>3961.0</v>
      </c>
      <c r="J305" s="4">
        <v>1.1</v>
      </c>
      <c r="K305" s="7">
        <v>12951.0</v>
      </c>
      <c r="L305" s="4">
        <v>341000.0</v>
      </c>
      <c r="M305" s="8" t="str">
        <f t="shared" si="1"/>
        <v>Lower</v>
      </c>
      <c r="N305" s="4">
        <v>7460000.0</v>
      </c>
      <c r="O305" s="4">
        <v>44.0</v>
      </c>
      <c r="P305" s="4">
        <v>5.1</v>
      </c>
      <c r="Q305" s="4" t="s">
        <v>36</v>
      </c>
      <c r="R305" s="4" t="s">
        <v>29</v>
      </c>
    </row>
    <row r="306" ht="15.75" customHeight="1">
      <c r="A306" s="4">
        <v>306.0</v>
      </c>
      <c r="B306" s="4" t="s">
        <v>501</v>
      </c>
      <c r="C306" s="4" t="s">
        <v>19</v>
      </c>
      <c r="D306" s="4" t="s">
        <v>20</v>
      </c>
      <c r="E306" s="4" t="s">
        <v>21</v>
      </c>
      <c r="F306" s="4" t="s">
        <v>42</v>
      </c>
      <c r="G306" s="4">
        <v>8.2</v>
      </c>
      <c r="H306" s="5">
        <v>1928.0</v>
      </c>
      <c r="I306" s="6">
        <v>0.0</v>
      </c>
      <c r="J306" s="4">
        <v>2.1</v>
      </c>
      <c r="K306" s="6">
        <v>263.0</v>
      </c>
      <c r="L306" s="4">
        <v>98700.0</v>
      </c>
      <c r="M306" s="8" t="str">
        <f t="shared" si="1"/>
        <v>Lower</v>
      </c>
      <c r="N306" s="4">
        <v>0.0</v>
      </c>
      <c r="O306" s="4">
        <v>23.0</v>
      </c>
      <c r="P306" s="4">
        <v>6.2</v>
      </c>
      <c r="Q306" s="4" t="s">
        <v>40</v>
      </c>
      <c r="R306" s="4" t="s">
        <v>29</v>
      </c>
    </row>
    <row r="307" ht="15.75" customHeight="1">
      <c r="A307" s="4">
        <v>307.0</v>
      </c>
      <c r="B307" s="4" t="s">
        <v>502</v>
      </c>
      <c r="C307" s="4" t="s">
        <v>45</v>
      </c>
      <c r="D307" s="4" t="s">
        <v>20</v>
      </c>
      <c r="E307" s="4" t="s">
        <v>21</v>
      </c>
      <c r="F307" s="4" t="s">
        <v>59</v>
      </c>
      <c r="G307" s="4">
        <v>4.3</v>
      </c>
      <c r="H307" s="5">
        <v>1121.0</v>
      </c>
      <c r="I307" s="6">
        <v>105.0</v>
      </c>
      <c r="J307" s="4">
        <v>1.7</v>
      </c>
      <c r="K307" s="7">
        <v>2277.0</v>
      </c>
      <c r="L307" s="4">
        <v>560000.0</v>
      </c>
      <c r="M307" s="8" t="str">
        <f t="shared" si="1"/>
        <v>Mid</v>
      </c>
      <c r="N307" s="4">
        <v>52500.0</v>
      </c>
      <c r="O307" s="4">
        <v>36.0</v>
      </c>
      <c r="P307" s="4">
        <v>4.6</v>
      </c>
      <c r="Q307" s="4" t="s">
        <v>29</v>
      </c>
      <c r="R307" s="4" t="s">
        <v>29</v>
      </c>
    </row>
    <row r="308" ht="15.75" customHeight="1">
      <c r="A308" s="4">
        <v>308.0</v>
      </c>
      <c r="B308" s="4" t="s">
        <v>503</v>
      </c>
      <c r="C308" s="4" t="s">
        <v>61</v>
      </c>
      <c r="D308" s="4" t="s">
        <v>20</v>
      </c>
      <c r="E308" s="4" t="s">
        <v>106</v>
      </c>
      <c r="F308" s="4" t="s">
        <v>62</v>
      </c>
      <c r="G308" s="4">
        <v>4.3</v>
      </c>
      <c r="H308" s="4">
        <v>819.0</v>
      </c>
      <c r="I308" s="6">
        <v>1607.0</v>
      </c>
      <c r="J308" s="4">
        <v>1.2</v>
      </c>
      <c r="K308" s="6">
        <v>292.0</v>
      </c>
      <c r="L308" s="4">
        <v>59700.0</v>
      </c>
      <c r="M308" s="8" t="str">
        <f t="shared" si="1"/>
        <v>Lower</v>
      </c>
      <c r="N308" s="4">
        <v>114000.0</v>
      </c>
      <c r="O308" s="4">
        <v>10.0</v>
      </c>
      <c r="P308" s="4">
        <v>0.4</v>
      </c>
      <c r="Q308" s="4" t="s">
        <v>24</v>
      </c>
      <c r="R308" s="4" t="s">
        <v>40</v>
      </c>
    </row>
    <row r="309" ht="15.75" customHeight="1">
      <c r="A309" s="4">
        <v>309.0</v>
      </c>
      <c r="B309" s="4" t="s">
        <v>504</v>
      </c>
      <c r="C309" s="4" t="s">
        <v>19</v>
      </c>
      <c r="D309" s="4" t="s">
        <v>20</v>
      </c>
      <c r="E309" s="4" t="s">
        <v>31</v>
      </c>
      <c r="F309" s="4" t="s">
        <v>141</v>
      </c>
      <c r="G309" s="4">
        <v>8.0</v>
      </c>
      <c r="H309" s="4">
        <v>444.0</v>
      </c>
      <c r="I309" s="6">
        <v>68813.0</v>
      </c>
      <c r="J309" s="4">
        <v>1.6</v>
      </c>
      <c r="K309" s="7">
        <v>20876.0</v>
      </c>
      <c r="L309" s="4">
        <v>2590000.0</v>
      </c>
      <c r="M309" s="8" t="str">
        <f t="shared" si="1"/>
        <v>Mid</v>
      </c>
      <c r="N309" s="4">
        <v>3.48E8</v>
      </c>
      <c r="O309" s="4">
        <v>173.0</v>
      </c>
      <c r="P309" s="4">
        <v>6.6</v>
      </c>
      <c r="Q309" s="4" t="s">
        <v>28</v>
      </c>
      <c r="R309" s="4" t="s">
        <v>32</v>
      </c>
    </row>
    <row r="310" ht="15.75" customHeight="1">
      <c r="A310" s="4">
        <v>310.0</v>
      </c>
      <c r="B310" s="4" t="s">
        <v>505</v>
      </c>
      <c r="C310" s="4" t="s">
        <v>56</v>
      </c>
      <c r="D310" s="4" t="s">
        <v>20</v>
      </c>
      <c r="E310" s="4" t="s">
        <v>21</v>
      </c>
      <c r="F310" s="4" t="s">
        <v>506</v>
      </c>
      <c r="G310" s="4">
        <v>3.0</v>
      </c>
      <c r="H310" s="5">
        <v>4033.0</v>
      </c>
      <c r="I310" s="6">
        <v>9035.0</v>
      </c>
      <c r="J310" s="4">
        <v>1.9</v>
      </c>
      <c r="K310" s="7">
        <v>1233.0</v>
      </c>
      <c r="L310" s="4">
        <v>1680000.0</v>
      </c>
      <c r="M310" s="8" t="str">
        <f t="shared" si="1"/>
        <v>Mid</v>
      </c>
      <c r="N310" s="4">
        <v>3750000.0</v>
      </c>
      <c r="O310" s="4">
        <v>92.0</v>
      </c>
      <c r="P310" s="4">
        <v>2.7</v>
      </c>
      <c r="Q310" s="4" t="s">
        <v>28</v>
      </c>
      <c r="R310" s="4" t="s">
        <v>40</v>
      </c>
    </row>
    <row r="311" ht="15.75" customHeight="1">
      <c r="A311" s="4">
        <v>311.0</v>
      </c>
      <c r="B311" s="4" t="s">
        <v>507</v>
      </c>
      <c r="C311" s="4" t="s">
        <v>56</v>
      </c>
      <c r="D311" s="4" t="s">
        <v>20</v>
      </c>
      <c r="E311" s="4" t="s">
        <v>21</v>
      </c>
      <c r="F311" s="4" t="s">
        <v>22</v>
      </c>
      <c r="G311" s="4">
        <v>3.6</v>
      </c>
      <c r="H311" s="5">
        <v>2037.0</v>
      </c>
      <c r="I311" s="6">
        <v>7738.0</v>
      </c>
      <c r="J311" s="4">
        <v>1.8</v>
      </c>
      <c r="K311" s="7">
        <v>2486.0</v>
      </c>
      <c r="L311" s="4">
        <v>1380000.0</v>
      </c>
      <c r="M311" s="8" t="str">
        <f t="shared" si="1"/>
        <v>Mid</v>
      </c>
      <c r="N311" s="4">
        <v>5220000.0</v>
      </c>
      <c r="O311" s="4">
        <v>194.0</v>
      </c>
      <c r="P311" s="4">
        <v>2.7</v>
      </c>
      <c r="Q311" s="4" t="s">
        <v>40</v>
      </c>
      <c r="R311" s="4" t="s">
        <v>29</v>
      </c>
    </row>
    <row r="312" ht="15.75" customHeight="1">
      <c r="A312" s="4">
        <v>312.0</v>
      </c>
      <c r="B312" s="4" t="s">
        <v>508</v>
      </c>
      <c r="C312" s="4" t="s">
        <v>19</v>
      </c>
      <c r="D312" s="4" t="s">
        <v>20</v>
      </c>
      <c r="E312" s="4" t="s">
        <v>62</v>
      </c>
      <c r="F312" s="4" t="s">
        <v>509</v>
      </c>
      <c r="G312" s="4">
        <v>5.1</v>
      </c>
      <c r="H312" s="4">
        <v>845.0</v>
      </c>
      <c r="I312" s="6">
        <v>4956.0</v>
      </c>
      <c r="J312" s="4">
        <v>1.0</v>
      </c>
      <c r="K312" s="7">
        <v>6981.0</v>
      </c>
      <c r="L312" s="4">
        <v>1090000.0</v>
      </c>
      <c r="M312" s="8" t="str">
        <f t="shared" si="1"/>
        <v>Mid</v>
      </c>
      <c r="N312" s="4">
        <v>6400000.0</v>
      </c>
      <c r="O312" s="4">
        <v>16.0</v>
      </c>
      <c r="P312" s="4">
        <v>3.8</v>
      </c>
      <c r="Q312" s="4" t="s">
        <v>28</v>
      </c>
      <c r="R312" s="4" t="s">
        <v>29</v>
      </c>
    </row>
    <row r="313" ht="15.75" customHeight="1">
      <c r="A313" s="4">
        <v>313.0</v>
      </c>
      <c r="B313" s="4" t="s">
        <v>510</v>
      </c>
      <c r="C313" s="4" t="s">
        <v>61</v>
      </c>
      <c r="D313" s="4" t="s">
        <v>20</v>
      </c>
      <c r="E313" s="4" t="s">
        <v>47</v>
      </c>
      <c r="F313" s="4" t="s">
        <v>62</v>
      </c>
      <c r="G313" s="4">
        <v>8.1</v>
      </c>
      <c r="H313" s="4">
        <v>423.0</v>
      </c>
      <c r="I313" s="6">
        <v>2.83</v>
      </c>
      <c r="J313" s="4">
        <v>1.1</v>
      </c>
      <c r="K313" s="7">
        <v>8719.0</v>
      </c>
      <c r="L313" s="4">
        <v>465000.0</v>
      </c>
      <c r="M313" s="8" t="str">
        <f t="shared" si="1"/>
        <v>Lower</v>
      </c>
      <c r="N313" s="4">
        <v>3110000.0</v>
      </c>
      <c r="O313" s="4">
        <v>80.0</v>
      </c>
      <c r="P313" s="4">
        <v>5.6</v>
      </c>
      <c r="Q313" s="4" t="s">
        <v>40</v>
      </c>
      <c r="R313" s="4" t="s">
        <v>40</v>
      </c>
    </row>
    <row r="314" ht="15.75" customHeight="1">
      <c r="A314" s="4">
        <v>314.0</v>
      </c>
      <c r="B314" s="4" t="s">
        <v>511</v>
      </c>
      <c r="C314" s="4" t="s">
        <v>19</v>
      </c>
      <c r="D314" s="4" t="s">
        <v>20</v>
      </c>
      <c r="E314" s="4" t="s">
        <v>59</v>
      </c>
      <c r="F314" s="4" t="s">
        <v>276</v>
      </c>
      <c r="G314" s="4">
        <v>7.3</v>
      </c>
      <c r="H314" s="4">
        <v>121.0</v>
      </c>
      <c r="I314" s="6">
        <v>181.0</v>
      </c>
      <c r="J314" s="4">
        <v>1.2</v>
      </c>
      <c r="K314" s="6">
        <v>6.44</v>
      </c>
      <c r="L314" s="4">
        <v>106000.0</v>
      </c>
      <c r="M314" s="8" t="str">
        <f t="shared" si="1"/>
        <v>Lower</v>
      </c>
      <c r="N314" s="4">
        <v>159000.0</v>
      </c>
      <c r="O314" s="4">
        <v>54.0</v>
      </c>
      <c r="P314" s="4">
        <v>3.3</v>
      </c>
      <c r="Q314" s="4" t="s">
        <v>29</v>
      </c>
      <c r="R314" s="4" t="s">
        <v>29</v>
      </c>
    </row>
    <row r="315" ht="15.75" customHeight="1">
      <c r="A315" s="4">
        <v>315.0</v>
      </c>
      <c r="B315" s="4" t="s">
        <v>512</v>
      </c>
      <c r="C315" s="4" t="s">
        <v>39</v>
      </c>
      <c r="D315" s="4" t="s">
        <v>20</v>
      </c>
      <c r="E315" s="4" t="s">
        <v>47</v>
      </c>
      <c r="F315" s="4" t="s">
        <v>49</v>
      </c>
      <c r="G315" s="4">
        <v>3.0</v>
      </c>
      <c r="H315" s="4">
        <v>325.0</v>
      </c>
      <c r="I315" s="6">
        <v>5.09</v>
      </c>
      <c r="J315" s="4">
        <v>1.1</v>
      </c>
      <c r="K315" s="7">
        <v>3426.0</v>
      </c>
      <c r="L315" s="4">
        <v>396000.0</v>
      </c>
      <c r="M315" s="8" t="str">
        <f t="shared" si="1"/>
        <v>Lower</v>
      </c>
      <c r="N315" s="4">
        <v>6190000.0</v>
      </c>
      <c r="O315" s="4">
        <v>24.0</v>
      </c>
      <c r="P315" s="4">
        <v>3.2</v>
      </c>
      <c r="Q315" s="4" t="s">
        <v>40</v>
      </c>
      <c r="R315" s="4" t="s">
        <v>23</v>
      </c>
    </row>
    <row r="316" ht="15.75" customHeight="1">
      <c r="A316" s="4">
        <v>316.0</v>
      </c>
      <c r="B316" s="4" t="s">
        <v>513</v>
      </c>
      <c r="C316" s="4" t="s">
        <v>19</v>
      </c>
      <c r="D316" s="4" t="s">
        <v>20</v>
      </c>
      <c r="E316" s="4" t="s">
        <v>126</v>
      </c>
      <c r="F316" s="4" t="s">
        <v>21</v>
      </c>
      <c r="G316" s="4">
        <v>8.2</v>
      </c>
      <c r="H316" s="4">
        <v>742.0</v>
      </c>
      <c r="I316" s="6">
        <v>37524.0</v>
      </c>
      <c r="J316" s="4">
        <v>1.2</v>
      </c>
      <c r="K316" s="7">
        <v>15155.0</v>
      </c>
      <c r="L316" s="4">
        <v>1370000.0</v>
      </c>
      <c r="M316" s="8" t="str">
        <f t="shared" si="1"/>
        <v>Mid</v>
      </c>
      <c r="N316" s="4">
        <v>6.95E7</v>
      </c>
      <c r="O316" s="4">
        <v>119.0</v>
      </c>
      <c r="P316" s="4">
        <v>5.3</v>
      </c>
      <c r="Q316" s="4" t="s">
        <v>28</v>
      </c>
      <c r="R316" s="4" t="s">
        <v>28</v>
      </c>
    </row>
    <row r="317" ht="15.75" customHeight="1">
      <c r="A317" s="4">
        <v>317.0</v>
      </c>
      <c r="B317" s="4" t="s">
        <v>514</v>
      </c>
      <c r="C317" s="4" t="s">
        <v>80</v>
      </c>
      <c r="D317" s="4" t="s">
        <v>20</v>
      </c>
      <c r="E317" s="4" t="s">
        <v>49</v>
      </c>
      <c r="F317" s="4" t="s">
        <v>193</v>
      </c>
      <c r="G317" s="4">
        <v>3.1</v>
      </c>
      <c r="H317" s="5">
        <v>2159.0</v>
      </c>
      <c r="I317" s="6">
        <v>57369.0</v>
      </c>
      <c r="J317" s="4">
        <v>1.2</v>
      </c>
      <c r="K317" s="6">
        <v>1.85</v>
      </c>
      <c r="L317" s="4">
        <v>1510000.0</v>
      </c>
      <c r="M317" s="8" t="str">
        <f t="shared" si="1"/>
        <v>Mid</v>
      </c>
      <c r="N317" s="4">
        <v>4.31E7</v>
      </c>
      <c r="O317" s="4">
        <v>32.0</v>
      </c>
      <c r="P317" s="4">
        <v>1.5</v>
      </c>
      <c r="Q317" s="4" t="s">
        <v>28</v>
      </c>
      <c r="R317" s="4" t="s">
        <v>29</v>
      </c>
    </row>
    <row r="318" ht="15.75" customHeight="1">
      <c r="A318" s="4">
        <v>318.0</v>
      </c>
      <c r="B318" s="4" t="s">
        <v>515</v>
      </c>
      <c r="C318" s="4" t="s">
        <v>19</v>
      </c>
      <c r="D318" s="4" t="s">
        <v>20</v>
      </c>
      <c r="E318" s="4" t="s">
        <v>85</v>
      </c>
      <c r="F318" s="4" t="s">
        <v>516</v>
      </c>
      <c r="G318" s="4">
        <v>4.8</v>
      </c>
      <c r="H318" s="4">
        <v>241.0</v>
      </c>
      <c r="I318" s="6">
        <v>8396.0</v>
      </c>
      <c r="J318" s="4">
        <v>1.8</v>
      </c>
      <c r="K318" s="7">
        <v>7117.0</v>
      </c>
      <c r="L318" s="4">
        <v>459000.0</v>
      </c>
      <c r="M318" s="8" t="str">
        <f t="shared" si="1"/>
        <v>Lower</v>
      </c>
      <c r="N318" s="4">
        <v>1.19E7</v>
      </c>
      <c r="O318" s="4">
        <v>334.0</v>
      </c>
      <c r="P318" s="4">
        <v>4.4</v>
      </c>
      <c r="Q318" s="4" t="s">
        <v>40</v>
      </c>
      <c r="R318" s="4" t="s">
        <v>28</v>
      </c>
    </row>
    <row r="319" ht="15.75" customHeight="1">
      <c r="A319" s="4">
        <v>319.0</v>
      </c>
      <c r="B319" s="4" t="s">
        <v>517</v>
      </c>
      <c r="C319" s="4" t="s">
        <v>54</v>
      </c>
      <c r="D319" s="4" t="s">
        <v>20</v>
      </c>
      <c r="E319" s="4" t="s">
        <v>59</v>
      </c>
      <c r="F319" s="4" t="s">
        <v>21</v>
      </c>
      <c r="G319" s="4">
        <v>7.1</v>
      </c>
      <c r="H319" s="4">
        <v>564.0</v>
      </c>
      <c r="I319" s="6">
        <v>7831.0</v>
      </c>
      <c r="J319" s="4">
        <v>1.9</v>
      </c>
      <c r="K319" s="7">
        <v>6844.0</v>
      </c>
      <c r="L319" s="4">
        <v>550000.0</v>
      </c>
      <c r="M319" s="8" t="str">
        <f t="shared" si="1"/>
        <v>Mid</v>
      </c>
      <c r="N319" s="4">
        <v>7640000.0</v>
      </c>
      <c r="O319" s="4">
        <v>65.0</v>
      </c>
      <c r="P319" s="4">
        <v>4.3</v>
      </c>
      <c r="Q319" s="4" t="s">
        <v>36</v>
      </c>
      <c r="R319" s="4" t="s">
        <v>29</v>
      </c>
    </row>
    <row r="320" ht="15.75" customHeight="1">
      <c r="A320" s="4">
        <v>320.0</v>
      </c>
      <c r="B320" s="4" t="s">
        <v>518</v>
      </c>
      <c r="C320" s="4" t="s">
        <v>39</v>
      </c>
      <c r="D320" s="4" t="s">
        <v>20</v>
      </c>
      <c r="E320" s="4" t="s">
        <v>414</v>
      </c>
      <c r="F320" s="4" t="s">
        <v>519</v>
      </c>
      <c r="G320" s="4">
        <v>3.7</v>
      </c>
      <c r="H320" s="4">
        <v>399.0</v>
      </c>
      <c r="I320" s="6">
        <v>1541.0</v>
      </c>
      <c r="J320" s="4">
        <v>1.4</v>
      </c>
      <c r="K320" s="7">
        <v>2653.0</v>
      </c>
      <c r="L320" s="4">
        <v>289000.0</v>
      </c>
      <c r="M320" s="8" t="str">
        <f t="shared" si="1"/>
        <v>Lower</v>
      </c>
      <c r="N320" s="4">
        <v>1110000.0</v>
      </c>
      <c r="O320" s="4">
        <v>52.0</v>
      </c>
      <c r="P320" s="4">
        <v>2.4</v>
      </c>
      <c r="Q320" s="4" t="s">
        <v>28</v>
      </c>
      <c r="R320" s="4" t="s">
        <v>28</v>
      </c>
    </row>
    <row r="321" ht="15.75" customHeight="1">
      <c r="A321" s="4">
        <v>321.0</v>
      </c>
      <c r="B321" s="4" t="s">
        <v>520</v>
      </c>
      <c r="C321" s="4" t="s">
        <v>56</v>
      </c>
      <c r="D321" s="4" t="s">
        <v>20</v>
      </c>
      <c r="E321" s="4" t="s">
        <v>57</v>
      </c>
      <c r="F321" s="4" t="s">
        <v>46</v>
      </c>
      <c r="G321" s="4">
        <v>7.4</v>
      </c>
      <c r="H321" s="4">
        <v>487.0</v>
      </c>
      <c r="I321" s="6">
        <v>38575.0</v>
      </c>
      <c r="J321" s="4">
        <v>1.4</v>
      </c>
      <c r="K321" s="7">
        <v>10052.0</v>
      </c>
      <c r="L321" s="4">
        <v>732000.0</v>
      </c>
      <c r="M321" s="8" t="str">
        <f t="shared" si="1"/>
        <v>Mid</v>
      </c>
      <c r="N321" s="4">
        <v>5.55E7</v>
      </c>
      <c r="O321" s="4">
        <v>198.0</v>
      </c>
      <c r="P321" s="4">
        <v>3.5</v>
      </c>
      <c r="Q321" s="4" t="s">
        <v>28</v>
      </c>
      <c r="R321" s="4" t="s">
        <v>36</v>
      </c>
    </row>
    <row r="322" ht="15.75" customHeight="1">
      <c r="A322" s="4">
        <v>322.0</v>
      </c>
      <c r="B322" s="4" t="s">
        <v>521</v>
      </c>
      <c r="C322" s="4" t="s">
        <v>19</v>
      </c>
      <c r="D322" s="4" t="s">
        <v>20</v>
      </c>
      <c r="E322" s="4" t="s">
        <v>42</v>
      </c>
      <c r="F322" s="4" t="s">
        <v>21</v>
      </c>
      <c r="G322" s="4">
        <v>4.7</v>
      </c>
      <c r="H322" s="4">
        <v>3.81</v>
      </c>
      <c r="I322" s="6">
        <v>47258.0</v>
      </c>
      <c r="J322" s="4">
        <v>1.5</v>
      </c>
      <c r="K322" s="7">
        <v>6727.0</v>
      </c>
      <c r="L322" s="4">
        <v>5280000.0</v>
      </c>
      <c r="M322" s="8" t="str">
        <f t="shared" si="1"/>
        <v>Higher</v>
      </c>
      <c r="N322" s="4">
        <v>6.55E7</v>
      </c>
      <c r="O322" s="4">
        <v>129.0</v>
      </c>
      <c r="P322" s="4">
        <v>4.6</v>
      </c>
      <c r="Q322" s="4" t="s">
        <v>24</v>
      </c>
      <c r="R322" s="4" t="s">
        <v>32</v>
      </c>
    </row>
    <row r="323" ht="15.75" customHeight="1">
      <c r="A323" s="4">
        <v>323.0</v>
      </c>
      <c r="B323" s="4" t="s">
        <v>522</v>
      </c>
      <c r="C323" s="4" t="s">
        <v>54</v>
      </c>
      <c r="D323" s="4" t="s">
        <v>20</v>
      </c>
      <c r="E323" s="4" t="s">
        <v>236</v>
      </c>
      <c r="F323" s="4" t="s">
        <v>374</v>
      </c>
      <c r="G323" s="4">
        <v>2.6</v>
      </c>
      <c r="H323" s="4">
        <v>27.0</v>
      </c>
      <c r="I323" s="6">
        <v>6393.0</v>
      </c>
      <c r="J323" s="4">
        <v>1.0</v>
      </c>
      <c r="K323" s="6">
        <v>413.0</v>
      </c>
      <c r="L323" s="4">
        <v>4300.0</v>
      </c>
      <c r="M323" s="8" t="str">
        <f t="shared" si="1"/>
        <v>Lower</v>
      </c>
      <c r="N323" s="4">
        <v>998000.0</v>
      </c>
      <c r="O323" s="4">
        <v>15.0</v>
      </c>
      <c r="P323" s="4">
        <v>0.7</v>
      </c>
      <c r="Q323" s="4" t="s">
        <v>32</v>
      </c>
      <c r="R323" s="4" t="s">
        <v>36</v>
      </c>
    </row>
    <row r="324" ht="15.75" customHeight="1">
      <c r="A324" s="4">
        <v>324.0</v>
      </c>
      <c r="B324" s="4" t="s">
        <v>523</v>
      </c>
      <c r="C324" s="4" t="s">
        <v>19</v>
      </c>
      <c r="D324" s="4" t="s">
        <v>20</v>
      </c>
      <c r="E324" s="4" t="s">
        <v>62</v>
      </c>
      <c r="F324" s="4" t="s">
        <v>21</v>
      </c>
      <c r="G324" s="4">
        <v>7.0</v>
      </c>
      <c r="H324" s="4">
        <v>342.0</v>
      </c>
      <c r="I324" s="6">
        <v>4862.0</v>
      </c>
      <c r="J324" s="4">
        <v>1.7</v>
      </c>
      <c r="K324" s="7">
        <v>12177.0</v>
      </c>
      <c r="L324" s="4">
        <v>624000.0</v>
      </c>
      <c r="M324" s="8" t="str">
        <f t="shared" si="1"/>
        <v>Mid</v>
      </c>
      <c r="N324" s="4">
        <v>8860000.0</v>
      </c>
      <c r="O324" s="4">
        <v>194.0</v>
      </c>
      <c r="P324" s="4">
        <v>4.5</v>
      </c>
      <c r="Q324" s="4" t="s">
        <v>40</v>
      </c>
      <c r="R324" s="4" t="s">
        <v>29</v>
      </c>
    </row>
    <row r="325" ht="15.75" customHeight="1">
      <c r="A325" s="4">
        <v>325.0</v>
      </c>
      <c r="B325" s="4" t="s">
        <v>524</v>
      </c>
      <c r="C325" s="4" t="s">
        <v>45</v>
      </c>
      <c r="D325" s="4" t="s">
        <v>20</v>
      </c>
      <c r="E325" s="4" t="s">
        <v>31</v>
      </c>
      <c r="F325" s="4" t="s">
        <v>69</v>
      </c>
      <c r="G325" s="4">
        <v>6.3</v>
      </c>
      <c r="H325" s="4">
        <v>455.0</v>
      </c>
      <c r="I325" s="6">
        <v>14985.0</v>
      </c>
      <c r="J325" s="4">
        <v>1.8</v>
      </c>
      <c r="K325" s="7">
        <v>11161.0</v>
      </c>
      <c r="L325" s="4">
        <v>859000.0</v>
      </c>
      <c r="M325" s="8" t="str">
        <f t="shared" si="1"/>
        <v>Mid</v>
      </c>
      <c r="N325" s="4">
        <v>2.73E7</v>
      </c>
      <c r="O325" s="4">
        <v>236.0</v>
      </c>
      <c r="P325" s="4">
        <v>4.6</v>
      </c>
      <c r="Q325" s="4" t="s">
        <v>29</v>
      </c>
      <c r="R325" s="4" t="s">
        <v>24</v>
      </c>
    </row>
    <row r="326" ht="15.75" customHeight="1">
      <c r="A326" s="4">
        <v>326.0</v>
      </c>
      <c r="B326" s="4" t="s">
        <v>525</v>
      </c>
      <c r="C326" s="4" t="s">
        <v>39</v>
      </c>
      <c r="D326" s="4" t="s">
        <v>51</v>
      </c>
      <c r="E326" s="4" t="s">
        <v>31</v>
      </c>
      <c r="F326" s="4" t="s">
        <v>141</v>
      </c>
      <c r="G326" s="4">
        <v>5.5</v>
      </c>
      <c r="H326" s="4">
        <v>764.0</v>
      </c>
      <c r="I326" s="6">
        <v>39372.0</v>
      </c>
      <c r="J326" s="4">
        <v>1.0</v>
      </c>
      <c r="K326" s="7">
        <v>4661.0</v>
      </c>
      <c r="L326" s="4">
        <v>679000.0</v>
      </c>
      <c r="M326" s="8" t="str">
        <f t="shared" si="1"/>
        <v>Mid</v>
      </c>
      <c r="N326" s="4">
        <v>3.5E7</v>
      </c>
      <c r="O326" s="4">
        <v>6.0</v>
      </c>
      <c r="P326" s="4">
        <v>2.3</v>
      </c>
      <c r="Q326" s="4" t="s">
        <v>24</v>
      </c>
      <c r="R326" s="4" t="s">
        <v>24</v>
      </c>
    </row>
    <row r="327" ht="15.75" customHeight="1">
      <c r="A327" s="4">
        <v>327.0</v>
      </c>
      <c r="B327" s="4" t="s">
        <v>526</v>
      </c>
      <c r="C327" s="4" t="s">
        <v>45</v>
      </c>
      <c r="D327" s="4" t="s">
        <v>20</v>
      </c>
      <c r="E327" s="4" t="s">
        <v>47</v>
      </c>
      <c r="F327" s="4" t="s">
        <v>69</v>
      </c>
      <c r="G327" s="4">
        <v>2.2</v>
      </c>
      <c r="H327" s="4">
        <v>730.0</v>
      </c>
      <c r="I327" s="6">
        <v>0.0</v>
      </c>
      <c r="J327" s="4">
        <v>1.2</v>
      </c>
      <c r="K327" s="6">
        <v>79.0</v>
      </c>
      <c r="L327" s="4">
        <v>29200.0</v>
      </c>
      <c r="M327" s="8" t="str">
        <f t="shared" si="1"/>
        <v>Lower</v>
      </c>
      <c r="N327" s="4">
        <v>0.0</v>
      </c>
      <c r="O327" s="4">
        <v>2.0</v>
      </c>
      <c r="P327" s="4">
        <v>1.0</v>
      </c>
      <c r="Q327" s="4" t="s">
        <v>24</v>
      </c>
      <c r="R327" s="4" t="s">
        <v>32</v>
      </c>
    </row>
    <row r="328" ht="15.75" customHeight="1">
      <c r="A328" s="4">
        <v>328.0</v>
      </c>
      <c r="B328" s="4" t="s">
        <v>527</v>
      </c>
      <c r="C328" s="4" t="s">
        <v>56</v>
      </c>
      <c r="D328" s="4" t="s">
        <v>20</v>
      </c>
      <c r="E328" s="4" t="s">
        <v>21</v>
      </c>
      <c r="F328" s="4" t="s">
        <v>42</v>
      </c>
      <c r="G328" s="4">
        <v>2.4</v>
      </c>
      <c r="H328" s="5">
        <v>4427.0</v>
      </c>
      <c r="I328" s="6">
        <v>0.0</v>
      </c>
      <c r="J328" s="4">
        <v>1.1</v>
      </c>
      <c r="K328" s="6">
        <v>529.0</v>
      </c>
      <c r="L328" s="4">
        <v>987000.0</v>
      </c>
      <c r="M328" s="8" t="str">
        <f t="shared" si="1"/>
        <v>Mid</v>
      </c>
      <c r="N328" s="4">
        <v>8.0</v>
      </c>
      <c r="O328" s="4">
        <v>16.0</v>
      </c>
      <c r="P328" s="4">
        <v>3.9</v>
      </c>
      <c r="Q328" s="4" t="s">
        <v>29</v>
      </c>
      <c r="R328" s="4" t="s">
        <v>32</v>
      </c>
    </row>
    <row r="329" ht="15.75" customHeight="1">
      <c r="A329" s="4">
        <v>329.0</v>
      </c>
      <c r="B329" s="4" t="s">
        <v>528</v>
      </c>
      <c r="C329" s="4" t="s">
        <v>61</v>
      </c>
      <c r="D329" s="4" t="s">
        <v>20</v>
      </c>
      <c r="E329" s="4" t="s">
        <v>47</v>
      </c>
      <c r="F329" s="4" t="s">
        <v>126</v>
      </c>
      <c r="G329" s="4">
        <v>4.7</v>
      </c>
      <c r="H329" s="5">
        <v>1005.0</v>
      </c>
      <c r="I329" s="6">
        <v>459.0</v>
      </c>
      <c r="J329" s="4">
        <v>1.1</v>
      </c>
      <c r="K329" s="7">
        <v>1976.0</v>
      </c>
      <c r="L329" s="4">
        <v>435000.0</v>
      </c>
      <c r="M329" s="8" t="str">
        <f t="shared" si="1"/>
        <v>Lower</v>
      </c>
      <c r="N329" s="4">
        <v>199000.0</v>
      </c>
      <c r="O329" s="4">
        <v>56.0</v>
      </c>
      <c r="P329" s="4">
        <v>1.3</v>
      </c>
      <c r="Q329" s="4" t="s">
        <v>24</v>
      </c>
      <c r="R329" s="4" t="s">
        <v>29</v>
      </c>
    </row>
    <row r="330" ht="15.75" customHeight="1">
      <c r="A330" s="4">
        <v>330.0</v>
      </c>
      <c r="B330" s="4" t="s">
        <v>529</v>
      </c>
      <c r="C330" s="4" t="s">
        <v>61</v>
      </c>
      <c r="D330" s="4" t="s">
        <v>20</v>
      </c>
      <c r="E330" s="4" t="s">
        <v>47</v>
      </c>
      <c r="F330" s="4" t="s">
        <v>31</v>
      </c>
      <c r="G330" s="4">
        <v>7.5</v>
      </c>
      <c r="H330" s="4">
        <v>240.0</v>
      </c>
      <c r="I330" s="6">
        <v>1153.0</v>
      </c>
      <c r="J330" s="4">
        <v>1.3</v>
      </c>
      <c r="K330" s="7">
        <v>6594.0</v>
      </c>
      <c r="L330" s="4">
        <v>261000.0</v>
      </c>
      <c r="M330" s="8" t="str">
        <f t="shared" si="1"/>
        <v>Lower</v>
      </c>
      <c r="N330" s="4">
        <v>1250000.0</v>
      </c>
      <c r="O330" s="4">
        <v>80.0</v>
      </c>
      <c r="P330" s="4">
        <v>5.7</v>
      </c>
      <c r="Q330" s="4" t="s">
        <v>32</v>
      </c>
      <c r="R330" s="4" t="s">
        <v>29</v>
      </c>
    </row>
    <row r="331" ht="15.75" customHeight="1">
      <c r="A331" s="4">
        <v>331.0</v>
      </c>
      <c r="B331" s="4" t="s">
        <v>530</v>
      </c>
      <c r="C331" s="4" t="s">
        <v>19</v>
      </c>
      <c r="D331" s="4" t="s">
        <v>20</v>
      </c>
      <c r="E331" s="4" t="s">
        <v>267</v>
      </c>
      <c r="F331" s="4" t="s">
        <v>21</v>
      </c>
      <c r="G331" s="4">
        <v>6.2</v>
      </c>
      <c r="H331" s="4">
        <v>250.0</v>
      </c>
      <c r="I331" s="6">
        <v>1113.0</v>
      </c>
      <c r="J331" s="4">
        <v>1.3</v>
      </c>
      <c r="K331" s="7">
        <v>8169.0</v>
      </c>
      <c r="L331" s="4">
        <v>334000.0</v>
      </c>
      <c r="M331" s="8" t="str">
        <f t="shared" si="1"/>
        <v>Lower</v>
      </c>
      <c r="N331" s="4">
        <v>1570000.0</v>
      </c>
      <c r="O331" s="4">
        <v>294.0</v>
      </c>
      <c r="P331" s="4">
        <v>3.4</v>
      </c>
      <c r="Q331" s="4" t="s">
        <v>32</v>
      </c>
      <c r="R331" s="4" t="s">
        <v>29</v>
      </c>
    </row>
    <row r="332" ht="15.75" customHeight="1">
      <c r="A332" s="4">
        <v>332.0</v>
      </c>
      <c r="B332" s="4" t="s">
        <v>531</v>
      </c>
      <c r="C332" s="4" t="s">
        <v>56</v>
      </c>
      <c r="D332" s="4" t="s">
        <v>20</v>
      </c>
      <c r="E332" s="4" t="s">
        <v>64</v>
      </c>
      <c r="F332" s="4" t="s">
        <v>21</v>
      </c>
      <c r="G332" s="4">
        <v>3.8</v>
      </c>
      <c r="H332" s="4">
        <v>336.0</v>
      </c>
      <c r="I332" s="6">
        <v>12726.0</v>
      </c>
      <c r="J332" s="4">
        <v>2.0</v>
      </c>
      <c r="K332" s="7">
        <v>5836.0</v>
      </c>
      <c r="L332" s="4">
        <v>486000.0</v>
      </c>
      <c r="M332" s="8" t="str">
        <f t="shared" si="1"/>
        <v>Lower</v>
      </c>
      <c r="N332" s="4">
        <v>1.84E7</v>
      </c>
      <c r="O332" s="4">
        <v>42.0</v>
      </c>
      <c r="P332" s="4">
        <v>4.9</v>
      </c>
      <c r="Q332" s="4" t="s">
        <v>23</v>
      </c>
      <c r="R332" s="4" t="s">
        <v>24</v>
      </c>
    </row>
    <row r="333" ht="15.75" customHeight="1">
      <c r="A333" s="4">
        <v>333.0</v>
      </c>
      <c r="B333" s="4" t="s">
        <v>532</v>
      </c>
      <c r="C333" s="4" t="s">
        <v>199</v>
      </c>
      <c r="D333" s="4" t="s">
        <v>20</v>
      </c>
      <c r="E333" s="4" t="s">
        <v>59</v>
      </c>
      <c r="F333" s="4" t="s">
        <v>42</v>
      </c>
      <c r="G333" s="4">
        <v>5.7</v>
      </c>
      <c r="H333" s="4">
        <v>214.0</v>
      </c>
      <c r="I333" s="6">
        <v>6713.0</v>
      </c>
      <c r="J333" s="4">
        <v>1.4</v>
      </c>
      <c r="K333" s="7">
        <v>5081.0</v>
      </c>
      <c r="L333" s="4">
        <v>188000.0</v>
      </c>
      <c r="M333" s="8" t="str">
        <f t="shared" si="1"/>
        <v>Lower</v>
      </c>
      <c r="N333" s="4">
        <v>5900000.0</v>
      </c>
      <c r="O333" s="4">
        <v>38.0</v>
      </c>
      <c r="P333" s="4">
        <v>4.2</v>
      </c>
      <c r="Q333" s="4" t="s">
        <v>28</v>
      </c>
      <c r="R333" s="4" t="s">
        <v>29</v>
      </c>
    </row>
    <row r="334" ht="15.75" customHeight="1">
      <c r="A334" s="4">
        <v>334.0</v>
      </c>
      <c r="B334" s="4" t="s">
        <v>533</v>
      </c>
      <c r="C334" s="4" t="s">
        <v>80</v>
      </c>
      <c r="D334" s="4" t="s">
        <v>20</v>
      </c>
      <c r="E334" s="4" t="s">
        <v>31</v>
      </c>
      <c r="F334" s="4" t="s">
        <v>88</v>
      </c>
      <c r="G334" s="4">
        <v>6.5</v>
      </c>
      <c r="H334" s="4">
        <v>495.0</v>
      </c>
      <c r="I334" s="6">
        <v>803.0</v>
      </c>
      <c r="J334" s="4">
        <v>1.3</v>
      </c>
      <c r="K334" s="7">
        <v>4212.0</v>
      </c>
      <c r="L334" s="4">
        <v>365000.0</v>
      </c>
      <c r="M334" s="8" t="str">
        <f t="shared" si="1"/>
        <v>Lower</v>
      </c>
      <c r="N334" s="4">
        <v>2570000.0</v>
      </c>
      <c r="O334" s="4">
        <v>15.0</v>
      </c>
      <c r="P334" s="4">
        <v>1.9</v>
      </c>
      <c r="Q334" s="4" t="s">
        <v>32</v>
      </c>
      <c r="R334" s="4" t="s">
        <v>29</v>
      </c>
    </row>
    <row r="335" ht="15.75" customHeight="1">
      <c r="A335" s="4">
        <v>335.0</v>
      </c>
      <c r="B335" s="4" t="s">
        <v>534</v>
      </c>
      <c r="C335" s="4" t="s">
        <v>80</v>
      </c>
      <c r="D335" s="4" t="s">
        <v>20</v>
      </c>
      <c r="E335" s="4" t="s">
        <v>21</v>
      </c>
      <c r="F335" s="4" t="s">
        <v>71</v>
      </c>
      <c r="G335" s="4">
        <v>5.2</v>
      </c>
      <c r="H335" s="4">
        <v>595.0</v>
      </c>
      <c r="I335" s="6">
        <v>0.0</v>
      </c>
      <c r="J335" s="4">
        <v>1.5</v>
      </c>
      <c r="K335" s="6">
        <v>268.0</v>
      </c>
      <c r="L335" s="4">
        <v>28600.0</v>
      </c>
      <c r="M335" s="8" t="str">
        <f t="shared" si="1"/>
        <v>Lower</v>
      </c>
      <c r="N335" s="4">
        <v>0.0</v>
      </c>
      <c r="O335" s="4">
        <v>21.0</v>
      </c>
      <c r="P335" s="4">
        <v>0.7</v>
      </c>
      <c r="Q335" s="4" t="s">
        <v>36</v>
      </c>
      <c r="R335" s="4" t="s">
        <v>36</v>
      </c>
    </row>
    <row r="336" ht="15.75" customHeight="1">
      <c r="A336" s="4">
        <v>336.0</v>
      </c>
      <c r="B336" s="4" t="s">
        <v>535</v>
      </c>
      <c r="C336" s="4" t="s">
        <v>39</v>
      </c>
      <c r="D336" s="4" t="s">
        <v>20</v>
      </c>
      <c r="E336" s="4" t="s">
        <v>31</v>
      </c>
      <c r="F336" s="4" t="s">
        <v>69</v>
      </c>
      <c r="G336" s="4">
        <v>3.5</v>
      </c>
      <c r="H336" s="4">
        <v>449.0</v>
      </c>
      <c r="I336" s="6">
        <v>6854.0</v>
      </c>
      <c r="J336" s="4">
        <v>1.1</v>
      </c>
      <c r="K336" s="7">
        <v>6807.0</v>
      </c>
      <c r="L336" s="4">
        <v>789000.0</v>
      </c>
      <c r="M336" s="8" t="str">
        <f t="shared" si="1"/>
        <v>Mid</v>
      </c>
      <c r="N336" s="4">
        <v>1.2E7</v>
      </c>
      <c r="O336" s="4">
        <v>64.0</v>
      </c>
      <c r="P336" s="4">
        <v>5.5</v>
      </c>
      <c r="Q336" s="4" t="s">
        <v>29</v>
      </c>
      <c r="R336" s="4" t="s">
        <v>40</v>
      </c>
    </row>
    <row r="337" ht="15.75" customHeight="1">
      <c r="A337" s="4">
        <v>337.0</v>
      </c>
      <c r="B337" s="4" t="s">
        <v>536</v>
      </c>
      <c r="C337" s="4" t="s">
        <v>73</v>
      </c>
      <c r="D337" s="4" t="s">
        <v>20</v>
      </c>
      <c r="E337" s="4" t="s">
        <v>21</v>
      </c>
      <c r="F337" s="4" t="s">
        <v>183</v>
      </c>
      <c r="G337" s="4">
        <v>16.1</v>
      </c>
      <c r="H337" s="4">
        <v>80.0</v>
      </c>
      <c r="I337" s="6">
        <v>29.42</v>
      </c>
      <c r="J337" s="4">
        <v>1.5</v>
      </c>
      <c r="K337" s="7">
        <v>44732.0</v>
      </c>
      <c r="L337" s="4">
        <v>175000.0</v>
      </c>
      <c r="M337" s="8" t="str">
        <f t="shared" si="1"/>
        <v>Lower</v>
      </c>
      <c r="N337" s="4">
        <v>7.33E7</v>
      </c>
      <c r="O337" s="4">
        <v>277.0</v>
      </c>
      <c r="P337" s="4">
        <v>6.9</v>
      </c>
      <c r="Q337" s="4" t="s">
        <v>36</v>
      </c>
      <c r="R337" s="4" t="s">
        <v>24</v>
      </c>
    </row>
    <row r="338" ht="15.75" customHeight="1">
      <c r="A338" s="4">
        <v>338.0</v>
      </c>
      <c r="B338" s="4" t="s">
        <v>537</v>
      </c>
      <c r="C338" s="4" t="s">
        <v>39</v>
      </c>
      <c r="D338" s="4" t="s">
        <v>20</v>
      </c>
      <c r="E338" s="4" t="s">
        <v>59</v>
      </c>
      <c r="F338" s="4" t="s">
        <v>42</v>
      </c>
      <c r="G338" s="4">
        <v>4.0</v>
      </c>
      <c r="H338" s="5">
        <v>2116.0</v>
      </c>
      <c r="I338" s="6">
        <v>35555.0</v>
      </c>
      <c r="J338" s="4">
        <v>1.3</v>
      </c>
      <c r="K338" s="7">
        <v>4691.0</v>
      </c>
      <c r="L338" s="4">
        <v>2490000.0</v>
      </c>
      <c r="M338" s="8" t="str">
        <f t="shared" si="1"/>
        <v>Mid</v>
      </c>
      <c r="N338" s="4">
        <v>4.18E7</v>
      </c>
      <c r="O338" s="4">
        <v>74.0</v>
      </c>
      <c r="P338" s="4">
        <v>4.4</v>
      </c>
      <c r="Q338" s="4" t="s">
        <v>40</v>
      </c>
      <c r="R338" s="4" t="s">
        <v>29</v>
      </c>
    </row>
    <row r="339" ht="15.75" customHeight="1">
      <c r="A339" s="4">
        <v>339.0</v>
      </c>
      <c r="B339" s="4" t="s">
        <v>538</v>
      </c>
      <c r="C339" s="4" t="s">
        <v>19</v>
      </c>
      <c r="D339" s="4" t="s">
        <v>20</v>
      </c>
      <c r="E339" s="4" t="s">
        <v>46</v>
      </c>
      <c r="F339" s="4" t="s">
        <v>71</v>
      </c>
      <c r="G339" s="4">
        <v>9.2</v>
      </c>
      <c r="H339" s="4">
        <v>226.0</v>
      </c>
      <c r="I339" s="6">
        <v>15728.0</v>
      </c>
      <c r="J339" s="4">
        <v>1.1</v>
      </c>
      <c r="K339" s="7">
        <v>12889.0</v>
      </c>
      <c r="L339" s="4">
        <v>314000.0</v>
      </c>
      <c r="M339" s="8" t="str">
        <f t="shared" si="1"/>
        <v>Lower</v>
      </c>
      <c r="N339" s="4">
        <v>2.18E7</v>
      </c>
      <c r="O339" s="4">
        <v>34.0</v>
      </c>
      <c r="P339" s="4">
        <v>4.2</v>
      </c>
      <c r="Q339" s="4" t="s">
        <v>36</v>
      </c>
      <c r="R339" s="4" t="s">
        <v>23</v>
      </c>
    </row>
    <row r="340" ht="15.75" customHeight="1">
      <c r="A340" s="4">
        <v>340.0</v>
      </c>
      <c r="B340" s="4" t="s">
        <v>539</v>
      </c>
      <c r="C340" s="4" t="s">
        <v>39</v>
      </c>
      <c r="D340" s="4" t="s">
        <v>51</v>
      </c>
      <c r="E340" s="4" t="s">
        <v>193</v>
      </c>
      <c r="F340" s="4" t="s">
        <v>194</v>
      </c>
      <c r="G340" s="4">
        <v>3.9</v>
      </c>
      <c r="H340" s="4">
        <v>733.0</v>
      </c>
      <c r="I340" s="6">
        <v>89003.0</v>
      </c>
      <c r="J340" s="4">
        <v>1.0</v>
      </c>
      <c r="K340" s="6">
        <v>671.0</v>
      </c>
      <c r="L340" s="4">
        <v>122000.0</v>
      </c>
      <c r="M340" s="8" t="str">
        <f t="shared" si="1"/>
        <v>Lower</v>
      </c>
      <c r="N340" s="4">
        <v>1.48E7</v>
      </c>
      <c r="O340" s="4">
        <v>5.0</v>
      </c>
      <c r="P340" s="4">
        <v>0.8</v>
      </c>
      <c r="Q340" s="4" t="s">
        <v>28</v>
      </c>
      <c r="R340" s="4" t="s">
        <v>29</v>
      </c>
    </row>
    <row r="341" ht="15.75" customHeight="1">
      <c r="A341" s="4">
        <v>341.0</v>
      </c>
      <c r="B341" s="4" t="s">
        <v>540</v>
      </c>
      <c r="C341" s="4" t="s">
        <v>39</v>
      </c>
      <c r="D341" s="4" t="s">
        <v>20</v>
      </c>
      <c r="E341" s="4" t="s">
        <v>21</v>
      </c>
      <c r="F341" s="4" t="s">
        <v>42</v>
      </c>
      <c r="G341" s="4">
        <v>3.0</v>
      </c>
      <c r="H341" s="5">
        <v>2911.0</v>
      </c>
      <c r="I341" s="6">
        <v>7387.0</v>
      </c>
      <c r="J341" s="4">
        <v>2.0</v>
      </c>
      <c r="K341" s="7">
        <v>3798.0</v>
      </c>
      <c r="L341" s="4">
        <v>3260000.0</v>
      </c>
      <c r="M341" s="8" t="str">
        <f t="shared" si="1"/>
        <v>Higher</v>
      </c>
      <c r="N341" s="4">
        <v>8279999.0</v>
      </c>
      <c r="O341" s="4">
        <v>268.0</v>
      </c>
      <c r="P341" s="4">
        <v>3.7</v>
      </c>
      <c r="Q341" s="4" t="s">
        <v>40</v>
      </c>
      <c r="R341" s="4" t="s">
        <v>23</v>
      </c>
    </row>
    <row r="342" ht="15.75" customHeight="1">
      <c r="A342" s="4">
        <v>342.0</v>
      </c>
      <c r="B342" s="4" t="s">
        <v>541</v>
      </c>
      <c r="C342" s="4" t="s">
        <v>80</v>
      </c>
      <c r="D342" s="4" t="s">
        <v>20</v>
      </c>
      <c r="E342" s="4" t="s">
        <v>59</v>
      </c>
      <c r="F342" s="4" t="s">
        <v>71</v>
      </c>
      <c r="G342" s="4">
        <v>2.0</v>
      </c>
      <c r="H342" s="5">
        <v>6727.0</v>
      </c>
      <c r="I342" s="6">
        <v>0.0</v>
      </c>
      <c r="J342" s="4">
        <v>1.5</v>
      </c>
      <c r="K342" s="6">
        <v>10.0</v>
      </c>
      <c r="L342" s="4">
        <v>30300.0</v>
      </c>
      <c r="M342" s="8" t="str">
        <f t="shared" si="1"/>
        <v>Lower</v>
      </c>
      <c r="N342" s="4">
        <v>0.0</v>
      </c>
      <c r="O342" s="4">
        <v>3.0</v>
      </c>
      <c r="P342" s="4">
        <v>4.4</v>
      </c>
      <c r="Q342" s="4" t="s">
        <v>36</v>
      </c>
      <c r="R342" s="4" t="s">
        <v>24</v>
      </c>
    </row>
    <row r="343" ht="15.75" customHeight="1">
      <c r="A343" s="4">
        <v>343.0</v>
      </c>
      <c r="B343" s="4" t="s">
        <v>542</v>
      </c>
      <c r="C343" s="4" t="s">
        <v>19</v>
      </c>
      <c r="D343" s="4" t="s">
        <v>20</v>
      </c>
      <c r="E343" s="4" t="s">
        <v>31</v>
      </c>
      <c r="F343" s="4" t="s">
        <v>21</v>
      </c>
      <c r="G343" s="4">
        <v>8.5</v>
      </c>
      <c r="H343" s="4">
        <v>606.0</v>
      </c>
      <c r="I343" s="6">
        <v>1823.0</v>
      </c>
      <c r="J343" s="4">
        <v>1.1</v>
      </c>
      <c r="K343" s="7">
        <v>12738.0</v>
      </c>
      <c r="L343" s="4">
        <v>966000.0</v>
      </c>
      <c r="M343" s="8" t="str">
        <f t="shared" si="1"/>
        <v>Mid</v>
      </c>
      <c r="N343" s="4">
        <v>2910000.0</v>
      </c>
      <c r="O343" s="4">
        <v>73.0</v>
      </c>
      <c r="P343" s="4">
        <v>6.2</v>
      </c>
      <c r="Q343" s="4" t="s">
        <v>32</v>
      </c>
      <c r="R343" s="4" t="s">
        <v>36</v>
      </c>
    </row>
    <row r="344" ht="15.75" customHeight="1">
      <c r="A344" s="4">
        <v>344.0</v>
      </c>
      <c r="B344" s="4" t="s">
        <v>543</v>
      </c>
      <c r="C344" s="4" t="s">
        <v>19</v>
      </c>
      <c r="D344" s="4" t="s">
        <v>20</v>
      </c>
      <c r="E344" s="4" t="s">
        <v>21</v>
      </c>
      <c r="F344" s="4" t="s">
        <v>59</v>
      </c>
      <c r="G344" s="4">
        <v>4.8</v>
      </c>
      <c r="H344" s="4">
        <v>371.0</v>
      </c>
      <c r="I344" s="6">
        <v>6586.0</v>
      </c>
      <c r="J344" s="4">
        <v>1.7</v>
      </c>
      <c r="K344" s="7">
        <v>6199.0</v>
      </c>
      <c r="L344" s="4">
        <v>495000.0</v>
      </c>
      <c r="M344" s="8" t="str">
        <f t="shared" si="1"/>
        <v>Lower</v>
      </c>
      <c r="N344" s="4">
        <v>8790000.0</v>
      </c>
      <c r="O344" s="4">
        <v>290.0</v>
      </c>
      <c r="P344" s="4">
        <v>4.3</v>
      </c>
      <c r="Q344" s="4" t="s">
        <v>32</v>
      </c>
      <c r="R344" s="4" t="s">
        <v>36</v>
      </c>
    </row>
    <row r="345" ht="15.75" customHeight="1">
      <c r="A345" s="4">
        <v>345.0</v>
      </c>
      <c r="B345" s="4" t="s">
        <v>544</v>
      </c>
      <c r="C345" s="4" t="s">
        <v>56</v>
      </c>
      <c r="D345" s="4" t="s">
        <v>20</v>
      </c>
      <c r="E345" s="4" t="s">
        <v>545</v>
      </c>
      <c r="F345" s="4" t="s">
        <v>546</v>
      </c>
      <c r="G345" s="4">
        <v>7.0</v>
      </c>
      <c r="H345" s="4">
        <v>196.0</v>
      </c>
      <c r="I345" s="6">
        <v>20779.0</v>
      </c>
      <c r="J345" s="4">
        <v>1.5</v>
      </c>
      <c r="K345" s="7">
        <v>14745.0</v>
      </c>
      <c r="L345" s="4">
        <v>385000.0</v>
      </c>
      <c r="M345" s="8" t="str">
        <f t="shared" si="1"/>
        <v>Lower</v>
      </c>
      <c r="N345" s="4">
        <v>4.13E7</v>
      </c>
      <c r="O345" s="4">
        <v>157.0</v>
      </c>
      <c r="P345" s="4">
        <v>6.4</v>
      </c>
      <c r="Q345" s="4" t="s">
        <v>28</v>
      </c>
      <c r="R345" s="4" t="s">
        <v>23</v>
      </c>
    </row>
    <row r="346" ht="15.75" customHeight="1">
      <c r="A346" s="4">
        <v>346.0</v>
      </c>
      <c r="B346" s="4" t="s">
        <v>547</v>
      </c>
      <c r="C346" s="4" t="s">
        <v>54</v>
      </c>
      <c r="D346" s="4" t="s">
        <v>20</v>
      </c>
      <c r="E346" s="4" t="s">
        <v>71</v>
      </c>
      <c r="F346" s="4" t="s">
        <v>42</v>
      </c>
      <c r="G346" s="4">
        <v>23.8</v>
      </c>
      <c r="H346" s="4">
        <v>598.0</v>
      </c>
      <c r="I346" s="6">
        <v>24018.0</v>
      </c>
      <c r="J346" s="4">
        <v>9.3</v>
      </c>
      <c r="K346" s="6">
        <v>34.35</v>
      </c>
      <c r="L346" s="4">
        <v>568000.0</v>
      </c>
      <c r="M346" s="8" t="str">
        <f t="shared" si="1"/>
        <v>Mid</v>
      </c>
      <c r="N346" s="4">
        <v>2.14E7</v>
      </c>
      <c r="O346" s="4">
        <v>355.0</v>
      </c>
      <c r="P346" s="4">
        <v>4.2</v>
      </c>
      <c r="Q346" s="4" t="s">
        <v>24</v>
      </c>
      <c r="R346" s="4" t="s">
        <v>24</v>
      </c>
    </row>
    <row r="347" ht="15.75" customHeight="1">
      <c r="A347" s="4">
        <v>347.0</v>
      </c>
      <c r="B347" s="4" t="s">
        <v>548</v>
      </c>
      <c r="C347" s="4" t="s">
        <v>19</v>
      </c>
      <c r="D347" s="4" t="s">
        <v>20</v>
      </c>
      <c r="E347" s="4" t="s">
        <v>31</v>
      </c>
      <c r="F347" s="4" t="s">
        <v>22</v>
      </c>
      <c r="G347" s="4">
        <v>5.7</v>
      </c>
      <c r="H347" s="4">
        <v>553.0</v>
      </c>
      <c r="I347" s="6">
        <v>8635.0</v>
      </c>
      <c r="J347" s="4">
        <v>1.1</v>
      </c>
      <c r="K347" s="7">
        <v>6245.0</v>
      </c>
      <c r="L347" s="4">
        <v>580000.0</v>
      </c>
      <c r="M347" s="8" t="str">
        <f t="shared" si="1"/>
        <v>Mid</v>
      </c>
      <c r="N347" s="4">
        <v>9060000.0</v>
      </c>
      <c r="O347" s="4">
        <v>30.0</v>
      </c>
      <c r="P347" s="4">
        <v>3.1</v>
      </c>
      <c r="Q347" s="4" t="s">
        <v>32</v>
      </c>
      <c r="R347" s="4" t="s">
        <v>29</v>
      </c>
    </row>
    <row r="348" ht="15.75" customHeight="1">
      <c r="A348" s="4">
        <v>348.0</v>
      </c>
      <c r="B348" s="4" t="s">
        <v>549</v>
      </c>
      <c r="C348" s="4" t="s">
        <v>100</v>
      </c>
      <c r="D348" s="4" t="s">
        <v>20</v>
      </c>
      <c r="E348" s="4" t="s">
        <v>21</v>
      </c>
      <c r="F348" s="4" t="s">
        <v>193</v>
      </c>
      <c r="G348" s="4">
        <v>4.2</v>
      </c>
      <c r="H348" s="4">
        <v>321.0</v>
      </c>
      <c r="I348" s="6">
        <v>603.0</v>
      </c>
      <c r="J348" s="4">
        <v>2.7</v>
      </c>
      <c r="K348" s="7">
        <v>4756.0</v>
      </c>
      <c r="L348" s="4">
        <v>355000.0</v>
      </c>
      <c r="M348" s="8" t="str">
        <f t="shared" si="1"/>
        <v>Lower</v>
      </c>
      <c r="N348" s="4">
        <v>665000.0</v>
      </c>
      <c r="O348" s="4">
        <v>410.0</v>
      </c>
      <c r="P348" s="4">
        <v>4.2</v>
      </c>
      <c r="Q348" s="4" t="s">
        <v>28</v>
      </c>
      <c r="R348" s="4" t="s">
        <v>29</v>
      </c>
    </row>
    <row r="349" ht="15.75" customHeight="1">
      <c r="A349" s="4">
        <v>349.0</v>
      </c>
      <c r="B349" s="4" t="s">
        <v>550</v>
      </c>
      <c r="C349" s="4" t="s">
        <v>19</v>
      </c>
      <c r="D349" s="4" t="s">
        <v>20</v>
      </c>
      <c r="E349" s="4" t="s">
        <v>47</v>
      </c>
      <c r="F349" s="4" t="s">
        <v>95</v>
      </c>
      <c r="G349" s="4">
        <v>5.5</v>
      </c>
      <c r="H349" s="5">
        <v>1427.0</v>
      </c>
      <c r="I349" s="6">
        <v>26147.0</v>
      </c>
      <c r="J349" s="4">
        <v>1.2</v>
      </c>
      <c r="K349" s="7">
        <v>5773.0</v>
      </c>
      <c r="L349" s="4">
        <v>2049999.0</v>
      </c>
      <c r="M349" s="8" t="str">
        <f t="shared" si="1"/>
        <v>Mid</v>
      </c>
      <c r="N349" s="4">
        <v>6.24E7</v>
      </c>
      <c r="O349" s="4">
        <v>52.0</v>
      </c>
      <c r="P349" s="4">
        <v>2.7</v>
      </c>
      <c r="Q349" s="4" t="s">
        <v>40</v>
      </c>
      <c r="R349" s="4" t="s">
        <v>40</v>
      </c>
    </row>
    <row r="350" ht="15.75" customHeight="1">
      <c r="A350" s="4">
        <v>350.0</v>
      </c>
      <c r="B350" s="4" t="s">
        <v>551</v>
      </c>
      <c r="C350" s="4" t="s">
        <v>56</v>
      </c>
      <c r="D350" s="4" t="s">
        <v>20</v>
      </c>
      <c r="E350" s="4" t="s">
        <v>57</v>
      </c>
      <c r="F350" s="4" t="s">
        <v>21</v>
      </c>
      <c r="G350" s="4">
        <v>4.3</v>
      </c>
      <c r="H350" s="5">
        <v>1213.0</v>
      </c>
      <c r="I350" s="6">
        <v>63.0</v>
      </c>
      <c r="J350" s="4">
        <v>2.2</v>
      </c>
      <c r="K350" s="7">
        <v>1635.0</v>
      </c>
      <c r="L350" s="4">
        <v>466000.0</v>
      </c>
      <c r="M350" s="8" t="str">
        <f t="shared" si="1"/>
        <v>Lower</v>
      </c>
      <c r="N350" s="4">
        <v>24800.0</v>
      </c>
      <c r="O350" s="4">
        <v>89.0</v>
      </c>
      <c r="P350" s="4">
        <v>1.7</v>
      </c>
      <c r="Q350" s="4" t="s">
        <v>24</v>
      </c>
      <c r="R350" s="4" t="s">
        <v>36</v>
      </c>
    </row>
    <row r="351" ht="15.75" customHeight="1">
      <c r="A351" s="4">
        <v>351.0</v>
      </c>
      <c r="B351" s="4" t="s">
        <v>552</v>
      </c>
      <c r="C351" s="4" t="s">
        <v>80</v>
      </c>
      <c r="D351" s="4" t="s">
        <v>20</v>
      </c>
      <c r="E351" s="4" t="s">
        <v>59</v>
      </c>
      <c r="F351" s="4" t="s">
        <v>21</v>
      </c>
      <c r="G351" s="4">
        <v>2.9</v>
      </c>
      <c r="H351" s="4">
        <v>609.0</v>
      </c>
      <c r="I351" s="6">
        <v>1557.0</v>
      </c>
      <c r="J351" s="4">
        <v>1.7</v>
      </c>
      <c r="K351" s="7">
        <v>1835.0</v>
      </c>
      <c r="L351" s="4">
        <v>345000.0</v>
      </c>
      <c r="M351" s="8" t="str">
        <f t="shared" si="1"/>
        <v>Lower</v>
      </c>
      <c r="N351" s="4">
        <v>881000.0</v>
      </c>
      <c r="O351" s="4">
        <v>30.0</v>
      </c>
      <c r="P351" s="4">
        <v>1.7</v>
      </c>
      <c r="Q351" s="4" t="s">
        <v>36</v>
      </c>
      <c r="R351" s="4" t="s">
        <v>36</v>
      </c>
    </row>
    <row r="352" ht="15.75" customHeight="1">
      <c r="A352" s="4">
        <v>352.0</v>
      </c>
      <c r="B352" s="4" t="s">
        <v>553</v>
      </c>
      <c r="C352" s="4" t="s">
        <v>61</v>
      </c>
      <c r="D352" s="4" t="s">
        <v>20</v>
      </c>
      <c r="E352" s="4" t="s">
        <v>31</v>
      </c>
      <c r="F352" s="4" t="s">
        <v>126</v>
      </c>
      <c r="G352" s="4">
        <v>7.5</v>
      </c>
      <c r="H352" s="4">
        <v>85.0</v>
      </c>
      <c r="I352" s="6">
        <v>6458.0</v>
      </c>
      <c r="J352" s="4">
        <v>1.3</v>
      </c>
      <c r="K352" s="7">
        <v>15069.0</v>
      </c>
      <c r="L352" s="4">
        <v>177000.0</v>
      </c>
      <c r="M352" s="8" t="str">
        <f t="shared" si="1"/>
        <v>Lower</v>
      </c>
      <c r="N352" s="4">
        <v>1.34E7</v>
      </c>
      <c r="O352" s="4">
        <v>174.0</v>
      </c>
      <c r="P352" s="4">
        <v>5.1</v>
      </c>
      <c r="Q352" s="4" t="s">
        <v>40</v>
      </c>
      <c r="R352" s="4" t="s">
        <v>36</v>
      </c>
    </row>
    <row r="353" ht="15.75" customHeight="1">
      <c r="A353" s="4">
        <v>353.0</v>
      </c>
      <c r="B353" s="4" t="s">
        <v>554</v>
      </c>
      <c r="C353" s="4" t="s">
        <v>19</v>
      </c>
      <c r="D353" s="4" t="s">
        <v>20</v>
      </c>
      <c r="E353" s="4" t="s">
        <v>31</v>
      </c>
      <c r="F353" s="4" t="s">
        <v>555</v>
      </c>
      <c r="G353" s="4">
        <v>5.7</v>
      </c>
      <c r="H353" s="4">
        <v>553.0</v>
      </c>
      <c r="I353" s="6">
        <v>10187.0</v>
      </c>
      <c r="J353" s="4">
        <v>1.0</v>
      </c>
      <c r="K353" s="7">
        <v>5336.0</v>
      </c>
      <c r="L353" s="4">
        <v>524000.0</v>
      </c>
      <c r="M353" s="8" t="str">
        <f t="shared" si="1"/>
        <v>Mid</v>
      </c>
      <c r="N353" s="4">
        <v>9650000.0</v>
      </c>
      <c r="O353" s="4">
        <v>19.0</v>
      </c>
      <c r="P353" s="4">
        <v>2.5</v>
      </c>
      <c r="Q353" s="4" t="s">
        <v>28</v>
      </c>
      <c r="R353" s="4" t="s">
        <v>29</v>
      </c>
    </row>
    <row r="354" ht="15.75" customHeight="1">
      <c r="A354" s="4">
        <v>354.0</v>
      </c>
      <c r="B354" s="4" t="s">
        <v>556</v>
      </c>
      <c r="C354" s="4" t="s">
        <v>80</v>
      </c>
      <c r="D354" s="4" t="s">
        <v>20</v>
      </c>
      <c r="E354" s="4" t="s">
        <v>47</v>
      </c>
      <c r="F354" s="4" t="s">
        <v>31</v>
      </c>
      <c r="G354" s="4">
        <v>5.7</v>
      </c>
      <c r="H354" s="4">
        <v>644.0</v>
      </c>
      <c r="I354" s="6">
        <v>16366.0</v>
      </c>
      <c r="J354" s="4">
        <v>1.2</v>
      </c>
      <c r="K354" s="6">
        <v>5.53</v>
      </c>
      <c r="L354" s="4">
        <v>682000.0</v>
      </c>
      <c r="M354" s="8" t="str">
        <f t="shared" si="1"/>
        <v>Mid</v>
      </c>
      <c r="N354" s="4">
        <v>1.73E7</v>
      </c>
      <c r="O354" s="4">
        <v>48.0</v>
      </c>
      <c r="P354" s="4">
        <v>2.9</v>
      </c>
      <c r="Q354" s="4" t="s">
        <v>40</v>
      </c>
      <c r="R354" s="4" t="s">
        <v>29</v>
      </c>
    </row>
    <row r="355" ht="15.75" customHeight="1">
      <c r="A355" s="4">
        <v>355.0</v>
      </c>
      <c r="B355" s="4" t="s">
        <v>557</v>
      </c>
      <c r="C355" s="4" t="s">
        <v>45</v>
      </c>
      <c r="D355" s="4" t="s">
        <v>20</v>
      </c>
      <c r="E355" s="4" t="s">
        <v>21</v>
      </c>
      <c r="F355" s="4" t="s">
        <v>558</v>
      </c>
      <c r="G355" s="4">
        <v>2.3</v>
      </c>
      <c r="H355" s="5">
        <v>3445.0</v>
      </c>
      <c r="I355" s="6">
        <v>4.0</v>
      </c>
      <c r="J355" s="4">
        <v>1.0</v>
      </c>
      <c r="K355" s="6">
        <v>231.0</v>
      </c>
      <c r="L355" s="4">
        <v>345000.0</v>
      </c>
      <c r="M355" s="8" t="str">
        <f t="shared" si="1"/>
        <v>Lower</v>
      </c>
      <c r="N355" s="4">
        <v>350.0</v>
      </c>
      <c r="O355" s="4">
        <v>2.0</v>
      </c>
      <c r="P355" s="4">
        <v>0.7</v>
      </c>
      <c r="Q355" s="4" t="s">
        <v>29</v>
      </c>
      <c r="R355" s="4" t="s">
        <v>29</v>
      </c>
    </row>
    <row r="356" ht="15.75" customHeight="1">
      <c r="A356" s="4">
        <v>356.0</v>
      </c>
      <c r="B356" s="4" t="s">
        <v>559</v>
      </c>
      <c r="C356" s="4" t="s">
        <v>61</v>
      </c>
      <c r="D356" s="4" t="s">
        <v>20</v>
      </c>
      <c r="E356" s="4" t="s">
        <v>106</v>
      </c>
      <c r="F356" s="4" t="s">
        <v>59</v>
      </c>
      <c r="G356" s="4">
        <v>5.4</v>
      </c>
      <c r="H356" s="4">
        <v>862.0</v>
      </c>
      <c r="I356" s="6">
        <v>0.0</v>
      </c>
      <c r="J356" s="4">
        <v>1.1</v>
      </c>
      <c r="K356" s="7">
        <v>1004.0</v>
      </c>
      <c r="L356" s="4">
        <v>178000.0</v>
      </c>
      <c r="M356" s="8" t="str">
        <f t="shared" si="1"/>
        <v>Lower</v>
      </c>
      <c r="N356" s="4">
        <v>272.0</v>
      </c>
      <c r="O356" s="4">
        <v>20.0</v>
      </c>
      <c r="P356" s="4">
        <v>1.9</v>
      </c>
      <c r="Q356" s="4" t="s">
        <v>32</v>
      </c>
      <c r="R356" s="4" t="s">
        <v>29</v>
      </c>
    </row>
    <row r="357" ht="15.75" customHeight="1">
      <c r="A357" s="4">
        <v>357.0</v>
      </c>
      <c r="B357" s="4" t="s">
        <v>560</v>
      </c>
      <c r="C357" s="4" t="s">
        <v>19</v>
      </c>
      <c r="D357" s="4" t="s">
        <v>20</v>
      </c>
      <c r="E357" s="4" t="s">
        <v>21</v>
      </c>
      <c r="F357" s="4" t="s">
        <v>561</v>
      </c>
      <c r="G357" s="4">
        <v>5.2</v>
      </c>
      <c r="H357" s="5">
        <v>2455.0</v>
      </c>
      <c r="I357" s="6">
        <v>26988.0</v>
      </c>
      <c r="J357" s="4">
        <v>1.5</v>
      </c>
      <c r="K357" s="7">
        <v>9722.0</v>
      </c>
      <c r="L357" s="4">
        <v>5400000.0</v>
      </c>
      <c r="M357" s="8" t="str">
        <f t="shared" si="1"/>
        <v>Higher</v>
      </c>
      <c r="N357" s="4">
        <v>5.93E7</v>
      </c>
      <c r="O357" s="4">
        <v>460.0</v>
      </c>
      <c r="P357" s="4">
        <v>6.2</v>
      </c>
      <c r="Q357" s="4" t="s">
        <v>32</v>
      </c>
      <c r="R357" s="4" t="s">
        <v>23</v>
      </c>
    </row>
    <row r="358" ht="15.75" customHeight="1">
      <c r="A358" s="4">
        <v>358.0</v>
      </c>
      <c r="B358" s="4" t="s">
        <v>562</v>
      </c>
      <c r="C358" s="4" t="s">
        <v>80</v>
      </c>
      <c r="D358" s="4" t="s">
        <v>20</v>
      </c>
      <c r="E358" s="4" t="s">
        <v>88</v>
      </c>
      <c r="F358" s="4" t="s">
        <v>69</v>
      </c>
      <c r="G358" s="4">
        <v>21.6</v>
      </c>
      <c r="H358" s="4">
        <v>92.0</v>
      </c>
      <c r="I358" s="6">
        <v>25.0</v>
      </c>
      <c r="J358" s="4">
        <v>1.0</v>
      </c>
      <c r="K358" s="7">
        <v>5714.0</v>
      </c>
      <c r="L358" s="4">
        <v>16100.0</v>
      </c>
      <c r="M358" s="8" t="str">
        <f t="shared" si="1"/>
        <v>Lower</v>
      </c>
      <c r="N358" s="4">
        <v>7900.0</v>
      </c>
      <c r="O358" s="4">
        <v>3.0</v>
      </c>
      <c r="P358" s="4">
        <v>0.8</v>
      </c>
      <c r="Q358" s="4" t="s">
        <v>28</v>
      </c>
      <c r="R358" s="4" t="s">
        <v>23</v>
      </c>
    </row>
    <row r="359" ht="15.75" customHeight="1">
      <c r="A359" s="4">
        <v>359.0</v>
      </c>
      <c r="B359" s="4" t="s">
        <v>563</v>
      </c>
      <c r="C359" s="4" t="s">
        <v>19</v>
      </c>
      <c r="D359" s="4" t="s">
        <v>20</v>
      </c>
      <c r="E359" s="4" t="s">
        <v>141</v>
      </c>
      <c r="F359" s="4" t="s">
        <v>31</v>
      </c>
      <c r="G359" s="4">
        <v>6.8</v>
      </c>
      <c r="H359" s="4">
        <v>564.0</v>
      </c>
      <c r="I359" s="6">
        <v>29058.0</v>
      </c>
      <c r="J359" s="4">
        <v>1.9</v>
      </c>
      <c r="K359" s="7">
        <v>15166.0</v>
      </c>
      <c r="L359" s="4">
        <v>2120000.0</v>
      </c>
      <c r="M359" s="8" t="str">
        <f t="shared" si="1"/>
        <v>Mid</v>
      </c>
      <c r="N359" s="4">
        <v>1.25E8</v>
      </c>
      <c r="O359" s="4">
        <v>166.0</v>
      </c>
      <c r="P359" s="4">
        <v>5.7</v>
      </c>
      <c r="Q359" s="4" t="s">
        <v>23</v>
      </c>
      <c r="R359" s="4" t="s">
        <v>40</v>
      </c>
    </row>
    <row r="360" ht="15.75" customHeight="1">
      <c r="A360" s="4">
        <v>360.0</v>
      </c>
      <c r="B360" s="4" t="s">
        <v>564</v>
      </c>
      <c r="C360" s="4" t="s">
        <v>39</v>
      </c>
      <c r="D360" s="4" t="s">
        <v>20</v>
      </c>
      <c r="E360" s="4" t="s">
        <v>21</v>
      </c>
      <c r="F360" s="4" t="s">
        <v>69</v>
      </c>
      <c r="G360" s="4">
        <v>2.9</v>
      </c>
      <c r="H360" s="5">
        <v>6457.0</v>
      </c>
      <c r="I360" s="6">
        <v>15.18</v>
      </c>
      <c r="J360" s="4">
        <v>2.0</v>
      </c>
      <c r="K360" s="7">
        <v>2712.0</v>
      </c>
      <c r="L360" s="4">
        <v>4570000.0</v>
      </c>
      <c r="M360" s="8" t="str">
        <f t="shared" si="1"/>
        <v>Higher</v>
      </c>
      <c r="N360" s="4">
        <v>1.07E7</v>
      </c>
      <c r="O360" s="4">
        <v>203.0</v>
      </c>
      <c r="P360" s="4">
        <v>3.1</v>
      </c>
      <c r="Q360" s="4" t="s">
        <v>28</v>
      </c>
      <c r="R360" s="4" t="s">
        <v>29</v>
      </c>
    </row>
    <row r="361" ht="15.75" customHeight="1">
      <c r="A361" s="4">
        <v>361.0</v>
      </c>
      <c r="B361" s="4" t="s">
        <v>565</v>
      </c>
      <c r="C361" s="4" t="s">
        <v>61</v>
      </c>
      <c r="D361" s="4" t="s">
        <v>20</v>
      </c>
      <c r="E361" s="4" t="s">
        <v>484</v>
      </c>
      <c r="F361" s="4" t="s">
        <v>106</v>
      </c>
      <c r="G361" s="4">
        <v>11.8</v>
      </c>
      <c r="H361" s="5">
        <v>3625.0</v>
      </c>
      <c r="I361" s="6">
        <v>27446.0</v>
      </c>
      <c r="J361" s="4">
        <v>3.1</v>
      </c>
      <c r="K361" s="6">
        <v>83.0</v>
      </c>
      <c r="L361" s="4">
        <v>27200.0</v>
      </c>
      <c r="M361" s="8" t="str">
        <f t="shared" si="1"/>
        <v>Lower</v>
      </c>
      <c r="N361" s="4">
        <v>211000.0</v>
      </c>
      <c r="O361" s="4">
        <v>14.0</v>
      </c>
      <c r="P361" s="4">
        <v>0.0</v>
      </c>
      <c r="Q361" s="4" t="s">
        <v>24</v>
      </c>
      <c r="R361" s="4" t="s">
        <v>24</v>
      </c>
    </row>
    <row r="362" ht="15.75" customHeight="1">
      <c r="A362" s="4">
        <v>362.0</v>
      </c>
      <c r="B362" s="4" t="s">
        <v>566</v>
      </c>
      <c r="C362" s="4" t="s">
        <v>19</v>
      </c>
      <c r="D362" s="4" t="s">
        <v>20</v>
      </c>
      <c r="E362" s="4" t="s">
        <v>567</v>
      </c>
      <c r="F362" s="4" t="s">
        <v>21</v>
      </c>
      <c r="G362" s="4">
        <v>7.1</v>
      </c>
      <c r="H362" s="4">
        <v>745.0</v>
      </c>
      <c r="I362" s="6">
        <v>20125.0</v>
      </c>
      <c r="J362" s="4">
        <v>2.1</v>
      </c>
      <c r="K362" s="7">
        <v>11517.0</v>
      </c>
      <c r="L362" s="4">
        <v>1200000.0</v>
      </c>
      <c r="M362" s="8" t="str">
        <f t="shared" si="1"/>
        <v>Mid</v>
      </c>
      <c r="N362" s="4">
        <v>3.25E7</v>
      </c>
      <c r="O362" s="4">
        <v>692.0</v>
      </c>
      <c r="P362" s="4">
        <v>4.5</v>
      </c>
      <c r="Q362" s="4" t="s">
        <v>40</v>
      </c>
      <c r="R362" s="4" t="s">
        <v>29</v>
      </c>
    </row>
    <row r="363" ht="15.75" customHeight="1">
      <c r="A363" s="4">
        <v>363.0</v>
      </c>
      <c r="B363" s="4" t="s">
        <v>568</v>
      </c>
      <c r="C363" s="4" t="s">
        <v>19</v>
      </c>
      <c r="D363" s="4" t="s">
        <v>20</v>
      </c>
      <c r="E363" s="4" t="s">
        <v>21</v>
      </c>
      <c r="F363" s="4" t="s">
        <v>183</v>
      </c>
      <c r="G363" s="4">
        <v>7.8</v>
      </c>
      <c r="H363" s="4">
        <v>183.0</v>
      </c>
      <c r="I363" s="6">
        <v>7907.0</v>
      </c>
      <c r="J363" s="4">
        <v>1.0</v>
      </c>
      <c r="K363" s="7">
        <v>13565.0</v>
      </c>
      <c r="L363" s="4">
        <v>323000.0</v>
      </c>
      <c r="M363" s="8" t="str">
        <f t="shared" si="1"/>
        <v>Lower</v>
      </c>
      <c r="N363" s="4">
        <v>1.39E7</v>
      </c>
      <c r="O363" s="4">
        <v>31.0</v>
      </c>
      <c r="P363" s="4">
        <v>4.9</v>
      </c>
      <c r="Q363" s="4" t="s">
        <v>24</v>
      </c>
      <c r="R363" s="4" t="s">
        <v>29</v>
      </c>
    </row>
    <row r="364" ht="15.75" customHeight="1">
      <c r="A364" s="4">
        <v>364.0</v>
      </c>
      <c r="B364" s="4" t="s">
        <v>569</v>
      </c>
      <c r="C364" s="4" t="s">
        <v>19</v>
      </c>
      <c r="D364" s="4" t="s">
        <v>20</v>
      </c>
      <c r="E364" s="4" t="s">
        <v>77</v>
      </c>
      <c r="F364" s="4" t="s">
        <v>103</v>
      </c>
      <c r="G364" s="4">
        <v>8.2</v>
      </c>
      <c r="H364" s="4">
        <v>383.0</v>
      </c>
      <c r="I364" s="6">
        <v>16892.0</v>
      </c>
      <c r="J364" s="4">
        <v>1.1</v>
      </c>
      <c r="K364" s="7">
        <v>19907.0</v>
      </c>
      <c r="L364" s="4">
        <v>983000.0</v>
      </c>
      <c r="M364" s="8" t="str">
        <f t="shared" si="1"/>
        <v>Mid</v>
      </c>
      <c r="N364" s="4">
        <v>4.24E7</v>
      </c>
      <c r="O364" s="4">
        <v>60.0</v>
      </c>
      <c r="P364" s="4">
        <v>6.2</v>
      </c>
      <c r="Q364" s="4" t="s">
        <v>40</v>
      </c>
      <c r="R364" s="4" t="s">
        <v>40</v>
      </c>
    </row>
    <row r="365" ht="15.75" customHeight="1">
      <c r="A365" s="4">
        <v>365.0</v>
      </c>
      <c r="B365" s="4" t="s">
        <v>570</v>
      </c>
      <c r="C365" s="4" t="s">
        <v>61</v>
      </c>
      <c r="D365" s="4" t="s">
        <v>20</v>
      </c>
      <c r="E365" s="4" t="s">
        <v>71</v>
      </c>
      <c r="F365" s="4" t="s">
        <v>571</v>
      </c>
      <c r="G365" s="4">
        <v>9.8</v>
      </c>
      <c r="H365" s="5">
        <v>2837.0</v>
      </c>
      <c r="I365" s="6">
        <v>61458.0</v>
      </c>
      <c r="J365" s="4">
        <v>3.2</v>
      </c>
      <c r="K365" s="6">
        <v>176.0</v>
      </c>
      <c r="L365" s="4">
        <v>49000.0</v>
      </c>
      <c r="M365" s="8" t="str">
        <f t="shared" si="1"/>
        <v>Lower</v>
      </c>
      <c r="N365" s="4">
        <v>1110000.0</v>
      </c>
      <c r="O365" s="4">
        <v>24.0</v>
      </c>
      <c r="P365" s="4">
        <v>0.0</v>
      </c>
      <c r="Q365" s="4" t="s">
        <v>24</v>
      </c>
      <c r="R365" s="4" t="s">
        <v>29</v>
      </c>
    </row>
    <row r="366" ht="15.75" customHeight="1">
      <c r="A366" s="4">
        <v>366.0</v>
      </c>
      <c r="B366" s="4" t="s">
        <v>572</v>
      </c>
      <c r="C366" s="4" t="s">
        <v>61</v>
      </c>
      <c r="D366" s="4" t="s">
        <v>20</v>
      </c>
      <c r="E366" s="4" t="s">
        <v>21</v>
      </c>
      <c r="F366" s="4" t="s">
        <v>62</v>
      </c>
      <c r="G366" s="4">
        <v>2.5</v>
      </c>
      <c r="H366" s="14">
        <v>2.29</v>
      </c>
      <c r="I366" s="6">
        <v>83.0</v>
      </c>
      <c r="J366" s="4">
        <v>1.3</v>
      </c>
      <c r="K366" s="6">
        <v>253.0</v>
      </c>
      <c r="L366" s="4">
        <v>241000.0</v>
      </c>
      <c r="M366" s="8" t="str">
        <f t="shared" si="1"/>
        <v>Lower</v>
      </c>
      <c r="N366" s="4">
        <v>13000.0</v>
      </c>
      <c r="O366" s="4">
        <v>17.0</v>
      </c>
      <c r="P366" s="4">
        <v>0.7</v>
      </c>
      <c r="Q366" s="4" t="s">
        <v>23</v>
      </c>
      <c r="R366" s="4" t="s">
        <v>29</v>
      </c>
    </row>
    <row r="367" ht="15.75" customHeight="1">
      <c r="A367" s="4">
        <v>367.0</v>
      </c>
      <c r="B367" s="4" t="s">
        <v>573</v>
      </c>
      <c r="C367" s="4" t="s">
        <v>61</v>
      </c>
      <c r="D367" s="4" t="s">
        <v>20</v>
      </c>
      <c r="E367" s="4" t="s">
        <v>47</v>
      </c>
      <c r="F367" s="4" t="s">
        <v>62</v>
      </c>
      <c r="G367" s="4">
        <v>7.0</v>
      </c>
      <c r="H367" s="5">
        <v>1312.0</v>
      </c>
      <c r="I367" s="6">
        <v>5616.0</v>
      </c>
      <c r="J367" s="4">
        <v>1.4</v>
      </c>
      <c r="K367" s="6">
        <v>682.0</v>
      </c>
      <c r="L367" s="4">
        <v>135000.0</v>
      </c>
      <c r="M367" s="8" t="str">
        <f t="shared" si="1"/>
        <v>Lower</v>
      </c>
      <c r="N367" s="4">
        <v>579000.0</v>
      </c>
      <c r="O367" s="4">
        <v>23.0</v>
      </c>
      <c r="P367" s="4">
        <v>0.6</v>
      </c>
      <c r="Q367" s="4" t="s">
        <v>29</v>
      </c>
      <c r="R367" s="4" t="s">
        <v>28</v>
      </c>
    </row>
    <row r="368" ht="15.75" customHeight="1">
      <c r="A368" s="4">
        <v>368.0</v>
      </c>
      <c r="B368" s="4" t="s">
        <v>574</v>
      </c>
      <c r="C368" s="4" t="s">
        <v>199</v>
      </c>
      <c r="D368" s="4" t="s">
        <v>20</v>
      </c>
      <c r="E368" s="4" t="s">
        <v>31</v>
      </c>
      <c r="F368" s="4" t="s">
        <v>21</v>
      </c>
      <c r="G368" s="4">
        <v>4.7</v>
      </c>
      <c r="H368" s="4">
        <v>696.0</v>
      </c>
      <c r="I368" s="6">
        <v>16114.0</v>
      </c>
      <c r="J368" s="4">
        <v>1.7</v>
      </c>
      <c r="K368" s="6">
        <v>3.35</v>
      </c>
      <c r="L368" s="4">
        <v>385000.0</v>
      </c>
      <c r="M368" s="8" t="str">
        <f t="shared" si="1"/>
        <v>Lower</v>
      </c>
      <c r="N368" s="4">
        <v>8910000.0</v>
      </c>
      <c r="O368" s="4">
        <v>105.0</v>
      </c>
      <c r="P368" s="4">
        <v>3.5</v>
      </c>
      <c r="Q368" s="4" t="s">
        <v>23</v>
      </c>
      <c r="R368" s="4" t="s">
        <v>36</v>
      </c>
    </row>
    <row r="369" ht="15.75" customHeight="1">
      <c r="A369" s="4">
        <v>369.0</v>
      </c>
      <c r="B369" s="4" t="s">
        <v>575</v>
      </c>
      <c r="C369" s="4" t="s">
        <v>61</v>
      </c>
      <c r="D369" s="4" t="s">
        <v>20</v>
      </c>
      <c r="E369" s="4" t="s">
        <v>106</v>
      </c>
      <c r="F369" s="4" t="s">
        <v>47</v>
      </c>
      <c r="G369" s="4">
        <v>6.3</v>
      </c>
      <c r="H369" s="4">
        <v>127.0</v>
      </c>
      <c r="I369" s="6">
        <v>0.0</v>
      </c>
      <c r="J369" s="4">
        <v>1.3</v>
      </c>
      <c r="K369" s="7">
        <v>2423.0</v>
      </c>
      <c r="L369" s="4">
        <v>60600.0</v>
      </c>
      <c r="M369" s="8" t="str">
        <f t="shared" si="1"/>
        <v>Lower</v>
      </c>
      <c r="N369" s="4">
        <v>0.0</v>
      </c>
      <c r="O369" s="4">
        <v>58.0</v>
      </c>
      <c r="P369" s="4">
        <v>3.9</v>
      </c>
      <c r="Q369" s="4" t="s">
        <v>28</v>
      </c>
      <c r="R369" s="4" t="s">
        <v>29</v>
      </c>
    </row>
    <row r="370" ht="15.75" customHeight="1">
      <c r="A370" s="4">
        <v>370.0</v>
      </c>
      <c r="B370" s="4" t="s">
        <v>576</v>
      </c>
      <c r="C370" s="4" t="s">
        <v>39</v>
      </c>
      <c r="D370" s="4" t="s">
        <v>20</v>
      </c>
      <c r="E370" s="4" t="s">
        <v>21</v>
      </c>
      <c r="F370" s="4" t="s">
        <v>42</v>
      </c>
      <c r="G370" s="4">
        <v>4.0</v>
      </c>
      <c r="H370" s="4">
        <v>977.0</v>
      </c>
      <c r="I370" s="6">
        <v>5474.0</v>
      </c>
      <c r="J370" s="4">
        <v>2.6</v>
      </c>
      <c r="K370" s="7">
        <v>4013.0</v>
      </c>
      <c r="L370" s="4">
        <v>962000.0</v>
      </c>
      <c r="M370" s="8" t="str">
        <f t="shared" si="1"/>
        <v>Mid</v>
      </c>
      <c r="N370" s="4">
        <v>5390000.0</v>
      </c>
      <c r="O370" s="4">
        <v>358.0</v>
      </c>
      <c r="P370" s="4">
        <v>2.9</v>
      </c>
      <c r="Q370" s="4" t="s">
        <v>23</v>
      </c>
      <c r="R370" s="4" t="s">
        <v>24</v>
      </c>
    </row>
    <row r="371" ht="15.75" customHeight="1">
      <c r="A371" s="4">
        <v>371.0</v>
      </c>
      <c r="B371" s="4" t="s">
        <v>577</v>
      </c>
      <c r="C371" s="4" t="s">
        <v>19</v>
      </c>
      <c r="D371" s="4" t="s">
        <v>20</v>
      </c>
      <c r="E371" s="4" t="s">
        <v>21</v>
      </c>
      <c r="F371" s="4" t="s">
        <v>183</v>
      </c>
      <c r="G371" s="4">
        <v>9.5</v>
      </c>
      <c r="H371" s="5">
        <v>2123.0</v>
      </c>
      <c r="I371" s="6">
        <v>112858.0</v>
      </c>
      <c r="J371" s="4">
        <v>2.0</v>
      </c>
      <c r="K371" s="7">
        <v>32024.0</v>
      </c>
      <c r="L371" s="4">
        <v>6290000.0</v>
      </c>
      <c r="M371" s="8" t="str">
        <f t="shared" si="1"/>
        <v>Higher</v>
      </c>
      <c r="N371" s="4">
        <v>4.01E8</v>
      </c>
      <c r="O371" s="4">
        <v>153.0</v>
      </c>
      <c r="P371" s="4">
        <v>6.4</v>
      </c>
      <c r="Q371" s="4" t="s">
        <v>36</v>
      </c>
      <c r="R371" s="4" t="s">
        <v>28</v>
      </c>
    </row>
    <row r="372" ht="15.75" customHeight="1">
      <c r="A372" s="4">
        <v>372.0</v>
      </c>
      <c r="B372" s="4" t="s">
        <v>578</v>
      </c>
      <c r="C372" s="4" t="s">
        <v>19</v>
      </c>
      <c r="D372" s="4" t="s">
        <v>20</v>
      </c>
      <c r="E372" s="4" t="s">
        <v>263</v>
      </c>
      <c r="F372" s="4" t="s">
        <v>71</v>
      </c>
      <c r="G372" s="4">
        <v>2.2</v>
      </c>
      <c r="H372" s="14">
        <v>1.16</v>
      </c>
      <c r="I372" s="6">
        <v>32718.0</v>
      </c>
      <c r="J372" s="4">
        <v>1.0</v>
      </c>
      <c r="K372" s="6">
        <v>837.0</v>
      </c>
      <c r="L372" s="4">
        <v>410000.0</v>
      </c>
      <c r="M372" s="8" t="str">
        <f t="shared" si="1"/>
        <v>Lower</v>
      </c>
      <c r="N372" s="4">
        <v>1.12E7</v>
      </c>
      <c r="O372" s="4">
        <v>3.0</v>
      </c>
      <c r="P372" s="4">
        <v>1.8</v>
      </c>
      <c r="Q372" s="4" t="s">
        <v>24</v>
      </c>
      <c r="R372" s="4" t="s">
        <v>36</v>
      </c>
    </row>
    <row r="373" ht="15.75" customHeight="1">
      <c r="A373" s="4">
        <v>373.0</v>
      </c>
      <c r="B373" s="4" t="s">
        <v>579</v>
      </c>
      <c r="C373" s="4" t="s">
        <v>19</v>
      </c>
      <c r="D373" s="4" t="s">
        <v>20</v>
      </c>
      <c r="E373" s="4" t="s">
        <v>580</v>
      </c>
      <c r="F373" s="4" t="s">
        <v>581</v>
      </c>
      <c r="G373" s="4">
        <v>6.1</v>
      </c>
      <c r="H373" s="4">
        <v>204.0</v>
      </c>
      <c r="I373" s="6">
        <v>4716.0</v>
      </c>
      <c r="J373" s="4">
        <v>1.7</v>
      </c>
      <c r="K373" s="7">
        <v>10448.0</v>
      </c>
      <c r="L373" s="4">
        <v>377000.0</v>
      </c>
      <c r="M373" s="8" t="str">
        <f t="shared" si="1"/>
        <v>Lower</v>
      </c>
      <c r="N373" s="4">
        <v>7900000.0</v>
      </c>
      <c r="O373" s="4">
        <v>106.0</v>
      </c>
      <c r="P373" s="4">
        <v>4.4</v>
      </c>
      <c r="Q373" s="4" t="s">
        <v>32</v>
      </c>
      <c r="R373" s="4" t="s">
        <v>32</v>
      </c>
    </row>
    <row r="374" ht="15.75" customHeight="1">
      <c r="A374" s="4">
        <v>374.0</v>
      </c>
      <c r="B374" s="4" t="s">
        <v>582</v>
      </c>
      <c r="C374" s="4" t="s">
        <v>39</v>
      </c>
      <c r="D374" s="4" t="s">
        <v>20</v>
      </c>
      <c r="E374" s="4" t="s">
        <v>21</v>
      </c>
      <c r="F374" s="4" t="s">
        <v>42</v>
      </c>
      <c r="G374" s="4">
        <v>5.1</v>
      </c>
      <c r="H374" s="14">
        <v>1.86</v>
      </c>
      <c r="I374" s="6">
        <v>4814.0</v>
      </c>
      <c r="J374" s="4">
        <v>2.6</v>
      </c>
      <c r="K374" s="7">
        <v>5394.0</v>
      </c>
      <c r="L374" s="4">
        <v>1870000.0</v>
      </c>
      <c r="M374" s="8" t="str">
        <f t="shared" si="1"/>
        <v>Mid</v>
      </c>
      <c r="N374" s="4">
        <v>4830000.0</v>
      </c>
      <c r="O374" s="4">
        <v>307.0</v>
      </c>
      <c r="P374" s="4">
        <v>3.6</v>
      </c>
      <c r="Q374" s="4" t="s">
        <v>32</v>
      </c>
      <c r="R374" s="4" t="s">
        <v>23</v>
      </c>
    </row>
    <row r="375" ht="15.75" customHeight="1">
      <c r="A375" s="4">
        <v>375.0</v>
      </c>
      <c r="B375" s="4" t="s">
        <v>583</v>
      </c>
      <c r="C375" s="4" t="s">
        <v>61</v>
      </c>
      <c r="D375" s="4" t="s">
        <v>20</v>
      </c>
      <c r="E375" s="4" t="s">
        <v>106</v>
      </c>
      <c r="F375" s="4" t="s">
        <v>62</v>
      </c>
      <c r="G375" s="4">
        <v>5.2</v>
      </c>
      <c r="H375" s="4">
        <v>170.0</v>
      </c>
      <c r="I375" s="6">
        <v>1708.0</v>
      </c>
      <c r="J375" s="4">
        <v>1.2</v>
      </c>
      <c r="K375" s="6">
        <v>3.24</v>
      </c>
      <c r="L375" s="4">
        <v>134000.0</v>
      </c>
      <c r="M375" s="8" t="str">
        <f t="shared" si="1"/>
        <v>Lower</v>
      </c>
      <c r="N375" s="4">
        <v>1290000.0</v>
      </c>
      <c r="O375" s="4">
        <v>99.0</v>
      </c>
      <c r="P375" s="4">
        <v>3.8</v>
      </c>
      <c r="Q375" s="4" t="s">
        <v>32</v>
      </c>
      <c r="R375" s="4" t="s">
        <v>29</v>
      </c>
    </row>
    <row r="376" ht="15.75" customHeight="1">
      <c r="A376" s="4">
        <v>376.0</v>
      </c>
      <c r="B376" s="4" t="s">
        <v>584</v>
      </c>
      <c r="C376" s="4" t="s">
        <v>19</v>
      </c>
      <c r="D376" s="4" t="s">
        <v>20</v>
      </c>
      <c r="E376" s="4" t="s">
        <v>47</v>
      </c>
      <c r="F376" s="4" t="s">
        <v>585</v>
      </c>
      <c r="G376" s="4">
        <v>4.2</v>
      </c>
      <c r="H376" s="5">
        <v>1079.0</v>
      </c>
      <c r="I376" s="6">
        <v>1122.0</v>
      </c>
      <c r="J376" s="4">
        <v>1.1</v>
      </c>
      <c r="K376" s="7">
        <v>2163.0</v>
      </c>
      <c r="L376" s="4">
        <v>601000.0</v>
      </c>
      <c r="M376" s="8" t="str">
        <f t="shared" si="1"/>
        <v>Mid</v>
      </c>
      <c r="N376" s="4">
        <v>625000.0</v>
      </c>
      <c r="O376" s="4">
        <v>27.0</v>
      </c>
      <c r="P376" s="4">
        <v>2.6</v>
      </c>
      <c r="Q376" s="4" t="s">
        <v>29</v>
      </c>
      <c r="R376" s="4" t="s">
        <v>28</v>
      </c>
    </row>
    <row r="377" ht="15.75" customHeight="1">
      <c r="A377" s="4">
        <v>377.0</v>
      </c>
      <c r="B377" s="4" t="s">
        <v>586</v>
      </c>
      <c r="C377" s="4" t="s">
        <v>61</v>
      </c>
      <c r="D377" s="4" t="s">
        <v>20</v>
      </c>
      <c r="E377" s="4" t="s">
        <v>587</v>
      </c>
      <c r="F377" s="4" t="s">
        <v>561</v>
      </c>
      <c r="G377" s="4">
        <v>5.2</v>
      </c>
      <c r="H377" s="4">
        <v>133.0</v>
      </c>
      <c r="I377" s="6">
        <v>1621.0</v>
      </c>
      <c r="J377" s="4">
        <v>1.4</v>
      </c>
      <c r="K377" s="7">
        <v>2677.0</v>
      </c>
      <c r="L377" s="4">
        <v>75800.0</v>
      </c>
      <c r="M377" s="8" t="str">
        <f t="shared" si="1"/>
        <v>Lower</v>
      </c>
      <c r="N377" s="4">
        <v>912000.0</v>
      </c>
      <c r="O377" s="4">
        <v>102.0</v>
      </c>
      <c r="P377" s="4">
        <v>2.5</v>
      </c>
      <c r="Q377" s="4" t="s">
        <v>24</v>
      </c>
      <c r="R377" s="4" t="s">
        <v>28</v>
      </c>
    </row>
    <row r="378" ht="15.75" customHeight="1">
      <c r="A378" s="4">
        <v>378.0</v>
      </c>
      <c r="B378" s="4" t="s">
        <v>588</v>
      </c>
      <c r="C378" s="4" t="s">
        <v>54</v>
      </c>
      <c r="D378" s="4" t="s">
        <v>20</v>
      </c>
      <c r="E378" s="4" t="s">
        <v>69</v>
      </c>
      <c r="F378" s="4" t="s">
        <v>21</v>
      </c>
      <c r="G378" s="4">
        <v>3.5</v>
      </c>
      <c r="H378" s="5">
        <v>1017.0</v>
      </c>
      <c r="I378" s="6">
        <v>7044.0</v>
      </c>
      <c r="J378" s="4">
        <v>1.1</v>
      </c>
      <c r="K378" s="7">
        <v>3003.0</v>
      </c>
      <c r="L378" s="4">
        <v>947000.0</v>
      </c>
      <c r="M378" s="8" t="str">
        <f t="shared" si="1"/>
        <v>Mid</v>
      </c>
      <c r="N378" s="4">
        <v>6570000.0</v>
      </c>
      <c r="O378" s="4">
        <v>29.0</v>
      </c>
      <c r="P378" s="4">
        <v>3.1</v>
      </c>
      <c r="Q378" s="4" t="s">
        <v>23</v>
      </c>
      <c r="R378" s="4" t="s">
        <v>29</v>
      </c>
    </row>
    <row r="379" ht="15.75" customHeight="1">
      <c r="A379" s="4">
        <v>379.0</v>
      </c>
      <c r="B379" s="4" t="s">
        <v>589</v>
      </c>
      <c r="C379" s="4" t="s">
        <v>19</v>
      </c>
      <c r="D379" s="4" t="s">
        <v>51</v>
      </c>
      <c r="E379" s="4" t="s">
        <v>95</v>
      </c>
      <c r="F379" s="4" t="s">
        <v>561</v>
      </c>
      <c r="G379" s="4">
        <v>3.0</v>
      </c>
      <c r="H379" s="4">
        <v>389.0</v>
      </c>
      <c r="I379" s="6">
        <v>165122.0</v>
      </c>
      <c r="J379" s="4">
        <v>1.1</v>
      </c>
      <c r="K379" s="6">
        <v>727.0</v>
      </c>
      <c r="L379" s="4">
        <v>87200.0</v>
      </c>
      <c r="M379" s="8" t="str">
        <f t="shared" si="1"/>
        <v>Lower</v>
      </c>
      <c r="N379" s="4">
        <v>3.54E7</v>
      </c>
      <c r="O379" s="4">
        <v>29.0</v>
      </c>
      <c r="P379" s="4">
        <v>1.1</v>
      </c>
      <c r="Q379" s="4" t="s">
        <v>40</v>
      </c>
      <c r="R379" s="4" t="s">
        <v>29</v>
      </c>
    </row>
    <row r="380" ht="15.75" customHeight="1">
      <c r="A380" s="4">
        <v>380.0</v>
      </c>
      <c r="B380" s="4" t="s">
        <v>590</v>
      </c>
      <c r="C380" s="4" t="s">
        <v>19</v>
      </c>
      <c r="D380" s="4" t="s">
        <v>20</v>
      </c>
      <c r="E380" s="4" t="s">
        <v>59</v>
      </c>
      <c r="F380" s="4" t="s">
        <v>591</v>
      </c>
      <c r="G380" s="4">
        <v>10.1</v>
      </c>
      <c r="H380" s="4">
        <v>227.0</v>
      </c>
      <c r="I380" s="6">
        <v>14497.0</v>
      </c>
      <c r="J380" s="4">
        <v>1.6</v>
      </c>
      <c r="K380" s="7">
        <v>19605.0</v>
      </c>
      <c r="L380" s="4">
        <v>467000.0</v>
      </c>
      <c r="M380" s="8" t="str">
        <f t="shared" si="1"/>
        <v>Lower</v>
      </c>
      <c r="N380" s="4">
        <v>2.83E7</v>
      </c>
      <c r="O380" s="4">
        <v>529.0</v>
      </c>
      <c r="P380" s="4">
        <v>5.0</v>
      </c>
      <c r="Q380" s="4" t="s">
        <v>28</v>
      </c>
      <c r="R380" s="4" t="s">
        <v>29</v>
      </c>
    </row>
    <row r="381" ht="15.75" customHeight="1">
      <c r="A381" s="4">
        <v>381.0</v>
      </c>
      <c r="B381" s="4" t="s">
        <v>592</v>
      </c>
      <c r="C381" s="4" t="s">
        <v>19</v>
      </c>
      <c r="D381" s="4" t="s">
        <v>20</v>
      </c>
      <c r="E381" s="4" t="s">
        <v>232</v>
      </c>
      <c r="F381" s="4" t="s">
        <v>593</v>
      </c>
      <c r="G381" s="4">
        <v>7.0</v>
      </c>
      <c r="H381" s="4">
        <v>126.0</v>
      </c>
      <c r="I381" s="6">
        <v>14166.0</v>
      </c>
      <c r="J381" s="4">
        <v>1.1</v>
      </c>
      <c r="K381" s="6">
        <v>15.21</v>
      </c>
      <c r="L381" s="4">
        <v>330000.0</v>
      </c>
      <c r="M381" s="8" t="str">
        <f t="shared" si="1"/>
        <v>Lower</v>
      </c>
      <c r="N381" s="4">
        <v>3.35E7</v>
      </c>
      <c r="O381" s="4">
        <v>56.0</v>
      </c>
      <c r="P381" s="4">
        <v>5.5</v>
      </c>
      <c r="Q381" s="4" t="s">
        <v>28</v>
      </c>
      <c r="R381" s="4" t="s">
        <v>29</v>
      </c>
    </row>
    <row r="382" ht="15.75" customHeight="1">
      <c r="A382" s="4">
        <v>382.0</v>
      </c>
      <c r="B382" s="4" t="s">
        <v>594</v>
      </c>
      <c r="C382" s="4" t="s">
        <v>19</v>
      </c>
      <c r="D382" s="4" t="s">
        <v>20</v>
      </c>
      <c r="E382" s="4" t="s">
        <v>57</v>
      </c>
      <c r="F382" s="4" t="s">
        <v>454</v>
      </c>
      <c r="G382" s="4">
        <v>5.4</v>
      </c>
      <c r="H382" s="4">
        <v>146.0</v>
      </c>
      <c r="I382" s="6">
        <v>10772.0</v>
      </c>
      <c r="J382" s="4">
        <v>1.1</v>
      </c>
      <c r="K382" s="7">
        <v>8956.0</v>
      </c>
      <c r="L382" s="4">
        <v>259000.0</v>
      </c>
      <c r="M382" s="8" t="str">
        <f t="shared" si="1"/>
        <v>Lower</v>
      </c>
      <c r="N382" s="4">
        <v>1.89E7</v>
      </c>
      <c r="O382" s="4">
        <v>41.0</v>
      </c>
      <c r="P382" s="4">
        <v>4.2</v>
      </c>
      <c r="Q382" s="4" t="s">
        <v>28</v>
      </c>
      <c r="R382" s="4" t="s">
        <v>29</v>
      </c>
    </row>
    <row r="383" ht="15.75" customHeight="1">
      <c r="A383" s="4">
        <v>383.0</v>
      </c>
      <c r="B383" s="4" t="s">
        <v>595</v>
      </c>
      <c r="C383" s="4" t="s">
        <v>19</v>
      </c>
      <c r="D383" s="4" t="s">
        <v>20</v>
      </c>
      <c r="E383" s="4" t="s">
        <v>95</v>
      </c>
      <c r="F383" s="4" t="s">
        <v>69</v>
      </c>
      <c r="G383" s="4">
        <v>6.9</v>
      </c>
      <c r="H383" s="5">
        <v>1547.0</v>
      </c>
      <c r="I383" s="6">
        <v>35.79</v>
      </c>
      <c r="J383" s="4">
        <v>1.2</v>
      </c>
      <c r="K383" s="7">
        <v>16866.0</v>
      </c>
      <c r="L383" s="4">
        <v>3990000.0</v>
      </c>
      <c r="M383" s="8" t="str">
        <f t="shared" si="1"/>
        <v>Higher</v>
      </c>
      <c r="N383" s="4">
        <v>9.23E7</v>
      </c>
      <c r="O383" s="4">
        <v>71.0</v>
      </c>
      <c r="P383" s="4">
        <v>6.3</v>
      </c>
      <c r="Q383" s="4" t="s">
        <v>28</v>
      </c>
      <c r="R383" s="4" t="s">
        <v>29</v>
      </c>
    </row>
    <row r="384" ht="15.75" customHeight="1">
      <c r="A384" s="4">
        <v>384.0</v>
      </c>
      <c r="B384" s="4" t="s">
        <v>596</v>
      </c>
      <c r="C384" s="4" t="s">
        <v>54</v>
      </c>
      <c r="D384" s="4" t="s">
        <v>20</v>
      </c>
      <c r="E384" s="4" t="s">
        <v>69</v>
      </c>
      <c r="F384" s="4" t="s">
        <v>21</v>
      </c>
      <c r="G384" s="4">
        <v>6.3</v>
      </c>
      <c r="H384" s="4">
        <v>707.0</v>
      </c>
      <c r="I384" s="6">
        <v>24995.0</v>
      </c>
      <c r="J384" s="4">
        <v>2.2</v>
      </c>
      <c r="K384" s="7">
        <v>13022.0</v>
      </c>
      <c r="L384" s="4">
        <v>1370000.0</v>
      </c>
      <c r="M384" s="8" t="str">
        <f t="shared" si="1"/>
        <v>Mid</v>
      </c>
      <c r="N384" s="4">
        <v>4.85E7</v>
      </c>
      <c r="O384" s="4">
        <v>211.0</v>
      </c>
      <c r="P384" s="4">
        <v>5.2</v>
      </c>
      <c r="Q384" s="4" t="s">
        <v>24</v>
      </c>
      <c r="R384" s="4" t="s">
        <v>29</v>
      </c>
    </row>
    <row r="385" ht="15.75" customHeight="1">
      <c r="A385" s="4">
        <v>385.0</v>
      </c>
      <c r="B385" s="4" t="s">
        <v>597</v>
      </c>
      <c r="C385" s="4" t="s">
        <v>19</v>
      </c>
      <c r="D385" s="4" t="s">
        <v>20</v>
      </c>
      <c r="E385" s="4" t="s">
        <v>598</v>
      </c>
      <c r="F385" s="4" t="s">
        <v>599</v>
      </c>
      <c r="G385" s="4">
        <v>4.5</v>
      </c>
      <c r="H385" s="4">
        <v>299.0</v>
      </c>
      <c r="I385" s="6">
        <v>3286.0</v>
      </c>
      <c r="J385" s="4">
        <v>1.4</v>
      </c>
      <c r="K385" s="7">
        <v>7977.0</v>
      </c>
      <c r="L385" s="4">
        <v>567000.0</v>
      </c>
      <c r="M385" s="8" t="str">
        <f t="shared" si="1"/>
        <v>Mid</v>
      </c>
      <c r="N385" s="4">
        <v>6230000.0</v>
      </c>
      <c r="O385" s="4">
        <v>722.0</v>
      </c>
      <c r="P385" s="4">
        <v>5.9</v>
      </c>
      <c r="Q385" s="4" t="s">
        <v>24</v>
      </c>
      <c r="R385" s="4" t="s">
        <v>36</v>
      </c>
    </row>
    <row r="386" ht="15.75" customHeight="1">
      <c r="A386" s="4">
        <v>386.0</v>
      </c>
      <c r="B386" s="4" t="s">
        <v>600</v>
      </c>
      <c r="C386" s="4" t="s">
        <v>19</v>
      </c>
      <c r="D386" s="4" t="s">
        <v>20</v>
      </c>
      <c r="E386" s="4" t="s">
        <v>21</v>
      </c>
      <c r="F386" s="4" t="s">
        <v>77</v>
      </c>
      <c r="G386" s="4">
        <v>4.4</v>
      </c>
      <c r="H386" s="4">
        <v>821.0</v>
      </c>
      <c r="I386" s="6">
        <v>10.42</v>
      </c>
      <c r="J386" s="4">
        <v>1.9</v>
      </c>
      <c r="K386" s="7">
        <v>6182.0</v>
      </c>
      <c r="L386" s="4">
        <v>1060000.0</v>
      </c>
      <c r="M386" s="8" t="str">
        <f t="shared" si="1"/>
        <v>Mid</v>
      </c>
      <c r="N386" s="4">
        <v>1.34E7</v>
      </c>
      <c r="O386" s="4">
        <v>321.0</v>
      </c>
      <c r="P386" s="4">
        <v>3.6</v>
      </c>
      <c r="Q386" s="4" t="s">
        <v>29</v>
      </c>
      <c r="R386" s="4" t="s">
        <v>36</v>
      </c>
    </row>
    <row r="387" ht="15.75" customHeight="1">
      <c r="A387" s="4">
        <v>387.0</v>
      </c>
      <c r="B387" s="4" t="s">
        <v>601</v>
      </c>
      <c r="C387" s="4" t="s">
        <v>19</v>
      </c>
      <c r="D387" s="4" t="s">
        <v>20</v>
      </c>
      <c r="E387" s="4" t="s">
        <v>69</v>
      </c>
      <c r="F387" s="4" t="s">
        <v>71</v>
      </c>
      <c r="G387" s="4">
        <v>3.0</v>
      </c>
      <c r="H387" s="5">
        <v>1004.0</v>
      </c>
      <c r="I387" s="6">
        <v>1225.0</v>
      </c>
      <c r="J387" s="4">
        <v>1.1</v>
      </c>
      <c r="K387" s="7">
        <v>1498.0</v>
      </c>
      <c r="L387" s="4">
        <v>550000.0</v>
      </c>
      <c r="M387" s="8" t="str">
        <f t="shared" si="1"/>
        <v>Mid</v>
      </c>
      <c r="N387" s="4">
        <v>671000.0</v>
      </c>
      <c r="O387" s="4">
        <v>9.0</v>
      </c>
      <c r="P387" s="4">
        <v>2.6</v>
      </c>
      <c r="Q387" s="4" t="s">
        <v>40</v>
      </c>
      <c r="R387" s="4" t="s">
        <v>29</v>
      </c>
    </row>
    <row r="388" ht="15.75" customHeight="1">
      <c r="A388" s="4">
        <v>388.0</v>
      </c>
      <c r="B388" s="4" t="s">
        <v>602</v>
      </c>
      <c r="C388" s="4" t="s">
        <v>61</v>
      </c>
      <c r="D388" s="4" t="s">
        <v>20</v>
      </c>
      <c r="E388" s="4" t="s">
        <v>62</v>
      </c>
      <c r="F388" s="4" t="s">
        <v>21</v>
      </c>
      <c r="G388" s="4">
        <v>5.1</v>
      </c>
      <c r="H388" s="4">
        <v>579.0</v>
      </c>
      <c r="I388" s="6">
        <v>6734.0</v>
      </c>
      <c r="J388" s="4">
        <v>1.1</v>
      </c>
      <c r="K388" s="7">
        <v>2299.0</v>
      </c>
      <c r="L388" s="4">
        <v>286000.0</v>
      </c>
      <c r="M388" s="8" t="str">
        <f t="shared" si="1"/>
        <v>Lower</v>
      </c>
      <c r="N388" s="4">
        <v>3300000.0</v>
      </c>
      <c r="O388" s="4">
        <v>62.0</v>
      </c>
      <c r="P388" s="4">
        <v>2.6</v>
      </c>
      <c r="Q388" s="4" t="s">
        <v>40</v>
      </c>
      <c r="R388" s="4" t="s">
        <v>29</v>
      </c>
    </row>
    <row r="389" ht="15.75" customHeight="1">
      <c r="A389" s="4">
        <v>389.0</v>
      </c>
      <c r="B389" s="4" t="s">
        <v>603</v>
      </c>
      <c r="C389" s="4" t="s">
        <v>19</v>
      </c>
      <c r="D389" s="4" t="s">
        <v>20</v>
      </c>
      <c r="E389" s="4" t="s">
        <v>336</v>
      </c>
      <c r="F389" s="4" t="s">
        <v>46</v>
      </c>
      <c r="G389" s="4">
        <v>7.6</v>
      </c>
      <c r="H389" s="4">
        <v>224.0</v>
      </c>
      <c r="I389" s="6">
        <v>19066.0</v>
      </c>
      <c r="J389" s="4">
        <v>1.2</v>
      </c>
      <c r="K389" s="7">
        <v>13316.0</v>
      </c>
      <c r="L389" s="4">
        <v>611000.0</v>
      </c>
      <c r="M389" s="8" t="str">
        <f t="shared" si="1"/>
        <v>Mid</v>
      </c>
      <c r="N389" s="4">
        <v>5.28E7</v>
      </c>
      <c r="O389" s="4">
        <v>101.0</v>
      </c>
      <c r="P389" s="4">
        <v>4.5</v>
      </c>
      <c r="Q389" s="4" t="s">
        <v>29</v>
      </c>
      <c r="R389" s="4" t="s">
        <v>29</v>
      </c>
    </row>
    <row r="390" ht="15.75" customHeight="1">
      <c r="A390" s="4">
        <v>390.0</v>
      </c>
      <c r="B390" s="4" t="s">
        <v>604</v>
      </c>
      <c r="C390" s="4" t="s">
        <v>19</v>
      </c>
      <c r="D390" s="4" t="s">
        <v>20</v>
      </c>
      <c r="E390" s="4" t="s">
        <v>31</v>
      </c>
      <c r="F390" s="4" t="s">
        <v>22</v>
      </c>
      <c r="G390" s="4">
        <v>8.0</v>
      </c>
      <c r="H390" s="4">
        <v>581.0</v>
      </c>
      <c r="I390" s="6">
        <v>45247.0</v>
      </c>
      <c r="J390" s="4">
        <v>1.0</v>
      </c>
      <c r="K390" s="7">
        <v>14807.0</v>
      </c>
      <c r="L390" s="4">
        <v>1260000.0</v>
      </c>
      <c r="M390" s="8" t="str">
        <f t="shared" si="1"/>
        <v>Mid</v>
      </c>
      <c r="N390" s="4">
        <v>9.8E7</v>
      </c>
      <c r="O390" s="4">
        <v>30.0</v>
      </c>
      <c r="P390" s="4">
        <v>5.2</v>
      </c>
      <c r="Q390" s="4" t="s">
        <v>28</v>
      </c>
      <c r="R390" s="4" t="s">
        <v>24</v>
      </c>
    </row>
    <row r="391" ht="15.75" customHeight="1">
      <c r="A391" s="4">
        <v>391.0</v>
      </c>
      <c r="B391" s="4" t="s">
        <v>605</v>
      </c>
      <c r="C391" s="4" t="s">
        <v>19</v>
      </c>
      <c r="D391" s="4" t="s">
        <v>20</v>
      </c>
      <c r="E391" s="4" t="s">
        <v>394</v>
      </c>
      <c r="F391" s="4" t="s">
        <v>42</v>
      </c>
      <c r="G391" s="4">
        <v>4.9</v>
      </c>
      <c r="H391" s="4">
        <v>950.0</v>
      </c>
      <c r="I391" s="6">
        <v>11469.0</v>
      </c>
      <c r="J391" s="4">
        <v>1.2</v>
      </c>
      <c r="K391" s="7">
        <v>8186.0</v>
      </c>
      <c r="L391" s="4">
        <v>1390000.0</v>
      </c>
      <c r="M391" s="8" t="str">
        <f t="shared" si="1"/>
        <v>Mid</v>
      </c>
      <c r="N391" s="4">
        <v>1.67E7</v>
      </c>
      <c r="O391" s="4">
        <v>116.0</v>
      </c>
      <c r="P391" s="4">
        <v>4.7</v>
      </c>
      <c r="Q391" s="4" t="s">
        <v>40</v>
      </c>
      <c r="R391" s="4" t="s">
        <v>28</v>
      </c>
    </row>
    <row r="392" ht="15.75" customHeight="1">
      <c r="A392" s="4">
        <v>392.0</v>
      </c>
      <c r="B392" s="4" t="s">
        <v>606</v>
      </c>
      <c r="C392" s="4" t="s">
        <v>19</v>
      </c>
      <c r="D392" s="4" t="s">
        <v>20</v>
      </c>
      <c r="E392" s="4" t="s">
        <v>21</v>
      </c>
      <c r="F392" s="4" t="s">
        <v>387</v>
      </c>
      <c r="G392" s="4">
        <v>6.2</v>
      </c>
      <c r="H392" s="14">
        <v>1.26</v>
      </c>
      <c r="I392" s="6">
        <v>2324.0</v>
      </c>
      <c r="J392" s="4">
        <v>1.5</v>
      </c>
      <c r="K392" s="7">
        <v>3985.0</v>
      </c>
      <c r="L392" s="4">
        <v>894000.0</v>
      </c>
      <c r="M392" s="8" t="str">
        <f t="shared" si="1"/>
        <v>Mid</v>
      </c>
      <c r="N392" s="4">
        <v>1650000.0</v>
      </c>
      <c r="O392" s="4">
        <v>30.0</v>
      </c>
      <c r="P392" s="4">
        <v>2.9</v>
      </c>
      <c r="Q392" s="4" t="s">
        <v>29</v>
      </c>
      <c r="R392" s="4" t="s">
        <v>40</v>
      </c>
    </row>
    <row r="393" ht="15.75" customHeight="1">
      <c r="A393" s="4">
        <v>393.0</v>
      </c>
      <c r="B393" s="4" t="s">
        <v>607</v>
      </c>
      <c r="C393" s="4" t="s">
        <v>73</v>
      </c>
      <c r="D393" s="4" t="s">
        <v>20</v>
      </c>
      <c r="E393" s="4" t="s">
        <v>21</v>
      </c>
      <c r="F393" s="4" t="s">
        <v>406</v>
      </c>
      <c r="G393" s="4">
        <v>7.1</v>
      </c>
      <c r="H393" s="4">
        <v>75.0</v>
      </c>
      <c r="I393" s="6">
        <v>20321.0</v>
      </c>
      <c r="J393" s="4">
        <v>1.6</v>
      </c>
      <c r="K393" s="7">
        <v>17003.0</v>
      </c>
      <c r="L393" s="4">
        <v>264000.0</v>
      </c>
      <c r="M393" s="8" t="str">
        <f t="shared" si="1"/>
        <v>Lower</v>
      </c>
      <c r="N393" s="4">
        <v>6.28E7</v>
      </c>
      <c r="O393" s="4">
        <v>444.0</v>
      </c>
      <c r="P393" s="4">
        <v>6.1</v>
      </c>
      <c r="Q393" s="4" t="s">
        <v>29</v>
      </c>
      <c r="R393" s="4" t="s">
        <v>24</v>
      </c>
    </row>
    <row r="394" ht="15.75" customHeight="1">
      <c r="A394" s="4">
        <v>394.0</v>
      </c>
      <c r="B394" s="4" t="s">
        <v>608</v>
      </c>
      <c r="C394" s="4" t="s">
        <v>54</v>
      </c>
      <c r="D394" s="4" t="s">
        <v>20</v>
      </c>
      <c r="E394" s="4" t="s">
        <v>69</v>
      </c>
      <c r="F394" s="4" t="s">
        <v>47</v>
      </c>
      <c r="G394" s="4">
        <v>6.6</v>
      </c>
      <c r="H394" s="4">
        <v>987.0</v>
      </c>
      <c r="I394" s="6">
        <v>35775.0</v>
      </c>
      <c r="J394" s="4">
        <v>1.5</v>
      </c>
      <c r="K394" s="6">
        <v>12.12</v>
      </c>
      <c r="L394" s="4">
        <v>1720000.0</v>
      </c>
      <c r="M394" s="8" t="str">
        <f t="shared" si="1"/>
        <v>Mid</v>
      </c>
      <c r="N394" s="4">
        <v>6.17E7</v>
      </c>
      <c r="O394" s="4">
        <v>80.0</v>
      </c>
      <c r="P394" s="4">
        <v>4.7</v>
      </c>
      <c r="Q394" s="4" t="s">
        <v>29</v>
      </c>
      <c r="R394" s="4" t="s">
        <v>29</v>
      </c>
    </row>
    <row r="395" ht="15.75" customHeight="1">
      <c r="A395" s="4">
        <v>395.0</v>
      </c>
      <c r="B395" s="4" t="s">
        <v>609</v>
      </c>
      <c r="C395" s="4" t="s">
        <v>19</v>
      </c>
      <c r="D395" s="4" t="s">
        <v>20</v>
      </c>
      <c r="E395" s="4" t="s">
        <v>59</v>
      </c>
      <c r="F395" s="4" t="s">
        <v>21</v>
      </c>
      <c r="G395" s="4">
        <v>7.8</v>
      </c>
      <c r="H395" s="4">
        <v>225.0</v>
      </c>
      <c r="I395" s="6">
        <v>13149.0</v>
      </c>
      <c r="J395" s="4">
        <v>1.4</v>
      </c>
      <c r="K395" s="7">
        <v>16655.0</v>
      </c>
      <c r="L395" s="4">
        <v>526000.0</v>
      </c>
      <c r="M395" s="8" t="str">
        <f t="shared" si="1"/>
        <v>Mid</v>
      </c>
      <c r="N395" s="4">
        <v>3.08E7</v>
      </c>
      <c r="O395" s="4">
        <v>293.0</v>
      </c>
      <c r="P395" s="4">
        <v>6.2</v>
      </c>
      <c r="Q395" s="4" t="s">
        <v>29</v>
      </c>
      <c r="R395" s="4" t="s">
        <v>29</v>
      </c>
    </row>
    <row r="396" ht="15.75" customHeight="1">
      <c r="A396" s="4">
        <v>396.0</v>
      </c>
      <c r="B396" s="4" t="s">
        <v>610</v>
      </c>
      <c r="C396" s="4" t="s">
        <v>61</v>
      </c>
      <c r="D396" s="4" t="s">
        <v>20</v>
      </c>
      <c r="E396" s="4" t="s">
        <v>31</v>
      </c>
      <c r="F396" s="4" t="s">
        <v>77</v>
      </c>
      <c r="G396" s="4">
        <v>4.8</v>
      </c>
      <c r="H396" s="4">
        <v>330.0</v>
      </c>
      <c r="I396" s="6">
        <v>562.0</v>
      </c>
      <c r="J396" s="4">
        <v>1.1</v>
      </c>
      <c r="K396" s="7">
        <v>3012.0</v>
      </c>
      <c r="L396" s="4">
        <v>242000.0</v>
      </c>
      <c r="M396" s="8" t="str">
        <f t="shared" si="1"/>
        <v>Lower</v>
      </c>
      <c r="N396" s="4">
        <v>415000.0</v>
      </c>
      <c r="O396" s="4">
        <v>39.0</v>
      </c>
      <c r="P396" s="4">
        <v>1.6</v>
      </c>
      <c r="Q396" s="4" t="s">
        <v>36</v>
      </c>
      <c r="R396" s="4" t="s">
        <v>29</v>
      </c>
    </row>
    <row r="397" ht="15.75" customHeight="1">
      <c r="A397" s="4">
        <v>397.0</v>
      </c>
      <c r="B397" s="4" t="s">
        <v>611</v>
      </c>
      <c r="C397" s="4" t="s">
        <v>39</v>
      </c>
      <c r="D397" s="4" t="s">
        <v>20</v>
      </c>
      <c r="E397" s="4" t="s">
        <v>612</v>
      </c>
      <c r="F397" s="4" t="s">
        <v>21</v>
      </c>
      <c r="G397" s="4">
        <v>20.1</v>
      </c>
      <c r="H397" s="5">
        <v>1252.0</v>
      </c>
      <c r="I397" s="6">
        <v>17286.0</v>
      </c>
      <c r="J397" s="4">
        <v>1.5</v>
      </c>
      <c r="K397" s="7">
        <v>23983.0</v>
      </c>
      <c r="L397" s="4">
        <v>1040000.0</v>
      </c>
      <c r="M397" s="8" t="str">
        <f t="shared" si="1"/>
        <v>Mid</v>
      </c>
      <c r="N397" s="4">
        <v>1.43E7</v>
      </c>
      <c r="O397" s="4">
        <v>36.0</v>
      </c>
      <c r="P397" s="4">
        <v>5.8</v>
      </c>
      <c r="Q397" s="4" t="s">
        <v>29</v>
      </c>
      <c r="R397" s="4" t="s">
        <v>29</v>
      </c>
    </row>
    <row r="398" ht="15.75" customHeight="1">
      <c r="A398" s="4">
        <v>398.0</v>
      </c>
      <c r="B398" s="4" t="s">
        <v>613</v>
      </c>
      <c r="C398" s="4" t="s">
        <v>80</v>
      </c>
      <c r="D398" s="4" t="s">
        <v>20</v>
      </c>
      <c r="E398" s="4" t="s">
        <v>88</v>
      </c>
      <c r="G398" s="4">
        <v>19.2</v>
      </c>
      <c r="H398" s="4">
        <v>74.0</v>
      </c>
      <c r="I398" s="6">
        <v>0.0</v>
      </c>
      <c r="J398" s="4">
        <v>1.0</v>
      </c>
      <c r="K398" s="6">
        <v>135.0</v>
      </c>
      <c r="L398" s="4">
        <v>1600.0</v>
      </c>
      <c r="M398" s="8" t="str">
        <f t="shared" si="1"/>
        <v>Lower</v>
      </c>
      <c r="N398" s="4">
        <v>0.0</v>
      </c>
      <c r="O398" s="4">
        <v>1.0</v>
      </c>
      <c r="P398" s="4">
        <v>2.6</v>
      </c>
      <c r="Q398" s="4" t="s">
        <v>36</v>
      </c>
      <c r="R398" s="4" t="s">
        <v>36</v>
      </c>
    </row>
    <row r="399" ht="15.75" customHeight="1">
      <c r="A399" s="4">
        <v>399.0</v>
      </c>
      <c r="B399" s="4" t="s">
        <v>614</v>
      </c>
      <c r="C399" s="4" t="s">
        <v>19</v>
      </c>
      <c r="D399" s="4" t="s">
        <v>20</v>
      </c>
      <c r="E399" s="4" t="s">
        <v>26</v>
      </c>
      <c r="F399" s="4" t="s">
        <v>71</v>
      </c>
      <c r="G399" s="4">
        <v>4.9</v>
      </c>
      <c r="H399" s="4">
        <v>949.0</v>
      </c>
      <c r="I399" s="6">
        <v>66.0</v>
      </c>
      <c r="J399" s="4">
        <v>1.3</v>
      </c>
      <c r="K399" s="7">
        <v>1412.0</v>
      </c>
      <c r="L399" s="4">
        <v>275000.0</v>
      </c>
      <c r="M399" s="8" t="str">
        <f t="shared" si="1"/>
        <v>Lower</v>
      </c>
      <c r="N399" s="4">
        <v>19300.0</v>
      </c>
      <c r="O399" s="4">
        <v>19.0</v>
      </c>
      <c r="P399" s="4">
        <v>1.7</v>
      </c>
      <c r="Q399" s="4" t="s">
        <v>29</v>
      </c>
      <c r="R399" s="4" t="s">
        <v>29</v>
      </c>
    </row>
    <row r="400" ht="15.75" customHeight="1">
      <c r="A400" s="4">
        <v>400.0</v>
      </c>
      <c r="B400" s="4" t="s">
        <v>615</v>
      </c>
      <c r="C400" s="4" t="s">
        <v>19</v>
      </c>
      <c r="D400" s="4" t="s">
        <v>20</v>
      </c>
      <c r="E400" s="4" t="s">
        <v>31</v>
      </c>
      <c r="F400" s="4" t="s">
        <v>21</v>
      </c>
      <c r="G400" s="4">
        <v>6.3</v>
      </c>
      <c r="H400" s="4">
        <v>437.0</v>
      </c>
      <c r="I400" s="6">
        <v>24839.0</v>
      </c>
      <c r="J400" s="4">
        <v>1.3</v>
      </c>
      <c r="K400" s="7">
        <v>10343.0</v>
      </c>
      <c r="L400" s="4">
        <v>826000.0</v>
      </c>
      <c r="M400" s="8" t="str">
        <f t="shared" si="1"/>
        <v>Mid</v>
      </c>
      <c r="N400" s="4">
        <v>4.69E7</v>
      </c>
      <c r="O400" s="4">
        <v>41.0</v>
      </c>
      <c r="P400" s="4">
        <v>4.2</v>
      </c>
      <c r="Q400" s="4" t="s">
        <v>29</v>
      </c>
      <c r="R400" s="4" t="s">
        <v>24</v>
      </c>
    </row>
    <row r="401" ht="15.75" customHeight="1">
      <c r="A401" s="4">
        <v>401.0</v>
      </c>
      <c r="B401" s="4" t="s">
        <v>616</v>
      </c>
      <c r="C401" s="4" t="s">
        <v>39</v>
      </c>
      <c r="D401" s="4" t="s">
        <v>20</v>
      </c>
      <c r="E401" s="4" t="s">
        <v>21</v>
      </c>
      <c r="F401" s="4" t="s">
        <v>69</v>
      </c>
      <c r="G401" s="4">
        <v>6.0</v>
      </c>
      <c r="H401" s="5">
        <v>1933.0</v>
      </c>
      <c r="I401" s="6">
        <v>28164.0</v>
      </c>
      <c r="J401" s="4">
        <v>3.1</v>
      </c>
      <c r="K401" s="7">
        <v>14494.0</v>
      </c>
      <c r="L401" s="4">
        <v>5580000.0</v>
      </c>
      <c r="M401" s="8" t="str">
        <f t="shared" si="1"/>
        <v>Higher</v>
      </c>
      <c r="N401" s="4">
        <v>8.24E7</v>
      </c>
      <c r="O401" s="4">
        <v>539.0</v>
      </c>
      <c r="P401" s="4">
        <v>6.2</v>
      </c>
      <c r="Q401" s="4" t="s">
        <v>40</v>
      </c>
      <c r="R401" s="4" t="s">
        <v>24</v>
      </c>
    </row>
    <row r="402" ht="15.75" customHeight="1">
      <c r="A402" s="4">
        <v>402.0</v>
      </c>
      <c r="B402" s="4" t="s">
        <v>617</v>
      </c>
      <c r="C402" s="4" t="s">
        <v>199</v>
      </c>
      <c r="D402" s="4" t="s">
        <v>20</v>
      </c>
      <c r="E402" s="4" t="s">
        <v>49</v>
      </c>
      <c r="F402" s="4" t="s">
        <v>21</v>
      </c>
      <c r="G402" s="4">
        <v>5.9</v>
      </c>
      <c r="H402" s="4">
        <v>159.0</v>
      </c>
      <c r="I402" s="6">
        <v>2.89</v>
      </c>
      <c r="J402" s="4">
        <v>1.5</v>
      </c>
      <c r="K402" s="7">
        <v>9401.0</v>
      </c>
      <c r="L402" s="4">
        <v>293000.0</v>
      </c>
      <c r="M402" s="8" t="str">
        <f t="shared" si="1"/>
        <v>Lower</v>
      </c>
      <c r="N402" s="4">
        <v>5310000.0</v>
      </c>
      <c r="O402" s="4">
        <v>80.0</v>
      </c>
      <c r="P402" s="4">
        <v>4.1</v>
      </c>
      <c r="Q402" s="4" t="s">
        <v>40</v>
      </c>
      <c r="R402" s="4" t="s">
        <v>36</v>
      </c>
    </row>
    <row r="403" ht="15.75" customHeight="1">
      <c r="A403" s="4">
        <v>403.0</v>
      </c>
      <c r="B403" s="4" t="s">
        <v>618</v>
      </c>
      <c r="C403" s="4" t="s">
        <v>56</v>
      </c>
      <c r="D403" s="4" t="s">
        <v>20</v>
      </c>
      <c r="E403" s="4" t="s">
        <v>57</v>
      </c>
      <c r="F403" s="4" t="s">
        <v>71</v>
      </c>
      <c r="G403" s="4">
        <v>9.9</v>
      </c>
      <c r="H403" s="5">
        <v>1668.0</v>
      </c>
      <c r="I403" s="6">
        <v>0.0</v>
      </c>
      <c r="J403" s="4">
        <v>1.1</v>
      </c>
      <c r="K403" s="6">
        <v>306.0</v>
      </c>
      <c r="L403" s="4">
        <v>55200.0</v>
      </c>
      <c r="M403" s="8" t="str">
        <f t="shared" si="1"/>
        <v>Lower</v>
      </c>
      <c r="N403" s="4">
        <v>0.0</v>
      </c>
      <c r="O403" s="4">
        <v>2.0</v>
      </c>
      <c r="P403" s="4">
        <v>0.5</v>
      </c>
      <c r="Q403" s="4" t="s">
        <v>40</v>
      </c>
      <c r="R403" s="4" t="s">
        <v>32</v>
      </c>
    </row>
    <row r="404" ht="15.75" customHeight="1">
      <c r="A404" s="4">
        <v>404.0</v>
      </c>
      <c r="B404" s="4" t="s">
        <v>619</v>
      </c>
      <c r="C404" s="4" t="s">
        <v>19</v>
      </c>
      <c r="D404" s="4" t="s">
        <v>20</v>
      </c>
      <c r="E404" s="4" t="s">
        <v>21</v>
      </c>
      <c r="F404" s="4" t="s">
        <v>183</v>
      </c>
      <c r="G404" s="4">
        <v>5.5</v>
      </c>
      <c r="H404" s="4">
        <v>863.0</v>
      </c>
      <c r="I404" s="6">
        <v>21836.0</v>
      </c>
      <c r="J404" s="4">
        <v>1.1</v>
      </c>
      <c r="K404" s="7">
        <v>8045.0</v>
      </c>
      <c r="L404" s="4">
        <v>1220000.0</v>
      </c>
      <c r="M404" s="8" t="str">
        <f t="shared" si="1"/>
        <v>Mid</v>
      </c>
      <c r="N404" s="4">
        <v>3.32E7</v>
      </c>
      <c r="O404" s="4">
        <v>51.0</v>
      </c>
      <c r="P404" s="4">
        <v>3.9</v>
      </c>
      <c r="Q404" s="4" t="s">
        <v>40</v>
      </c>
      <c r="R404" s="4" t="s">
        <v>28</v>
      </c>
    </row>
    <row r="405" ht="15.75" customHeight="1">
      <c r="A405" s="4">
        <v>405.0</v>
      </c>
      <c r="B405" s="4" t="s">
        <v>620</v>
      </c>
      <c r="C405" s="4" t="s">
        <v>39</v>
      </c>
      <c r="D405" s="4" t="s">
        <v>20</v>
      </c>
      <c r="E405" s="4" t="s">
        <v>21</v>
      </c>
      <c r="F405" s="4" t="s">
        <v>108</v>
      </c>
      <c r="G405" s="4">
        <v>2.7</v>
      </c>
      <c r="H405" s="4">
        <v>262.0</v>
      </c>
      <c r="I405" s="6">
        <v>1736.0</v>
      </c>
      <c r="J405" s="4">
        <v>1.4</v>
      </c>
      <c r="K405" s="7">
        <v>3142.0</v>
      </c>
      <c r="L405" s="4">
        <v>363000.0</v>
      </c>
      <c r="M405" s="8" t="str">
        <f t="shared" si="1"/>
        <v>Lower</v>
      </c>
      <c r="N405" s="4">
        <v>2410000.0</v>
      </c>
      <c r="O405" s="4">
        <v>29.0</v>
      </c>
      <c r="P405" s="4">
        <v>4.4</v>
      </c>
      <c r="Q405" s="4" t="s">
        <v>36</v>
      </c>
      <c r="R405" s="4" t="s">
        <v>23</v>
      </c>
    </row>
    <row r="406" ht="15.75" customHeight="1">
      <c r="A406" s="4">
        <v>406.0</v>
      </c>
      <c r="B406" s="4" t="s">
        <v>621</v>
      </c>
      <c r="C406" s="4" t="s">
        <v>19</v>
      </c>
      <c r="D406" s="4" t="s">
        <v>20</v>
      </c>
      <c r="E406" s="4" t="s">
        <v>77</v>
      </c>
      <c r="F406" s="4" t="s">
        <v>103</v>
      </c>
      <c r="G406" s="4">
        <v>5.7</v>
      </c>
      <c r="H406" s="4">
        <v>358.0</v>
      </c>
      <c r="I406" s="6">
        <v>1475.0</v>
      </c>
      <c r="J406" s="4">
        <v>1.2</v>
      </c>
      <c r="K406" s="7">
        <v>10161.0</v>
      </c>
      <c r="L406" s="4">
        <v>655000.0</v>
      </c>
      <c r="M406" s="8" t="str">
        <f t="shared" si="1"/>
        <v>Mid</v>
      </c>
      <c r="N406" s="4">
        <v>2700000.0</v>
      </c>
      <c r="O406" s="4">
        <v>109.0</v>
      </c>
      <c r="P406" s="4">
        <v>5.0</v>
      </c>
      <c r="Q406" s="4" t="s">
        <v>24</v>
      </c>
      <c r="R406" s="4" t="s">
        <v>40</v>
      </c>
    </row>
    <row r="407" ht="15.75" customHeight="1">
      <c r="A407" s="4">
        <v>407.0</v>
      </c>
      <c r="B407" s="4" t="s">
        <v>622</v>
      </c>
      <c r="C407" s="4" t="s">
        <v>61</v>
      </c>
      <c r="D407" s="4" t="s">
        <v>20</v>
      </c>
      <c r="E407" s="4" t="s">
        <v>42</v>
      </c>
      <c r="F407" s="4" t="s">
        <v>47</v>
      </c>
      <c r="G407" s="4">
        <v>3.5</v>
      </c>
      <c r="H407" s="4">
        <v>131.0</v>
      </c>
      <c r="I407" s="6">
        <v>2083.0</v>
      </c>
      <c r="J407" s="4">
        <v>1.2</v>
      </c>
      <c r="K407" s="7">
        <v>6668.0</v>
      </c>
      <c r="L407" s="4">
        <v>267000.0</v>
      </c>
      <c r="M407" s="8" t="str">
        <f t="shared" si="1"/>
        <v>Lower</v>
      </c>
      <c r="N407" s="4">
        <v>4240000.0</v>
      </c>
      <c r="O407" s="4">
        <v>274.0</v>
      </c>
      <c r="P407" s="4">
        <v>5.3</v>
      </c>
      <c r="Q407" s="4" t="s">
        <v>29</v>
      </c>
      <c r="R407" s="4" t="s">
        <v>29</v>
      </c>
    </row>
    <row r="408" ht="15.75" customHeight="1">
      <c r="A408" s="4">
        <v>408.0</v>
      </c>
      <c r="B408" s="4" t="s">
        <v>623</v>
      </c>
      <c r="C408" s="4" t="s">
        <v>39</v>
      </c>
      <c r="D408" s="4" t="s">
        <v>20</v>
      </c>
      <c r="E408" s="4" t="s">
        <v>31</v>
      </c>
      <c r="F408" s="4" t="s">
        <v>21</v>
      </c>
      <c r="G408" s="4">
        <v>4.8</v>
      </c>
      <c r="H408" s="4">
        <v>772.0</v>
      </c>
      <c r="I408" s="6">
        <v>2006.0</v>
      </c>
      <c r="J408" s="4">
        <v>2.3</v>
      </c>
      <c r="K408" s="7">
        <v>4392.0</v>
      </c>
      <c r="L408" s="4">
        <v>732000.0</v>
      </c>
      <c r="M408" s="8" t="str">
        <f t="shared" si="1"/>
        <v>Mid</v>
      </c>
      <c r="N408" s="4">
        <v>1900000.0</v>
      </c>
      <c r="O408" s="4">
        <v>115.0</v>
      </c>
      <c r="P408" s="4">
        <v>3.2</v>
      </c>
      <c r="Q408" s="4" t="s">
        <v>28</v>
      </c>
      <c r="R408" s="4" t="s">
        <v>29</v>
      </c>
    </row>
    <row r="409" ht="15.75" customHeight="1">
      <c r="A409" s="4">
        <v>409.0</v>
      </c>
      <c r="B409" s="4" t="s">
        <v>624</v>
      </c>
      <c r="C409" s="4" t="s">
        <v>45</v>
      </c>
      <c r="D409" s="4" t="s">
        <v>20</v>
      </c>
      <c r="E409" s="4" t="s">
        <v>95</v>
      </c>
      <c r="F409" s="4" t="s">
        <v>625</v>
      </c>
      <c r="G409" s="4">
        <v>6.9</v>
      </c>
      <c r="H409" s="4">
        <v>224.0</v>
      </c>
      <c r="I409" s="6">
        <v>8.47</v>
      </c>
      <c r="J409" s="4">
        <v>1.3</v>
      </c>
      <c r="K409" s="7">
        <v>15457.0</v>
      </c>
      <c r="L409" s="4">
        <v>804000.0</v>
      </c>
      <c r="M409" s="8" t="str">
        <f t="shared" si="1"/>
        <v>Mid</v>
      </c>
      <c r="N409" s="4">
        <v>3.04E7</v>
      </c>
      <c r="O409" s="4">
        <v>92.0</v>
      </c>
      <c r="P409" s="4">
        <v>5.7</v>
      </c>
      <c r="Q409" s="4" t="s">
        <v>29</v>
      </c>
      <c r="R409" s="4" t="s">
        <v>29</v>
      </c>
    </row>
    <row r="410" ht="15.75" customHeight="1">
      <c r="A410" s="4">
        <v>410.0</v>
      </c>
      <c r="B410" s="4" t="s">
        <v>626</v>
      </c>
      <c r="C410" s="4" t="s">
        <v>80</v>
      </c>
      <c r="D410" s="4" t="s">
        <v>20</v>
      </c>
      <c r="E410" s="4" t="s">
        <v>31</v>
      </c>
      <c r="F410" s="4" t="s">
        <v>88</v>
      </c>
      <c r="G410" s="4">
        <v>5.8</v>
      </c>
      <c r="H410" s="4">
        <v>178.0</v>
      </c>
      <c r="I410" s="6">
        <v>1451.0</v>
      </c>
      <c r="J410" s="4">
        <v>1.4</v>
      </c>
      <c r="K410" s="7">
        <v>5592.0</v>
      </c>
      <c r="L410" s="4">
        <v>163000.0</v>
      </c>
      <c r="M410" s="8" t="str">
        <f t="shared" si="1"/>
        <v>Lower</v>
      </c>
      <c r="N410" s="4">
        <v>1340000.0</v>
      </c>
      <c r="O410" s="4">
        <v>25.0</v>
      </c>
      <c r="P410" s="4">
        <v>3.9</v>
      </c>
      <c r="Q410" s="4" t="s">
        <v>32</v>
      </c>
      <c r="R410" s="4" t="s">
        <v>28</v>
      </c>
    </row>
    <row r="411" ht="15.75" customHeight="1">
      <c r="A411" s="4">
        <v>411.0</v>
      </c>
      <c r="B411" s="4" t="s">
        <v>627</v>
      </c>
      <c r="C411" s="4" t="s">
        <v>54</v>
      </c>
      <c r="D411" s="4" t="s">
        <v>20</v>
      </c>
      <c r="E411" s="4" t="s">
        <v>21</v>
      </c>
      <c r="F411" s="4" t="s">
        <v>59</v>
      </c>
      <c r="G411" s="4">
        <v>7.5</v>
      </c>
      <c r="H411" s="4">
        <v>368.0</v>
      </c>
      <c r="I411" s="6">
        <v>1762.0</v>
      </c>
      <c r="J411" s="4">
        <v>2.4</v>
      </c>
      <c r="K411" s="7">
        <v>6296.0</v>
      </c>
      <c r="L411" s="4">
        <v>327000.0</v>
      </c>
      <c r="M411" s="8" t="str">
        <f t="shared" si="1"/>
        <v>Lower</v>
      </c>
      <c r="N411" s="4">
        <v>1560000.0</v>
      </c>
      <c r="O411" s="4">
        <v>119.0</v>
      </c>
      <c r="P411" s="4">
        <v>3.4</v>
      </c>
      <c r="Q411" s="4" t="s">
        <v>23</v>
      </c>
      <c r="R411" s="4" t="s">
        <v>36</v>
      </c>
    </row>
    <row r="412" ht="15.75" customHeight="1">
      <c r="A412" s="4">
        <v>412.0</v>
      </c>
      <c r="B412" s="4" t="s">
        <v>628</v>
      </c>
      <c r="C412" s="4" t="s">
        <v>19</v>
      </c>
      <c r="D412" s="4" t="s">
        <v>20</v>
      </c>
      <c r="E412" s="4" t="s">
        <v>42</v>
      </c>
      <c r="F412" s="4" t="s">
        <v>47</v>
      </c>
      <c r="G412" s="4">
        <v>6.1</v>
      </c>
      <c r="H412" s="5">
        <v>1675.0</v>
      </c>
      <c r="I412" s="6">
        <v>19614.0</v>
      </c>
      <c r="J412" s="4">
        <v>2.3</v>
      </c>
      <c r="K412" s="7">
        <v>7796.0</v>
      </c>
      <c r="L412" s="4">
        <v>2190000.0</v>
      </c>
      <c r="M412" s="8" t="str">
        <f t="shared" si="1"/>
        <v>Mid</v>
      </c>
      <c r="N412" s="4">
        <v>2.56E7</v>
      </c>
      <c r="O412" s="4">
        <v>159.0</v>
      </c>
      <c r="P412" s="4">
        <v>4.2</v>
      </c>
      <c r="Q412" s="4" t="s">
        <v>40</v>
      </c>
      <c r="R412" s="4" t="s">
        <v>24</v>
      </c>
    </row>
    <row r="413" ht="15.75" customHeight="1">
      <c r="A413" s="4">
        <v>413.0</v>
      </c>
      <c r="B413" s="4" t="s">
        <v>629</v>
      </c>
      <c r="C413" s="4" t="s">
        <v>19</v>
      </c>
      <c r="D413" s="4" t="s">
        <v>20</v>
      </c>
      <c r="E413" s="4" t="s">
        <v>21</v>
      </c>
      <c r="F413" s="4" t="s">
        <v>59</v>
      </c>
      <c r="G413" s="4">
        <v>3.4</v>
      </c>
      <c r="H413" s="5">
        <v>1462.0</v>
      </c>
      <c r="I413" s="6">
        <v>8318.0</v>
      </c>
      <c r="J413" s="4">
        <v>1.7</v>
      </c>
      <c r="K413" s="7">
        <v>4654.0</v>
      </c>
      <c r="L413" s="4">
        <v>1860000.0</v>
      </c>
      <c r="M413" s="8" t="str">
        <f t="shared" si="1"/>
        <v>Mid</v>
      </c>
      <c r="N413" s="4">
        <v>1.06E7</v>
      </c>
      <c r="O413" s="4">
        <v>376.0</v>
      </c>
      <c r="P413" s="4">
        <v>5.2</v>
      </c>
      <c r="Q413" s="4" t="s">
        <v>28</v>
      </c>
      <c r="R413" s="4" t="s">
        <v>40</v>
      </c>
    </row>
    <row r="414" ht="15.75" customHeight="1">
      <c r="A414" s="4">
        <v>414.0</v>
      </c>
      <c r="B414" s="4" t="s">
        <v>630</v>
      </c>
      <c r="C414" s="4" t="s">
        <v>80</v>
      </c>
      <c r="D414" s="4" t="s">
        <v>20</v>
      </c>
      <c r="E414" s="4" t="s">
        <v>88</v>
      </c>
      <c r="F414" s="4" t="s">
        <v>59</v>
      </c>
      <c r="G414" s="4">
        <v>19.6</v>
      </c>
      <c r="H414" s="4">
        <v>232.0</v>
      </c>
      <c r="I414" s="6">
        <v>35.0</v>
      </c>
      <c r="J414" s="4">
        <v>1.1</v>
      </c>
      <c r="K414" s="7">
        <v>5822.0</v>
      </c>
      <c r="L414" s="4">
        <v>47800.0</v>
      </c>
      <c r="M414" s="8" t="str">
        <f t="shared" si="1"/>
        <v>Lower</v>
      </c>
      <c r="N414" s="4">
        <v>7200.0</v>
      </c>
      <c r="O414" s="4">
        <v>11.0</v>
      </c>
      <c r="P414" s="4">
        <v>1.2</v>
      </c>
      <c r="Q414" s="4" t="s">
        <v>32</v>
      </c>
      <c r="R414" s="4" t="s">
        <v>24</v>
      </c>
    </row>
    <row r="415" ht="15.75" customHeight="1">
      <c r="A415" s="4">
        <v>415.0</v>
      </c>
      <c r="B415" s="4" t="s">
        <v>631</v>
      </c>
      <c r="C415" s="4" t="s">
        <v>39</v>
      </c>
      <c r="D415" s="4" t="s">
        <v>20</v>
      </c>
      <c r="E415" s="4" t="s">
        <v>42</v>
      </c>
      <c r="F415" s="4" t="s">
        <v>31</v>
      </c>
      <c r="G415" s="4">
        <v>4.0</v>
      </c>
      <c r="H415" s="4">
        <v>370.0</v>
      </c>
      <c r="I415" s="6">
        <v>30015.0</v>
      </c>
      <c r="J415" s="4">
        <v>1.3</v>
      </c>
      <c r="K415" s="7">
        <v>8018.0</v>
      </c>
      <c r="L415" s="4">
        <v>1070000.0</v>
      </c>
      <c r="M415" s="8" t="str">
        <f t="shared" si="1"/>
        <v>Mid</v>
      </c>
      <c r="N415" s="4">
        <v>7.98E7</v>
      </c>
      <c r="O415" s="4">
        <v>525.0</v>
      </c>
      <c r="P415" s="4">
        <v>5.1</v>
      </c>
      <c r="Q415" s="4" t="s">
        <v>28</v>
      </c>
      <c r="R415" s="4" t="s">
        <v>29</v>
      </c>
    </row>
    <row r="416" ht="15.75" customHeight="1">
      <c r="A416" s="4">
        <v>416.0</v>
      </c>
      <c r="B416" s="4" t="s">
        <v>632</v>
      </c>
      <c r="C416" s="4" t="s">
        <v>56</v>
      </c>
      <c r="D416" s="4" t="s">
        <v>20</v>
      </c>
      <c r="E416" s="4" t="s">
        <v>57</v>
      </c>
      <c r="F416" s="4" t="s">
        <v>21</v>
      </c>
      <c r="G416" s="4">
        <v>3.8</v>
      </c>
      <c r="H416" s="4">
        <v>446.0</v>
      </c>
      <c r="I416" s="6">
        <v>6927.0</v>
      </c>
      <c r="J416" s="4">
        <v>1.6</v>
      </c>
      <c r="K416" s="7">
        <v>2137.0</v>
      </c>
      <c r="L416" s="4">
        <v>255000.0</v>
      </c>
      <c r="M416" s="8" t="str">
        <f t="shared" si="1"/>
        <v>Lower</v>
      </c>
      <c r="N416" s="4">
        <v>3950000.0</v>
      </c>
      <c r="O416" s="4">
        <v>60.0</v>
      </c>
      <c r="P416" s="4">
        <v>1.4</v>
      </c>
      <c r="Q416" s="4" t="s">
        <v>29</v>
      </c>
      <c r="R416" s="4" t="s">
        <v>24</v>
      </c>
    </row>
    <row r="417" ht="15.75" customHeight="1">
      <c r="A417" s="4">
        <v>417.0</v>
      </c>
      <c r="B417" s="4" t="s">
        <v>633</v>
      </c>
      <c r="C417" s="4" t="s">
        <v>80</v>
      </c>
      <c r="D417" s="4" t="s">
        <v>20</v>
      </c>
      <c r="E417" s="4" t="s">
        <v>88</v>
      </c>
      <c r="G417" s="4">
        <v>20.4</v>
      </c>
      <c r="H417" s="4">
        <v>31.0</v>
      </c>
      <c r="I417" s="6">
        <v>0.0</v>
      </c>
      <c r="J417" s="4">
        <v>1.0</v>
      </c>
      <c r="K417" s="6">
        <v>163.0</v>
      </c>
      <c r="L417" s="4">
        <v>1500.0</v>
      </c>
      <c r="M417" s="8" t="str">
        <f t="shared" si="1"/>
        <v>Lower</v>
      </c>
      <c r="N417" s="4">
        <v>0.0</v>
      </c>
      <c r="O417" s="4">
        <v>1.0</v>
      </c>
      <c r="P417" s="4">
        <v>2.3</v>
      </c>
      <c r="Q417" s="4" t="s">
        <v>23</v>
      </c>
      <c r="R417" s="4" t="s">
        <v>32</v>
      </c>
    </row>
    <row r="418" ht="15.75" customHeight="1">
      <c r="A418" s="4">
        <v>418.0</v>
      </c>
      <c r="B418" s="4" t="s">
        <v>634</v>
      </c>
      <c r="C418" s="4" t="s">
        <v>19</v>
      </c>
      <c r="D418" s="4" t="s">
        <v>20</v>
      </c>
      <c r="E418" s="4" t="s">
        <v>357</v>
      </c>
      <c r="F418" s="4" t="s">
        <v>635</v>
      </c>
      <c r="G418" s="4">
        <v>4.2</v>
      </c>
      <c r="H418" s="4">
        <v>610.0</v>
      </c>
      <c r="I418" s="6">
        <v>2761.0</v>
      </c>
      <c r="J418" s="4">
        <v>1.1</v>
      </c>
      <c r="K418" s="7">
        <v>2494.0</v>
      </c>
      <c r="L418" s="4">
        <v>356000.0</v>
      </c>
      <c r="M418" s="8" t="str">
        <f t="shared" si="1"/>
        <v>Lower</v>
      </c>
      <c r="N418" s="4">
        <v>1610000.0</v>
      </c>
      <c r="O418" s="4">
        <v>33.0</v>
      </c>
      <c r="P418" s="4">
        <v>1.9</v>
      </c>
      <c r="Q418" s="4" t="s">
        <v>40</v>
      </c>
      <c r="R418" s="4" t="s">
        <v>23</v>
      </c>
    </row>
    <row r="419" ht="15.75" customHeight="1">
      <c r="A419" s="4">
        <v>419.0</v>
      </c>
      <c r="B419" s="4" t="s">
        <v>636</v>
      </c>
      <c r="C419" s="4" t="s">
        <v>54</v>
      </c>
      <c r="D419" s="4" t="s">
        <v>20</v>
      </c>
      <c r="E419" s="4" t="s">
        <v>21</v>
      </c>
      <c r="F419" s="4" t="s">
        <v>183</v>
      </c>
      <c r="G419" s="4">
        <v>4.3</v>
      </c>
      <c r="H419" s="4">
        <v>325.0</v>
      </c>
      <c r="I419" s="6">
        <v>1166.0</v>
      </c>
      <c r="J419" s="4">
        <v>1.0</v>
      </c>
      <c r="K419" s="7">
        <v>2841.0</v>
      </c>
      <c r="L419" s="4">
        <v>215000.0</v>
      </c>
      <c r="M419" s="8" t="str">
        <f t="shared" si="1"/>
        <v>Lower</v>
      </c>
      <c r="N419" s="4">
        <v>773000.0</v>
      </c>
      <c r="O419" s="4">
        <v>16.0</v>
      </c>
      <c r="P419" s="4">
        <v>1.9</v>
      </c>
      <c r="Q419" s="4" t="s">
        <v>32</v>
      </c>
      <c r="R419" s="4" t="s">
        <v>29</v>
      </c>
    </row>
    <row r="420" ht="15.75" customHeight="1">
      <c r="A420" s="4">
        <v>420.0</v>
      </c>
      <c r="B420" s="4" t="s">
        <v>637</v>
      </c>
      <c r="C420" s="4" t="s">
        <v>56</v>
      </c>
      <c r="D420" s="4" t="s">
        <v>20</v>
      </c>
      <c r="E420" s="4" t="s">
        <v>638</v>
      </c>
      <c r="G420" s="4">
        <v>8.2</v>
      </c>
      <c r="H420" s="4">
        <v>3.0</v>
      </c>
      <c r="I420" s="6">
        <v>0.0</v>
      </c>
      <c r="J420" s="4">
        <v>1.0</v>
      </c>
      <c r="K420" s="6">
        <v>16.0</v>
      </c>
      <c r="L420" s="4">
        <v>280.0</v>
      </c>
      <c r="M420" s="8" t="str">
        <f t="shared" si="1"/>
        <v>Lower</v>
      </c>
      <c r="N420" s="4">
        <v>0.0</v>
      </c>
      <c r="O420" s="4">
        <v>1.0</v>
      </c>
      <c r="P420" s="4">
        <v>2.0</v>
      </c>
      <c r="Q420" s="4" t="s">
        <v>28</v>
      </c>
      <c r="R420" s="4" t="s">
        <v>40</v>
      </c>
    </row>
    <row r="421" ht="15.75" customHeight="1">
      <c r="A421" s="4">
        <v>421.0</v>
      </c>
      <c r="B421" s="4" t="s">
        <v>639</v>
      </c>
      <c r="C421" s="4" t="s">
        <v>54</v>
      </c>
      <c r="D421" s="4" t="s">
        <v>20</v>
      </c>
      <c r="E421" s="4" t="s">
        <v>95</v>
      </c>
      <c r="F421" s="4" t="s">
        <v>69</v>
      </c>
      <c r="G421" s="4">
        <v>6.7</v>
      </c>
      <c r="H421" s="4">
        <v>432.0</v>
      </c>
      <c r="I421" s="6">
        <v>8098.0</v>
      </c>
      <c r="J421" s="4">
        <v>2.1</v>
      </c>
      <c r="K421" s="7">
        <v>10976.0</v>
      </c>
      <c r="L421" s="4">
        <v>715000.0</v>
      </c>
      <c r="M421" s="8" t="str">
        <f t="shared" si="1"/>
        <v>Mid</v>
      </c>
      <c r="N421" s="4">
        <v>1.24E7</v>
      </c>
      <c r="O421" s="4">
        <v>144.0</v>
      </c>
      <c r="P421" s="4">
        <v>4.2</v>
      </c>
      <c r="Q421" s="4" t="s">
        <v>32</v>
      </c>
      <c r="R421" s="4" t="s">
        <v>29</v>
      </c>
    </row>
    <row r="422" ht="15.75" customHeight="1">
      <c r="A422" s="4">
        <v>422.0</v>
      </c>
      <c r="B422" s="4" t="s">
        <v>640</v>
      </c>
      <c r="C422" s="4" t="s">
        <v>56</v>
      </c>
      <c r="D422" s="4" t="s">
        <v>20</v>
      </c>
      <c r="E422" s="4" t="s">
        <v>57</v>
      </c>
      <c r="F422" s="4" t="s">
        <v>641</v>
      </c>
      <c r="G422" s="4">
        <v>7.3</v>
      </c>
      <c r="H422" s="4">
        <v>148.0</v>
      </c>
      <c r="I422" s="6">
        <v>36828.0</v>
      </c>
      <c r="J422" s="4">
        <v>1.9</v>
      </c>
      <c r="K422" s="7">
        <v>15004.0</v>
      </c>
      <c r="L422" s="4">
        <v>430000.0</v>
      </c>
      <c r="M422" s="8" t="str">
        <f t="shared" si="1"/>
        <v>Lower</v>
      </c>
      <c r="N422" s="4">
        <v>8.97E7</v>
      </c>
      <c r="O422" s="4">
        <v>737.0</v>
      </c>
      <c r="P422" s="4">
        <v>5.2</v>
      </c>
      <c r="Q422" s="4" t="s">
        <v>29</v>
      </c>
      <c r="R422" s="4" t="s">
        <v>29</v>
      </c>
    </row>
    <row r="423" ht="15.75" customHeight="1">
      <c r="A423" s="4">
        <v>423.0</v>
      </c>
      <c r="B423" s="4" t="s">
        <v>642</v>
      </c>
      <c r="C423" s="4" t="s">
        <v>100</v>
      </c>
      <c r="D423" s="4" t="s">
        <v>20</v>
      </c>
      <c r="E423" s="4" t="s">
        <v>21</v>
      </c>
      <c r="F423" s="4" t="s">
        <v>59</v>
      </c>
      <c r="G423" s="4">
        <v>3.0</v>
      </c>
      <c r="H423" s="5">
        <v>1296.0</v>
      </c>
      <c r="I423" s="6">
        <v>11838.0</v>
      </c>
      <c r="J423" s="4">
        <v>1.3</v>
      </c>
      <c r="K423" s="7">
        <v>2472.0</v>
      </c>
      <c r="L423" s="4">
        <v>1020000.0</v>
      </c>
      <c r="M423" s="8" t="str">
        <f t="shared" si="1"/>
        <v>Mid</v>
      </c>
      <c r="N423" s="4">
        <v>9330000.0</v>
      </c>
      <c r="O423" s="4">
        <v>52.0</v>
      </c>
      <c r="P423" s="4">
        <v>4.3</v>
      </c>
      <c r="Q423" s="4" t="s">
        <v>32</v>
      </c>
      <c r="R423" s="4" t="s">
        <v>24</v>
      </c>
    </row>
    <row r="424" ht="15.75" customHeight="1">
      <c r="A424" s="4">
        <v>424.0</v>
      </c>
      <c r="B424" s="4" t="s">
        <v>643</v>
      </c>
      <c r="C424" s="4" t="s">
        <v>39</v>
      </c>
      <c r="D424" s="4" t="s">
        <v>20</v>
      </c>
      <c r="E424" s="4" t="s">
        <v>59</v>
      </c>
      <c r="F424" s="4" t="s">
        <v>21</v>
      </c>
      <c r="G424" s="4">
        <v>4.5</v>
      </c>
      <c r="H424" s="4">
        <v>148.0</v>
      </c>
      <c r="I424" s="6">
        <v>1544.0</v>
      </c>
      <c r="J424" s="4">
        <v>1.5</v>
      </c>
      <c r="K424" s="7">
        <v>6225.0</v>
      </c>
      <c r="L424" s="4">
        <v>209000.0</v>
      </c>
      <c r="M424" s="8" t="str">
        <f t="shared" si="1"/>
        <v>Lower</v>
      </c>
      <c r="N424" s="4">
        <v>2180000.0</v>
      </c>
      <c r="O424" s="4">
        <v>65.0</v>
      </c>
      <c r="P424" s="4">
        <v>4.5</v>
      </c>
      <c r="Q424" s="4" t="s">
        <v>28</v>
      </c>
      <c r="R424" s="4" t="s">
        <v>29</v>
      </c>
    </row>
    <row r="425" ht="15.75" customHeight="1">
      <c r="A425" s="4">
        <v>425.0</v>
      </c>
      <c r="B425" s="4" t="s">
        <v>644</v>
      </c>
      <c r="C425" s="4" t="s">
        <v>19</v>
      </c>
      <c r="D425" s="4" t="s">
        <v>20</v>
      </c>
      <c r="E425" s="4" t="s">
        <v>645</v>
      </c>
      <c r="F425" s="4" t="s">
        <v>21</v>
      </c>
      <c r="G425" s="4">
        <v>21.8</v>
      </c>
      <c r="H425" s="4">
        <v>546.0</v>
      </c>
      <c r="I425" s="6">
        <v>404.0</v>
      </c>
      <c r="J425" s="4">
        <v>1.8</v>
      </c>
      <c r="K425" s="7">
        <v>13847.0</v>
      </c>
      <c r="L425" s="4">
        <v>204000.0</v>
      </c>
      <c r="M425" s="8" t="str">
        <f t="shared" si="1"/>
        <v>Lower</v>
      </c>
      <c r="N425" s="4">
        <v>155000.0</v>
      </c>
      <c r="O425" s="4">
        <v>28.0</v>
      </c>
      <c r="P425" s="4">
        <v>4.3</v>
      </c>
      <c r="Q425" s="4" t="s">
        <v>40</v>
      </c>
      <c r="R425" s="4" t="s">
        <v>23</v>
      </c>
    </row>
    <row r="426" ht="15.75" customHeight="1">
      <c r="A426" s="4">
        <v>426.0</v>
      </c>
      <c r="B426" s="4" t="s">
        <v>646</v>
      </c>
      <c r="C426" s="4" t="s">
        <v>45</v>
      </c>
      <c r="D426" s="4" t="s">
        <v>20</v>
      </c>
      <c r="E426" s="4" t="s">
        <v>62</v>
      </c>
      <c r="F426" s="4" t="s">
        <v>47</v>
      </c>
      <c r="G426" s="4">
        <v>4.2</v>
      </c>
      <c r="H426" s="4">
        <v>563.0</v>
      </c>
      <c r="I426" s="6">
        <v>844.0</v>
      </c>
      <c r="J426" s="4">
        <v>1.3</v>
      </c>
      <c r="K426" s="7">
        <v>3318.0</v>
      </c>
      <c r="L426" s="4">
        <v>464000.0</v>
      </c>
      <c r="M426" s="8" t="str">
        <f t="shared" si="1"/>
        <v>Lower</v>
      </c>
      <c r="N426" s="4">
        <v>696000.0</v>
      </c>
      <c r="O426" s="4">
        <v>94.0</v>
      </c>
      <c r="P426" s="4">
        <v>4.1</v>
      </c>
      <c r="Q426" s="4" t="s">
        <v>24</v>
      </c>
      <c r="R426" s="4" t="s">
        <v>29</v>
      </c>
    </row>
    <row r="427" ht="15.75" customHeight="1">
      <c r="A427" s="4">
        <v>427.0</v>
      </c>
      <c r="B427" s="4" t="s">
        <v>647</v>
      </c>
      <c r="C427" s="4" t="s">
        <v>45</v>
      </c>
      <c r="D427" s="4" t="s">
        <v>51</v>
      </c>
      <c r="E427" s="4" t="s">
        <v>139</v>
      </c>
      <c r="F427" s="4" t="s">
        <v>648</v>
      </c>
      <c r="G427" s="4">
        <v>4.2</v>
      </c>
      <c r="H427" s="4">
        <v>421.0</v>
      </c>
      <c r="I427" s="6">
        <v>9353.0</v>
      </c>
      <c r="J427" s="4">
        <v>1.0</v>
      </c>
      <c r="K427" s="7">
        <v>4393.0</v>
      </c>
      <c r="L427" s="4">
        <v>433000.0</v>
      </c>
      <c r="M427" s="8" t="str">
        <f t="shared" si="1"/>
        <v>Lower</v>
      </c>
      <c r="N427" s="4">
        <v>9890000.0</v>
      </c>
      <c r="O427" s="4">
        <v>3.0</v>
      </c>
      <c r="P427" s="4">
        <v>2.6</v>
      </c>
      <c r="Q427" s="4" t="s">
        <v>40</v>
      </c>
      <c r="R427" s="4" t="s">
        <v>29</v>
      </c>
    </row>
    <row r="428" ht="15.75" customHeight="1">
      <c r="A428" s="4">
        <v>428.0</v>
      </c>
      <c r="B428" s="4" t="s">
        <v>649</v>
      </c>
      <c r="C428" s="4" t="s">
        <v>73</v>
      </c>
      <c r="D428" s="4" t="s">
        <v>20</v>
      </c>
      <c r="E428" s="4" t="s">
        <v>119</v>
      </c>
      <c r="F428" s="4" t="s">
        <v>650</v>
      </c>
      <c r="G428" s="4">
        <v>3.9</v>
      </c>
      <c r="H428" s="4">
        <v>150.0</v>
      </c>
      <c r="I428" s="6">
        <v>21024.0</v>
      </c>
      <c r="J428" s="4">
        <v>1.0</v>
      </c>
      <c r="K428" s="7">
        <v>2303.0</v>
      </c>
      <c r="L428" s="4">
        <v>164000.0</v>
      </c>
      <c r="M428" s="8" t="str">
        <f t="shared" si="1"/>
        <v>Lower</v>
      </c>
      <c r="N428" s="4">
        <v>2.27E7</v>
      </c>
      <c r="O428" s="4">
        <v>12.0</v>
      </c>
      <c r="P428" s="4">
        <v>2.8</v>
      </c>
      <c r="Q428" s="4" t="s">
        <v>36</v>
      </c>
      <c r="R428" s="4" t="s">
        <v>29</v>
      </c>
    </row>
    <row r="429" ht="15.75" customHeight="1">
      <c r="A429" s="4">
        <v>429.0</v>
      </c>
      <c r="B429" s="4" t="s">
        <v>651</v>
      </c>
      <c r="C429" s="4" t="s">
        <v>19</v>
      </c>
      <c r="D429" s="4" t="s">
        <v>20</v>
      </c>
      <c r="E429" s="4" t="s">
        <v>31</v>
      </c>
      <c r="F429" s="4" t="s">
        <v>141</v>
      </c>
      <c r="G429" s="4">
        <v>6.3</v>
      </c>
      <c r="H429" s="4">
        <v>273.0</v>
      </c>
      <c r="I429" s="6">
        <v>25602.0</v>
      </c>
      <c r="J429" s="4">
        <v>1.1</v>
      </c>
      <c r="K429" s="7">
        <v>13258.0</v>
      </c>
      <c r="L429" s="4">
        <v>872000.0</v>
      </c>
      <c r="M429" s="8" t="str">
        <f t="shared" si="1"/>
        <v>Mid</v>
      </c>
      <c r="N429" s="4">
        <v>7.11E7</v>
      </c>
      <c r="O429" s="4">
        <v>68.0</v>
      </c>
      <c r="P429" s="4">
        <v>5.4</v>
      </c>
      <c r="Q429" s="4" t="s">
        <v>29</v>
      </c>
      <c r="R429" s="4" t="s">
        <v>28</v>
      </c>
    </row>
    <row r="430" ht="15.75" customHeight="1">
      <c r="A430" s="4">
        <v>430.0</v>
      </c>
      <c r="B430" s="4" t="s">
        <v>652</v>
      </c>
      <c r="C430" s="4" t="s">
        <v>73</v>
      </c>
      <c r="D430" s="4" t="s">
        <v>20</v>
      </c>
      <c r="E430" s="4" t="s">
        <v>31</v>
      </c>
      <c r="F430" s="4" t="s">
        <v>106</v>
      </c>
      <c r="G430" s="4">
        <v>6.7</v>
      </c>
      <c r="H430" s="4">
        <v>62.0</v>
      </c>
      <c r="I430" s="6">
        <v>33312.0</v>
      </c>
      <c r="J430" s="4">
        <v>2.0</v>
      </c>
      <c r="K430" s="7">
        <v>16059.0</v>
      </c>
      <c r="L430" s="4">
        <v>375000.0</v>
      </c>
      <c r="M430" s="8" t="str">
        <f t="shared" si="1"/>
        <v>Lower</v>
      </c>
      <c r="N430" s="4">
        <v>1.49E8</v>
      </c>
      <c r="O430" s="4">
        <v>826.0</v>
      </c>
      <c r="P430" s="4">
        <v>5.9</v>
      </c>
      <c r="Q430" s="4" t="s">
        <v>29</v>
      </c>
      <c r="R430" s="4" t="s">
        <v>36</v>
      </c>
    </row>
    <row r="431" ht="15.75" customHeight="1">
      <c r="A431" s="4">
        <v>431.0</v>
      </c>
      <c r="B431" s="4" t="s">
        <v>653</v>
      </c>
      <c r="C431" s="4" t="s">
        <v>199</v>
      </c>
      <c r="D431" s="4" t="s">
        <v>20</v>
      </c>
      <c r="E431" s="4" t="s">
        <v>31</v>
      </c>
      <c r="F431" s="4" t="s">
        <v>21</v>
      </c>
      <c r="G431" s="4">
        <v>7.3</v>
      </c>
      <c r="H431" s="4">
        <v>193.0</v>
      </c>
      <c r="I431" s="6">
        <v>8126.0</v>
      </c>
      <c r="J431" s="4">
        <v>1.4</v>
      </c>
      <c r="K431" s="7">
        <v>11671.0</v>
      </c>
      <c r="L431" s="4">
        <v>336000.0</v>
      </c>
      <c r="M431" s="8" t="str">
        <f t="shared" si="1"/>
        <v>Lower</v>
      </c>
      <c r="N431" s="4">
        <v>1.42E7</v>
      </c>
      <c r="O431" s="4">
        <v>105.0</v>
      </c>
      <c r="P431" s="4">
        <v>4.5</v>
      </c>
      <c r="Q431" s="4" t="s">
        <v>32</v>
      </c>
      <c r="R431" s="4" t="s">
        <v>29</v>
      </c>
    </row>
    <row r="432" ht="15.75" customHeight="1">
      <c r="A432" s="4">
        <v>432.0</v>
      </c>
      <c r="B432" s="4" t="s">
        <v>654</v>
      </c>
      <c r="C432" s="4" t="s">
        <v>19</v>
      </c>
      <c r="D432" s="4" t="s">
        <v>20</v>
      </c>
      <c r="E432" s="4" t="s">
        <v>655</v>
      </c>
      <c r="F432" s="4" t="s">
        <v>428</v>
      </c>
      <c r="G432" s="4">
        <v>5.5</v>
      </c>
      <c r="H432" s="4">
        <v>213.0</v>
      </c>
      <c r="I432" s="6">
        <v>34434.0</v>
      </c>
      <c r="J432" s="4">
        <v>1.3</v>
      </c>
      <c r="K432" s="7">
        <v>7875.0</v>
      </c>
      <c r="L432" s="4">
        <v>212000.0</v>
      </c>
      <c r="M432" s="8" t="str">
        <f t="shared" si="1"/>
        <v>Lower</v>
      </c>
      <c r="N432" s="4">
        <v>3.47E7</v>
      </c>
      <c r="O432" s="4">
        <v>90.0</v>
      </c>
      <c r="P432" s="4">
        <v>3.7</v>
      </c>
      <c r="Q432" s="4" t="s">
        <v>28</v>
      </c>
      <c r="R432" s="4" t="s">
        <v>24</v>
      </c>
    </row>
    <row r="433" ht="15.75" customHeight="1">
      <c r="A433" s="4">
        <v>433.0</v>
      </c>
      <c r="B433" s="4" t="s">
        <v>656</v>
      </c>
      <c r="C433" s="4" t="s">
        <v>19</v>
      </c>
      <c r="D433" s="4" t="s">
        <v>20</v>
      </c>
      <c r="E433" s="4" t="s">
        <v>657</v>
      </c>
      <c r="F433" s="4" t="s">
        <v>236</v>
      </c>
      <c r="G433" s="4">
        <v>3.8</v>
      </c>
      <c r="H433" s="5">
        <v>2052.0</v>
      </c>
      <c r="I433" s="6">
        <v>2316.0</v>
      </c>
      <c r="J433" s="4">
        <v>1.1</v>
      </c>
      <c r="K433" s="6">
        <v>521.0</v>
      </c>
      <c r="L433" s="4">
        <v>269000.0</v>
      </c>
      <c r="M433" s="8" t="str">
        <f t="shared" si="1"/>
        <v>Lower</v>
      </c>
      <c r="N433" s="4">
        <v>304000.0</v>
      </c>
      <c r="O433" s="4">
        <v>13.0</v>
      </c>
      <c r="P433" s="4">
        <v>0.6</v>
      </c>
      <c r="Q433" s="4" t="s">
        <v>40</v>
      </c>
      <c r="R433" s="4" t="s">
        <v>24</v>
      </c>
    </row>
    <row r="434" ht="15.75" customHeight="1">
      <c r="A434" s="4">
        <v>434.0</v>
      </c>
      <c r="B434" s="4" t="s">
        <v>658</v>
      </c>
      <c r="C434" s="4" t="s">
        <v>19</v>
      </c>
      <c r="D434" s="4" t="s">
        <v>20</v>
      </c>
      <c r="E434" s="4" t="s">
        <v>77</v>
      </c>
      <c r="F434" s="4" t="s">
        <v>103</v>
      </c>
      <c r="G434" s="4">
        <v>6.8</v>
      </c>
      <c r="H434" s="4">
        <v>450.0</v>
      </c>
      <c r="I434" s="6">
        <v>9513.0</v>
      </c>
      <c r="J434" s="4">
        <v>1.2</v>
      </c>
      <c r="K434" s="7">
        <v>12307.0</v>
      </c>
      <c r="L434" s="4">
        <v>828000.0</v>
      </c>
      <c r="M434" s="8" t="str">
        <f t="shared" si="1"/>
        <v>Mid</v>
      </c>
      <c r="N434" s="4">
        <v>1.76E7</v>
      </c>
      <c r="O434" s="4">
        <v>65.0</v>
      </c>
      <c r="P434" s="4">
        <v>5.1</v>
      </c>
      <c r="Q434" s="4" t="s">
        <v>40</v>
      </c>
      <c r="R434" s="4" t="s">
        <v>40</v>
      </c>
    </row>
    <row r="435" ht="15.75" customHeight="1">
      <c r="A435" s="4">
        <v>435.0</v>
      </c>
      <c r="B435" s="4" t="s">
        <v>659</v>
      </c>
      <c r="C435" s="4" t="s">
        <v>19</v>
      </c>
      <c r="D435" s="4" t="s">
        <v>20</v>
      </c>
      <c r="E435" s="4" t="s">
        <v>131</v>
      </c>
      <c r="F435" s="4" t="s">
        <v>301</v>
      </c>
      <c r="G435" s="4">
        <v>4.9</v>
      </c>
      <c r="H435" s="4">
        <v>89.0</v>
      </c>
      <c r="I435" s="6">
        <v>2473.0</v>
      </c>
      <c r="J435" s="4">
        <v>1.1</v>
      </c>
      <c r="K435" s="7">
        <v>5773.0</v>
      </c>
      <c r="L435" s="4">
        <v>107000.0</v>
      </c>
      <c r="M435" s="8" t="str">
        <f t="shared" si="1"/>
        <v>Lower</v>
      </c>
      <c r="N435" s="4">
        <v>2970000.0</v>
      </c>
      <c r="O435" s="4">
        <v>41.0</v>
      </c>
      <c r="P435" s="4">
        <v>3.1</v>
      </c>
      <c r="Q435" s="4" t="s">
        <v>28</v>
      </c>
      <c r="R435" s="4" t="s">
        <v>36</v>
      </c>
    </row>
    <row r="436" ht="15.75" customHeight="1">
      <c r="A436" s="4">
        <v>436.0</v>
      </c>
      <c r="B436" s="4" t="s">
        <v>660</v>
      </c>
      <c r="C436" s="4" t="s">
        <v>56</v>
      </c>
      <c r="D436" s="4" t="s">
        <v>20</v>
      </c>
      <c r="E436" s="4" t="s">
        <v>49</v>
      </c>
      <c r="F436" s="4" t="s">
        <v>21</v>
      </c>
      <c r="G436" s="4">
        <v>5.8</v>
      </c>
      <c r="H436" s="4">
        <v>183.0</v>
      </c>
      <c r="I436" s="6">
        <v>849.0</v>
      </c>
      <c r="J436" s="4">
        <v>1.4</v>
      </c>
      <c r="K436" s="7">
        <v>3229.0</v>
      </c>
      <c r="L436" s="4">
        <v>110000.0</v>
      </c>
      <c r="M436" s="8" t="str">
        <f t="shared" si="1"/>
        <v>Lower</v>
      </c>
      <c r="N436" s="4">
        <v>507000.0</v>
      </c>
      <c r="O436" s="4">
        <v>16.0</v>
      </c>
      <c r="P436" s="4">
        <v>4.2</v>
      </c>
      <c r="Q436" s="4" t="s">
        <v>23</v>
      </c>
      <c r="R436" s="4" t="s">
        <v>24</v>
      </c>
    </row>
    <row r="437" ht="15.75" customHeight="1">
      <c r="A437" s="4">
        <v>437.0</v>
      </c>
      <c r="B437" s="4" t="s">
        <v>661</v>
      </c>
      <c r="C437" s="4" t="s">
        <v>80</v>
      </c>
      <c r="D437" s="4" t="s">
        <v>20</v>
      </c>
      <c r="E437" s="4" t="s">
        <v>47</v>
      </c>
      <c r="F437" s="4" t="s">
        <v>21</v>
      </c>
      <c r="G437" s="4">
        <v>8.5</v>
      </c>
      <c r="H437" s="4">
        <v>446.0</v>
      </c>
      <c r="I437" s="6">
        <v>11288.0</v>
      </c>
      <c r="J437" s="4">
        <v>1.5</v>
      </c>
      <c r="K437" s="7">
        <v>11605.0</v>
      </c>
      <c r="L437" s="4">
        <v>702000.0</v>
      </c>
      <c r="M437" s="8" t="str">
        <f t="shared" si="1"/>
        <v>Mid</v>
      </c>
      <c r="N437" s="4">
        <v>1.78E7</v>
      </c>
      <c r="O437" s="4">
        <v>150.0</v>
      </c>
      <c r="P437" s="4">
        <v>4.8</v>
      </c>
      <c r="Q437" s="4" t="s">
        <v>36</v>
      </c>
      <c r="R437" s="4" t="s">
        <v>29</v>
      </c>
    </row>
    <row r="438" ht="15.75" customHeight="1">
      <c r="A438" s="4">
        <v>438.0</v>
      </c>
      <c r="B438" s="4" t="s">
        <v>662</v>
      </c>
      <c r="C438" s="4" t="s">
        <v>61</v>
      </c>
      <c r="D438" s="4" t="s">
        <v>20</v>
      </c>
      <c r="E438" s="4" t="s">
        <v>484</v>
      </c>
      <c r="F438" s="4" t="s">
        <v>106</v>
      </c>
      <c r="G438" s="4">
        <v>4.5</v>
      </c>
      <c r="H438" s="4">
        <v>311.0</v>
      </c>
      <c r="I438" s="6">
        <v>13147.0</v>
      </c>
      <c r="J438" s="4">
        <v>1.1</v>
      </c>
      <c r="K438" s="7">
        <v>4523.0</v>
      </c>
      <c r="L438" s="4">
        <v>421000.0</v>
      </c>
      <c r="M438" s="8" t="str">
        <f t="shared" si="1"/>
        <v>Lower</v>
      </c>
      <c r="N438" s="4">
        <v>1.82E7</v>
      </c>
      <c r="O438" s="4">
        <v>51.0</v>
      </c>
      <c r="P438" s="4">
        <v>2.6</v>
      </c>
      <c r="Q438" s="4" t="s">
        <v>32</v>
      </c>
      <c r="R438" s="4" t="s">
        <v>29</v>
      </c>
    </row>
    <row r="439" ht="15.75" customHeight="1">
      <c r="A439" s="4">
        <v>439.0</v>
      </c>
      <c r="B439" s="4" t="s">
        <v>663</v>
      </c>
      <c r="C439" s="4" t="s">
        <v>80</v>
      </c>
      <c r="D439" s="4" t="s">
        <v>20</v>
      </c>
      <c r="E439" s="4" t="s">
        <v>194</v>
      </c>
      <c r="F439" s="4" t="s">
        <v>664</v>
      </c>
      <c r="G439" s="4">
        <v>5.0</v>
      </c>
      <c r="H439" s="4">
        <v>655.0</v>
      </c>
      <c r="I439" s="6">
        <v>10397.0</v>
      </c>
      <c r="J439" s="4">
        <v>1.3</v>
      </c>
      <c r="K439" s="7">
        <v>6279.0</v>
      </c>
      <c r="L439" s="4">
        <v>768000.0</v>
      </c>
      <c r="M439" s="8" t="str">
        <f t="shared" si="1"/>
        <v>Mid</v>
      </c>
      <c r="N439" s="4">
        <v>1.22E7</v>
      </c>
      <c r="O439" s="4">
        <v>37.0</v>
      </c>
      <c r="P439" s="4">
        <v>3.5</v>
      </c>
      <c r="Q439" s="4" t="s">
        <v>36</v>
      </c>
      <c r="R439" s="4" t="s">
        <v>24</v>
      </c>
    </row>
    <row r="440" ht="15.75" customHeight="1">
      <c r="A440" s="4">
        <v>440.0</v>
      </c>
      <c r="B440" s="4" t="s">
        <v>665</v>
      </c>
      <c r="C440" s="4" t="s">
        <v>45</v>
      </c>
      <c r="D440" s="4" t="s">
        <v>51</v>
      </c>
      <c r="E440" s="4" t="s">
        <v>47</v>
      </c>
      <c r="F440" s="4" t="s">
        <v>49</v>
      </c>
      <c r="G440" s="4">
        <v>6.2</v>
      </c>
      <c r="H440" s="4">
        <v>356.0</v>
      </c>
      <c r="I440" s="6">
        <v>13956.0</v>
      </c>
      <c r="J440" s="4">
        <v>1.0</v>
      </c>
      <c r="K440" s="7">
        <v>3582.0</v>
      </c>
      <c r="L440" s="4">
        <v>209000.0</v>
      </c>
      <c r="M440" s="8" t="str">
        <f t="shared" si="1"/>
        <v>Lower</v>
      </c>
      <c r="N440" s="4">
        <v>8210000.0</v>
      </c>
      <c r="O440" s="4">
        <v>3.0</v>
      </c>
      <c r="P440" s="4">
        <v>1.9</v>
      </c>
      <c r="Q440" s="4" t="s">
        <v>24</v>
      </c>
      <c r="R440" s="4" t="s">
        <v>36</v>
      </c>
    </row>
    <row r="441" ht="15.75" customHeight="1">
      <c r="A441" s="4">
        <v>441.0</v>
      </c>
      <c r="B441" s="4" t="s">
        <v>666</v>
      </c>
      <c r="C441" s="4" t="s">
        <v>19</v>
      </c>
      <c r="D441" s="4" t="s">
        <v>20</v>
      </c>
      <c r="E441" s="4" t="s">
        <v>509</v>
      </c>
      <c r="F441" s="4" t="s">
        <v>126</v>
      </c>
      <c r="G441" s="4">
        <v>8.0</v>
      </c>
      <c r="H441" s="4">
        <v>230.0</v>
      </c>
      <c r="I441" s="6">
        <v>11205.0</v>
      </c>
      <c r="J441" s="4">
        <v>1.3</v>
      </c>
      <c r="K441" s="7">
        <v>13025.0</v>
      </c>
      <c r="L441" s="4">
        <v>322000.0</v>
      </c>
      <c r="M441" s="8" t="str">
        <f t="shared" si="1"/>
        <v>Lower</v>
      </c>
      <c r="N441" s="4">
        <v>1.57E7</v>
      </c>
      <c r="O441" s="4">
        <v>58.0</v>
      </c>
      <c r="P441" s="4">
        <v>4.2</v>
      </c>
      <c r="Q441" s="4" t="s">
        <v>24</v>
      </c>
      <c r="R441" s="4" t="s">
        <v>23</v>
      </c>
    </row>
    <row r="442" ht="15.75" customHeight="1">
      <c r="A442" s="4">
        <v>442.0</v>
      </c>
      <c r="B442" s="4" t="s">
        <v>667</v>
      </c>
      <c r="C442" s="4" t="s">
        <v>45</v>
      </c>
      <c r="D442" s="4" t="s">
        <v>20</v>
      </c>
      <c r="E442" s="4" t="s">
        <v>59</v>
      </c>
      <c r="F442" s="4" t="s">
        <v>21</v>
      </c>
      <c r="G442" s="4">
        <v>4.9</v>
      </c>
      <c r="H442" s="4">
        <v>468.0</v>
      </c>
      <c r="I442" s="6">
        <v>10645.0</v>
      </c>
      <c r="J442" s="4">
        <v>1.9</v>
      </c>
      <c r="K442" s="7">
        <v>7891.0</v>
      </c>
      <c r="L442" s="4">
        <v>789000.0</v>
      </c>
      <c r="M442" s="8" t="str">
        <f t="shared" si="1"/>
        <v>Mid</v>
      </c>
      <c r="N442" s="4">
        <v>1.79E7</v>
      </c>
      <c r="O442" s="4">
        <v>168.0</v>
      </c>
      <c r="P442" s="4">
        <v>5.4</v>
      </c>
      <c r="Q442" s="4" t="s">
        <v>36</v>
      </c>
      <c r="R442" s="4" t="s">
        <v>28</v>
      </c>
    </row>
    <row r="443" ht="15.75" customHeight="1">
      <c r="A443" s="4">
        <v>443.0</v>
      </c>
      <c r="B443" s="4" t="s">
        <v>668</v>
      </c>
      <c r="C443" s="4" t="s">
        <v>61</v>
      </c>
      <c r="D443" s="4" t="s">
        <v>20</v>
      </c>
      <c r="E443" s="4" t="s">
        <v>31</v>
      </c>
      <c r="F443" s="4" t="s">
        <v>47</v>
      </c>
      <c r="G443" s="4">
        <v>5.6</v>
      </c>
      <c r="H443" s="4">
        <v>222.0</v>
      </c>
      <c r="I443" s="6">
        <v>1158.0</v>
      </c>
      <c r="J443" s="4">
        <v>1.2</v>
      </c>
      <c r="K443" s="7">
        <v>4347.0</v>
      </c>
      <c r="L443" s="4">
        <v>198000.0</v>
      </c>
      <c r="M443" s="8" t="str">
        <f t="shared" si="1"/>
        <v>Lower</v>
      </c>
      <c r="N443" s="4">
        <v>1030000.0</v>
      </c>
      <c r="O443" s="4">
        <v>83.0</v>
      </c>
      <c r="P443" s="4">
        <v>2.9</v>
      </c>
      <c r="Q443" s="4" t="s">
        <v>36</v>
      </c>
      <c r="R443" s="4" t="s">
        <v>29</v>
      </c>
    </row>
    <row r="444" ht="15.75" customHeight="1">
      <c r="A444" s="4">
        <v>444.0</v>
      </c>
      <c r="B444" s="4" t="s">
        <v>669</v>
      </c>
      <c r="C444" s="4" t="s">
        <v>19</v>
      </c>
      <c r="D444" s="4" t="s">
        <v>20</v>
      </c>
      <c r="E444" s="4" t="s">
        <v>95</v>
      </c>
      <c r="F444" s="4" t="s">
        <v>314</v>
      </c>
      <c r="G444" s="4">
        <v>5.3</v>
      </c>
      <c r="H444" s="4">
        <v>719.0</v>
      </c>
      <c r="I444" s="6">
        <v>10401.0</v>
      </c>
      <c r="J444" s="4">
        <v>1.1</v>
      </c>
      <c r="K444" s="7">
        <v>5355.0</v>
      </c>
      <c r="L444" s="4">
        <v>722000.0</v>
      </c>
      <c r="M444" s="8" t="str">
        <f t="shared" si="1"/>
        <v>Mid</v>
      </c>
      <c r="N444" s="4">
        <v>1.04E7</v>
      </c>
      <c r="O444" s="4">
        <v>26.0</v>
      </c>
      <c r="P444" s="4">
        <v>3.3</v>
      </c>
      <c r="Q444" s="4" t="s">
        <v>28</v>
      </c>
      <c r="R444" s="4" t="s">
        <v>29</v>
      </c>
    </row>
    <row r="445" ht="15.75" customHeight="1">
      <c r="A445" s="4">
        <v>445.0</v>
      </c>
      <c r="B445" s="4" t="s">
        <v>670</v>
      </c>
      <c r="C445" s="4" t="s">
        <v>19</v>
      </c>
      <c r="D445" s="4" t="s">
        <v>20</v>
      </c>
      <c r="E445" s="4" t="s">
        <v>46</v>
      </c>
      <c r="F445" s="4" t="s">
        <v>671</v>
      </c>
      <c r="G445" s="4">
        <v>6.4</v>
      </c>
      <c r="H445" s="4">
        <v>189.0</v>
      </c>
      <c r="I445" s="6">
        <v>10871.0</v>
      </c>
      <c r="J445" s="4">
        <v>1.1</v>
      </c>
      <c r="K445" s="7">
        <v>15663.0</v>
      </c>
      <c r="L445" s="4">
        <v>583000.0</v>
      </c>
      <c r="M445" s="8" t="str">
        <f t="shared" si="1"/>
        <v>Mid</v>
      </c>
      <c r="N445" s="4">
        <v>3.65E7</v>
      </c>
      <c r="O445" s="4">
        <v>46.0</v>
      </c>
      <c r="P445" s="4">
        <v>6.2</v>
      </c>
      <c r="Q445" s="4" t="s">
        <v>40</v>
      </c>
      <c r="R445" s="4" t="s">
        <v>28</v>
      </c>
    </row>
    <row r="446" ht="15.75" customHeight="1">
      <c r="A446" s="4">
        <v>446.0</v>
      </c>
      <c r="B446" s="4" t="s">
        <v>672</v>
      </c>
      <c r="C446" s="4" t="s">
        <v>19</v>
      </c>
      <c r="D446" s="4" t="s">
        <v>20</v>
      </c>
      <c r="E446" s="4" t="s">
        <v>57</v>
      </c>
      <c r="F446" s="4" t="s">
        <v>49</v>
      </c>
      <c r="G446" s="4">
        <v>7.0</v>
      </c>
      <c r="H446" s="4">
        <v>223.0</v>
      </c>
      <c r="I446" s="6">
        <v>5124.0</v>
      </c>
      <c r="J446" s="4">
        <v>1.1</v>
      </c>
      <c r="K446" s="7">
        <v>7462.0</v>
      </c>
      <c r="L446" s="4">
        <v>264000.0</v>
      </c>
      <c r="M446" s="8" t="str">
        <f t="shared" si="1"/>
        <v>Lower</v>
      </c>
      <c r="N446" s="4">
        <v>6350000.0</v>
      </c>
      <c r="O446" s="4">
        <v>9.0</v>
      </c>
      <c r="P446" s="4">
        <v>3.2</v>
      </c>
      <c r="Q446" s="4" t="s">
        <v>32</v>
      </c>
      <c r="R446" s="4" t="s">
        <v>29</v>
      </c>
    </row>
    <row r="447" ht="15.75" customHeight="1">
      <c r="A447" s="4">
        <v>447.0</v>
      </c>
      <c r="B447" s="4" t="s">
        <v>673</v>
      </c>
      <c r="C447" s="4" t="s">
        <v>56</v>
      </c>
      <c r="D447" s="4" t="s">
        <v>20</v>
      </c>
      <c r="E447" s="4" t="s">
        <v>638</v>
      </c>
      <c r="G447" s="4">
        <v>6.3</v>
      </c>
      <c r="H447" s="4">
        <v>1.0</v>
      </c>
      <c r="I447" s="6">
        <v>0.0</v>
      </c>
      <c r="J447" s="4">
        <v>1.0</v>
      </c>
      <c r="K447" s="6">
        <v>13.0</v>
      </c>
      <c r="L447" s="4">
        <v>1.0</v>
      </c>
      <c r="M447" s="8" t="str">
        <f t="shared" si="1"/>
        <v>Lower</v>
      </c>
      <c r="N447" s="4">
        <v>0.0</v>
      </c>
      <c r="O447" s="4">
        <v>1.0</v>
      </c>
      <c r="P447" s="4">
        <v>0.5</v>
      </c>
      <c r="Q447" s="4" t="s">
        <v>40</v>
      </c>
      <c r="R447" s="4" t="s">
        <v>36</v>
      </c>
    </row>
    <row r="448" ht="15.75" customHeight="1">
      <c r="A448" s="4">
        <v>448.0</v>
      </c>
      <c r="B448" s="4" t="s">
        <v>674</v>
      </c>
      <c r="C448" s="4" t="s">
        <v>80</v>
      </c>
      <c r="D448" s="4" t="s">
        <v>20</v>
      </c>
      <c r="E448" s="4" t="s">
        <v>675</v>
      </c>
      <c r="F448" s="4" t="s">
        <v>88</v>
      </c>
      <c r="G448" s="4">
        <v>20.8</v>
      </c>
      <c r="H448" s="4">
        <v>98.0</v>
      </c>
      <c r="I448" s="6">
        <v>5205.0</v>
      </c>
      <c r="J448" s="4">
        <v>1.3</v>
      </c>
      <c r="K448" s="7">
        <v>30982.0</v>
      </c>
      <c r="L448" s="4">
        <v>133000.0</v>
      </c>
      <c r="M448" s="8" t="str">
        <f t="shared" si="1"/>
        <v>Lower</v>
      </c>
      <c r="N448" s="4">
        <v>7050000.0</v>
      </c>
      <c r="O448" s="4">
        <v>20.0</v>
      </c>
      <c r="P448" s="4">
        <v>6.4</v>
      </c>
      <c r="Q448" s="4" t="s">
        <v>23</v>
      </c>
      <c r="R448" s="4" t="s">
        <v>36</v>
      </c>
    </row>
    <row r="449" ht="15.75" customHeight="1">
      <c r="A449" s="4">
        <v>449.0</v>
      </c>
      <c r="B449" s="4" t="s">
        <v>676</v>
      </c>
      <c r="C449" s="4" t="s">
        <v>19</v>
      </c>
      <c r="D449" s="4" t="s">
        <v>20</v>
      </c>
      <c r="E449" s="4" t="s">
        <v>232</v>
      </c>
      <c r="F449" s="4" t="s">
        <v>141</v>
      </c>
      <c r="G449" s="4">
        <v>6.0</v>
      </c>
      <c r="H449" s="5">
        <v>1943.0</v>
      </c>
      <c r="I449" s="6">
        <v>63122.0</v>
      </c>
      <c r="J449" s="4">
        <v>1.7</v>
      </c>
      <c r="K449" s="7">
        <v>9615.0</v>
      </c>
      <c r="L449" s="4">
        <v>2840000.0</v>
      </c>
      <c r="M449" s="8" t="str">
        <f t="shared" si="1"/>
        <v>Mid</v>
      </c>
      <c r="N449" s="4">
        <v>9.03E7</v>
      </c>
      <c r="O449" s="4">
        <v>271.0</v>
      </c>
      <c r="P449" s="4">
        <v>4.1</v>
      </c>
      <c r="Q449" s="4" t="s">
        <v>23</v>
      </c>
      <c r="R449" s="4" t="s">
        <v>24</v>
      </c>
    </row>
    <row r="450" ht="15.75" customHeight="1">
      <c r="A450" s="4">
        <v>450.0</v>
      </c>
      <c r="B450" s="4" t="s">
        <v>677</v>
      </c>
      <c r="C450" s="4" t="s">
        <v>19</v>
      </c>
      <c r="D450" s="4" t="s">
        <v>20</v>
      </c>
      <c r="E450" s="4" t="s">
        <v>77</v>
      </c>
      <c r="F450" s="4" t="s">
        <v>103</v>
      </c>
      <c r="G450" s="4">
        <v>5.1</v>
      </c>
      <c r="H450" s="4">
        <v>289.0</v>
      </c>
      <c r="I450" s="6">
        <v>4303.0</v>
      </c>
      <c r="J450" s="4">
        <v>1.1</v>
      </c>
      <c r="K450" s="7">
        <v>6876.0</v>
      </c>
      <c r="L450" s="4">
        <v>364000.0</v>
      </c>
      <c r="M450" s="8" t="str">
        <f t="shared" si="1"/>
        <v>Lower</v>
      </c>
      <c r="N450" s="4">
        <v>5410000.0</v>
      </c>
      <c r="O450" s="4">
        <v>70.0</v>
      </c>
      <c r="P450" s="4">
        <v>3.7</v>
      </c>
      <c r="Q450" s="4" t="s">
        <v>28</v>
      </c>
      <c r="R450" s="4" t="s">
        <v>29</v>
      </c>
    </row>
    <row r="451" ht="15.75" customHeight="1">
      <c r="A451" s="4">
        <v>451.0</v>
      </c>
      <c r="B451" s="4" t="s">
        <v>678</v>
      </c>
      <c r="C451" s="4" t="s">
        <v>80</v>
      </c>
      <c r="D451" s="4" t="s">
        <v>20</v>
      </c>
      <c r="E451" s="4" t="s">
        <v>69</v>
      </c>
      <c r="F451" s="4" t="s">
        <v>21</v>
      </c>
      <c r="G451" s="4">
        <v>4.8</v>
      </c>
      <c r="H451" s="4">
        <v>426.0</v>
      </c>
      <c r="I451" s="6">
        <v>6193.0</v>
      </c>
      <c r="J451" s="4">
        <v>1.4</v>
      </c>
      <c r="K451" s="7">
        <v>7323.0</v>
      </c>
      <c r="L451" s="4">
        <v>770000.0</v>
      </c>
      <c r="M451" s="8" t="str">
        <f t="shared" si="1"/>
        <v>Mid</v>
      </c>
      <c r="N451" s="4">
        <v>1.12E7</v>
      </c>
      <c r="O451" s="4">
        <v>69.0</v>
      </c>
      <c r="P451" s="4">
        <v>6.0</v>
      </c>
      <c r="Q451" s="4" t="s">
        <v>23</v>
      </c>
      <c r="R451" s="4" t="s">
        <v>29</v>
      </c>
    </row>
    <row r="452" ht="15.75" customHeight="1">
      <c r="A452" s="4">
        <v>452.0</v>
      </c>
      <c r="B452" s="4" t="s">
        <v>679</v>
      </c>
      <c r="C452" s="4" t="s">
        <v>54</v>
      </c>
      <c r="D452" s="4" t="s">
        <v>20</v>
      </c>
      <c r="E452" s="4" t="s">
        <v>21</v>
      </c>
      <c r="F452" s="4" t="s">
        <v>69</v>
      </c>
      <c r="G452" s="4">
        <v>6.0</v>
      </c>
      <c r="H452" s="4">
        <v>744.0</v>
      </c>
      <c r="I452" s="6">
        <v>8389.0</v>
      </c>
      <c r="J452" s="4">
        <v>2.1</v>
      </c>
      <c r="K452" s="7">
        <v>7729.0</v>
      </c>
      <c r="L452" s="4">
        <v>1010000.0</v>
      </c>
      <c r="M452" s="8" t="str">
        <f t="shared" si="1"/>
        <v>Mid</v>
      </c>
      <c r="N452" s="4">
        <v>1.13E7</v>
      </c>
      <c r="O452" s="4">
        <v>97.0</v>
      </c>
      <c r="P452" s="4">
        <v>4.2</v>
      </c>
      <c r="Q452" s="4" t="s">
        <v>36</v>
      </c>
      <c r="R452" s="4" t="s">
        <v>29</v>
      </c>
    </row>
    <row r="453" ht="15.75" customHeight="1">
      <c r="A453" s="4">
        <v>453.0</v>
      </c>
      <c r="B453" s="4" t="s">
        <v>680</v>
      </c>
      <c r="C453" s="4" t="s">
        <v>19</v>
      </c>
      <c r="D453" s="4" t="s">
        <v>20</v>
      </c>
      <c r="E453" s="4" t="s">
        <v>681</v>
      </c>
      <c r="F453" s="4" t="s">
        <v>682</v>
      </c>
      <c r="G453" s="4">
        <v>1.5</v>
      </c>
      <c r="H453" s="4">
        <v>733.0</v>
      </c>
      <c r="I453" s="6">
        <v>13143.0</v>
      </c>
      <c r="J453" s="4">
        <v>1.0</v>
      </c>
      <c r="K453" s="6">
        <v>457.0</v>
      </c>
      <c r="L453" s="4">
        <v>239000.0</v>
      </c>
      <c r="M453" s="8" t="str">
        <f t="shared" si="1"/>
        <v>Lower</v>
      </c>
      <c r="N453" s="4">
        <v>4040000.0</v>
      </c>
      <c r="O453" s="4">
        <v>2.0</v>
      </c>
      <c r="P453" s="4">
        <v>0.9</v>
      </c>
      <c r="Q453" s="4" t="s">
        <v>32</v>
      </c>
      <c r="R453" s="4" t="s">
        <v>24</v>
      </c>
    </row>
    <row r="454" ht="15.75" customHeight="1">
      <c r="A454" s="4">
        <v>454.0</v>
      </c>
      <c r="B454" s="4" t="s">
        <v>683</v>
      </c>
      <c r="C454" s="4" t="s">
        <v>45</v>
      </c>
      <c r="D454" s="4" t="s">
        <v>20</v>
      </c>
      <c r="E454" s="4" t="s">
        <v>31</v>
      </c>
      <c r="F454" s="4" t="s">
        <v>139</v>
      </c>
      <c r="G454" s="4">
        <v>8.3</v>
      </c>
      <c r="H454" s="4">
        <v>646.0</v>
      </c>
      <c r="I454" s="6">
        <v>61.9</v>
      </c>
      <c r="J454" s="4">
        <v>1.6</v>
      </c>
      <c r="K454" s="7">
        <v>17782.0</v>
      </c>
      <c r="L454" s="4">
        <v>1260000.0</v>
      </c>
      <c r="M454" s="8" t="str">
        <f t="shared" si="1"/>
        <v>Mid</v>
      </c>
      <c r="N454" s="4">
        <v>1.2E8</v>
      </c>
      <c r="O454" s="4">
        <v>177.0</v>
      </c>
      <c r="P454" s="4">
        <v>5.4</v>
      </c>
      <c r="Q454" s="4" t="s">
        <v>40</v>
      </c>
      <c r="R454" s="4" t="s">
        <v>24</v>
      </c>
    </row>
    <row r="455" ht="15.75" customHeight="1">
      <c r="A455" s="4">
        <v>455.0</v>
      </c>
      <c r="B455" s="4" t="s">
        <v>684</v>
      </c>
      <c r="C455" s="4" t="s">
        <v>19</v>
      </c>
      <c r="D455" s="4" t="s">
        <v>20</v>
      </c>
      <c r="E455" s="4" t="s">
        <v>47</v>
      </c>
      <c r="F455" s="4" t="s">
        <v>77</v>
      </c>
      <c r="G455" s="4">
        <v>5.5</v>
      </c>
      <c r="H455" s="5">
        <v>1185.0</v>
      </c>
      <c r="I455" s="6">
        <v>31271.0</v>
      </c>
      <c r="J455" s="4">
        <v>1.4</v>
      </c>
      <c r="K455" s="7">
        <v>9004.0</v>
      </c>
      <c r="L455" s="4">
        <v>1880000.0</v>
      </c>
      <c r="M455" s="8" t="str">
        <f t="shared" si="1"/>
        <v>Mid</v>
      </c>
      <c r="N455" s="4">
        <v>4.97E7</v>
      </c>
      <c r="O455" s="4">
        <v>77.0</v>
      </c>
      <c r="P455" s="4">
        <v>4.2</v>
      </c>
      <c r="Q455" s="4" t="s">
        <v>28</v>
      </c>
      <c r="R455" s="4" t="s">
        <v>29</v>
      </c>
    </row>
    <row r="456" ht="15.75" customHeight="1">
      <c r="A456" s="4">
        <v>456.0</v>
      </c>
      <c r="B456" s="4" t="s">
        <v>685</v>
      </c>
      <c r="C456" s="4" t="s">
        <v>54</v>
      </c>
      <c r="D456" s="4" t="s">
        <v>20</v>
      </c>
      <c r="E456" s="4" t="s">
        <v>21</v>
      </c>
      <c r="F456" s="4" t="s">
        <v>69</v>
      </c>
      <c r="G456" s="4">
        <v>5.7</v>
      </c>
      <c r="H456" s="4">
        <v>796.0</v>
      </c>
      <c r="I456" s="6">
        <v>6.18</v>
      </c>
      <c r="J456" s="4">
        <v>2.2</v>
      </c>
      <c r="K456" s="7">
        <v>6056.0</v>
      </c>
      <c r="L456" s="4">
        <v>879000.0</v>
      </c>
      <c r="M456" s="8" t="str">
        <f t="shared" si="1"/>
        <v>Mid</v>
      </c>
      <c r="N456" s="4">
        <v>6830000.0</v>
      </c>
      <c r="O456" s="4">
        <v>89.0</v>
      </c>
      <c r="P456" s="4">
        <v>4.9</v>
      </c>
      <c r="Q456" s="4" t="s">
        <v>32</v>
      </c>
      <c r="R456" s="4" t="s">
        <v>29</v>
      </c>
    </row>
    <row r="457" ht="15.75" customHeight="1">
      <c r="A457" s="4">
        <v>457.0</v>
      </c>
      <c r="B457" s="4" t="s">
        <v>686</v>
      </c>
      <c r="C457" s="4" t="s">
        <v>61</v>
      </c>
      <c r="D457" s="4" t="s">
        <v>20</v>
      </c>
      <c r="E457" s="4" t="s">
        <v>64</v>
      </c>
      <c r="F457" s="4" t="s">
        <v>62</v>
      </c>
      <c r="G457" s="4">
        <v>7.3</v>
      </c>
      <c r="H457" s="4">
        <v>232.0</v>
      </c>
      <c r="I457" s="6">
        <v>23312.0</v>
      </c>
      <c r="J457" s="4">
        <v>1.5</v>
      </c>
      <c r="K457" s="7">
        <v>16274.0</v>
      </c>
      <c r="L457" s="4">
        <v>616000.0</v>
      </c>
      <c r="M457" s="8" t="str">
        <f t="shared" si="1"/>
        <v>Mid</v>
      </c>
      <c r="N457" s="4">
        <v>6.16E7</v>
      </c>
      <c r="O457" s="4">
        <v>166.0</v>
      </c>
      <c r="P457" s="4">
        <v>5.7</v>
      </c>
      <c r="Q457" s="4" t="s">
        <v>24</v>
      </c>
      <c r="R457" s="4" t="s">
        <v>29</v>
      </c>
    </row>
    <row r="458" ht="15.75" customHeight="1">
      <c r="A458" s="4">
        <v>458.0</v>
      </c>
      <c r="B458" s="4" t="s">
        <v>687</v>
      </c>
      <c r="C458" s="4" t="s">
        <v>19</v>
      </c>
      <c r="D458" s="4" t="s">
        <v>20</v>
      </c>
      <c r="E458" s="4" t="s">
        <v>21</v>
      </c>
      <c r="F458" s="4" t="s">
        <v>183</v>
      </c>
      <c r="G458" s="4">
        <v>5.0</v>
      </c>
      <c r="H458" s="4">
        <v>279.0</v>
      </c>
      <c r="I458" s="6">
        <v>6943.0</v>
      </c>
      <c r="J458" s="4">
        <v>3.1</v>
      </c>
      <c r="K458" s="7">
        <v>9092.0</v>
      </c>
      <c r="L458" s="4">
        <v>466000.0</v>
      </c>
      <c r="M458" s="8" t="str">
        <f t="shared" si="1"/>
        <v>Lower</v>
      </c>
      <c r="N458" s="4">
        <v>1.16E7</v>
      </c>
      <c r="O458" s="4">
        <v>541.0</v>
      </c>
      <c r="P458" s="4">
        <v>4.8</v>
      </c>
      <c r="Q458" s="4" t="s">
        <v>40</v>
      </c>
      <c r="R458" s="4" t="s">
        <v>32</v>
      </c>
    </row>
    <row r="459" ht="15.75" customHeight="1">
      <c r="A459" s="4">
        <v>459.0</v>
      </c>
      <c r="B459" s="4" t="s">
        <v>688</v>
      </c>
      <c r="C459" s="4" t="s">
        <v>19</v>
      </c>
      <c r="D459" s="4" t="s">
        <v>20</v>
      </c>
      <c r="E459" s="4" t="s">
        <v>21</v>
      </c>
      <c r="F459" s="4" t="s">
        <v>77</v>
      </c>
      <c r="G459" s="4">
        <v>6.9</v>
      </c>
      <c r="H459" s="4">
        <v>423.0</v>
      </c>
      <c r="I459" s="6">
        <v>19352.0</v>
      </c>
      <c r="J459" s="4">
        <v>2.8</v>
      </c>
      <c r="K459" s="6">
        <v>15.16</v>
      </c>
      <c r="L459" s="4">
        <v>1080000.0</v>
      </c>
      <c r="M459" s="8" t="str">
        <f t="shared" si="1"/>
        <v>Mid</v>
      </c>
      <c r="N459" s="4">
        <v>4.73E7</v>
      </c>
      <c r="O459" s="4">
        <v>793.0</v>
      </c>
      <c r="P459" s="4">
        <v>5.5</v>
      </c>
      <c r="Q459" s="4" t="s">
        <v>28</v>
      </c>
      <c r="R459" s="4" t="s">
        <v>24</v>
      </c>
    </row>
    <row r="460" ht="15.75" customHeight="1">
      <c r="A460" s="4">
        <v>460.0</v>
      </c>
      <c r="B460" s="4" t="s">
        <v>689</v>
      </c>
      <c r="C460" s="4" t="s">
        <v>73</v>
      </c>
      <c r="D460" s="4" t="s">
        <v>20</v>
      </c>
      <c r="E460" s="4" t="s">
        <v>21</v>
      </c>
      <c r="F460" s="4" t="s">
        <v>414</v>
      </c>
      <c r="G460" s="4">
        <v>10.2</v>
      </c>
      <c r="H460" s="4">
        <v>113.0</v>
      </c>
      <c r="I460" s="6">
        <v>1702.0</v>
      </c>
      <c r="J460" s="4">
        <v>1.9</v>
      </c>
      <c r="K460" s="7">
        <v>12163.0</v>
      </c>
      <c r="L460" s="4">
        <v>125000.0</v>
      </c>
      <c r="M460" s="8" t="str">
        <f t="shared" si="1"/>
        <v>Lower</v>
      </c>
      <c r="N460" s="4">
        <v>1880000.0</v>
      </c>
      <c r="O460" s="4">
        <v>136.0</v>
      </c>
      <c r="P460" s="4">
        <v>5.7</v>
      </c>
      <c r="Q460" s="4" t="s">
        <v>24</v>
      </c>
      <c r="R460" s="4" t="s">
        <v>29</v>
      </c>
    </row>
    <row r="461" ht="15.75" customHeight="1">
      <c r="A461" s="4">
        <v>461.0</v>
      </c>
      <c r="B461" s="4" t="s">
        <v>690</v>
      </c>
      <c r="C461" s="4" t="s">
        <v>61</v>
      </c>
      <c r="D461" s="4" t="s">
        <v>20</v>
      </c>
      <c r="E461" s="4" t="s">
        <v>21</v>
      </c>
      <c r="F461" s="4" t="s">
        <v>47</v>
      </c>
      <c r="G461" s="4">
        <v>7.4</v>
      </c>
      <c r="H461" s="4">
        <v>151.0</v>
      </c>
      <c r="I461" s="6">
        <v>5.96</v>
      </c>
      <c r="J461" s="4">
        <v>2.0</v>
      </c>
      <c r="K461" s="7">
        <v>7185.0</v>
      </c>
      <c r="L461" s="4">
        <v>171000.0</v>
      </c>
      <c r="M461" s="8" t="str">
        <f t="shared" si="1"/>
        <v>Lower</v>
      </c>
      <c r="N461" s="4">
        <v>6750000.0</v>
      </c>
      <c r="O461" s="4">
        <v>365.0</v>
      </c>
      <c r="P461" s="4">
        <v>3.4</v>
      </c>
      <c r="Q461" s="4" t="s">
        <v>24</v>
      </c>
      <c r="R461" s="4" t="s">
        <v>29</v>
      </c>
    </row>
    <row r="462" ht="15.75" customHeight="1">
      <c r="A462" s="4">
        <v>462.0</v>
      </c>
      <c r="B462" s="4" t="s">
        <v>691</v>
      </c>
      <c r="C462" s="4" t="s">
        <v>19</v>
      </c>
      <c r="D462" s="4" t="s">
        <v>20</v>
      </c>
      <c r="E462" s="4" t="s">
        <v>21</v>
      </c>
      <c r="F462" s="4" t="s">
        <v>95</v>
      </c>
      <c r="G462" s="4">
        <v>3.4</v>
      </c>
      <c r="H462" s="5">
        <v>2443.0</v>
      </c>
      <c r="I462" s="6">
        <v>53657.0</v>
      </c>
      <c r="J462" s="4">
        <v>1.6</v>
      </c>
      <c r="K462" s="7">
        <v>2611.0</v>
      </c>
      <c r="L462" s="4">
        <v>2009999.0</v>
      </c>
      <c r="M462" s="8" t="str">
        <f t="shared" si="1"/>
        <v>Mid</v>
      </c>
      <c r="N462" s="4">
        <v>3.99E7</v>
      </c>
      <c r="O462" s="4">
        <v>114.0</v>
      </c>
      <c r="P462" s="4">
        <v>2.0</v>
      </c>
      <c r="Q462" s="4" t="s">
        <v>23</v>
      </c>
      <c r="R462" s="4" t="s">
        <v>32</v>
      </c>
    </row>
    <row r="463" ht="15.75" customHeight="1">
      <c r="A463" s="4">
        <v>463.0</v>
      </c>
      <c r="B463" s="4" t="s">
        <v>692</v>
      </c>
      <c r="C463" s="4" t="s">
        <v>80</v>
      </c>
      <c r="D463" s="4" t="s">
        <v>20</v>
      </c>
      <c r="E463" s="4" t="s">
        <v>47</v>
      </c>
      <c r="F463" s="4" t="s">
        <v>693</v>
      </c>
      <c r="G463" s="4">
        <v>3.5</v>
      </c>
      <c r="H463" s="4">
        <v>397.0</v>
      </c>
      <c r="I463" s="6">
        <v>1716.0</v>
      </c>
      <c r="J463" s="4">
        <v>1.1</v>
      </c>
      <c r="K463" s="7">
        <v>3833.0</v>
      </c>
      <c r="L463" s="4">
        <v>402000.0</v>
      </c>
      <c r="M463" s="8" t="str">
        <f t="shared" si="1"/>
        <v>Lower</v>
      </c>
      <c r="N463" s="4">
        <v>1740000.0</v>
      </c>
      <c r="O463" s="4">
        <v>43.0</v>
      </c>
      <c r="P463" s="4">
        <v>3.1</v>
      </c>
      <c r="Q463" s="4" t="s">
        <v>40</v>
      </c>
      <c r="R463" s="4" t="s">
        <v>24</v>
      </c>
    </row>
    <row r="464" ht="15.75" customHeight="1">
      <c r="A464" s="4">
        <v>464.0</v>
      </c>
      <c r="B464" s="4" t="s">
        <v>694</v>
      </c>
      <c r="C464" s="4" t="s">
        <v>19</v>
      </c>
      <c r="D464" s="4" t="s">
        <v>20</v>
      </c>
      <c r="E464" s="4" t="s">
        <v>69</v>
      </c>
      <c r="F464" s="4" t="s">
        <v>62</v>
      </c>
      <c r="G464" s="4">
        <v>7.0</v>
      </c>
      <c r="H464" s="5">
        <v>3355.0</v>
      </c>
      <c r="I464" s="6">
        <v>114372.0</v>
      </c>
      <c r="J464" s="4">
        <v>1.3</v>
      </c>
      <c r="K464" s="7">
        <v>14376.0</v>
      </c>
      <c r="L464" s="4">
        <v>6720000.0</v>
      </c>
      <c r="M464" s="8" t="str">
        <f t="shared" si="1"/>
        <v>Higher</v>
      </c>
      <c r="N464" s="4">
        <v>2.23E8</v>
      </c>
      <c r="O464" s="4">
        <v>59.0</v>
      </c>
      <c r="P464" s="4">
        <v>5.3</v>
      </c>
      <c r="Q464" s="4" t="s">
        <v>40</v>
      </c>
      <c r="R464" s="4" t="s">
        <v>40</v>
      </c>
    </row>
    <row r="465" ht="15.75" customHeight="1">
      <c r="A465" s="4">
        <v>465.0</v>
      </c>
      <c r="B465" s="4" t="s">
        <v>695</v>
      </c>
      <c r="C465" s="4" t="s">
        <v>19</v>
      </c>
      <c r="D465" s="4" t="s">
        <v>51</v>
      </c>
      <c r="E465" s="4" t="s">
        <v>339</v>
      </c>
      <c r="F465" s="4" t="s">
        <v>696</v>
      </c>
      <c r="G465" s="4">
        <v>5.3</v>
      </c>
      <c r="H465" s="4">
        <v>785.0</v>
      </c>
      <c r="I465" s="6">
        <v>81677.0</v>
      </c>
      <c r="J465" s="4">
        <v>1.0</v>
      </c>
      <c r="K465" s="7">
        <v>1972.0</v>
      </c>
      <c r="L465" s="4">
        <v>260000.0</v>
      </c>
      <c r="M465" s="8" t="str">
        <f t="shared" si="1"/>
        <v>Lower</v>
      </c>
      <c r="N465" s="4">
        <v>2.9E7</v>
      </c>
      <c r="O465" s="4">
        <v>6.0</v>
      </c>
      <c r="P465" s="4">
        <v>0.8</v>
      </c>
      <c r="Q465" s="4" t="s">
        <v>24</v>
      </c>
      <c r="R465" s="4" t="s">
        <v>29</v>
      </c>
    </row>
    <row r="466" ht="15.75" customHeight="1">
      <c r="A466" s="4">
        <v>466.0</v>
      </c>
      <c r="B466" s="4" t="s">
        <v>697</v>
      </c>
      <c r="C466" s="4" t="s">
        <v>19</v>
      </c>
      <c r="D466" s="4" t="s">
        <v>20</v>
      </c>
      <c r="E466" s="4" t="s">
        <v>47</v>
      </c>
      <c r="F466" s="4" t="s">
        <v>49</v>
      </c>
      <c r="G466" s="4">
        <v>6.2</v>
      </c>
      <c r="H466" s="4">
        <v>154.0</v>
      </c>
      <c r="I466" s="6">
        <v>292.0</v>
      </c>
      <c r="J466" s="4">
        <v>1.0</v>
      </c>
      <c r="K466" s="7">
        <v>3582.0</v>
      </c>
      <c r="L466" s="4">
        <v>98100.0</v>
      </c>
      <c r="M466" s="8" t="str">
        <f t="shared" si="1"/>
        <v>Lower</v>
      </c>
      <c r="N466" s="4">
        <v>196000.0</v>
      </c>
      <c r="O466" s="4">
        <v>5.0</v>
      </c>
      <c r="P466" s="4">
        <v>1.7</v>
      </c>
      <c r="Q466" s="4" t="s">
        <v>29</v>
      </c>
      <c r="R466" s="4" t="s">
        <v>29</v>
      </c>
    </row>
    <row r="467" ht="15.75" customHeight="1">
      <c r="A467" s="4">
        <v>467.0</v>
      </c>
      <c r="B467" s="4" t="s">
        <v>698</v>
      </c>
      <c r="C467" s="4" t="s">
        <v>19</v>
      </c>
      <c r="D467" s="4" t="s">
        <v>20</v>
      </c>
      <c r="E467" s="4" t="s">
        <v>46</v>
      </c>
      <c r="F467" s="4" t="s">
        <v>671</v>
      </c>
      <c r="G467" s="4">
        <v>7.4</v>
      </c>
      <c r="H467" s="4">
        <v>235.0</v>
      </c>
      <c r="I467" s="6">
        <v>22839.0</v>
      </c>
      <c r="J467" s="4">
        <v>1.0</v>
      </c>
      <c r="K467" s="7">
        <v>10588.0</v>
      </c>
      <c r="L467" s="4">
        <v>348000.0</v>
      </c>
      <c r="M467" s="8" t="str">
        <f t="shared" si="1"/>
        <v>Lower</v>
      </c>
      <c r="N467" s="4">
        <v>3.3299999E7</v>
      </c>
      <c r="O467" s="4">
        <v>16.0</v>
      </c>
      <c r="P467" s="4">
        <v>3.6</v>
      </c>
      <c r="Q467" s="4" t="s">
        <v>40</v>
      </c>
      <c r="R467" s="4" t="s">
        <v>40</v>
      </c>
    </row>
    <row r="468" ht="15.75" customHeight="1">
      <c r="A468" s="4">
        <v>468.0</v>
      </c>
      <c r="B468" s="4" t="s">
        <v>699</v>
      </c>
      <c r="C468" s="4" t="s">
        <v>56</v>
      </c>
      <c r="D468" s="4" t="s">
        <v>20</v>
      </c>
      <c r="E468" s="4" t="s">
        <v>108</v>
      </c>
      <c r="G468" s="4">
        <v>13.5</v>
      </c>
      <c r="H468" s="4">
        <v>4.0</v>
      </c>
      <c r="I468" s="6">
        <v>0.0</v>
      </c>
      <c r="J468" s="4">
        <v>1.0</v>
      </c>
      <c r="K468" s="6">
        <v>40.0</v>
      </c>
      <c r="L468" s="4">
        <v>4.0</v>
      </c>
      <c r="M468" s="8" t="str">
        <f t="shared" si="1"/>
        <v>Lower</v>
      </c>
      <c r="N468" s="4">
        <v>0.0</v>
      </c>
      <c r="O468" s="4">
        <v>1.0</v>
      </c>
      <c r="P468" s="4">
        <v>1.1</v>
      </c>
      <c r="Q468" s="4" t="s">
        <v>40</v>
      </c>
      <c r="R468" s="4" t="s">
        <v>32</v>
      </c>
    </row>
    <row r="469" ht="15.75" customHeight="1">
      <c r="A469" s="4">
        <v>469.0</v>
      </c>
      <c r="B469" s="4" t="s">
        <v>700</v>
      </c>
      <c r="C469" s="4" t="s">
        <v>19</v>
      </c>
      <c r="D469" s="4" t="s">
        <v>20</v>
      </c>
      <c r="E469" s="4" t="s">
        <v>701</v>
      </c>
      <c r="G469" s="4">
        <v>4.3</v>
      </c>
      <c r="H469" s="5">
        <v>2432.0</v>
      </c>
      <c r="I469" s="6">
        <v>0.0</v>
      </c>
      <c r="J469" s="4">
        <v>1.0</v>
      </c>
      <c r="K469" s="6">
        <v>222.0</v>
      </c>
      <c r="L469" s="4">
        <v>129000.0</v>
      </c>
      <c r="M469" s="8" t="str">
        <f t="shared" si="1"/>
        <v>Lower</v>
      </c>
      <c r="N469" s="4">
        <v>0.0</v>
      </c>
      <c r="O469" s="4">
        <v>1.0</v>
      </c>
      <c r="P469" s="4">
        <v>0.8</v>
      </c>
      <c r="Q469" s="4" t="s">
        <v>29</v>
      </c>
      <c r="R469" s="4" t="s">
        <v>24</v>
      </c>
    </row>
    <row r="470" ht="15.75" customHeight="1">
      <c r="A470" s="4">
        <v>470.0</v>
      </c>
      <c r="B470" s="4" t="s">
        <v>702</v>
      </c>
      <c r="C470" s="4" t="s">
        <v>80</v>
      </c>
      <c r="D470" s="4" t="s">
        <v>20</v>
      </c>
      <c r="E470" s="4" t="s">
        <v>31</v>
      </c>
      <c r="F470" s="4" t="s">
        <v>88</v>
      </c>
      <c r="G470" s="4">
        <v>7.6</v>
      </c>
      <c r="H470" s="4">
        <v>356.0</v>
      </c>
      <c r="I470" s="6">
        <v>7335.0</v>
      </c>
      <c r="J470" s="4">
        <v>1.4</v>
      </c>
      <c r="K470" s="7">
        <v>8278.0</v>
      </c>
      <c r="L470" s="4">
        <v>452000.0</v>
      </c>
      <c r="M470" s="8" t="str">
        <f t="shared" si="1"/>
        <v>Lower</v>
      </c>
      <c r="N470" s="4">
        <v>9920000.0</v>
      </c>
      <c r="O470" s="4">
        <v>44.0</v>
      </c>
      <c r="P470" s="4">
        <v>2.8</v>
      </c>
      <c r="Q470" s="4" t="s">
        <v>32</v>
      </c>
      <c r="R470" s="4" t="s">
        <v>36</v>
      </c>
    </row>
    <row r="471" ht="15.75" customHeight="1">
      <c r="A471" s="4">
        <v>471.0</v>
      </c>
      <c r="B471" s="4" t="s">
        <v>703</v>
      </c>
      <c r="C471" s="4" t="s">
        <v>19</v>
      </c>
      <c r="D471" s="4" t="s">
        <v>20</v>
      </c>
      <c r="E471" s="4" t="s">
        <v>69</v>
      </c>
      <c r="F471" s="4" t="s">
        <v>47</v>
      </c>
      <c r="G471" s="4">
        <v>4.2</v>
      </c>
      <c r="H471" s="14">
        <v>7.19</v>
      </c>
      <c r="I471" s="6">
        <v>101.8</v>
      </c>
      <c r="J471" s="4">
        <v>1.2</v>
      </c>
      <c r="K471" s="7">
        <v>3904.0</v>
      </c>
      <c r="L471" s="4">
        <v>6840000.0</v>
      </c>
      <c r="M471" s="8" t="str">
        <f t="shared" si="1"/>
        <v>Higher</v>
      </c>
      <c r="N471" s="4">
        <v>9.69E7</v>
      </c>
      <c r="O471" s="4">
        <v>72.0</v>
      </c>
      <c r="P471" s="4">
        <v>2.8</v>
      </c>
      <c r="Q471" s="4" t="s">
        <v>23</v>
      </c>
      <c r="R471" s="4" t="s">
        <v>24</v>
      </c>
    </row>
    <row r="472" ht="15.75" customHeight="1">
      <c r="A472" s="4">
        <v>472.0</v>
      </c>
      <c r="B472" s="4" t="s">
        <v>704</v>
      </c>
      <c r="C472" s="4" t="s">
        <v>56</v>
      </c>
      <c r="D472" s="4" t="s">
        <v>20</v>
      </c>
      <c r="E472" s="4" t="s">
        <v>108</v>
      </c>
      <c r="F472" s="4" t="s">
        <v>638</v>
      </c>
      <c r="G472" s="4">
        <v>10.8</v>
      </c>
      <c r="H472" s="4">
        <v>6.0</v>
      </c>
      <c r="I472" s="6">
        <v>0.0</v>
      </c>
      <c r="J472" s="4">
        <v>1.5</v>
      </c>
      <c r="K472" s="6">
        <v>43.0</v>
      </c>
      <c r="L472" s="4">
        <v>12.0</v>
      </c>
      <c r="M472" s="8" t="str">
        <f t="shared" si="1"/>
        <v>Lower</v>
      </c>
      <c r="N472" s="4">
        <v>0.0</v>
      </c>
      <c r="O472" s="4">
        <v>2.0</v>
      </c>
      <c r="P472" s="4">
        <v>2.0</v>
      </c>
      <c r="Q472" s="4" t="s">
        <v>36</v>
      </c>
      <c r="R472" s="4" t="s">
        <v>28</v>
      </c>
    </row>
    <row r="473" ht="15.75" customHeight="1">
      <c r="A473" s="4">
        <v>473.0</v>
      </c>
      <c r="B473" s="4" t="s">
        <v>705</v>
      </c>
      <c r="C473" s="4" t="s">
        <v>19</v>
      </c>
      <c r="D473" s="4" t="s">
        <v>20</v>
      </c>
      <c r="E473" s="4" t="s">
        <v>21</v>
      </c>
      <c r="F473" s="4" t="s">
        <v>387</v>
      </c>
      <c r="G473" s="4">
        <v>4.8</v>
      </c>
      <c r="H473" s="4">
        <v>598.0</v>
      </c>
      <c r="I473" s="6">
        <v>906.0</v>
      </c>
      <c r="J473" s="4">
        <v>1.5</v>
      </c>
      <c r="K473" s="7">
        <v>2831.0</v>
      </c>
      <c r="L473" s="4">
        <v>346000.0</v>
      </c>
      <c r="M473" s="8" t="str">
        <f t="shared" si="1"/>
        <v>Lower</v>
      </c>
      <c r="N473" s="4">
        <v>524000.0</v>
      </c>
      <c r="O473" s="4">
        <v>39.0</v>
      </c>
      <c r="P473" s="4">
        <v>4.0</v>
      </c>
      <c r="Q473" s="4" t="s">
        <v>24</v>
      </c>
      <c r="R473" s="4" t="s">
        <v>24</v>
      </c>
    </row>
    <row r="474" ht="15.75" customHeight="1">
      <c r="A474" s="4">
        <v>474.0</v>
      </c>
      <c r="B474" s="4" t="s">
        <v>706</v>
      </c>
      <c r="C474" s="4" t="s">
        <v>19</v>
      </c>
      <c r="D474" s="4" t="s">
        <v>51</v>
      </c>
      <c r="E474" s="4" t="s">
        <v>64</v>
      </c>
      <c r="F474" s="4" t="s">
        <v>707</v>
      </c>
      <c r="G474" s="4">
        <v>5.6</v>
      </c>
      <c r="H474" s="5">
        <v>1361.0</v>
      </c>
      <c r="I474" s="6">
        <v>126506.0</v>
      </c>
      <c r="J474" s="4">
        <v>1.0</v>
      </c>
      <c r="K474" s="6">
        <v>3.92</v>
      </c>
      <c r="L474" s="4">
        <v>1130000.0</v>
      </c>
      <c r="M474" s="8" t="str">
        <f t="shared" si="1"/>
        <v>Mid</v>
      </c>
      <c r="N474" s="4">
        <v>1.03E8</v>
      </c>
      <c r="O474" s="4">
        <v>2.0</v>
      </c>
      <c r="P474" s="4">
        <v>1.7</v>
      </c>
      <c r="Q474" s="4" t="s">
        <v>24</v>
      </c>
      <c r="R474" s="4" t="s">
        <v>40</v>
      </c>
    </row>
    <row r="475" ht="15.75" customHeight="1">
      <c r="A475" s="4">
        <v>475.0</v>
      </c>
      <c r="B475" s="4" t="s">
        <v>708</v>
      </c>
      <c r="C475" s="4" t="s">
        <v>39</v>
      </c>
      <c r="D475" s="4" t="s">
        <v>20</v>
      </c>
      <c r="E475" s="4" t="s">
        <v>119</v>
      </c>
      <c r="F475" s="4" t="s">
        <v>21</v>
      </c>
      <c r="G475" s="4">
        <v>3.8</v>
      </c>
      <c r="H475" s="4">
        <v>225.0</v>
      </c>
      <c r="I475" s="6">
        <v>7771.0</v>
      </c>
      <c r="J475" s="4">
        <v>1.2</v>
      </c>
      <c r="K475" s="7">
        <v>2756.0</v>
      </c>
      <c r="L475" s="4">
        <v>177000.0</v>
      </c>
      <c r="M475" s="8" t="str">
        <f t="shared" si="1"/>
        <v>Lower</v>
      </c>
      <c r="N475" s="4">
        <v>6090000.0</v>
      </c>
      <c r="O475" s="4">
        <v>18.0</v>
      </c>
      <c r="P475" s="4">
        <v>4.1</v>
      </c>
      <c r="Q475" s="4" t="s">
        <v>36</v>
      </c>
      <c r="R475" s="4" t="s">
        <v>28</v>
      </c>
    </row>
    <row r="476" ht="15.75" customHeight="1">
      <c r="A476" s="4">
        <v>476.0</v>
      </c>
      <c r="B476" s="4" t="s">
        <v>709</v>
      </c>
      <c r="C476" s="4" t="s">
        <v>710</v>
      </c>
      <c r="D476" s="4" t="s">
        <v>20</v>
      </c>
      <c r="E476" s="4" t="s">
        <v>59</v>
      </c>
      <c r="F476" s="4" t="s">
        <v>64</v>
      </c>
      <c r="G476" s="4">
        <v>7.1</v>
      </c>
      <c r="H476" s="4">
        <v>461.0</v>
      </c>
      <c r="I476" s="6">
        <v>4605.0</v>
      </c>
      <c r="J476" s="4">
        <v>1.8</v>
      </c>
      <c r="K476" s="7">
        <v>6763.0</v>
      </c>
      <c r="L476" s="4">
        <v>490000.0</v>
      </c>
      <c r="M476" s="8" t="str">
        <f t="shared" si="1"/>
        <v>Lower</v>
      </c>
      <c r="N476" s="4">
        <v>5030000.0</v>
      </c>
      <c r="O476" s="4">
        <v>87.0</v>
      </c>
      <c r="P476" s="4">
        <v>2.6</v>
      </c>
      <c r="Q476" s="4" t="s">
        <v>28</v>
      </c>
      <c r="R476" s="4" t="s">
        <v>28</v>
      </c>
    </row>
    <row r="477" ht="15.75" customHeight="1">
      <c r="A477" s="4">
        <v>477.0</v>
      </c>
      <c r="B477" s="4" t="s">
        <v>711</v>
      </c>
      <c r="C477" s="4" t="s">
        <v>19</v>
      </c>
      <c r="D477" s="4" t="s">
        <v>20</v>
      </c>
      <c r="E477" s="4" t="s">
        <v>454</v>
      </c>
      <c r="F477" s="4" t="s">
        <v>266</v>
      </c>
      <c r="G477" s="4">
        <v>5.6</v>
      </c>
      <c r="H477" s="4">
        <v>135.0</v>
      </c>
      <c r="I477" s="6">
        <v>8904.0</v>
      </c>
      <c r="J477" s="4">
        <v>2.0</v>
      </c>
      <c r="K477" s="7">
        <v>13627.0</v>
      </c>
      <c r="L477" s="4">
        <v>342000.0</v>
      </c>
      <c r="M477" s="8" t="str">
        <f t="shared" si="1"/>
        <v>Lower</v>
      </c>
      <c r="N477" s="4">
        <v>2.11E7</v>
      </c>
      <c r="O477" s="4">
        <v>129.0</v>
      </c>
      <c r="P477" s="4">
        <v>6.2</v>
      </c>
      <c r="Q477" s="4" t="s">
        <v>36</v>
      </c>
      <c r="R477" s="4" t="s">
        <v>36</v>
      </c>
    </row>
    <row r="478" ht="15.75" customHeight="1">
      <c r="A478" s="4">
        <v>478.0</v>
      </c>
      <c r="B478" s="4" t="s">
        <v>712</v>
      </c>
      <c r="C478" s="4" t="s">
        <v>19</v>
      </c>
      <c r="D478" s="4" t="s">
        <v>20</v>
      </c>
      <c r="E478" s="4" t="s">
        <v>47</v>
      </c>
      <c r="F478" s="4" t="s">
        <v>49</v>
      </c>
      <c r="G478" s="4">
        <v>3.4</v>
      </c>
      <c r="H478" s="4">
        <v>759.0</v>
      </c>
      <c r="I478" s="6">
        <v>4036.0</v>
      </c>
      <c r="J478" s="4">
        <v>1.2</v>
      </c>
      <c r="K478" s="7">
        <v>2921.0</v>
      </c>
      <c r="L478" s="4">
        <v>643000.0</v>
      </c>
      <c r="M478" s="8" t="str">
        <f t="shared" si="1"/>
        <v>Mid</v>
      </c>
      <c r="N478" s="4">
        <v>3720000.0</v>
      </c>
      <c r="O478" s="4">
        <v>27.0</v>
      </c>
      <c r="P478" s="4">
        <v>2.5</v>
      </c>
      <c r="Q478" s="4" t="s">
        <v>23</v>
      </c>
      <c r="R478" s="4" t="s">
        <v>36</v>
      </c>
    </row>
    <row r="479" ht="15.75" customHeight="1">
      <c r="A479" s="4">
        <v>479.0</v>
      </c>
      <c r="B479" s="4" t="s">
        <v>713</v>
      </c>
      <c r="C479" s="4" t="s">
        <v>56</v>
      </c>
      <c r="D479" s="4" t="s">
        <v>20</v>
      </c>
      <c r="E479" s="4" t="s">
        <v>42</v>
      </c>
      <c r="F479" s="4" t="s">
        <v>21</v>
      </c>
      <c r="G479" s="4">
        <v>7.7</v>
      </c>
      <c r="H479" s="4">
        <v>146.0</v>
      </c>
      <c r="I479" s="6">
        <v>31471.0</v>
      </c>
      <c r="J479" s="4">
        <v>2.2</v>
      </c>
      <c r="K479" s="7">
        <v>16421.0</v>
      </c>
      <c r="L479" s="4">
        <v>428000.0</v>
      </c>
      <c r="M479" s="8" t="str">
        <f t="shared" si="1"/>
        <v>Lower</v>
      </c>
      <c r="N479" s="4">
        <v>8.06E7</v>
      </c>
      <c r="O479" s="4">
        <v>962.0</v>
      </c>
      <c r="P479" s="4">
        <v>5.4</v>
      </c>
      <c r="Q479" s="4" t="s">
        <v>29</v>
      </c>
      <c r="R479" s="4" t="s">
        <v>29</v>
      </c>
    </row>
    <row r="480" ht="15.75" customHeight="1">
      <c r="A480" s="4">
        <v>480.0</v>
      </c>
      <c r="B480" s="4" t="s">
        <v>714</v>
      </c>
      <c r="C480" s="4" t="s">
        <v>45</v>
      </c>
      <c r="D480" s="4" t="s">
        <v>20</v>
      </c>
      <c r="E480" s="4" t="s">
        <v>21</v>
      </c>
      <c r="F480" s="4" t="s">
        <v>139</v>
      </c>
      <c r="G480" s="4">
        <v>3.5</v>
      </c>
      <c r="H480" s="4">
        <v>931.0</v>
      </c>
      <c r="I480" s="6">
        <v>12.0</v>
      </c>
      <c r="J480" s="4">
        <v>2.0</v>
      </c>
      <c r="K480" s="7">
        <v>1685.0</v>
      </c>
      <c r="L480" s="4">
        <v>468000.0</v>
      </c>
      <c r="M480" s="8" t="str">
        <f t="shared" si="1"/>
        <v>Lower</v>
      </c>
      <c r="N480" s="4">
        <v>6100.0</v>
      </c>
      <c r="O480" s="4">
        <v>166.0</v>
      </c>
      <c r="P480" s="4">
        <v>2.3</v>
      </c>
      <c r="Q480" s="4" t="s">
        <v>28</v>
      </c>
      <c r="R480" s="4" t="s">
        <v>28</v>
      </c>
    </row>
    <row r="481" ht="15.75" customHeight="1">
      <c r="A481" s="4">
        <v>481.0</v>
      </c>
      <c r="B481" s="4" t="s">
        <v>715</v>
      </c>
      <c r="C481" s="4" t="s">
        <v>19</v>
      </c>
      <c r="D481" s="4" t="s">
        <v>20</v>
      </c>
      <c r="E481" s="4" t="s">
        <v>21</v>
      </c>
      <c r="F481" s="4" t="s">
        <v>46</v>
      </c>
      <c r="G481" s="4">
        <v>5.0</v>
      </c>
      <c r="H481" s="5">
        <v>1119.0</v>
      </c>
      <c r="I481" s="6">
        <v>3322.0</v>
      </c>
      <c r="J481" s="4">
        <v>1.7</v>
      </c>
      <c r="K481" s="7">
        <v>6127.0</v>
      </c>
      <c r="L481" s="4">
        <v>1360000.0</v>
      </c>
      <c r="M481" s="8" t="str">
        <f t="shared" si="1"/>
        <v>Mid</v>
      </c>
      <c r="N481" s="4">
        <v>4110000.0</v>
      </c>
      <c r="O481" s="4">
        <v>175.0</v>
      </c>
      <c r="P481" s="4">
        <v>3.1</v>
      </c>
      <c r="Q481" s="4" t="s">
        <v>23</v>
      </c>
      <c r="R481" s="4" t="s">
        <v>29</v>
      </c>
    </row>
    <row r="482" ht="15.75" customHeight="1">
      <c r="A482" s="4">
        <v>482.0</v>
      </c>
      <c r="B482" s="4" t="s">
        <v>716</v>
      </c>
      <c r="C482" s="4" t="s">
        <v>19</v>
      </c>
      <c r="D482" s="4" t="s">
        <v>20</v>
      </c>
      <c r="E482" s="4" t="s">
        <v>21</v>
      </c>
      <c r="F482" s="4" t="s">
        <v>484</v>
      </c>
      <c r="G482" s="4">
        <v>3.2</v>
      </c>
      <c r="H482" s="4">
        <v>95.0</v>
      </c>
      <c r="I482" s="6">
        <v>2053.0</v>
      </c>
      <c r="J482" s="4">
        <v>1.6</v>
      </c>
      <c r="K482" s="7">
        <v>5484.0</v>
      </c>
      <c r="L482" s="4">
        <v>155000.0</v>
      </c>
      <c r="M482" s="8" t="str">
        <f t="shared" si="1"/>
        <v>Lower</v>
      </c>
      <c r="N482" s="4">
        <v>3300000.0</v>
      </c>
      <c r="O482" s="4">
        <v>129.0</v>
      </c>
      <c r="P482" s="4">
        <v>4.3</v>
      </c>
      <c r="Q482" s="4" t="s">
        <v>40</v>
      </c>
      <c r="R482" s="4" t="s">
        <v>23</v>
      </c>
    </row>
    <row r="483" ht="15.75" customHeight="1">
      <c r="A483" s="4">
        <v>483.0</v>
      </c>
      <c r="B483" s="4" t="s">
        <v>717</v>
      </c>
      <c r="C483" s="4" t="s">
        <v>54</v>
      </c>
      <c r="D483" s="4" t="s">
        <v>20</v>
      </c>
      <c r="E483" s="4" t="s">
        <v>21</v>
      </c>
      <c r="F483" s="4" t="s">
        <v>31</v>
      </c>
      <c r="G483" s="4">
        <v>5.8</v>
      </c>
      <c r="H483" s="4">
        <v>983.0</v>
      </c>
      <c r="I483" s="6">
        <v>9032.0</v>
      </c>
      <c r="J483" s="4">
        <v>2.3</v>
      </c>
      <c r="K483" s="7">
        <v>6272.0</v>
      </c>
      <c r="L483" s="4">
        <v>965000.0</v>
      </c>
      <c r="M483" s="8" t="str">
        <f t="shared" si="1"/>
        <v>Mid</v>
      </c>
      <c r="N483" s="4">
        <v>8860000.0</v>
      </c>
      <c r="O483" s="4">
        <v>90.0</v>
      </c>
      <c r="P483" s="4">
        <v>3.8</v>
      </c>
      <c r="Q483" s="4" t="s">
        <v>24</v>
      </c>
      <c r="R483" s="4" t="s">
        <v>24</v>
      </c>
    </row>
    <row r="484" ht="15.75" customHeight="1">
      <c r="A484" s="4">
        <v>484.0</v>
      </c>
      <c r="B484" s="4" t="s">
        <v>718</v>
      </c>
      <c r="C484" s="4" t="s">
        <v>45</v>
      </c>
      <c r="D484" s="4" t="s">
        <v>20</v>
      </c>
      <c r="E484" s="4" t="s">
        <v>59</v>
      </c>
      <c r="F484" s="4" t="s">
        <v>21</v>
      </c>
      <c r="G484" s="4">
        <v>5.3</v>
      </c>
      <c r="H484" s="4">
        <v>242.0</v>
      </c>
      <c r="I484" s="6">
        <v>4.5</v>
      </c>
      <c r="J484" s="4">
        <v>1.9</v>
      </c>
      <c r="K484" s="7">
        <v>8744.0</v>
      </c>
      <c r="L484" s="4">
        <v>364000.0</v>
      </c>
      <c r="M484" s="8" t="str">
        <f t="shared" si="1"/>
        <v>Lower</v>
      </c>
      <c r="N484" s="4">
        <v>6770000.0</v>
      </c>
      <c r="O484" s="4">
        <v>159.0</v>
      </c>
      <c r="P484" s="4">
        <v>5.5</v>
      </c>
      <c r="Q484" s="4" t="s">
        <v>32</v>
      </c>
      <c r="R484" s="4" t="s">
        <v>32</v>
      </c>
    </row>
    <row r="485" ht="15.75" customHeight="1">
      <c r="A485" s="4">
        <v>485.0</v>
      </c>
      <c r="B485" s="4" t="s">
        <v>719</v>
      </c>
      <c r="C485" s="4" t="s">
        <v>61</v>
      </c>
      <c r="D485" s="4" t="s">
        <v>20</v>
      </c>
      <c r="E485" s="4" t="s">
        <v>31</v>
      </c>
      <c r="F485" s="4" t="s">
        <v>71</v>
      </c>
      <c r="G485" s="4">
        <v>7.0</v>
      </c>
      <c r="H485" s="4">
        <v>108.0</v>
      </c>
      <c r="I485" s="6">
        <v>4895.0</v>
      </c>
      <c r="J485" s="4">
        <v>1.2</v>
      </c>
      <c r="K485" s="7">
        <v>8877.0</v>
      </c>
      <c r="L485" s="4">
        <v>147000.0</v>
      </c>
      <c r="M485" s="8" t="str">
        <f t="shared" si="1"/>
        <v>Lower</v>
      </c>
      <c r="N485" s="4">
        <v>6910000.0</v>
      </c>
      <c r="O485" s="4">
        <v>83.0</v>
      </c>
      <c r="P485" s="4">
        <v>3.2</v>
      </c>
      <c r="Q485" s="4" t="s">
        <v>23</v>
      </c>
      <c r="R485" s="4" t="s">
        <v>29</v>
      </c>
    </row>
    <row r="486" ht="15.75" customHeight="1">
      <c r="A486" s="4">
        <v>486.0</v>
      </c>
      <c r="B486" s="4" t="s">
        <v>720</v>
      </c>
      <c r="C486" s="4" t="s">
        <v>56</v>
      </c>
      <c r="D486" s="4" t="s">
        <v>20</v>
      </c>
      <c r="E486" s="4" t="s">
        <v>21</v>
      </c>
      <c r="F486" s="4" t="s">
        <v>506</v>
      </c>
      <c r="G486" s="4">
        <v>2.6</v>
      </c>
      <c r="H486" s="4">
        <v>609.0</v>
      </c>
      <c r="I486" s="6">
        <v>4.18</v>
      </c>
      <c r="J486" s="4">
        <v>1.8</v>
      </c>
      <c r="K486" s="7">
        <v>1978.0</v>
      </c>
      <c r="L486" s="4">
        <v>461000.0</v>
      </c>
      <c r="M486" s="8" t="str">
        <f t="shared" si="1"/>
        <v>Lower</v>
      </c>
      <c r="N486" s="4">
        <v>3160000.0</v>
      </c>
      <c r="O486" s="4">
        <v>216.0</v>
      </c>
      <c r="P486" s="4">
        <v>3.5</v>
      </c>
      <c r="Q486" s="4" t="s">
        <v>32</v>
      </c>
      <c r="R486" s="4" t="s">
        <v>28</v>
      </c>
    </row>
    <row r="487" ht="15.75" customHeight="1">
      <c r="A487" s="4">
        <v>487.0</v>
      </c>
      <c r="B487" s="4" t="s">
        <v>721</v>
      </c>
      <c r="C487" s="4" t="s">
        <v>19</v>
      </c>
      <c r="D487" s="4" t="s">
        <v>20</v>
      </c>
      <c r="E487" s="4" t="s">
        <v>42</v>
      </c>
      <c r="F487" s="4" t="s">
        <v>139</v>
      </c>
      <c r="G487" s="4">
        <v>4.3</v>
      </c>
      <c r="H487" s="5">
        <v>3789.0</v>
      </c>
      <c r="I487" s="6">
        <v>45321.0</v>
      </c>
      <c r="J487" s="4">
        <v>1.2</v>
      </c>
      <c r="K487" s="7">
        <v>5649.0</v>
      </c>
      <c r="L487" s="4">
        <v>4350000.0</v>
      </c>
      <c r="M487" s="8" t="str">
        <f t="shared" si="1"/>
        <v>Higher</v>
      </c>
      <c r="N487" s="4">
        <v>5.2E7</v>
      </c>
      <c r="O487" s="4">
        <v>66.0</v>
      </c>
      <c r="P487" s="4">
        <v>3.7</v>
      </c>
      <c r="Q487" s="4" t="s">
        <v>36</v>
      </c>
      <c r="R487" s="4" t="s">
        <v>36</v>
      </c>
    </row>
    <row r="488" ht="15.75" customHeight="1">
      <c r="A488" s="4">
        <v>488.0</v>
      </c>
      <c r="B488" s="4" t="s">
        <v>722</v>
      </c>
      <c r="C488" s="4" t="s">
        <v>39</v>
      </c>
      <c r="D488" s="4" t="s">
        <v>20</v>
      </c>
      <c r="E488" s="4" t="s">
        <v>59</v>
      </c>
      <c r="F488" s="4" t="s">
        <v>47</v>
      </c>
      <c r="G488" s="4">
        <v>4.0</v>
      </c>
      <c r="H488" s="4">
        <v>530.0</v>
      </c>
      <c r="I488" s="6">
        <v>5414.0</v>
      </c>
      <c r="J488" s="4">
        <v>1.9</v>
      </c>
      <c r="K488" s="7">
        <v>3803.0</v>
      </c>
      <c r="L488" s="4">
        <v>459000.0</v>
      </c>
      <c r="M488" s="8" t="str">
        <f t="shared" si="1"/>
        <v>Lower</v>
      </c>
      <c r="N488" s="4">
        <v>4690000.0</v>
      </c>
      <c r="O488" s="4">
        <v>79.0</v>
      </c>
      <c r="P488" s="4">
        <v>4.3</v>
      </c>
      <c r="Q488" s="4" t="s">
        <v>40</v>
      </c>
      <c r="R488" s="4" t="s">
        <v>36</v>
      </c>
    </row>
    <row r="489" ht="15.75" customHeight="1">
      <c r="A489" s="4">
        <v>489.0</v>
      </c>
      <c r="B489" s="4" t="s">
        <v>723</v>
      </c>
      <c r="C489" s="4" t="s">
        <v>19</v>
      </c>
      <c r="D489" s="4" t="s">
        <v>20</v>
      </c>
      <c r="E489" s="4" t="s">
        <v>42</v>
      </c>
      <c r="F489" s="4" t="s">
        <v>724</v>
      </c>
      <c r="G489" s="4">
        <v>3.6</v>
      </c>
      <c r="H489" s="4">
        <v>112.0</v>
      </c>
      <c r="I489" s="6">
        <v>6087.0</v>
      </c>
      <c r="J489" s="4">
        <v>1.3</v>
      </c>
      <c r="K489" s="7">
        <v>5872.0</v>
      </c>
      <c r="L489" s="4">
        <v>162000.0</v>
      </c>
      <c r="M489" s="8" t="str">
        <f t="shared" si="1"/>
        <v>Lower</v>
      </c>
      <c r="N489" s="4">
        <v>8039999.0</v>
      </c>
      <c r="O489" s="4">
        <v>943.0</v>
      </c>
      <c r="P489" s="4">
        <v>4.1</v>
      </c>
      <c r="Q489" s="4" t="s">
        <v>28</v>
      </c>
      <c r="R489" s="4" t="s">
        <v>36</v>
      </c>
    </row>
    <row r="490" ht="15.75" customHeight="1">
      <c r="A490" s="4">
        <v>490.0</v>
      </c>
      <c r="B490" s="4" t="s">
        <v>725</v>
      </c>
      <c r="C490" s="4" t="s">
        <v>19</v>
      </c>
      <c r="D490" s="4" t="s">
        <v>20</v>
      </c>
      <c r="E490" s="4" t="s">
        <v>31</v>
      </c>
      <c r="G490" s="4">
        <v>5.8</v>
      </c>
      <c r="H490" s="5">
        <v>1408.0</v>
      </c>
      <c r="I490" s="6">
        <v>48679.0</v>
      </c>
      <c r="J490" s="4">
        <v>1.0</v>
      </c>
      <c r="K490" s="6">
        <v>643.0</v>
      </c>
      <c r="L490" s="4">
        <v>158000.0</v>
      </c>
      <c r="M490" s="8" t="str">
        <f t="shared" si="1"/>
        <v>Lower</v>
      </c>
      <c r="N490" s="4">
        <v>5420000.0</v>
      </c>
      <c r="O490" s="4">
        <v>1.0</v>
      </c>
      <c r="P490" s="4">
        <v>0.5</v>
      </c>
      <c r="Q490" s="4" t="s">
        <v>32</v>
      </c>
      <c r="R490" s="4" t="s">
        <v>29</v>
      </c>
    </row>
    <row r="491" ht="15.75" customHeight="1">
      <c r="A491" s="4">
        <v>491.0</v>
      </c>
      <c r="B491" s="4" t="s">
        <v>726</v>
      </c>
      <c r="C491" s="4" t="s">
        <v>54</v>
      </c>
      <c r="D491" s="4" t="s">
        <v>20</v>
      </c>
      <c r="E491" s="4" t="s">
        <v>21</v>
      </c>
      <c r="F491" s="4" t="s">
        <v>183</v>
      </c>
      <c r="G491" s="4">
        <v>4.2</v>
      </c>
      <c r="H491" s="4">
        <v>213.0</v>
      </c>
      <c r="I491" s="6">
        <v>1066.0</v>
      </c>
      <c r="J491" s="4">
        <v>1.1</v>
      </c>
      <c r="K491" s="7">
        <v>2756.0</v>
      </c>
      <c r="L491" s="4">
        <v>141000.0</v>
      </c>
      <c r="M491" s="8" t="str">
        <f t="shared" si="1"/>
        <v>Lower</v>
      </c>
      <c r="N491" s="4">
        <v>707000.0</v>
      </c>
      <c r="O491" s="4">
        <v>27.0</v>
      </c>
      <c r="P491" s="4">
        <v>3.1</v>
      </c>
      <c r="Q491" s="4" t="s">
        <v>32</v>
      </c>
      <c r="R491" s="4" t="s">
        <v>29</v>
      </c>
    </row>
    <row r="492" ht="15.75" customHeight="1">
      <c r="A492" s="4">
        <v>492.0</v>
      </c>
      <c r="B492" s="4" t="s">
        <v>727</v>
      </c>
      <c r="C492" s="4" t="s">
        <v>39</v>
      </c>
      <c r="D492" s="4" t="s">
        <v>20</v>
      </c>
      <c r="E492" s="4" t="s">
        <v>21</v>
      </c>
      <c r="F492" s="4" t="s">
        <v>31</v>
      </c>
      <c r="G492" s="4">
        <v>6.0</v>
      </c>
      <c r="H492" s="4">
        <v>289.0</v>
      </c>
      <c r="I492" s="6">
        <v>21602.0</v>
      </c>
      <c r="J492" s="4">
        <v>1.9</v>
      </c>
      <c r="K492" s="7">
        <v>10343.0</v>
      </c>
      <c r="L492" s="4">
        <v>467000.0</v>
      </c>
      <c r="M492" s="8" t="str">
        <f t="shared" si="1"/>
        <v>Lower</v>
      </c>
      <c r="N492" s="4">
        <v>3.47E7</v>
      </c>
      <c r="O492" s="4">
        <v>503.0</v>
      </c>
      <c r="P492" s="4">
        <v>4.5</v>
      </c>
      <c r="Q492" s="4" t="s">
        <v>32</v>
      </c>
      <c r="R492" s="4" t="s">
        <v>29</v>
      </c>
    </row>
    <row r="493" ht="15.75" customHeight="1">
      <c r="A493" s="4">
        <v>493.0</v>
      </c>
      <c r="B493" s="4" t="s">
        <v>728</v>
      </c>
      <c r="C493" s="4" t="s">
        <v>56</v>
      </c>
      <c r="D493" s="4" t="s">
        <v>20</v>
      </c>
      <c r="E493" s="4" t="s">
        <v>638</v>
      </c>
      <c r="G493" s="4">
        <v>13.9</v>
      </c>
      <c r="H493" s="4">
        <v>2.0</v>
      </c>
      <c r="I493" s="6">
        <v>0.0</v>
      </c>
      <c r="J493" s="4">
        <v>1.0</v>
      </c>
      <c r="K493" s="6">
        <v>42.0</v>
      </c>
      <c r="L493" s="4">
        <v>2.0</v>
      </c>
      <c r="M493" s="8" t="str">
        <f t="shared" si="1"/>
        <v>Lower</v>
      </c>
      <c r="N493" s="4">
        <v>0.0</v>
      </c>
      <c r="O493" s="4">
        <v>1.0</v>
      </c>
      <c r="P493" s="4">
        <v>0.7</v>
      </c>
      <c r="Q493" s="4" t="s">
        <v>36</v>
      </c>
      <c r="R493" s="4" t="s">
        <v>29</v>
      </c>
    </row>
    <row r="494" ht="15.75" customHeight="1">
      <c r="A494" s="4">
        <v>494.0</v>
      </c>
      <c r="B494" s="4" t="s">
        <v>729</v>
      </c>
      <c r="C494" s="4" t="s">
        <v>56</v>
      </c>
      <c r="D494" s="4" t="s">
        <v>20</v>
      </c>
      <c r="E494" s="4" t="s">
        <v>49</v>
      </c>
      <c r="F494" s="4" t="s">
        <v>488</v>
      </c>
      <c r="G494" s="4">
        <v>8.0</v>
      </c>
      <c r="H494" s="4">
        <v>882.0</v>
      </c>
      <c r="I494" s="6">
        <v>0.0</v>
      </c>
      <c r="J494" s="4">
        <v>1.0</v>
      </c>
      <c r="K494" s="7">
        <v>1187.0</v>
      </c>
      <c r="L494" s="4">
        <v>131000.0</v>
      </c>
      <c r="M494" s="8" t="str">
        <f t="shared" si="1"/>
        <v>Lower</v>
      </c>
      <c r="N494" s="4">
        <v>0.0</v>
      </c>
      <c r="O494" s="4">
        <v>2.0</v>
      </c>
      <c r="P494" s="4">
        <v>2.6</v>
      </c>
      <c r="Q494" s="4" t="s">
        <v>23</v>
      </c>
      <c r="R494" s="4" t="s">
        <v>24</v>
      </c>
    </row>
    <row r="495" ht="15.75" customHeight="1">
      <c r="A495" s="4">
        <v>495.0</v>
      </c>
      <c r="B495" s="4" t="s">
        <v>730</v>
      </c>
      <c r="C495" s="4" t="s">
        <v>19</v>
      </c>
      <c r="D495" s="4" t="s">
        <v>20</v>
      </c>
      <c r="E495" s="4" t="s">
        <v>141</v>
      </c>
      <c r="F495" s="4" t="s">
        <v>731</v>
      </c>
      <c r="G495" s="4">
        <v>6.1</v>
      </c>
      <c r="H495" s="4">
        <v>523.0</v>
      </c>
      <c r="I495" s="6">
        <v>5209.0</v>
      </c>
      <c r="J495" s="4">
        <v>1.1</v>
      </c>
      <c r="K495" s="7">
        <v>3205.0</v>
      </c>
      <c r="L495" s="4">
        <v>273000.0</v>
      </c>
      <c r="M495" s="8" t="str">
        <f t="shared" si="1"/>
        <v>Lower</v>
      </c>
      <c r="N495" s="4">
        <v>2720000.0</v>
      </c>
      <c r="O495" s="4">
        <v>29.0</v>
      </c>
      <c r="P495" s="4">
        <v>2.1</v>
      </c>
      <c r="Q495" s="4" t="s">
        <v>29</v>
      </c>
      <c r="R495" s="4" t="s">
        <v>29</v>
      </c>
    </row>
    <row r="496" ht="15.75" customHeight="1">
      <c r="A496" s="4">
        <v>496.0</v>
      </c>
      <c r="B496" s="4" t="s">
        <v>732</v>
      </c>
      <c r="C496" s="4" t="s">
        <v>80</v>
      </c>
      <c r="D496" s="4" t="s">
        <v>20</v>
      </c>
      <c r="E496" s="4" t="s">
        <v>88</v>
      </c>
      <c r="G496" s="4">
        <v>21.1</v>
      </c>
      <c r="H496" s="4">
        <v>135.0</v>
      </c>
      <c r="I496" s="6">
        <v>0.0</v>
      </c>
      <c r="J496" s="4">
        <v>1.0</v>
      </c>
      <c r="K496" s="6">
        <v>190.0</v>
      </c>
      <c r="L496" s="4">
        <v>2200.0</v>
      </c>
      <c r="M496" s="8" t="str">
        <f t="shared" si="1"/>
        <v>Lower</v>
      </c>
      <c r="N496" s="4">
        <v>0.0</v>
      </c>
      <c r="O496" s="4">
        <v>1.0</v>
      </c>
      <c r="P496" s="4">
        <v>3.2</v>
      </c>
      <c r="Q496" s="4" t="s">
        <v>28</v>
      </c>
      <c r="R496" s="4" t="s">
        <v>28</v>
      </c>
    </row>
    <row r="497" ht="15.75" customHeight="1">
      <c r="A497" s="4">
        <v>497.0</v>
      </c>
      <c r="B497" s="4" t="s">
        <v>733</v>
      </c>
      <c r="C497" s="4" t="s">
        <v>710</v>
      </c>
      <c r="D497" s="4" t="s">
        <v>20</v>
      </c>
      <c r="E497" s="4" t="s">
        <v>57</v>
      </c>
      <c r="F497" s="4" t="s">
        <v>21</v>
      </c>
      <c r="G497" s="4">
        <v>6.2</v>
      </c>
      <c r="H497" s="4">
        <v>344.0</v>
      </c>
      <c r="I497" s="6">
        <v>4736.0</v>
      </c>
      <c r="J497" s="4">
        <v>2.0</v>
      </c>
      <c r="K497" s="7">
        <v>5347.0</v>
      </c>
      <c r="L497" s="4">
        <v>310000.0</v>
      </c>
      <c r="M497" s="8" t="str">
        <f t="shared" si="1"/>
        <v>Lower</v>
      </c>
      <c r="N497" s="4">
        <v>4270000.0</v>
      </c>
      <c r="O497" s="4">
        <v>181.0</v>
      </c>
      <c r="P497" s="4">
        <v>2.5</v>
      </c>
      <c r="Q497" s="4" t="s">
        <v>28</v>
      </c>
      <c r="R497" s="4" t="s">
        <v>29</v>
      </c>
    </row>
    <row r="498" ht="15.75" customHeight="1">
      <c r="A498" s="4">
        <v>498.0</v>
      </c>
      <c r="B498" s="4" t="s">
        <v>734</v>
      </c>
      <c r="C498" s="4" t="s">
        <v>19</v>
      </c>
      <c r="D498" s="4" t="s">
        <v>20</v>
      </c>
      <c r="E498" s="4" t="s">
        <v>232</v>
      </c>
      <c r="F498" s="4" t="s">
        <v>141</v>
      </c>
      <c r="G498" s="4">
        <v>5.6</v>
      </c>
      <c r="H498" s="4">
        <v>232.0</v>
      </c>
      <c r="I498" s="6">
        <v>30305.0</v>
      </c>
      <c r="J498" s="4">
        <v>1.3</v>
      </c>
      <c r="K498" s="7">
        <v>11781.0</v>
      </c>
      <c r="L498" s="4">
        <v>642000.0</v>
      </c>
      <c r="M498" s="8" t="str">
        <f t="shared" si="1"/>
        <v>Mid</v>
      </c>
      <c r="N498" s="4">
        <v>7.06E7</v>
      </c>
      <c r="O498" s="4">
        <v>99.0</v>
      </c>
      <c r="P498" s="4">
        <v>5.3</v>
      </c>
      <c r="Q498" s="4" t="s">
        <v>40</v>
      </c>
      <c r="R498" s="4" t="s">
        <v>29</v>
      </c>
    </row>
    <row r="499" ht="15.75" customHeight="1">
      <c r="A499" s="4">
        <v>499.0</v>
      </c>
      <c r="B499" s="4" t="s">
        <v>735</v>
      </c>
      <c r="C499" s="4" t="s">
        <v>19</v>
      </c>
      <c r="D499" s="4" t="s">
        <v>20</v>
      </c>
      <c r="E499" s="4" t="s">
        <v>21</v>
      </c>
      <c r="F499" s="4" t="s">
        <v>183</v>
      </c>
      <c r="G499" s="4">
        <v>5.1</v>
      </c>
      <c r="H499" s="4">
        <v>918.0</v>
      </c>
      <c r="I499" s="6">
        <v>13147.0</v>
      </c>
      <c r="J499" s="4">
        <v>1.2</v>
      </c>
      <c r="K499" s="7">
        <v>3152.0</v>
      </c>
      <c r="L499" s="4">
        <v>563000.0</v>
      </c>
      <c r="M499" s="8" t="str">
        <f t="shared" si="1"/>
        <v>Mid</v>
      </c>
      <c r="N499" s="4">
        <v>8060000.0</v>
      </c>
      <c r="O499" s="4">
        <v>24.0</v>
      </c>
      <c r="P499" s="4">
        <v>1.8</v>
      </c>
      <c r="Q499" s="4" t="s">
        <v>29</v>
      </c>
      <c r="R499" s="4" t="s">
        <v>40</v>
      </c>
    </row>
    <row r="500" ht="15.75" customHeight="1">
      <c r="A500" s="4">
        <v>500.0</v>
      </c>
      <c r="B500" s="4" t="s">
        <v>736</v>
      </c>
      <c r="C500" s="4" t="s">
        <v>56</v>
      </c>
      <c r="D500" s="4" t="s">
        <v>20</v>
      </c>
      <c r="E500" s="4" t="s">
        <v>638</v>
      </c>
      <c r="G500" s="4">
        <v>4.1</v>
      </c>
      <c r="H500" s="4">
        <v>2.0</v>
      </c>
      <c r="I500" s="6">
        <v>0.0</v>
      </c>
      <c r="J500" s="4">
        <v>1.0</v>
      </c>
      <c r="K500" s="6">
        <v>8.0</v>
      </c>
      <c r="L500" s="4">
        <v>10500.0</v>
      </c>
      <c r="M500" s="8" t="str">
        <f t="shared" si="1"/>
        <v>Lower</v>
      </c>
      <c r="N500" s="4">
        <v>0.0</v>
      </c>
      <c r="O500" s="4">
        <v>1.0</v>
      </c>
      <c r="P500" s="4">
        <v>1.6</v>
      </c>
      <c r="Q500" s="4" t="s">
        <v>24</v>
      </c>
      <c r="R500" s="4" t="s">
        <v>24</v>
      </c>
    </row>
    <row r="501" ht="15.75" customHeight="1">
      <c r="A501" s="4">
        <v>501.0</v>
      </c>
      <c r="B501" s="4" t="s">
        <v>737</v>
      </c>
      <c r="C501" s="4" t="s">
        <v>19</v>
      </c>
      <c r="D501" s="4" t="s">
        <v>20</v>
      </c>
      <c r="E501" s="4" t="s">
        <v>738</v>
      </c>
      <c r="F501" s="4" t="s">
        <v>739</v>
      </c>
      <c r="G501" s="4">
        <v>8.0</v>
      </c>
      <c r="H501" s="4">
        <v>145.0</v>
      </c>
      <c r="I501" s="6">
        <v>322.0</v>
      </c>
      <c r="J501" s="4">
        <v>1.0</v>
      </c>
      <c r="K501" s="7">
        <v>7766.0</v>
      </c>
      <c r="L501" s="4">
        <v>136000.0</v>
      </c>
      <c r="M501" s="8" t="str">
        <f t="shared" si="1"/>
        <v>Lower</v>
      </c>
      <c r="N501" s="4">
        <v>303000.0</v>
      </c>
      <c r="O501" s="4">
        <v>19.0</v>
      </c>
      <c r="P501" s="4">
        <v>5.6</v>
      </c>
      <c r="Q501" s="4" t="s">
        <v>36</v>
      </c>
      <c r="R501" s="4" t="s">
        <v>28</v>
      </c>
    </row>
    <row r="502" ht="15.75" customHeight="1">
      <c r="A502" s="4">
        <v>502.0</v>
      </c>
      <c r="B502" s="4" t="s">
        <v>740</v>
      </c>
      <c r="C502" s="4" t="s">
        <v>45</v>
      </c>
      <c r="D502" s="4" t="s">
        <v>20</v>
      </c>
      <c r="E502" s="4" t="s">
        <v>21</v>
      </c>
      <c r="F502" s="4" t="s">
        <v>69</v>
      </c>
      <c r="G502" s="4">
        <v>7.1</v>
      </c>
      <c r="H502" s="4">
        <v>382.0</v>
      </c>
      <c r="I502" s="6">
        <v>29268.0</v>
      </c>
      <c r="J502" s="4">
        <v>1.8</v>
      </c>
      <c r="K502" s="7">
        <v>12396.0</v>
      </c>
      <c r="L502" s="4">
        <v>793000.0</v>
      </c>
      <c r="M502" s="8" t="str">
        <f t="shared" si="1"/>
        <v>Mid</v>
      </c>
      <c r="N502" s="4">
        <v>6.07E7</v>
      </c>
      <c r="O502" s="4">
        <v>221.0</v>
      </c>
      <c r="P502" s="4">
        <v>4.5</v>
      </c>
      <c r="Q502" s="4" t="s">
        <v>28</v>
      </c>
      <c r="R502" s="4" t="s">
        <v>24</v>
      </c>
    </row>
    <row r="503" ht="15.75" customHeight="1">
      <c r="A503" s="4">
        <v>503.0</v>
      </c>
      <c r="B503" s="4" t="s">
        <v>741</v>
      </c>
      <c r="C503" s="4" t="s">
        <v>45</v>
      </c>
      <c r="D503" s="4" t="s">
        <v>20</v>
      </c>
      <c r="E503" s="4" t="s">
        <v>298</v>
      </c>
      <c r="F503" s="4" t="s">
        <v>298</v>
      </c>
      <c r="G503" s="4">
        <v>5.0</v>
      </c>
      <c r="H503" s="4">
        <v>53.0</v>
      </c>
      <c r="I503" s="6">
        <v>3126.0</v>
      </c>
      <c r="J503" s="4">
        <v>1.5</v>
      </c>
      <c r="K503" s="6">
        <v>11.51</v>
      </c>
      <c r="L503" s="4">
        <v>135000.0</v>
      </c>
      <c r="M503" s="8" t="str">
        <f t="shared" si="1"/>
        <v>Lower</v>
      </c>
      <c r="N503" s="4">
        <v>7750000.0</v>
      </c>
      <c r="O503" s="4">
        <v>532.0</v>
      </c>
      <c r="P503" s="4">
        <v>5.9</v>
      </c>
      <c r="Q503" s="4" t="s">
        <v>40</v>
      </c>
      <c r="R503" s="4" t="s">
        <v>29</v>
      </c>
    </row>
    <row r="504" ht="15.75" customHeight="1">
      <c r="A504" s="4">
        <v>504.0</v>
      </c>
      <c r="B504" s="4" t="s">
        <v>742</v>
      </c>
      <c r="C504" s="4" t="s">
        <v>19</v>
      </c>
      <c r="D504" s="4" t="s">
        <v>20</v>
      </c>
      <c r="E504" s="4" t="s">
        <v>21</v>
      </c>
      <c r="F504" s="4" t="s">
        <v>232</v>
      </c>
      <c r="G504" s="4">
        <v>13.3</v>
      </c>
      <c r="H504" s="4">
        <v>46.0</v>
      </c>
      <c r="I504" s="6">
        <v>27589.0</v>
      </c>
      <c r="J504" s="4">
        <v>3.2</v>
      </c>
      <c r="K504" s="7">
        <v>34556.0</v>
      </c>
      <c r="L504" s="4">
        <v>150000.0</v>
      </c>
      <c r="M504" s="8" t="str">
        <f t="shared" si="1"/>
        <v>Lower</v>
      </c>
      <c r="N504" s="4">
        <v>8.08E7</v>
      </c>
      <c r="O504" s="4">
        <v>2980.0</v>
      </c>
      <c r="P504" s="4">
        <v>6.5</v>
      </c>
      <c r="Q504" s="4" t="s">
        <v>23</v>
      </c>
      <c r="R504" s="4" t="s">
        <v>36</v>
      </c>
    </row>
    <row r="505" ht="15.75" customHeight="1">
      <c r="A505" s="4">
        <v>505.0</v>
      </c>
      <c r="B505" s="4" t="s">
        <v>743</v>
      </c>
      <c r="C505" s="4" t="s">
        <v>56</v>
      </c>
      <c r="D505" s="4" t="s">
        <v>20</v>
      </c>
      <c r="E505" s="4" t="s">
        <v>21</v>
      </c>
      <c r="F505" s="4" t="s">
        <v>406</v>
      </c>
      <c r="G505" s="4">
        <v>6.0</v>
      </c>
      <c r="H505" s="4">
        <v>151.0</v>
      </c>
      <c r="I505" s="6">
        <v>30254.0</v>
      </c>
      <c r="J505" s="4">
        <v>2.5</v>
      </c>
      <c r="K505" s="7">
        <v>10869.0</v>
      </c>
      <c r="L505" s="4">
        <v>384000.0</v>
      </c>
      <c r="M505" s="8" t="str">
        <f t="shared" si="1"/>
        <v>Lower</v>
      </c>
      <c r="N505" s="4">
        <v>5.92E7</v>
      </c>
      <c r="O505" s="4">
        <v>1612.0</v>
      </c>
      <c r="P505" s="4">
        <v>4.5</v>
      </c>
      <c r="Q505" s="4" t="s">
        <v>24</v>
      </c>
      <c r="R505" s="4" t="s">
        <v>24</v>
      </c>
    </row>
    <row r="506" ht="15.75" customHeight="1">
      <c r="A506" s="4">
        <v>506.0</v>
      </c>
      <c r="B506" s="4" t="s">
        <v>744</v>
      </c>
      <c r="C506" s="4" t="s">
        <v>19</v>
      </c>
      <c r="D506" s="4" t="s">
        <v>20</v>
      </c>
      <c r="E506" s="4" t="s">
        <v>21</v>
      </c>
      <c r="F506" s="4" t="s">
        <v>31</v>
      </c>
      <c r="G506" s="4">
        <v>5.1</v>
      </c>
      <c r="H506" s="4">
        <v>439.0</v>
      </c>
      <c r="I506" s="6">
        <v>334.0</v>
      </c>
      <c r="J506" s="4">
        <v>1.6</v>
      </c>
      <c r="K506" s="7">
        <v>4125.0</v>
      </c>
      <c r="L506" s="4">
        <v>372000.0</v>
      </c>
      <c r="M506" s="8" t="str">
        <f t="shared" si="1"/>
        <v>Lower</v>
      </c>
      <c r="N506" s="4">
        <v>283000.0</v>
      </c>
      <c r="O506" s="4">
        <v>91.0</v>
      </c>
      <c r="P506" s="4">
        <v>3.0</v>
      </c>
      <c r="Q506" s="4" t="s">
        <v>28</v>
      </c>
      <c r="R506" s="4" t="s">
        <v>29</v>
      </c>
    </row>
    <row r="507" ht="15.75" customHeight="1">
      <c r="A507" s="4">
        <v>507.0</v>
      </c>
      <c r="B507" s="4" t="s">
        <v>745</v>
      </c>
      <c r="C507" s="4" t="s">
        <v>19</v>
      </c>
      <c r="D507" s="4" t="s">
        <v>20</v>
      </c>
      <c r="E507" s="4" t="s">
        <v>95</v>
      </c>
      <c r="F507" s="4" t="s">
        <v>746</v>
      </c>
      <c r="G507" s="4">
        <v>4.2</v>
      </c>
      <c r="H507" s="4">
        <v>405.0</v>
      </c>
      <c r="I507" s="6">
        <v>2361.0</v>
      </c>
      <c r="J507" s="4">
        <v>1.3</v>
      </c>
      <c r="K507" s="7">
        <v>5187.0</v>
      </c>
      <c r="L507" s="4">
        <v>473000.0</v>
      </c>
      <c r="M507" s="8" t="str">
        <f t="shared" si="1"/>
        <v>Lower</v>
      </c>
      <c r="N507" s="4">
        <v>2760000.0</v>
      </c>
      <c r="O507" s="4">
        <v>49.0</v>
      </c>
      <c r="P507" s="4">
        <v>3.2</v>
      </c>
      <c r="Q507" s="4" t="s">
        <v>24</v>
      </c>
      <c r="R507" s="4" t="s">
        <v>36</v>
      </c>
    </row>
    <row r="508" ht="15.75" customHeight="1">
      <c r="A508" s="4">
        <v>508.0</v>
      </c>
      <c r="B508" s="4" t="s">
        <v>747</v>
      </c>
      <c r="C508" s="4" t="s">
        <v>56</v>
      </c>
      <c r="D508" s="4" t="s">
        <v>20</v>
      </c>
      <c r="E508" s="4" t="s">
        <v>21</v>
      </c>
      <c r="F508" s="4" t="s">
        <v>57</v>
      </c>
      <c r="G508" s="4">
        <v>2.7</v>
      </c>
      <c r="H508" s="4">
        <v>392.0</v>
      </c>
      <c r="I508" s="6">
        <v>2.68</v>
      </c>
      <c r="J508" s="4">
        <v>1.8</v>
      </c>
      <c r="K508" s="7">
        <v>3108.0</v>
      </c>
      <c r="L508" s="4">
        <v>455000.0</v>
      </c>
      <c r="M508" s="8" t="str">
        <f t="shared" si="1"/>
        <v>Lower</v>
      </c>
      <c r="N508" s="4">
        <v>3110000.0</v>
      </c>
      <c r="O508" s="4">
        <v>97.0</v>
      </c>
      <c r="P508" s="4">
        <v>5.1</v>
      </c>
      <c r="Q508" s="4" t="s">
        <v>23</v>
      </c>
      <c r="R508" s="4" t="s">
        <v>36</v>
      </c>
    </row>
    <row r="509" ht="15.75" customHeight="1">
      <c r="A509" s="4">
        <v>509.0</v>
      </c>
      <c r="B509" s="4" t="s">
        <v>748</v>
      </c>
      <c r="C509" s="4" t="s">
        <v>45</v>
      </c>
      <c r="D509" s="4" t="s">
        <v>20</v>
      </c>
      <c r="E509" s="4" t="s">
        <v>47</v>
      </c>
      <c r="F509" s="4" t="s">
        <v>21</v>
      </c>
      <c r="G509" s="4">
        <v>3.8</v>
      </c>
      <c r="H509" s="4">
        <v>804.0</v>
      </c>
      <c r="I509" s="6">
        <v>8.0</v>
      </c>
      <c r="J509" s="4">
        <v>1.5</v>
      </c>
      <c r="K509" s="7">
        <v>2309.0</v>
      </c>
      <c r="L509" s="4">
        <v>440000.0</v>
      </c>
      <c r="M509" s="8" t="str">
        <f t="shared" si="1"/>
        <v>Lower</v>
      </c>
      <c r="N509" s="4">
        <v>4500.0</v>
      </c>
      <c r="O509" s="4">
        <v>46.0</v>
      </c>
      <c r="P509" s="4">
        <v>3.7</v>
      </c>
      <c r="Q509" s="4" t="s">
        <v>29</v>
      </c>
      <c r="R509" s="4" t="s">
        <v>29</v>
      </c>
    </row>
    <row r="510" ht="15.75" customHeight="1">
      <c r="A510" s="4">
        <v>510.0</v>
      </c>
      <c r="B510" s="4" t="s">
        <v>749</v>
      </c>
      <c r="C510" s="4" t="s">
        <v>54</v>
      </c>
      <c r="D510" s="4" t="s">
        <v>20</v>
      </c>
      <c r="E510" s="4" t="s">
        <v>21</v>
      </c>
      <c r="F510" s="4" t="s">
        <v>135</v>
      </c>
      <c r="G510" s="4">
        <v>5.4</v>
      </c>
      <c r="H510" s="4">
        <v>278.0</v>
      </c>
      <c r="I510" s="6">
        <v>27141.0</v>
      </c>
      <c r="J510" s="4">
        <v>1.7</v>
      </c>
      <c r="K510" s="7">
        <v>7676.0</v>
      </c>
      <c r="L510" s="4">
        <v>796000.0</v>
      </c>
      <c r="M510" s="8" t="str">
        <f t="shared" si="1"/>
        <v>Mid</v>
      </c>
      <c r="N510" s="4">
        <v>5.93E7</v>
      </c>
      <c r="O510" s="4">
        <v>501.0</v>
      </c>
      <c r="P510" s="4">
        <v>3.6</v>
      </c>
      <c r="Q510" s="4" t="s">
        <v>32</v>
      </c>
      <c r="R510" s="4" t="s">
        <v>24</v>
      </c>
    </row>
    <row r="511" ht="15.75" customHeight="1">
      <c r="A511" s="4">
        <v>511.0</v>
      </c>
      <c r="B511" s="4" t="s">
        <v>750</v>
      </c>
      <c r="C511" s="4" t="s">
        <v>19</v>
      </c>
      <c r="D511" s="4" t="s">
        <v>20</v>
      </c>
      <c r="E511" s="4" t="s">
        <v>751</v>
      </c>
      <c r="F511" s="4" t="s">
        <v>283</v>
      </c>
      <c r="G511" s="4">
        <v>4.3</v>
      </c>
      <c r="H511" s="5">
        <v>1818.0</v>
      </c>
      <c r="I511" s="6">
        <v>37121.0</v>
      </c>
      <c r="J511" s="4">
        <v>1.0</v>
      </c>
      <c r="K511" s="7">
        <v>2942.0</v>
      </c>
      <c r="L511" s="4">
        <v>1350000.0</v>
      </c>
      <c r="M511" s="8" t="str">
        <f t="shared" si="1"/>
        <v>Mid</v>
      </c>
      <c r="N511" s="4">
        <v>3.22E7</v>
      </c>
      <c r="O511" s="4">
        <v>55.0</v>
      </c>
      <c r="P511" s="4">
        <v>1.8</v>
      </c>
      <c r="Q511" s="4" t="s">
        <v>23</v>
      </c>
      <c r="R511" s="4" t="s">
        <v>23</v>
      </c>
    </row>
    <row r="512" ht="15.75" customHeight="1">
      <c r="A512" s="4">
        <v>512.0</v>
      </c>
      <c r="B512" s="4" t="s">
        <v>752</v>
      </c>
      <c r="C512" s="4" t="s">
        <v>19</v>
      </c>
      <c r="D512" s="4" t="s">
        <v>51</v>
      </c>
      <c r="E512" s="4" t="s">
        <v>26</v>
      </c>
      <c r="F512" s="4" t="s">
        <v>71</v>
      </c>
      <c r="G512" s="4">
        <v>7.3</v>
      </c>
      <c r="H512" s="14">
        <v>1.54</v>
      </c>
      <c r="I512" s="6">
        <v>19486.0</v>
      </c>
      <c r="J512" s="4">
        <v>1.0</v>
      </c>
      <c r="K512" s="7">
        <v>1481.0</v>
      </c>
      <c r="L512" s="4">
        <v>308000.0</v>
      </c>
      <c r="M512" s="8" t="str">
        <f t="shared" si="1"/>
        <v>Lower</v>
      </c>
      <c r="N512" s="4">
        <v>3860000.0</v>
      </c>
      <c r="O512" s="4">
        <v>2.0</v>
      </c>
      <c r="P512" s="4">
        <v>0.7</v>
      </c>
      <c r="Q512" s="4" t="s">
        <v>24</v>
      </c>
      <c r="R512" s="4" t="s">
        <v>28</v>
      </c>
    </row>
    <row r="513" ht="15.75" customHeight="1">
      <c r="A513" s="4">
        <v>513.0</v>
      </c>
      <c r="B513" s="4" t="s">
        <v>753</v>
      </c>
      <c r="C513" s="4" t="s">
        <v>56</v>
      </c>
      <c r="D513" s="4" t="s">
        <v>20</v>
      </c>
      <c r="E513" s="4" t="s">
        <v>638</v>
      </c>
      <c r="G513" s="4">
        <v>5.8</v>
      </c>
      <c r="H513" s="4">
        <v>7.0</v>
      </c>
      <c r="I513" s="6">
        <v>0.0</v>
      </c>
      <c r="J513" s="4">
        <v>1.0</v>
      </c>
      <c r="K513" s="6">
        <v>11.0</v>
      </c>
      <c r="L513" s="4">
        <v>7.0</v>
      </c>
      <c r="M513" s="8" t="str">
        <f t="shared" si="1"/>
        <v>Lower</v>
      </c>
      <c r="N513" s="4">
        <v>0.0</v>
      </c>
      <c r="O513" s="4">
        <v>1.0</v>
      </c>
      <c r="P513" s="4">
        <v>0.7</v>
      </c>
      <c r="Q513" s="4" t="s">
        <v>36</v>
      </c>
      <c r="R513" s="4" t="s">
        <v>28</v>
      </c>
    </row>
    <row r="514" ht="15.75" customHeight="1">
      <c r="A514" s="4">
        <v>514.0</v>
      </c>
      <c r="B514" s="4" t="s">
        <v>754</v>
      </c>
      <c r="C514" s="4" t="s">
        <v>19</v>
      </c>
      <c r="D514" s="4" t="s">
        <v>20</v>
      </c>
      <c r="E514" s="4" t="s">
        <v>21</v>
      </c>
      <c r="F514" s="4" t="s">
        <v>283</v>
      </c>
      <c r="G514" s="4">
        <v>2.4</v>
      </c>
      <c r="H514" s="5">
        <v>1389.0</v>
      </c>
      <c r="I514" s="6">
        <v>15456.0</v>
      </c>
      <c r="J514" s="4">
        <v>1.0</v>
      </c>
      <c r="K514" s="7">
        <v>1202.0</v>
      </c>
      <c r="L514" s="4">
        <v>668000.0</v>
      </c>
      <c r="M514" s="8" t="str">
        <f t="shared" si="1"/>
        <v>Mid</v>
      </c>
      <c r="N514" s="4">
        <v>7450000.0</v>
      </c>
      <c r="O514" s="4">
        <v>10.0</v>
      </c>
      <c r="P514" s="4">
        <v>2.0</v>
      </c>
      <c r="Q514" s="4" t="s">
        <v>23</v>
      </c>
      <c r="R514" s="4" t="s">
        <v>23</v>
      </c>
    </row>
    <row r="515" ht="15.75" customHeight="1">
      <c r="A515" s="4">
        <v>515.0</v>
      </c>
      <c r="B515" s="4" t="s">
        <v>755</v>
      </c>
      <c r="C515" s="4" t="s">
        <v>39</v>
      </c>
      <c r="D515" s="4" t="s">
        <v>20</v>
      </c>
      <c r="E515" s="4" t="s">
        <v>21</v>
      </c>
      <c r="F515" s="4" t="s">
        <v>135</v>
      </c>
      <c r="G515" s="4">
        <v>4.8</v>
      </c>
      <c r="H515" s="4">
        <v>628.0</v>
      </c>
      <c r="I515" s="6">
        <v>802.0</v>
      </c>
      <c r="J515" s="4">
        <v>2.0</v>
      </c>
      <c r="K515" s="7">
        <v>2422.0</v>
      </c>
      <c r="L515" s="4">
        <v>316000.0</v>
      </c>
      <c r="M515" s="8" t="str">
        <f t="shared" si="1"/>
        <v>Lower</v>
      </c>
      <c r="N515" s="4">
        <v>396000.0</v>
      </c>
      <c r="O515" s="4">
        <v>249.0</v>
      </c>
      <c r="P515" s="4">
        <v>4.4</v>
      </c>
      <c r="Q515" s="4" t="s">
        <v>32</v>
      </c>
      <c r="R515" s="4" t="s">
        <v>32</v>
      </c>
    </row>
    <row r="516" ht="15.75" customHeight="1">
      <c r="A516" s="4">
        <v>516.0</v>
      </c>
      <c r="B516" s="4" t="s">
        <v>756</v>
      </c>
      <c r="C516" s="4" t="s">
        <v>19</v>
      </c>
      <c r="D516" s="4" t="s">
        <v>20</v>
      </c>
      <c r="E516" s="4" t="s">
        <v>21</v>
      </c>
      <c r="F516" s="4" t="s">
        <v>738</v>
      </c>
      <c r="G516" s="4">
        <v>22.8</v>
      </c>
      <c r="H516" s="4">
        <v>232.0</v>
      </c>
      <c r="I516" s="6">
        <v>1.47</v>
      </c>
      <c r="J516" s="4">
        <v>1.4</v>
      </c>
      <c r="K516" s="7">
        <v>20429.0</v>
      </c>
      <c r="L516" s="4">
        <v>131000.0</v>
      </c>
      <c r="M516" s="8" t="str">
        <f t="shared" si="1"/>
        <v>Lower</v>
      </c>
      <c r="N516" s="4">
        <v>733000.0</v>
      </c>
      <c r="O516" s="4">
        <v>45.0</v>
      </c>
      <c r="P516" s="4">
        <v>6.5</v>
      </c>
      <c r="Q516" s="4" t="s">
        <v>36</v>
      </c>
      <c r="R516" s="4" t="s">
        <v>24</v>
      </c>
    </row>
    <row r="517" ht="15.75" customHeight="1">
      <c r="A517" s="4">
        <v>517.0</v>
      </c>
      <c r="B517" s="4" t="s">
        <v>757</v>
      </c>
      <c r="C517" s="4" t="s">
        <v>39</v>
      </c>
      <c r="D517" s="4" t="s">
        <v>20</v>
      </c>
      <c r="E517" s="4" t="s">
        <v>119</v>
      </c>
      <c r="F517" s="4" t="s">
        <v>119</v>
      </c>
      <c r="G517" s="4">
        <v>5.7</v>
      </c>
      <c r="H517" s="4">
        <v>403.0</v>
      </c>
      <c r="I517" s="6">
        <v>7318.0</v>
      </c>
      <c r="J517" s="4">
        <v>1.0</v>
      </c>
      <c r="K517" s="6">
        <v>7.11</v>
      </c>
      <c r="L517" s="4">
        <v>979000.0</v>
      </c>
      <c r="M517" s="8" t="str">
        <f t="shared" si="1"/>
        <v>Mid</v>
      </c>
      <c r="N517" s="4">
        <v>1.78E7</v>
      </c>
      <c r="O517" s="4">
        <v>7.0</v>
      </c>
      <c r="P517" s="4">
        <v>4.3</v>
      </c>
      <c r="Q517" s="4" t="s">
        <v>28</v>
      </c>
      <c r="R517" s="4" t="s">
        <v>29</v>
      </c>
    </row>
    <row r="518" ht="15.75" customHeight="1">
      <c r="A518" s="4">
        <v>518.0</v>
      </c>
      <c r="B518" s="4" t="s">
        <v>758</v>
      </c>
      <c r="C518" s="4" t="s">
        <v>39</v>
      </c>
      <c r="D518" s="4" t="s">
        <v>20</v>
      </c>
      <c r="E518" s="4" t="s">
        <v>269</v>
      </c>
      <c r="G518" s="4">
        <v>4.5</v>
      </c>
      <c r="H518" s="4">
        <v>564.0</v>
      </c>
      <c r="I518" s="6">
        <v>8676.0</v>
      </c>
      <c r="J518" s="4">
        <v>1.0</v>
      </c>
      <c r="K518" s="6">
        <v>1.01</v>
      </c>
      <c r="L518" s="4">
        <v>113000.0</v>
      </c>
      <c r="M518" s="8" t="str">
        <f t="shared" si="1"/>
        <v>Lower</v>
      </c>
      <c r="N518" s="4">
        <v>1720000.0</v>
      </c>
      <c r="O518" s="4">
        <v>1.0</v>
      </c>
      <c r="P518" s="4">
        <v>0.7</v>
      </c>
      <c r="Q518" s="4" t="s">
        <v>29</v>
      </c>
      <c r="R518" s="4" t="s">
        <v>29</v>
      </c>
    </row>
    <row r="519" ht="15.75" customHeight="1">
      <c r="A519" s="4">
        <v>519.0</v>
      </c>
      <c r="B519" s="4" t="s">
        <v>759</v>
      </c>
      <c r="C519" s="4" t="s">
        <v>56</v>
      </c>
      <c r="D519" s="4" t="s">
        <v>20</v>
      </c>
      <c r="E519" s="4" t="s">
        <v>638</v>
      </c>
      <c r="G519" s="4">
        <v>6.2</v>
      </c>
      <c r="H519" s="4">
        <v>2.0</v>
      </c>
      <c r="I519" s="6">
        <v>0.0</v>
      </c>
      <c r="J519" s="4">
        <v>1.0</v>
      </c>
      <c r="K519" s="6">
        <v>12.0</v>
      </c>
      <c r="L519" s="4">
        <v>579.0</v>
      </c>
      <c r="M519" s="8" t="str">
        <f t="shared" si="1"/>
        <v>Lower</v>
      </c>
      <c r="N519" s="4">
        <v>0.0</v>
      </c>
      <c r="O519" s="4">
        <v>1.0</v>
      </c>
      <c r="P519" s="4">
        <v>0.5</v>
      </c>
      <c r="Q519" s="4" t="s">
        <v>23</v>
      </c>
      <c r="R519" s="4" t="s">
        <v>23</v>
      </c>
    </row>
    <row r="520" ht="15.75" customHeight="1">
      <c r="A520" s="4">
        <v>520.0</v>
      </c>
      <c r="B520" s="4" t="s">
        <v>760</v>
      </c>
      <c r="C520" s="4" t="s">
        <v>56</v>
      </c>
      <c r="D520" s="4" t="s">
        <v>20</v>
      </c>
      <c r="E520" s="4" t="s">
        <v>21</v>
      </c>
      <c r="F520" s="4" t="s">
        <v>59</v>
      </c>
      <c r="G520" s="4">
        <v>2.6</v>
      </c>
      <c r="H520" s="5">
        <v>1608.0</v>
      </c>
      <c r="I520" s="6">
        <v>1.0</v>
      </c>
      <c r="J520" s="4">
        <v>1.2</v>
      </c>
      <c r="K520" s="6">
        <v>958.0</v>
      </c>
      <c r="L520" s="4">
        <v>608000.0</v>
      </c>
      <c r="M520" s="8" t="str">
        <f t="shared" si="1"/>
        <v>Mid</v>
      </c>
      <c r="N520" s="4">
        <v>287.0</v>
      </c>
      <c r="O520" s="4">
        <v>24.0</v>
      </c>
      <c r="P520" s="4">
        <v>3.1</v>
      </c>
      <c r="Q520" s="4" t="s">
        <v>32</v>
      </c>
      <c r="R520" s="4" t="s">
        <v>24</v>
      </c>
    </row>
    <row r="521" ht="15.75" customHeight="1">
      <c r="A521" s="4">
        <v>521.0</v>
      </c>
      <c r="B521" s="4" t="s">
        <v>761</v>
      </c>
      <c r="C521" s="4" t="s">
        <v>419</v>
      </c>
      <c r="D521" s="4" t="s">
        <v>20</v>
      </c>
      <c r="E521" s="4" t="s">
        <v>21</v>
      </c>
      <c r="F521" s="4" t="s">
        <v>387</v>
      </c>
      <c r="G521" s="4">
        <v>5.3</v>
      </c>
      <c r="H521" s="5">
        <v>1653.0</v>
      </c>
      <c r="I521" s="6">
        <v>0.0</v>
      </c>
      <c r="J521" s="4">
        <v>1.0</v>
      </c>
      <c r="K521" s="6">
        <v>1.02</v>
      </c>
      <c r="L521" s="4">
        <v>332000.0</v>
      </c>
      <c r="M521" s="8" t="str">
        <f t="shared" si="1"/>
        <v>Lower</v>
      </c>
      <c r="N521" s="4">
        <v>0.0</v>
      </c>
      <c r="O521" s="4">
        <v>10.0</v>
      </c>
      <c r="P521" s="4">
        <v>3.7</v>
      </c>
      <c r="Q521" s="4" t="s">
        <v>32</v>
      </c>
      <c r="R521" s="4" t="s">
        <v>24</v>
      </c>
    </row>
    <row r="522" ht="15.75" customHeight="1">
      <c r="A522" s="4">
        <v>522.0</v>
      </c>
      <c r="B522" s="4" t="s">
        <v>762</v>
      </c>
      <c r="C522" s="4" t="s">
        <v>19</v>
      </c>
      <c r="D522" s="4" t="s">
        <v>20</v>
      </c>
      <c r="E522" s="4" t="s">
        <v>31</v>
      </c>
      <c r="F522" s="4" t="s">
        <v>47</v>
      </c>
      <c r="G522" s="4">
        <v>6.2</v>
      </c>
      <c r="H522" s="4">
        <v>472.0</v>
      </c>
      <c r="I522" s="6">
        <v>19858.0</v>
      </c>
      <c r="J522" s="4">
        <v>1.1</v>
      </c>
      <c r="K522" s="7">
        <v>8727.0</v>
      </c>
      <c r="L522" s="4">
        <v>709000.0</v>
      </c>
      <c r="M522" s="8" t="str">
        <f t="shared" si="1"/>
        <v>Mid</v>
      </c>
      <c r="N522" s="4">
        <v>2.98E7</v>
      </c>
      <c r="O522" s="4">
        <v>61.0</v>
      </c>
      <c r="P522" s="4">
        <v>4.1</v>
      </c>
      <c r="Q522" s="4" t="s">
        <v>36</v>
      </c>
      <c r="R522" s="4" t="s">
        <v>29</v>
      </c>
    </row>
    <row r="523" ht="15.75" customHeight="1">
      <c r="A523" s="4">
        <v>523.0</v>
      </c>
      <c r="B523" s="4" t="s">
        <v>763</v>
      </c>
      <c r="C523" s="4" t="s">
        <v>19</v>
      </c>
      <c r="D523" s="4" t="s">
        <v>20</v>
      </c>
      <c r="E523" s="4" t="s">
        <v>95</v>
      </c>
      <c r="F523" s="4" t="s">
        <v>362</v>
      </c>
      <c r="G523" s="4">
        <v>7.3</v>
      </c>
      <c r="H523" s="4">
        <v>211.0</v>
      </c>
      <c r="I523" s="6">
        <v>2111.0</v>
      </c>
      <c r="J523" s="4">
        <v>1.1</v>
      </c>
      <c r="K523" s="7">
        <v>17821.0</v>
      </c>
      <c r="L523" s="4">
        <v>568000.0</v>
      </c>
      <c r="M523" s="8" t="str">
        <f t="shared" si="1"/>
        <v>Mid</v>
      </c>
      <c r="N523" s="4">
        <v>5390000.0</v>
      </c>
      <c r="O523" s="4">
        <v>37.0</v>
      </c>
      <c r="P523" s="4">
        <v>6.2</v>
      </c>
      <c r="Q523" s="4" t="s">
        <v>40</v>
      </c>
      <c r="R523" s="4" t="s">
        <v>29</v>
      </c>
    </row>
    <row r="524" ht="15.75" customHeight="1">
      <c r="A524" s="4">
        <v>524.0</v>
      </c>
      <c r="B524" s="4" t="s">
        <v>764</v>
      </c>
      <c r="C524" s="4" t="s">
        <v>56</v>
      </c>
      <c r="D524" s="4" t="s">
        <v>20</v>
      </c>
      <c r="E524" s="4" t="s">
        <v>638</v>
      </c>
      <c r="G524" s="4">
        <v>10.4</v>
      </c>
      <c r="H524" s="4">
        <v>4.0</v>
      </c>
      <c r="I524" s="6">
        <v>0.0</v>
      </c>
      <c r="J524" s="4">
        <v>1.0</v>
      </c>
      <c r="K524" s="6">
        <v>21.0</v>
      </c>
      <c r="L524" s="4">
        <v>4.0</v>
      </c>
      <c r="M524" s="8" t="str">
        <f t="shared" si="1"/>
        <v>Lower</v>
      </c>
      <c r="N524" s="4">
        <v>0.0</v>
      </c>
      <c r="O524" s="4">
        <v>1.0</v>
      </c>
      <c r="P524" s="4">
        <v>0.6</v>
      </c>
      <c r="Q524" s="4" t="s">
        <v>24</v>
      </c>
      <c r="R524" s="4" t="s">
        <v>24</v>
      </c>
    </row>
    <row r="525" ht="15.75" customHeight="1">
      <c r="A525" s="4">
        <v>525.0</v>
      </c>
      <c r="B525" s="4" t="s">
        <v>765</v>
      </c>
      <c r="C525" s="4" t="s">
        <v>80</v>
      </c>
      <c r="D525" s="4" t="s">
        <v>20</v>
      </c>
      <c r="E525" s="4" t="s">
        <v>88</v>
      </c>
      <c r="G525" s="4">
        <v>18.5</v>
      </c>
      <c r="H525" s="4">
        <v>82.0</v>
      </c>
      <c r="I525" s="6">
        <v>0.0</v>
      </c>
      <c r="J525" s="4">
        <v>1.0</v>
      </c>
      <c r="K525" s="6">
        <v>222.0</v>
      </c>
      <c r="L525" s="4">
        <v>2300.0</v>
      </c>
      <c r="M525" s="8" t="str">
        <f t="shared" si="1"/>
        <v>Lower</v>
      </c>
      <c r="N525" s="4">
        <v>0.0</v>
      </c>
      <c r="O525" s="4">
        <v>1.0</v>
      </c>
      <c r="P525" s="4">
        <v>7.0</v>
      </c>
      <c r="Q525" s="4" t="s">
        <v>40</v>
      </c>
      <c r="R525" s="4" t="s">
        <v>24</v>
      </c>
    </row>
    <row r="526" ht="15.75" customHeight="1">
      <c r="A526" s="4">
        <v>526.0</v>
      </c>
      <c r="B526" s="4" t="s">
        <v>766</v>
      </c>
      <c r="C526" s="4" t="s">
        <v>710</v>
      </c>
      <c r="D526" s="4" t="s">
        <v>20</v>
      </c>
      <c r="E526" s="4" t="s">
        <v>59</v>
      </c>
      <c r="F526" s="4" t="s">
        <v>276</v>
      </c>
      <c r="G526" s="4">
        <v>7.1</v>
      </c>
      <c r="H526" s="4">
        <v>453.0</v>
      </c>
      <c r="I526" s="6">
        <v>25615.0</v>
      </c>
      <c r="J526" s="4">
        <v>1.7</v>
      </c>
      <c r="K526" s="7">
        <v>12741.0</v>
      </c>
      <c r="L526" s="4">
        <v>827000.0</v>
      </c>
      <c r="M526" s="8" t="str">
        <f t="shared" si="1"/>
        <v>Mid</v>
      </c>
      <c r="N526" s="4">
        <v>4.64E7</v>
      </c>
      <c r="O526" s="4">
        <v>242.0</v>
      </c>
      <c r="P526" s="4">
        <v>4.9</v>
      </c>
      <c r="Q526" s="4" t="s">
        <v>24</v>
      </c>
      <c r="R526" s="4" t="s">
        <v>36</v>
      </c>
    </row>
    <row r="527" ht="15.75" customHeight="1">
      <c r="A527" s="4">
        <v>527.0</v>
      </c>
      <c r="B527" s="4" t="s">
        <v>767</v>
      </c>
      <c r="C527" s="4" t="s">
        <v>19</v>
      </c>
      <c r="D527" s="4" t="s">
        <v>20</v>
      </c>
      <c r="E527" s="4" t="s">
        <v>47</v>
      </c>
      <c r="F527" s="4" t="s">
        <v>62</v>
      </c>
      <c r="G527" s="4">
        <v>6.2</v>
      </c>
      <c r="H527" s="4">
        <v>444.0</v>
      </c>
      <c r="I527" s="6">
        <v>6262.0</v>
      </c>
      <c r="J527" s="4">
        <v>1.3</v>
      </c>
      <c r="K527" s="7">
        <v>5852.0</v>
      </c>
      <c r="L527" s="4">
        <v>504000.0</v>
      </c>
      <c r="M527" s="8" t="str">
        <f t="shared" si="1"/>
        <v>Mid</v>
      </c>
      <c r="N527" s="4">
        <v>7110000.0</v>
      </c>
      <c r="O527" s="4">
        <v>70.0</v>
      </c>
      <c r="P527" s="4">
        <v>4.6</v>
      </c>
      <c r="Q527" s="4" t="s">
        <v>40</v>
      </c>
      <c r="R527" s="4" t="s">
        <v>24</v>
      </c>
    </row>
    <row r="528" ht="15.75" customHeight="1">
      <c r="A528" s="4">
        <v>528.0</v>
      </c>
      <c r="B528" s="4" t="s">
        <v>768</v>
      </c>
      <c r="C528" s="4" t="s">
        <v>54</v>
      </c>
      <c r="D528" s="4" t="s">
        <v>20</v>
      </c>
      <c r="E528" s="4" t="s">
        <v>46</v>
      </c>
      <c r="F528" s="4" t="s">
        <v>276</v>
      </c>
      <c r="G528" s="4">
        <v>6.0</v>
      </c>
      <c r="H528" s="4">
        <v>125.0</v>
      </c>
      <c r="I528" s="6">
        <v>6816.0</v>
      </c>
      <c r="J528" s="4">
        <v>1.2</v>
      </c>
      <c r="K528" s="6">
        <v>11.21</v>
      </c>
      <c r="L528" s="4">
        <v>214000.0</v>
      </c>
      <c r="M528" s="8" t="str">
        <f t="shared" si="1"/>
        <v>Lower</v>
      </c>
      <c r="N528" s="4">
        <v>1.2E7</v>
      </c>
      <c r="O528" s="4">
        <v>103.0</v>
      </c>
      <c r="P528" s="4">
        <v>4.6</v>
      </c>
      <c r="Q528" s="4" t="s">
        <v>28</v>
      </c>
      <c r="R528" s="4" t="s">
        <v>29</v>
      </c>
    </row>
    <row r="529" ht="15.75" customHeight="1">
      <c r="A529" s="4">
        <v>529.0</v>
      </c>
      <c r="B529" s="4" t="s">
        <v>769</v>
      </c>
      <c r="C529" s="4" t="s">
        <v>56</v>
      </c>
      <c r="D529" s="4" t="s">
        <v>20</v>
      </c>
      <c r="E529" s="4" t="s">
        <v>42</v>
      </c>
      <c r="F529" s="4" t="s">
        <v>21</v>
      </c>
      <c r="G529" s="4">
        <v>5.7</v>
      </c>
      <c r="H529" s="4">
        <v>329.0</v>
      </c>
      <c r="I529" s="6">
        <v>8428.0</v>
      </c>
      <c r="J529" s="4">
        <v>1.6</v>
      </c>
      <c r="K529" s="7">
        <v>6828.0</v>
      </c>
      <c r="L529" s="4">
        <v>419000.0</v>
      </c>
      <c r="M529" s="8" t="str">
        <f t="shared" si="1"/>
        <v>Lower</v>
      </c>
      <c r="N529" s="4">
        <v>1.07E7</v>
      </c>
      <c r="O529" s="4">
        <v>125.0</v>
      </c>
      <c r="P529" s="4">
        <v>3.1</v>
      </c>
      <c r="Q529" s="4" t="s">
        <v>29</v>
      </c>
      <c r="R529" s="4" t="s">
        <v>29</v>
      </c>
    </row>
    <row r="530" ht="15.75" customHeight="1">
      <c r="A530" s="4">
        <v>530.0</v>
      </c>
      <c r="B530" s="4" t="s">
        <v>770</v>
      </c>
      <c r="C530" s="4" t="s">
        <v>54</v>
      </c>
      <c r="D530" s="4" t="s">
        <v>20</v>
      </c>
      <c r="E530" s="4" t="s">
        <v>119</v>
      </c>
      <c r="F530" s="4" t="s">
        <v>176</v>
      </c>
      <c r="G530" s="4">
        <v>2.5</v>
      </c>
      <c r="H530" s="4">
        <v>473.0</v>
      </c>
      <c r="I530" s="6">
        <v>2368.0</v>
      </c>
      <c r="J530" s="4">
        <v>1.0</v>
      </c>
      <c r="K530" s="6">
        <v>433.0</v>
      </c>
      <c r="L530" s="4">
        <v>93200.0</v>
      </c>
      <c r="M530" s="8" t="str">
        <f t="shared" si="1"/>
        <v>Lower</v>
      </c>
      <c r="N530" s="4">
        <v>431000.0</v>
      </c>
      <c r="O530" s="4">
        <v>7.0</v>
      </c>
      <c r="P530" s="4">
        <v>1.5</v>
      </c>
      <c r="Q530" s="4" t="s">
        <v>24</v>
      </c>
      <c r="R530" s="4" t="s">
        <v>28</v>
      </c>
    </row>
    <row r="531" ht="15.75" customHeight="1">
      <c r="A531" s="4">
        <v>531.0</v>
      </c>
      <c r="B531" s="4" t="s">
        <v>771</v>
      </c>
      <c r="C531" s="4" t="s">
        <v>19</v>
      </c>
      <c r="D531" s="4" t="s">
        <v>20</v>
      </c>
      <c r="E531" s="4" t="s">
        <v>232</v>
      </c>
      <c r="F531" s="4" t="s">
        <v>242</v>
      </c>
      <c r="G531" s="4">
        <v>6.7</v>
      </c>
      <c r="H531" s="4">
        <v>240.0</v>
      </c>
      <c r="I531" s="6">
        <v>43.83</v>
      </c>
      <c r="J531" s="4">
        <v>1.5</v>
      </c>
      <c r="K531" s="7">
        <v>17281.0</v>
      </c>
      <c r="L531" s="4">
        <v>1520000.0</v>
      </c>
      <c r="M531" s="8" t="str">
        <f t="shared" si="1"/>
        <v>Mid</v>
      </c>
      <c r="N531" s="4">
        <v>2.64E8</v>
      </c>
      <c r="O531" s="4">
        <v>244.0</v>
      </c>
      <c r="P531" s="4">
        <v>6.5</v>
      </c>
      <c r="Q531" s="4" t="s">
        <v>36</v>
      </c>
      <c r="R531" s="4" t="s">
        <v>32</v>
      </c>
    </row>
    <row r="532" ht="15.75" customHeight="1">
      <c r="A532" s="4">
        <v>532.0</v>
      </c>
      <c r="B532" s="4" t="s">
        <v>772</v>
      </c>
      <c r="C532" s="4" t="s">
        <v>19</v>
      </c>
      <c r="D532" s="4" t="s">
        <v>20</v>
      </c>
      <c r="E532" s="4" t="s">
        <v>69</v>
      </c>
      <c r="F532" s="4" t="s">
        <v>71</v>
      </c>
      <c r="G532" s="4">
        <v>5.7</v>
      </c>
      <c r="H532" s="4">
        <v>386.0</v>
      </c>
      <c r="I532" s="6">
        <v>2032.0</v>
      </c>
      <c r="J532" s="4">
        <v>1.0</v>
      </c>
      <c r="K532" s="7">
        <v>7639.0</v>
      </c>
      <c r="L532" s="4">
        <v>544000.0</v>
      </c>
      <c r="M532" s="8" t="str">
        <f t="shared" si="1"/>
        <v>Mid</v>
      </c>
      <c r="N532" s="4">
        <v>2860000.0</v>
      </c>
      <c r="O532" s="4">
        <v>3.0</v>
      </c>
      <c r="P532" s="4">
        <v>4.7</v>
      </c>
      <c r="Q532" s="4" t="s">
        <v>24</v>
      </c>
      <c r="R532" s="4" t="s">
        <v>29</v>
      </c>
    </row>
    <row r="533" ht="15.75" customHeight="1">
      <c r="A533" s="4">
        <v>533.0</v>
      </c>
      <c r="B533" s="4" t="s">
        <v>773</v>
      </c>
      <c r="C533" s="4" t="s">
        <v>56</v>
      </c>
      <c r="D533" s="4" t="s">
        <v>20</v>
      </c>
      <c r="E533" s="4" t="s">
        <v>638</v>
      </c>
      <c r="G533" s="4">
        <v>7.9</v>
      </c>
      <c r="H533" s="4">
        <v>3.0</v>
      </c>
      <c r="I533" s="6">
        <v>0.0</v>
      </c>
      <c r="J533" s="4">
        <v>1.0</v>
      </c>
      <c r="K533" s="6">
        <v>16.0</v>
      </c>
      <c r="L533" s="4">
        <v>3.0</v>
      </c>
      <c r="M533" s="8" t="str">
        <f t="shared" si="1"/>
        <v>Lower</v>
      </c>
      <c r="N533" s="4">
        <v>0.0</v>
      </c>
      <c r="O533" s="4">
        <v>1.0</v>
      </c>
      <c r="P533" s="4">
        <v>0.4</v>
      </c>
      <c r="Q533" s="4" t="s">
        <v>40</v>
      </c>
      <c r="R533" s="4" t="s">
        <v>32</v>
      </c>
    </row>
    <row r="534" ht="15.75" customHeight="1">
      <c r="A534" s="4">
        <v>534.0</v>
      </c>
      <c r="B534" s="4" t="s">
        <v>774</v>
      </c>
      <c r="C534" s="4" t="s">
        <v>56</v>
      </c>
      <c r="D534" s="4" t="s">
        <v>20</v>
      </c>
      <c r="E534" s="4" t="s">
        <v>638</v>
      </c>
      <c r="G534" s="4">
        <v>5.4</v>
      </c>
      <c r="H534" s="4">
        <v>11.0</v>
      </c>
      <c r="I534" s="6">
        <v>0.0</v>
      </c>
      <c r="J534" s="4">
        <v>1.0</v>
      </c>
      <c r="K534" s="6">
        <v>11.0</v>
      </c>
      <c r="L534" s="4">
        <v>22.0</v>
      </c>
      <c r="M534" s="8" t="str">
        <f t="shared" si="1"/>
        <v>Lower</v>
      </c>
      <c r="N534" s="4">
        <v>0.0</v>
      </c>
      <c r="O534" s="4">
        <v>1.0</v>
      </c>
      <c r="P534" s="4">
        <v>0.5</v>
      </c>
      <c r="Q534" s="4" t="s">
        <v>24</v>
      </c>
      <c r="R534" s="4" t="s">
        <v>29</v>
      </c>
    </row>
    <row r="535" ht="15.75" customHeight="1">
      <c r="A535" s="4">
        <v>535.0</v>
      </c>
      <c r="B535" s="4" t="s">
        <v>775</v>
      </c>
      <c r="C535" s="4" t="s">
        <v>61</v>
      </c>
      <c r="D535" s="4" t="s">
        <v>20</v>
      </c>
      <c r="E535" s="4" t="s">
        <v>103</v>
      </c>
      <c r="G535" s="4">
        <v>4.9</v>
      </c>
      <c r="H535" s="5">
        <v>1015.0</v>
      </c>
      <c r="I535" s="6">
        <v>0.0</v>
      </c>
      <c r="J535" s="4">
        <v>1.0</v>
      </c>
      <c r="K535" s="6">
        <v>247.0</v>
      </c>
      <c r="L535" s="4">
        <v>49900.0</v>
      </c>
      <c r="M535" s="8" t="str">
        <f t="shared" si="1"/>
        <v>Lower</v>
      </c>
      <c r="N535" s="4">
        <v>0.0</v>
      </c>
      <c r="O535" s="4">
        <v>1.0</v>
      </c>
      <c r="P535" s="4">
        <v>0.8</v>
      </c>
      <c r="Q535" s="4" t="s">
        <v>29</v>
      </c>
      <c r="R535" s="4" t="s">
        <v>36</v>
      </c>
    </row>
    <row r="536" ht="15.75" customHeight="1">
      <c r="A536" s="4">
        <v>536.0</v>
      </c>
      <c r="B536" s="4" t="s">
        <v>776</v>
      </c>
      <c r="C536" s="4" t="s">
        <v>19</v>
      </c>
      <c r="D536" s="4" t="s">
        <v>20</v>
      </c>
      <c r="E536" s="4" t="s">
        <v>88</v>
      </c>
      <c r="G536" s="4">
        <v>7.1</v>
      </c>
      <c r="H536" s="4">
        <v>196.0</v>
      </c>
      <c r="I536" s="6">
        <v>0.0</v>
      </c>
      <c r="J536" s="4">
        <v>1.0</v>
      </c>
      <c r="K536" s="6">
        <v>14.0</v>
      </c>
      <c r="L536" s="15">
        <v>1300.0</v>
      </c>
      <c r="M536" s="8" t="str">
        <f t="shared" si="1"/>
        <v>Lower</v>
      </c>
      <c r="N536" s="4">
        <v>0.0</v>
      </c>
      <c r="O536" s="4">
        <v>1.0</v>
      </c>
      <c r="P536" s="4">
        <v>0.5</v>
      </c>
      <c r="Q536" s="4" t="s">
        <v>36</v>
      </c>
      <c r="R536" s="4" t="s">
        <v>36</v>
      </c>
    </row>
    <row r="537" ht="15.75" customHeight="1">
      <c r="A537" s="4">
        <v>537.0</v>
      </c>
      <c r="B537" s="4" t="s">
        <v>777</v>
      </c>
      <c r="C537" s="4" t="s">
        <v>61</v>
      </c>
      <c r="D537" s="4" t="s">
        <v>20</v>
      </c>
      <c r="E537" s="4" t="s">
        <v>126</v>
      </c>
      <c r="F537" s="4" t="s">
        <v>62</v>
      </c>
      <c r="G537" s="4">
        <v>8.0</v>
      </c>
      <c r="H537" s="4">
        <v>382.0</v>
      </c>
      <c r="I537" s="6">
        <v>1489.0</v>
      </c>
      <c r="J537" s="4">
        <v>1.5</v>
      </c>
      <c r="K537" s="7">
        <v>10217.0</v>
      </c>
      <c r="L537" s="4">
        <v>501000.0</v>
      </c>
      <c r="M537" s="8" t="str">
        <f t="shared" si="1"/>
        <v>Mid</v>
      </c>
      <c r="N537" s="4">
        <v>1950000.0</v>
      </c>
      <c r="O537" s="4">
        <v>89.0</v>
      </c>
      <c r="P537" s="4">
        <v>6.1</v>
      </c>
      <c r="Q537" s="4" t="s">
        <v>23</v>
      </c>
      <c r="R537" s="4" t="s">
        <v>29</v>
      </c>
    </row>
    <row r="538" ht="15.75" customHeight="1">
      <c r="A538" s="4">
        <v>538.0</v>
      </c>
      <c r="B538" s="4" t="s">
        <v>778</v>
      </c>
      <c r="C538" s="4" t="s">
        <v>80</v>
      </c>
      <c r="D538" s="4" t="s">
        <v>51</v>
      </c>
      <c r="E538" s="4" t="s">
        <v>31</v>
      </c>
      <c r="F538" s="4" t="s">
        <v>141</v>
      </c>
      <c r="G538" s="4">
        <v>4.6</v>
      </c>
      <c r="H538" s="5">
        <v>1033.0</v>
      </c>
      <c r="I538" s="6">
        <v>125947.0</v>
      </c>
      <c r="J538" s="4">
        <v>1.0</v>
      </c>
      <c r="K538" s="7">
        <v>6151.0</v>
      </c>
      <c r="L538" s="4">
        <v>1620000.0</v>
      </c>
      <c r="M538" s="8" t="str">
        <f t="shared" si="1"/>
        <v>Mid</v>
      </c>
      <c r="N538" s="4">
        <v>2.33E8</v>
      </c>
      <c r="O538" s="4">
        <v>5.0</v>
      </c>
      <c r="P538" s="4">
        <v>3.4</v>
      </c>
      <c r="Q538" s="4" t="s">
        <v>24</v>
      </c>
      <c r="R538" s="4" t="s">
        <v>24</v>
      </c>
    </row>
    <row r="539" ht="15.75" customHeight="1">
      <c r="A539" s="4">
        <v>539.0</v>
      </c>
      <c r="B539" s="4" t="s">
        <v>779</v>
      </c>
      <c r="C539" s="4" t="s">
        <v>56</v>
      </c>
      <c r="D539" s="4" t="s">
        <v>20</v>
      </c>
      <c r="E539" s="4" t="s">
        <v>638</v>
      </c>
      <c r="G539" s="4">
        <v>12.6</v>
      </c>
      <c r="H539" s="4">
        <v>11.0</v>
      </c>
      <c r="I539" s="6">
        <v>0.0</v>
      </c>
      <c r="J539" s="4">
        <v>1.0</v>
      </c>
      <c r="K539" s="6">
        <v>25.0</v>
      </c>
      <c r="L539" s="4">
        <v>11.0</v>
      </c>
      <c r="M539" s="8" t="str">
        <f t="shared" si="1"/>
        <v>Lower</v>
      </c>
      <c r="N539" s="4">
        <v>0.0</v>
      </c>
      <c r="O539" s="4">
        <v>1.0</v>
      </c>
      <c r="P539" s="4">
        <v>0.4</v>
      </c>
      <c r="Q539" s="4" t="s">
        <v>32</v>
      </c>
      <c r="R539" s="4" t="s">
        <v>23</v>
      </c>
    </row>
    <row r="540" ht="15.75" customHeight="1">
      <c r="A540" s="4">
        <v>540.0</v>
      </c>
      <c r="B540" s="4" t="s">
        <v>780</v>
      </c>
      <c r="C540" s="4" t="s">
        <v>710</v>
      </c>
      <c r="D540" s="4" t="s">
        <v>20</v>
      </c>
      <c r="E540" s="4" t="s">
        <v>59</v>
      </c>
      <c r="F540" s="4" t="s">
        <v>781</v>
      </c>
      <c r="G540" s="4">
        <v>4.3</v>
      </c>
      <c r="H540" s="4">
        <v>509.0</v>
      </c>
      <c r="I540" s="6">
        <v>11742.0</v>
      </c>
      <c r="J540" s="4">
        <v>1.0</v>
      </c>
      <c r="K540" s="7">
        <v>3929.0</v>
      </c>
      <c r="L540" s="4">
        <v>480000.0</v>
      </c>
      <c r="M540" s="8" t="str">
        <f t="shared" si="1"/>
        <v>Lower</v>
      </c>
      <c r="N540" s="4">
        <v>1.1E7</v>
      </c>
      <c r="O540" s="4">
        <v>16.0</v>
      </c>
      <c r="P540" s="4">
        <v>5.4</v>
      </c>
      <c r="Q540" s="4" t="s">
        <v>24</v>
      </c>
      <c r="R540" s="4" t="s">
        <v>36</v>
      </c>
    </row>
    <row r="541" ht="15.75" customHeight="1">
      <c r="A541" s="4">
        <v>541.0</v>
      </c>
      <c r="B541" s="4" t="s">
        <v>782</v>
      </c>
      <c r="C541" s="4" t="s">
        <v>56</v>
      </c>
      <c r="D541" s="4" t="s">
        <v>20</v>
      </c>
      <c r="E541" s="4" t="s">
        <v>108</v>
      </c>
      <c r="G541" s="4">
        <v>6.4</v>
      </c>
      <c r="H541" s="4">
        <v>2.0</v>
      </c>
      <c r="I541" s="6">
        <v>0.0</v>
      </c>
      <c r="J541" s="4">
        <v>1.0</v>
      </c>
      <c r="K541" s="6">
        <v>13.0</v>
      </c>
      <c r="L541" s="4">
        <v>2.0</v>
      </c>
      <c r="M541" s="8" t="str">
        <f t="shared" si="1"/>
        <v>Lower</v>
      </c>
      <c r="N541" s="4">
        <v>0.0</v>
      </c>
      <c r="O541" s="4">
        <v>1.0</v>
      </c>
      <c r="P541" s="4">
        <v>0.7</v>
      </c>
      <c r="Q541" s="4" t="s">
        <v>28</v>
      </c>
      <c r="R541" s="4" t="s">
        <v>28</v>
      </c>
    </row>
    <row r="542" ht="15.75" customHeight="1">
      <c r="A542" s="4">
        <v>542.0</v>
      </c>
      <c r="B542" s="4" t="s">
        <v>783</v>
      </c>
      <c r="C542" s="4" t="s">
        <v>80</v>
      </c>
      <c r="D542" s="4" t="s">
        <v>20</v>
      </c>
      <c r="E542" s="4" t="s">
        <v>88</v>
      </c>
      <c r="G542" s="4">
        <v>19.2</v>
      </c>
      <c r="H542" s="4">
        <v>58.0</v>
      </c>
      <c r="I542" s="6">
        <v>0.0</v>
      </c>
      <c r="J542" s="4">
        <v>1.0</v>
      </c>
      <c r="K542" s="6">
        <v>154.0</v>
      </c>
      <c r="L542" s="4">
        <v>1700.0</v>
      </c>
      <c r="M542" s="8" t="str">
        <f t="shared" si="1"/>
        <v>Lower</v>
      </c>
      <c r="N542" s="4">
        <v>0.0</v>
      </c>
      <c r="O542" s="4">
        <v>1.0</v>
      </c>
      <c r="P542" s="4">
        <v>4.0</v>
      </c>
      <c r="Q542" s="4" t="s">
        <v>36</v>
      </c>
      <c r="R542" s="4" t="s">
        <v>29</v>
      </c>
    </row>
    <row r="543" ht="15.75" customHeight="1">
      <c r="A543" s="4">
        <v>543.0</v>
      </c>
      <c r="B543" s="4" t="s">
        <v>784</v>
      </c>
      <c r="C543" s="4" t="s">
        <v>61</v>
      </c>
      <c r="D543" s="4" t="s">
        <v>20</v>
      </c>
      <c r="E543" s="4" t="s">
        <v>47</v>
      </c>
      <c r="F543" s="4" t="s">
        <v>106</v>
      </c>
      <c r="G543" s="4">
        <v>7.1</v>
      </c>
      <c r="H543" s="4">
        <v>209.0</v>
      </c>
      <c r="I543" s="6">
        <v>0.0</v>
      </c>
      <c r="J543" s="4">
        <v>1.1</v>
      </c>
      <c r="K543" s="7">
        <v>3236.0</v>
      </c>
      <c r="L543" s="4">
        <v>109000.0</v>
      </c>
      <c r="M543" s="8" t="str">
        <f t="shared" si="1"/>
        <v>Lower</v>
      </c>
      <c r="N543" s="4">
        <v>5900.0</v>
      </c>
      <c r="O543" s="4">
        <v>23.0</v>
      </c>
      <c r="P543" s="4">
        <v>4.2</v>
      </c>
      <c r="Q543" s="4" t="s">
        <v>23</v>
      </c>
      <c r="R543" s="4" t="s">
        <v>29</v>
      </c>
    </row>
    <row r="544" ht="15.75" customHeight="1">
      <c r="A544" s="4">
        <v>544.0</v>
      </c>
      <c r="B544" s="4" t="s">
        <v>785</v>
      </c>
      <c r="C544" s="4" t="s">
        <v>39</v>
      </c>
      <c r="D544" s="4" t="s">
        <v>51</v>
      </c>
      <c r="E544" s="4" t="s">
        <v>31</v>
      </c>
      <c r="F544" s="4" t="s">
        <v>141</v>
      </c>
      <c r="G544" s="4">
        <v>8.2</v>
      </c>
      <c r="H544" s="4">
        <v>486.0</v>
      </c>
      <c r="I544" s="6">
        <v>103086.0</v>
      </c>
      <c r="J544" s="4">
        <v>1.0</v>
      </c>
      <c r="K544" s="7">
        <v>14787.0</v>
      </c>
      <c r="L544" s="4">
        <v>1100000.0</v>
      </c>
      <c r="M544" s="8" t="str">
        <f t="shared" si="1"/>
        <v>Mid</v>
      </c>
      <c r="N544" s="4">
        <v>2.41E8</v>
      </c>
      <c r="O544" s="4">
        <v>10.0</v>
      </c>
      <c r="P544" s="4">
        <v>4.6</v>
      </c>
      <c r="Q544" s="4" t="s">
        <v>24</v>
      </c>
      <c r="R544" s="4" t="s">
        <v>24</v>
      </c>
    </row>
    <row r="545" ht="15.75" customHeight="1">
      <c r="A545" s="4">
        <v>545.0</v>
      </c>
      <c r="B545" s="4" t="s">
        <v>786</v>
      </c>
      <c r="C545" s="4" t="s">
        <v>787</v>
      </c>
      <c r="D545" s="4" t="s">
        <v>20</v>
      </c>
      <c r="E545" s="4" t="s">
        <v>21</v>
      </c>
      <c r="F545" s="4" t="s">
        <v>69</v>
      </c>
      <c r="G545" s="4">
        <v>4.6</v>
      </c>
      <c r="H545" s="4">
        <v>757.0</v>
      </c>
      <c r="I545" s="6">
        <v>0.0</v>
      </c>
      <c r="J545" s="4">
        <v>1.7</v>
      </c>
      <c r="K545" s="7">
        <v>1337.0</v>
      </c>
      <c r="L545" s="4">
        <v>229000.0</v>
      </c>
      <c r="M545" s="8" t="str">
        <f t="shared" si="1"/>
        <v>Lower</v>
      </c>
      <c r="N545" s="4">
        <v>0.0</v>
      </c>
      <c r="O545" s="4">
        <v>54.0</v>
      </c>
      <c r="P545" s="4">
        <v>4.2</v>
      </c>
      <c r="Q545" s="4" t="s">
        <v>24</v>
      </c>
      <c r="R545" s="4" t="s">
        <v>28</v>
      </c>
    </row>
    <row r="546" ht="15.75" customHeight="1">
      <c r="A546" s="4">
        <v>546.0</v>
      </c>
      <c r="B546" s="4" t="s">
        <v>788</v>
      </c>
      <c r="C546" s="4" t="s">
        <v>39</v>
      </c>
      <c r="D546" s="4" t="s">
        <v>20</v>
      </c>
      <c r="E546" s="4" t="s">
        <v>95</v>
      </c>
      <c r="F546" s="4" t="s">
        <v>314</v>
      </c>
      <c r="G546" s="4">
        <v>5.3</v>
      </c>
      <c r="H546" s="14">
        <v>1.22</v>
      </c>
      <c r="I546" s="6">
        <v>2.0</v>
      </c>
      <c r="J546" s="4">
        <v>1.6</v>
      </c>
      <c r="K546" s="6">
        <v>1.04</v>
      </c>
      <c r="L546" s="4">
        <v>221000.0</v>
      </c>
      <c r="M546" s="8" t="str">
        <f t="shared" si="1"/>
        <v>Lower</v>
      </c>
      <c r="N546" s="4">
        <v>364.0</v>
      </c>
      <c r="O546" s="4">
        <v>13.0</v>
      </c>
      <c r="P546" s="4">
        <v>0.7</v>
      </c>
      <c r="Q546" s="4" t="s">
        <v>32</v>
      </c>
      <c r="R546" s="4" t="s">
        <v>32</v>
      </c>
    </row>
    <row r="547" ht="15.75" customHeight="1">
      <c r="A547" s="4">
        <v>547.0</v>
      </c>
      <c r="B547" s="4" t="s">
        <v>789</v>
      </c>
      <c r="C547" s="4" t="s">
        <v>19</v>
      </c>
      <c r="D547" s="4" t="s">
        <v>20</v>
      </c>
      <c r="E547" s="4" t="s">
        <v>31</v>
      </c>
      <c r="F547" s="4" t="s">
        <v>22</v>
      </c>
      <c r="G547" s="4">
        <v>4.8</v>
      </c>
      <c r="H547" s="4">
        <v>898.0</v>
      </c>
      <c r="I547" s="6">
        <v>42965.0</v>
      </c>
      <c r="J547" s="4">
        <v>1.0</v>
      </c>
      <c r="K547" s="7">
        <v>6627.0</v>
      </c>
      <c r="L547" s="4">
        <v>1310000.0</v>
      </c>
      <c r="M547" s="8" t="str">
        <f t="shared" si="1"/>
        <v>Mid</v>
      </c>
      <c r="N547" s="4">
        <v>6.17E7</v>
      </c>
      <c r="O547" s="4">
        <v>28.0</v>
      </c>
      <c r="P547" s="4">
        <v>3.5</v>
      </c>
      <c r="Q547" s="4" t="s">
        <v>28</v>
      </c>
      <c r="R547" s="4" t="s">
        <v>29</v>
      </c>
    </row>
    <row r="548" ht="15.75" customHeight="1">
      <c r="A548" s="4">
        <v>548.0</v>
      </c>
      <c r="B548" s="4" t="s">
        <v>790</v>
      </c>
      <c r="C548" s="4" t="s">
        <v>56</v>
      </c>
      <c r="D548" s="4" t="s">
        <v>20</v>
      </c>
      <c r="E548" s="4" t="s">
        <v>21</v>
      </c>
      <c r="F548" s="4" t="s">
        <v>183</v>
      </c>
      <c r="G548" s="4">
        <v>7.2</v>
      </c>
      <c r="H548" s="4">
        <v>142.0</v>
      </c>
      <c r="I548" s="6">
        <v>38.93</v>
      </c>
      <c r="J548" s="4">
        <v>2.2</v>
      </c>
      <c r="K548" s="7">
        <v>20276.0</v>
      </c>
      <c r="L548" s="4">
        <v>492000.0</v>
      </c>
      <c r="M548" s="8" t="str">
        <f t="shared" si="1"/>
        <v>Lower</v>
      </c>
      <c r="N548" s="4">
        <v>1.22E8</v>
      </c>
      <c r="O548" s="4">
        <v>1414.0</v>
      </c>
      <c r="P548" s="4">
        <v>5.4</v>
      </c>
      <c r="Q548" s="4" t="s">
        <v>32</v>
      </c>
      <c r="R548" s="4" t="s">
        <v>36</v>
      </c>
    </row>
    <row r="549" ht="15.75" customHeight="1">
      <c r="A549" s="4">
        <v>549.0</v>
      </c>
      <c r="B549" s="4" t="s">
        <v>791</v>
      </c>
      <c r="C549" s="4" t="s">
        <v>19</v>
      </c>
      <c r="D549" s="4" t="s">
        <v>20</v>
      </c>
      <c r="E549" s="4" t="s">
        <v>587</v>
      </c>
      <c r="F549" s="4" t="s">
        <v>49</v>
      </c>
      <c r="G549" s="4">
        <v>4.1</v>
      </c>
      <c r="H549" s="4">
        <v>136.0</v>
      </c>
      <c r="I549" s="6">
        <v>180.0</v>
      </c>
      <c r="J549" s="4">
        <v>1.6</v>
      </c>
      <c r="K549" s="7">
        <v>7009.0</v>
      </c>
      <c r="L549" s="4">
        <v>200000.0</v>
      </c>
      <c r="M549" s="8" t="str">
        <f t="shared" si="1"/>
        <v>Lower</v>
      </c>
      <c r="N549" s="4">
        <v>266000.0</v>
      </c>
      <c r="O549" s="4">
        <v>245.0</v>
      </c>
      <c r="P549" s="4">
        <v>5.3</v>
      </c>
      <c r="Q549" s="4" t="s">
        <v>28</v>
      </c>
      <c r="R549" s="4" t="s">
        <v>40</v>
      </c>
    </row>
    <row r="550" ht="15.75" customHeight="1">
      <c r="A550" s="4">
        <v>550.0</v>
      </c>
      <c r="B550" s="4" t="s">
        <v>792</v>
      </c>
      <c r="C550" s="4" t="s">
        <v>56</v>
      </c>
      <c r="D550" s="4" t="s">
        <v>20</v>
      </c>
      <c r="E550" s="4" t="s">
        <v>21</v>
      </c>
      <c r="F550" s="4" t="s">
        <v>57</v>
      </c>
      <c r="G550" s="4">
        <v>2.1</v>
      </c>
      <c r="H550" s="5">
        <v>7232.0</v>
      </c>
      <c r="I550" s="6">
        <v>35995.0</v>
      </c>
      <c r="J550" s="4">
        <v>1.6</v>
      </c>
      <c r="K550" s="6">
        <v>725.0</v>
      </c>
      <c r="L550" s="4">
        <v>2590000.0</v>
      </c>
      <c r="M550" s="8" t="str">
        <f t="shared" si="1"/>
        <v>Mid</v>
      </c>
      <c r="N550" s="4">
        <v>1.29E7</v>
      </c>
      <c r="O550" s="4">
        <v>24.0</v>
      </c>
      <c r="P550" s="4">
        <v>2.2</v>
      </c>
      <c r="Q550" s="4" t="s">
        <v>36</v>
      </c>
      <c r="R550" s="4" t="s">
        <v>36</v>
      </c>
    </row>
    <row r="551" ht="15.75" customHeight="1">
      <c r="A551" s="4">
        <v>551.0</v>
      </c>
      <c r="B551" s="4" t="s">
        <v>793</v>
      </c>
      <c r="C551" s="4" t="s">
        <v>19</v>
      </c>
      <c r="D551" s="4" t="s">
        <v>20</v>
      </c>
      <c r="E551" s="4" t="s">
        <v>339</v>
      </c>
      <c r="F551" s="4" t="s">
        <v>242</v>
      </c>
      <c r="G551" s="4">
        <v>4.0</v>
      </c>
      <c r="H551" s="4">
        <v>135.0</v>
      </c>
      <c r="I551" s="6">
        <v>8283.0</v>
      </c>
      <c r="J551" s="4">
        <v>1.2</v>
      </c>
      <c r="K551" s="7">
        <v>10328.0</v>
      </c>
      <c r="L551" s="4">
        <v>431000.0</v>
      </c>
      <c r="M551" s="8" t="str">
        <f t="shared" si="1"/>
        <v>Lower</v>
      </c>
      <c r="N551" s="4">
        <v>2.86E7</v>
      </c>
      <c r="O551" s="4">
        <v>594.0</v>
      </c>
      <c r="P551" s="4">
        <v>6.5</v>
      </c>
      <c r="Q551" s="4" t="s">
        <v>40</v>
      </c>
      <c r="R551" s="4" t="s">
        <v>24</v>
      </c>
    </row>
    <row r="552" ht="15.75" customHeight="1">
      <c r="A552" s="4">
        <v>552.0</v>
      </c>
      <c r="B552" s="4" t="s">
        <v>794</v>
      </c>
      <c r="C552" s="4" t="s">
        <v>61</v>
      </c>
      <c r="D552" s="4" t="s">
        <v>20</v>
      </c>
      <c r="E552" s="4" t="s">
        <v>62</v>
      </c>
      <c r="F552" s="4" t="s">
        <v>47</v>
      </c>
      <c r="G552" s="4">
        <v>5.5</v>
      </c>
      <c r="H552" s="4">
        <v>149.0</v>
      </c>
      <c r="I552" s="6">
        <v>2358.0</v>
      </c>
      <c r="J552" s="4">
        <v>1.1</v>
      </c>
      <c r="K552" s="7">
        <v>5002.0</v>
      </c>
      <c r="L552" s="4">
        <v>188000.0</v>
      </c>
      <c r="M552" s="8" t="str">
        <f t="shared" si="1"/>
        <v>Lower</v>
      </c>
      <c r="N552" s="4">
        <v>2970000.0</v>
      </c>
      <c r="O552" s="4">
        <v>31.0</v>
      </c>
      <c r="P552" s="4">
        <v>3.9</v>
      </c>
      <c r="Q552" s="4" t="s">
        <v>32</v>
      </c>
      <c r="R552" s="4" t="s">
        <v>29</v>
      </c>
    </row>
    <row r="553" ht="15.75" customHeight="1">
      <c r="A553" s="4">
        <v>553.0</v>
      </c>
      <c r="B553" s="4" t="s">
        <v>795</v>
      </c>
      <c r="C553" s="4" t="s">
        <v>39</v>
      </c>
      <c r="D553" s="4" t="s">
        <v>20</v>
      </c>
      <c r="E553" s="4" t="s">
        <v>21</v>
      </c>
      <c r="F553" s="4" t="s">
        <v>42</v>
      </c>
      <c r="G553" s="4">
        <v>1.4</v>
      </c>
      <c r="H553" s="5">
        <v>1193.0</v>
      </c>
      <c r="I553" s="6">
        <v>3.0</v>
      </c>
      <c r="J553" s="4">
        <v>1.3</v>
      </c>
      <c r="K553" s="6">
        <v>321.0</v>
      </c>
      <c r="L553" s="4">
        <v>254000.0</v>
      </c>
      <c r="M553" s="8" t="str">
        <f t="shared" si="1"/>
        <v>Lower</v>
      </c>
      <c r="N553" s="4">
        <v>714.0</v>
      </c>
      <c r="O553" s="4">
        <v>34.0</v>
      </c>
      <c r="P553" s="4">
        <v>1.7</v>
      </c>
      <c r="Q553" s="4" t="s">
        <v>32</v>
      </c>
      <c r="R553" s="4" t="s">
        <v>23</v>
      </c>
    </row>
    <row r="554" ht="15.75" customHeight="1">
      <c r="A554" s="4">
        <v>554.0</v>
      </c>
      <c r="B554" s="4" t="s">
        <v>796</v>
      </c>
      <c r="C554" s="4" t="s">
        <v>19</v>
      </c>
      <c r="D554" s="4" t="s">
        <v>20</v>
      </c>
      <c r="E554" s="4" t="s">
        <v>95</v>
      </c>
      <c r="F554" s="4" t="s">
        <v>362</v>
      </c>
      <c r="G554" s="4">
        <v>8.0</v>
      </c>
      <c r="H554" s="4">
        <v>463.0</v>
      </c>
      <c r="I554" s="6">
        <v>22913.0</v>
      </c>
      <c r="J554" s="4">
        <v>1.2</v>
      </c>
      <c r="K554" s="7">
        <v>15647.0</v>
      </c>
      <c r="L554" s="4">
        <v>1030000.0</v>
      </c>
      <c r="M554" s="8" t="str">
        <f t="shared" si="1"/>
        <v>Mid</v>
      </c>
      <c r="N554" s="4">
        <v>4.94E7</v>
      </c>
      <c r="O554" s="4">
        <v>43.0</v>
      </c>
      <c r="P554" s="4">
        <v>5.0</v>
      </c>
      <c r="Q554" s="4" t="s">
        <v>28</v>
      </c>
      <c r="R554" s="4" t="s">
        <v>23</v>
      </c>
    </row>
    <row r="555" ht="15.75" customHeight="1">
      <c r="A555" s="4">
        <v>555.0</v>
      </c>
      <c r="B555" s="4" t="s">
        <v>797</v>
      </c>
      <c r="C555" s="4" t="s">
        <v>19</v>
      </c>
      <c r="D555" s="4" t="s">
        <v>20</v>
      </c>
      <c r="E555" s="4" t="s">
        <v>108</v>
      </c>
      <c r="G555" s="4">
        <v>3.4</v>
      </c>
      <c r="H555" s="4">
        <v>287.0</v>
      </c>
      <c r="I555" s="6">
        <v>0.0</v>
      </c>
      <c r="J555" s="4">
        <v>1.0</v>
      </c>
      <c r="K555" s="6">
        <v>7.0</v>
      </c>
      <c r="L555" s="15">
        <v>1300.0</v>
      </c>
      <c r="M555" s="8" t="str">
        <f t="shared" si="1"/>
        <v>Lower</v>
      </c>
      <c r="N555" s="4">
        <v>0.0</v>
      </c>
      <c r="O555" s="4">
        <v>1.0</v>
      </c>
      <c r="P555" s="4">
        <v>0.5</v>
      </c>
      <c r="Q555" s="4" t="s">
        <v>36</v>
      </c>
      <c r="R555" s="4" t="s">
        <v>29</v>
      </c>
    </row>
    <row r="556" ht="15.75" customHeight="1">
      <c r="A556" s="4">
        <v>556.0</v>
      </c>
      <c r="B556" s="4" t="s">
        <v>798</v>
      </c>
      <c r="C556" s="4" t="s">
        <v>19</v>
      </c>
      <c r="D556" s="4" t="s">
        <v>20</v>
      </c>
      <c r="E556" s="4" t="s">
        <v>119</v>
      </c>
      <c r="F556" s="4" t="s">
        <v>21</v>
      </c>
      <c r="G556" s="4">
        <v>2.4</v>
      </c>
      <c r="H556" s="4">
        <v>539.0</v>
      </c>
      <c r="I556" s="6">
        <v>705.0</v>
      </c>
      <c r="J556" s="4">
        <v>1.1</v>
      </c>
      <c r="K556" s="6">
        <v>585.0</v>
      </c>
      <c r="L556" s="4">
        <v>148000.0</v>
      </c>
      <c r="M556" s="8" t="str">
        <f t="shared" si="1"/>
        <v>Lower</v>
      </c>
      <c r="N556" s="4">
        <v>218000.0</v>
      </c>
      <c r="O556" s="4">
        <v>31.0</v>
      </c>
      <c r="P556" s="4">
        <v>0.6</v>
      </c>
      <c r="Q556" s="4" t="s">
        <v>24</v>
      </c>
      <c r="R556" s="4" t="s">
        <v>29</v>
      </c>
    </row>
    <row r="557" ht="15.75" customHeight="1">
      <c r="A557" s="4">
        <v>557.0</v>
      </c>
      <c r="B557" s="4" t="s">
        <v>799</v>
      </c>
      <c r="C557" s="4" t="s">
        <v>61</v>
      </c>
      <c r="D557" s="4" t="s">
        <v>20</v>
      </c>
      <c r="E557" s="4" t="s">
        <v>62</v>
      </c>
      <c r="F557" s="4" t="s">
        <v>31</v>
      </c>
      <c r="G557" s="4">
        <v>6.2</v>
      </c>
      <c r="H557" s="4">
        <v>363.0</v>
      </c>
      <c r="I557" s="6">
        <v>260.0</v>
      </c>
      <c r="J557" s="4">
        <v>1.2</v>
      </c>
      <c r="K557" s="7">
        <v>4069.0</v>
      </c>
      <c r="L557" s="4">
        <v>278000.0</v>
      </c>
      <c r="M557" s="8" t="str">
        <f t="shared" si="1"/>
        <v>Lower</v>
      </c>
      <c r="N557" s="4">
        <v>200000.0</v>
      </c>
      <c r="O557" s="4">
        <v>37.0</v>
      </c>
      <c r="P557" s="4">
        <v>2.3</v>
      </c>
      <c r="Q557" s="4" t="s">
        <v>23</v>
      </c>
      <c r="R557" s="4" t="s">
        <v>24</v>
      </c>
    </row>
    <row r="558" ht="15.75" customHeight="1">
      <c r="A558" s="4">
        <v>558.0</v>
      </c>
      <c r="B558" s="4" t="s">
        <v>800</v>
      </c>
      <c r="C558" s="4" t="s">
        <v>199</v>
      </c>
      <c r="D558" s="4" t="s">
        <v>20</v>
      </c>
      <c r="E558" s="4" t="s">
        <v>31</v>
      </c>
      <c r="F558" s="4" t="s">
        <v>141</v>
      </c>
      <c r="G558" s="4">
        <v>5.8</v>
      </c>
      <c r="H558" s="4">
        <v>169.0</v>
      </c>
      <c r="I558" s="6">
        <v>25593.0</v>
      </c>
      <c r="J558" s="4">
        <v>1.2</v>
      </c>
      <c r="K558" s="7">
        <v>12059.0</v>
      </c>
      <c r="L558" s="4">
        <v>621000.0</v>
      </c>
      <c r="M558" s="8" t="str">
        <f t="shared" si="1"/>
        <v>Mid</v>
      </c>
      <c r="N558" s="4">
        <v>8.54E7</v>
      </c>
      <c r="O558" s="4">
        <v>62.0</v>
      </c>
      <c r="P558" s="4">
        <v>5.2</v>
      </c>
      <c r="Q558" s="4" t="s">
        <v>32</v>
      </c>
      <c r="R558" s="4" t="s">
        <v>29</v>
      </c>
    </row>
    <row r="559" ht="15.75" customHeight="1">
      <c r="A559" s="4">
        <v>559.0</v>
      </c>
      <c r="B559" s="4" t="s">
        <v>801</v>
      </c>
      <c r="C559" s="4" t="s">
        <v>19</v>
      </c>
      <c r="D559" s="4" t="s">
        <v>51</v>
      </c>
      <c r="E559" s="4" t="s">
        <v>802</v>
      </c>
      <c r="F559" s="4" t="s">
        <v>803</v>
      </c>
      <c r="G559" s="4">
        <v>1.6</v>
      </c>
      <c r="H559" s="4">
        <v>391.0</v>
      </c>
      <c r="I559" s="6">
        <v>14111.0</v>
      </c>
      <c r="J559" s="4">
        <v>1.0</v>
      </c>
      <c r="K559" s="7">
        <v>2009.0</v>
      </c>
      <c r="L559" s="4">
        <v>683000.0</v>
      </c>
      <c r="M559" s="8" t="str">
        <f t="shared" si="1"/>
        <v>Mid</v>
      </c>
      <c r="N559" s="4">
        <v>2.42E7</v>
      </c>
      <c r="O559" s="4">
        <v>9.0</v>
      </c>
      <c r="P559" s="4">
        <v>3.2</v>
      </c>
      <c r="Q559" s="4" t="s">
        <v>32</v>
      </c>
      <c r="R559" s="4" t="s">
        <v>24</v>
      </c>
    </row>
    <row r="560" ht="15.75" customHeight="1">
      <c r="A560" s="4">
        <v>560.0</v>
      </c>
      <c r="B560" s="4" t="s">
        <v>804</v>
      </c>
      <c r="C560" s="4" t="s">
        <v>54</v>
      </c>
      <c r="D560" s="4" t="s">
        <v>20</v>
      </c>
      <c r="E560" s="4" t="s">
        <v>47</v>
      </c>
      <c r="F560" s="4" t="s">
        <v>625</v>
      </c>
      <c r="G560" s="4">
        <v>6.5</v>
      </c>
      <c r="H560" s="4">
        <v>204.0</v>
      </c>
      <c r="I560" s="6">
        <v>857.0</v>
      </c>
      <c r="J560" s="4">
        <v>1.2</v>
      </c>
      <c r="K560" s="7">
        <v>8708.0</v>
      </c>
      <c r="L560" s="4">
        <v>274000.0</v>
      </c>
      <c r="M560" s="8" t="str">
        <f t="shared" si="1"/>
        <v>Lower</v>
      </c>
      <c r="N560" s="4">
        <v>1150000.0</v>
      </c>
      <c r="O560" s="4">
        <v>36.0</v>
      </c>
      <c r="P560" s="4">
        <v>3.8</v>
      </c>
      <c r="Q560" s="4" t="s">
        <v>32</v>
      </c>
      <c r="R560" s="4" t="s">
        <v>28</v>
      </c>
    </row>
    <row r="561" ht="15.75" customHeight="1">
      <c r="A561" s="4">
        <v>561.0</v>
      </c>
      <c r="B561" s="4" t="s">
        <v>805</v>
      </c>
      <c r="C561" s="4" t="s">
        <v>80</v>
      </c>
      <c r="D561" s="4" t="s">
        <v>20</v>
      </c>
      <c r="E561" s="4" t="s">
        <v>31</v>
      </c>
      <c r="F561" s="4" t="s">
        <v>47</v>
      </c>
      <c r="G561" s="4">
        <v>3.9</v>
      </c>
      <c r="H561" s="5">
        <v>1523.0</v>
      </c>
      <c r="I561" s="6">
        <v>46333.0</v>
      </c>
      <c r="J561" s="4">
        <v>1.2</v>
      </c>
      <c r="K561" s="7">
        <v>2062.0</v>
      </c>
      <c r="L561" s="4">
        <v>984000.0</v>
      </c>
      <c r="M561" s="8" t="str">
        <f t="shared" si="1"/>
        <v>Mid</v>
      </c>
      <c r="N561" s="4">
        <v>4.64E7</v>
      </c>
      <c r="O561" s="4">
        <v>27.0</v>
      </c>
      <c r="P561" s="4">
        <v>1.3</v>
      </c>
      <c r="Q561" s="4" t="s">
        <v>40</v>
      </c>
      <c r="R561" s="4" t="s">
        <v>29</v>
      </c>
    </row>
    <row r="562" ht="15.75" customHeight="1">
      <c r="A562" s="4">
        <v>562.0</v>
      </c>
      <c r="B562" s="4" t="s">
        <v>806</v>
      </c>
      <c r="C562" s="4" t="s">
        <v>19</v>
      </c>
      <c r="D562" s="4" t="s">
        <v>20</v>
      </c>
      <c r="E562" s="4" t="s">
        <v>57</v>
      </c>
      <c r="F562" s="4" t="s">
        <v>69</v>
      </c>
      <c r="G562" s="4">
        <v>8.0</v>
      </c>
      <c r="H562" s="4">
        <v>122.0</v>
      </c>
      <c r="I562" s="6">
        <v>21392.0</v>
      </c>
      <c r="J562" s="4">
        <v>1.4</v>
      </c>
      <c r="K562" s="7">
        <v>20043.0</v>
      </c>
      <c r="L562" s="4">
        <v>644000.0</v>
      </c>
      <c r="M562" s="8" t="str">
        <f t="shared" si="1"/>
        <v>Mid</v>
      </c>
      <c r="N562" s="4">
        <v>1.01E8</v>
      </c>
      <c r="O562" s="4">
        <v>528.0</v>
      </c>
      <c r="P562" s="4">
        <v>6.4</v>
      </c>
      <c r="Q562" s="4" t="s">
        <v>23</v>
      </c>
      <c r="R562" s="4" t="s">
        <v>36</v>
      </c>
    </row>
    <row r="563" ht="15.75" customHeight="1">
      <c r="A563" s="4">
        <v>563.0</v>
      </c>
      <c r="B563" s="4" t="s">
        <v>807</v>
      </c>
      <c r="C563" s="4" t="s">
        <v>61</v>
      </c>
      <c r="D563" s="4" t="s">
        <v>20</v>
      </c>
      <c r="E563" s="4" t="s">
        <v>62</v>
      </c>
      <c r="F563" s="4" t="s">
        <v>808</v>
      </c>
      <c r="G563" s="4">
        <v>3.3</v>
      </c>
      <c r="H563" s="5">
        <v>1028.0</v>
      </c>
      <c r="I563" s="6">
        <v>13533.0</v>
      </c>
      <c r="J563" s="4">
        <v>1.3</v>
      </c>
      <c r="K563" s="6">
        <v>811.0</v>
      </c>
      <c r="L563" s="4">
        <v>240000.0</v>
      </c>
      <c r="M563" s="8" t="str">
        <f t="shared" si="1"/>
        <v>Lower</v>
      </c>
      <c r="N563" s="4">
        <v>3190000.0</v>
      </c>
      <c r="O563" s="4">
        <v>34.0</v>
      </c>
      <c r="P563" s="4">
        <v>1.3</v>
      </c>
      <c r="Q563" s="4" t="s">
        <v>24</v>
      </c>
      <c r="R563" s="4" t="s">
        <v>29</v>
      </c>
    </row>
    <row r="564" ht="15.75" customHeight="1">
      <c r="A564" s="4">
        <v>564.0</v>
      </c>
      <c r="B564" s="4" t="s">
        <v>809</v>
      </c>
      <c r="C564" s="4" t="s">
        <v>19</v>
      </c>
      <c r="D564" s="4" t="s">
        <v>20</v>
      </c>
      <c r="E564" s="4" t="s">
        <v>42</v>
      </c>
      <c r="F564" s="4" t="s">
        <v>85</v>
      </c>
      <c r="G564" s="4">
        <v>3.0</v>
      </c>
      <c r="H564" s="4">
        <v>420.0</v>
      </c>
      <c r="I564" s="6">
        <v>3467.0</v>
      </c>
      <c r="J564" s="4">
        <v>1.0</v>
      </c>
      <c r="K564" s="7">
        <v>2006.0</v>
      </c>
      <c r="L564" s="4">
        <v>307000.0</v>
      </c>
      <c r="M564" s="8" t="str">
        <f t="shared" si="1"/>
        <v>Lower</v>
      </c>
      <c r="N564" s="4">
        <v>2430000.0</v>
      </c>
      <c r="O564" s="4">
        <v>70.0</v>
      </c>
      <c r="P564" s="4">
        <v>3.0</v>
      </c>
      <c r="Q564" s="4" t="s">
        <v>36</v>
      </c>
      <c r="R564" s="4" t="s">
        <v>29</v>
      </c>
    </row>
    <row r="565" ht="15.75" customHeight="1">
      <c r="A565" s="4">
        <v>565.0</v>
      </c>
      <c r="B565" s="4" t="s">
        <v>810</v>
      </c>
      <c r="C565" s="4" t="s">
        <v>19</v>
      </c>
      <c r="D565" s="4" t="s">
        <v>20</v>
      </c>
      <c r="E565" s="4" t="s">
        <v>21</v>
      </c>
      <c r="F565" s="4" t="s">
        <v>59</v>
      </c>
      <c r="G565" s="4">
        <v>7.4</v>
      </c>
      <c r="H565" s="4">
        <v>717.0</v>
      </c>
      <c r="I565" s="6">
        <v>10187.0</v>
      </c>
      <c r="J565" s="4">
        <v>1.8</v>
      </c>
      <c r="K565" s="7">
        <v>5029.0</v>
      </c>
      <c r="L565" s="4">
        <v>451000.0</v>
      </c>
      <c r="M565" s="8" t="str">
        <f t="shared" si="1"/>
        <v>Lower</v>
      </c>
      <c r="N565" s="4">
        <v>6410000.0</v>
      </c>
      <c r="O565" s="4">
        <v>51.0</v>
      </c>
      <c r="P565" s="4">
        <v>2.7</v>
      </c>
      <c r="Q565" s="4" t="s">
        <v>40</v>
      </c>
      <c r="R565" s="4" t="s">
        <v>40</v>
      </c>
    </row>
    <row r="566" ht="15.75" customHeight="1">
      <c r="A566" s="4">
        <v>566.0</v>
      </c>
      <c r="B566" s="4" t="s">
        <v>811</v>
      </c>
      <c r="C566" s="4" t="s">
        <v>39</v>
      </c>
      <c r="D566" s="4" t="s">
        <v>20</v>
      </c>
      <c r="E566" s="4" t="s">
        <v>263</v>
      </c>
      <c r="F566" s="4" t="s">
        <v>21</v>
      </c>
      <c r="G566" s="4">
        <v>2.3</v>
      </c>
      <c r="H566" s="4">
        <v>738.0</v>
      </c>
      <c r="I566" s="6">
        <v>13913.0</v>
      </c>
      <c r="J566" s="4">
        <v>1.0</v>
      </c>
      <c r="K566" s="6">
        <v>813.0</v>
      </c>
      <c r="L566" s="4">
        <v>203000.0</v>
      </c>
      <c r="M566" s="8" t="str">
        <f t="shared" si="1"/>
        <v>Lower</v>
      </c>
      <c r="N566" s="4">
        <v>3830000.0</v>
      </c>
      <c r="O566" s="4">
        <v>4.0</v>
      </c>
      <c r="P566" s="4">
        <v>1.2</v>
      </c>
      <c r="Q566" s="4" t="s">
        <v>24</v>
      </c>
      <c r="R566" s="4" t="s">
        <v>24</v>
      </c>
    </row>
    <row r="567" ht="15.75" customHeight="1">
      <c r="A567" s="4">
        <v>567.0</v>
      </c>
      <c r="B567" s="4" t="s">
        <v>812</v>
      </c>
      <c r="C567" s="4" t="s">
        <v>39</v>
      </c>
      <c r="D567" s="4" t="s">
        <v>20</v>
      </c>
      <c r="E567" s="4" t="s">
        <v>21</v>
      </c>
      <c r="F567" s="4" t="s">
        <v>71</v>
      </c>
      <c r="G567" s="4">
        <v>2.5</v>
      </c>
      <c r="H567" s="5">
        <v>2132.0</v>
      </c>
      <c r="I567" s="6">
        <v>0.0</v>
      </c>
      <c r="J567" s="4">
        <v>1.0</v>
      </c>
      <c r="K567" s="6">
        <v>28.0</v>
      </c>
      <c r="L567" s="4">
        <v>26700.0</v>
      </c>
      <c r="M567" s="8" t="str">
        <f t="shared" si="1"/>
        <v>Lower</v>
      </c>
      <c r="N567" s="4">
        <v>0.0</v>
      </c>
      <c r="O567" s="4">
        <v>2.0</v>
      </c>
      <c r="P567" s="4">
        <v>4.1</v>
      </c>
      <c r="Q567" s="4" t="s">
        <v>40</v>
      </c>
      <c r="R567" s="4" t="s">
        <v>40</v>
      </c>
    </row>
    <row r="568" ht="15.75" customHeight="1">
      <c r="A568" s="4">
        <v>568.0</v>
      </c>
      <c r="B568" s="4" t="s">
        <v>813</v>
      </c>
      <c r="C568" s="4" t="s">
        <v>73</v>
      </c>
      <c r="D568" s="4" t="s">
        <v>20</v>
      </c>
      <c r="E568" s="4" t="s">
        <v>21</v>
      </c>
      <c r="F568" s="4" t="s">
        <v>71</v>
      </c>
      <c r="G568" s="4">
        <v>6.1</v>
      </c>
      <c r="H568" s="4">
        <v>98.0</v>
      </c>
      <c r="I568" s="6">
        <v>36245.0</v>
      </c>
      <c r="J568" s="4">
        <v>1.2</v>
      </c>
      <c r="K568" s="7">
        <v>12495.0</v>
      </c>
      <c r="L568" s="4">
        <v>452000.0</v>
      </c>
      <c r="M568" s="8" t="str">
        <f t="shared" si="1"/>
        <v>Lower</v>
      </c>
      <c r="N568" s="4">
        <v>1.22E8</v>
      </c>
      <c r="O568" s="4">
        <v>508.0</v>
      </c>
      <c r="P568" s="4">
        <v>5.2</v>
      </c>
      <c r="Q568" s="4" t="s">
        <v>24</v>
      </c>
      <c r="R568" s="4" t="s">
        <v>32</v>
      </c>
    </row>
    <row r="569" ht="15.75" customHeight="1">
      <c r="A569" s="4">
        <v>569.0</v>
      </c>
      <c r="B569" s="4" t="s">
        <v>814</v>
      </c>
      <c r="C569" s="4" t="s">
        <v>19</v>
      </c>
      <c r="D569" s="4" t="s">
        <v>20</v>
      </c>
      <c r="E569" s="4" t="s">
        <v>21</v>
      </c>
      <c r="F569" s="4" t="s">
        <v>47</v>
      </c>
      <c r="G569" s="4">
        <v>3.1</v>
      </c>
      <c r="H569" s="5">
        <v>1359.0</v>
      </c>
      <c r="I569" s="6">
        <v>2792.0</v>
      </c>
      <c r="J569" s="4">
        <v>1.6</v>
      </c>
      <c r="K569" s="7">
        <v>3612.0</v>
      </c>
      <c r="L569" s="4">
        <v>1600000.0</v>
      </c>
      <c r="M569" s="8" t="str">
        <f t="shared" si="1"/>
        <v>Mid</v>
      </c>
      <c r="N569" s="4">
        <v>3280000.0</v>
      </c>
      <c r="O569" s="4">
        <v>361.0</v>
      </c>
      <c r="P569" s="4">
        <v>6.0</v>
      </c>
      <c r="Q569" s="4" t="s">
        <v>32</v>
      </c>
      <c r="R569" s="4" t="s">
        <v>29</v>
      </c>
    </row>
    <row r="570" ht="15.75" customHeight="1">
      <c r="A570" s="4">
        <v>570.0</v>
      </c>
      <c r="B570" s="4" t="s">
        <v>815</v>
      </c>
      <c r="C570" s="4" t="s">
        <v>56</v>
      </c>
      <c r="D570" s="4" t="s">
        <v>20</v>
      </c>
      <c r="E570" s="4" t="s">
        <v>638</v>
      </c>
      <c r="G570" s="4">
        <v>3.4</v>
      </c>
      <c r="H570" s="4">
        <v>0.0</v>
      </c>
      <c r="I570" s="6">
        <v>0.0</v>
      </c>
      <c r="J570" s="4">
        <v>1.0</v>
      </c>
      <c r="K570" s="6">
        <v>7.0</v>
      </c>
      <c r="L570" s="4">
        <v>0.0</v>
      </c>
      <c r="M570" s="8" t="str">
        <f t="shared" si="1"/>
        <v>Uncertain</v>
      </c>
      <c r="N570" s="4">
        <v>0.0</v>
      </c>
      <c r="O570" s="4">
        <v>1.0</v>
      </c>
      <c r="P570" s="4">
        <v>0.5</v>
      </c>
      <c r="Q570" s="4" t="s">
        <v>23</v>
      </c>
      <c r="R570" s="4" t="s">
        <v>36</v>
      </c>
    </row>
    <row r="571" ht="15.75" customHeight="1">
      <c r="A571" s="4">
        <v>571.0</v>
      </c>
      <c r="B571" s="4" t="s">
        <v>816</v>
      </c>
      <c r="C571" s="4" t="s">
        <v>19</v>
      </c>
      <c r="D571" s="4" t="s">
        <v>20</v>
      </c>
      <c r="E571" s="4" t="s">
        <v>176</v>
      </c>
      <c r="F571" s="4" t="s">
        <v>194</v>
      </c>
      <c r="G571" s="4">
        <v>4.9</v>
      </c>
      <c r="H571" s="4">
        <v>218.0</v>
      </c>
      <c r="I571" s="6">
        <v>2873.0</v>
      </c>
      <c r="J571" s="4">
        <v>1.2</v>
      </c>
      <c r="K571" s="7">
        <v>7158.0</v>
      </c>
      <c r="L571" s="4">
        <v>374000.0</v>
      </c>
      <c r="M571" s="8" t="str">
        <f t="shared" si="1"/>
        <v>Lower</v>
      </c>
      <c r="N571" s="4">
        <v>4200000.0</v>
      </c>
      <c r="O571" s="4">
        <v>53.0</v>
      </c>
      <c r="P571" s="4">
        <v>3.9</v>
      </c>
      <c r="Q571" s="4" t="s">
        <v>36</v>
      </c>
      <c r="R571" s="4" t="s">
        <v>24</v>
      </c>
    </row>
    <row r="572" ht="15.75" customHeight="1">
      <c r="A572" s="4">
        <v>572.0</v>
      </c>
      <c r="B572" s="4" t="s">
        <v>817</v>
      </c>
      <c r="C572" s="4" t="s">
        <v>19</v>
      </c>
      <c r="D572" s="4" t="s">
        <v>20</v>
      </c>
      <c r="E572" s="4" t="s">
        <v>47</v>
      </c>
      <c r="F572" s="4" t="s">
        <v>21</v>
      </c>
      <c r="G572" s="4">
        <v>5.0</v>
      </c>
      <c r="H572" s="5">
        <v>1088.0</v>
      </c>
      <c r="I572" s="6">
        <v>22999.0</v>
      </c>
      <c r="J572" s="4">
        <v>2.2</v>
      </c>
      <c r="K572" s="7">
        <v>6146.0</v>
      </c>
      <c r="L572" s="4">
        <v>1150000.0</v>
      </c>
      <c r="M572" s="8" t="str">
        <f t="shared" si="1"/>
        <v>Mid</v>
      </c>
      <c r="N572" s="4">
        <v>2.44E7</v>
      </c>
      <c r="O572" s="4">
        <v>231.0</v>
      </c>
      <c r="P572" s="4">
        <v>3.5</v>
      </c>
      <c r="Q572" s="4" t="s">
        <v>23</v>
      </c>
      <c r="R572" s="4" t="s">
        <v>28</v>
      </c>
    </row>
    <row r="573" ht="15.75" customHeight="1">
      <c r="A573" s="4">
        <v>573.0</v>
      </c>
      <c r="B573" s="4" t="s">
        <v>818</v>
      </c>
      <c r="C573" s="4" t="s">
        <v>61</v>
      </c>
      <c r="D573" s="4" t="s">
        <v>20</v>
      </c>
      <c r="E573" s="4" t="s">
        <v>59</v>
      </c>
      <c r="F573" s="4" t="s">
        <v>276</v>
      </c>
      <c r="G573" s="4">
        <v>6.2</v>
      </c>
      <c r="H573" s="4">
        <v>459.0</v>
      </c>
      <c r="I573" s="6">
        <v>0.0</v>
      </c>
      <c r="J573" s="4">
        <v>1.0</v>
      </c>
      <c r="K573" s="7">
        <v>1009.0</v>
      </c>
      <c r="L573" s="4">
        <v>76600.0</v>
      </c>
      <c r="M573" s="8" t="str">
        <f t="shared" si="1"/>
        <v>Lower</v>
      </c>
      <c r="N573" s="4">
        <v>0.0</v>
      </c>
      <c r="O573" s="4">
        <v>3.0</v>
      </c>
      <c r="P573" s="4">
        <v>3.4</v>
      </c>
      <c r="Q573" s="4" t="s">
        <v>24</v>
      </c>
      <c r="R573" s="4" t="s">
        <v>24</v>
      </c>
    </row>
    <row r="574" ht="15.75" customHeight="1">
      <c r="A574" s="4">
        <v>574.0</v>
      </c>
      <c r="B574" s="4" t="s">
        <v>819</v>
      </c>
      <c r="C574" s="4" t="s">
        <v>39</v>
      </c>
      <c r="D574" s="4" t="s">
        <v>20</v>
      </c>
      <c r="E574" s="4" t="s">
        <v>21</v>
      </c>
      <c r="F574" s="4" t="s">
        <v>59</v>
      </c>
      <c r="G574" s="4">
        <v>6.0</v>
      </c>
      <c r="H574" s="5">
        <v>2427.0</v>
      </c>
      <c r="I574" s="6">
        <v>24144.0</v>
      </c>
      <c r="J574" s="4">
        <v>3.0</v>
      </c>
      <c r="K574" s="7">
        <v>7456.0</v>
      </c>
      <c r="L574" s="4">
        <v>2900000.0</v>
      </c>
      <c r="M574" s="8" t="str">
        <f t="shared" si="1"/>
        <v>Mid</v>
      </c>
      <c r="N574" s="4">
        <v>2.89E7</v>
      </c>
      <c r="O574" s="4">
        <v>439.0</v>
      </c>
      <c r="P574" s="4">
        <v>4.6</v>
      </c>
      <c r="Q574" s="4" t="s">
        <v>36</v>
      </c>
      <c r="R574" s="4" t="s">
        <v>32</v>
      </c>
    </row>
    <row r="575" ht="15.75" customHeight="1">
      <c r="A575" s="4">
        <v>575.0</v>
      </c>
      <c r="B575" s="4" t="s">
        <v>820</v>
      </c>
      <c r="C575" s="4" t="s">
        <v>19</v>
      </c>
      <c r="D575" s="4" t="s">
        <v>20</v>
      </c>
      <c r="E575" s="4" t="s">
        <v>131</v>
      </c>
      <c r="F575" s="4" t="s">
        <v>301</v>
      </c>
      <c r="G575" s="4">
        <v>4.3</v>
      </c>
      <c r="H575" s="4">
        <v>48.0</v>
      </c>
      <c r="I575" s="6">
        <v>207.0</v>
      </c>
      <c r="J575" s="4">
        <v>1.0</v>
      </c>
      <c r="K575" s="7">
        <v>3783.0</v>
      </c>
      <c r="L575" s="4">
        <v>41000.0</v>
      </c>
      <c r="M575" s="8" t="str">
        <f t="shared" si="1"/>
        <v>Lower</v>
      </c>
      <c r="N575" s="4">
        <v>179000.0</v>
      </c>
      <c r="O575" s="4">
        <v>14.0</v>
      </c>
      <c r="P575" s="4">
        <v>2.9</v>
      </c>
      <c r="Q575" s="4" t="s">
        <v>32</v>
      </c>
      <c r="R575" s="4" t="s">
        <v>24</v>
      </c>
    </row>
    <row r="576" ht="15.75" customHeight="1">
      <c r="A576" s="4">
        <v>576.0</v>
      </c>
      <c r="B576" s="4" t="s">
        <v>821</v>
      </c>
      <c r="C576" s="4" t="s">
        <v>54</v>
      </c>
      <c r="D576" s="4" t="s">
        <v>20</v>
      </c>
      <c r="E576" s="4" t="s">
        <v>59</v>
      </c>
      <c r="F576" s="4" t="s">
        <v>21</v>
      </c>
      <c r="G576" s="4">
        <v>8.2</v>
      </c>
      <c r="H576" s="4">
        <v>192.0</v>
      </c>
      <c r="I576" s="6">
        <v>34522.0</v>
      </c>
      <c r="J576" s="4">
        <v>2.4</v>
      </c>
      <c r="K576" s="7">
        <v>15639.0</v>
      </c>
      <c r="L576" s="4">
        <v>423000.0</v>
      </c>
      <c r="M576" s="8" t="str">
        <f t="shared" si="1"/>
        <v>Lower</v>
      </c>
      <c r="N576" s="4">
        <v>6.96E7</v>
      </c>
      <c r="O576" s="4">
        <v>541.0</v>
      </c>
      <c r="P576" s="4">
        <v>4.9</v>
      </c>
      <c r="Q576" s="4" t="s">
        <v>29</v>
      </c>
      <c r="R576" s="4" t="s">
        <v>23</v>
      </c>
    </row>
    <row r="577" ht="15.75" customHeight="1">
      <c r="A577" s="4">
        <v>577.0</v>
      </c>
      <c r="B577" s="4" t="s">
        <v>822</v>
      </c>
      <c r="C577" s="4" t="s">
        <v>73</v>
      </c>
      <c r="D577" s="4" t="s">
        <v>20</v>
      </c>
      <c r="E577" s="4" t="s">
        <v>59</v>
      </c>
      <c r="F577" s="4" t="s">
        <v>21</v>
      </c>
      <c r="G577" s="4">
        <v>6.5</v>
      </c>
      <c r="H577" s="4">
        <v>61.0</v>
      </c>
      <c r="I577" s="6">
        <v>9724.0</v>
      </c>
      <c r="J577" s="4">
        <v>1.9</v>
      </c>
      <c r="K577" s="7">
        <v>7447.0</v>
      </c>
      <c r="L577" s="4">
        <v>70900.0</v>
      </c>
      <c r="M577" s="8" t="str">
        <f t="shared" si="1"/>
        <v>Lower</v>
      </c>
      <c r="N577" s="4">
        <v>1.14E7</v>
      </c>
      <c r="O577" s="4">
        <v>274.0</v>
      </c>
      <c r="P577" s="4">
        <v>3.3</v>
      </c>
      <c r="Q577" s="4" t="s">
        <v>24</v>
      </c>
      <c r="R577" s="4" t="s">
        <v>29</v>
      </c>
    </row>
    <row r="578" ht="15.75" customHeight="1">
      <c r="A578" s="4">
        <v>578.0</v>
      </c>
      <c r="B578" s="4" t="s">
        <v>823</v>
      </c>
      <c r="C578" s="4" t="s">
        <v>199</v>
      </c>
      <c r="D578" s="4" t="s">
        <v>20</v>
      </c>
      <c r="E578" s="4" t="s">
        <v>59</v>
      </c>
      <c r="F578" s="4" t="s">
        <v>69</v>
      </c>
      <c r="G578" s="4">
        <v>4.6</v>
      </c>
      <c r="H578" s="4">
        <v>368.0</v>
      </c>
      <c r="I578" s="6">
        <v>28381.0</v>
      </c>
      <c r="J578" s="4">
        <v>1.7</v>
      </c>
      <c r="K578" s="7">
        <v>11299.0</v>
      </c>
      <c r="L578" s="4">
        <v>916000.0</v>
      </c>
      <c r="M578" s="8" t="str">
        <f t="shared" si="1"/>
        <v>Mid</v>
      </c>
      <c r="N578" s="4">
        <v>7.07E7</v>
      </c>
      <c r="O578" s="4">
        <v>153.0</v>
      </c>
      <c r="P578" s="4">
        <v>6.7</v>
      </c>
      <c r="Q578" s="4" t="s">
        <v>32</v>
      </c>
      <c r="R578" s="4" t="s">
        <v>32</v>
      </c>
    </row>
    <row r="579" ht="15.75" customHeight="1">
      <c r="A579" s="4">
        <v>579.0</v>
      </c>
      <c r="B579" s="4" t="s">
        <v>824</v>
      </c>
      <c r="C579" s="4" t="s">
        <v>39</v>
      </c>
      <c r="D579" s="4" t="s">
        <v>51</v>
      </c>
      <c r="E579" s="4" t="s">
        <v>47</v>
      </c>
      <c r="F579" s="4" t="s">
        <v>71</v>
      </c>
      <c r="G579" s="4">
        <v>5.2</v>
      </c>
      <c r="H579" s="4">
        <v>606.0</v>
      </c>
      <c r="I579" s="6">
        <v>10209.0</v>
      </c>
      <c r="J579" s="4">
        <v>1.0</v>
      </c>
      <c r="K579" s="7">
        <v>3661.0</v>
      </c>
      <c r="L579" s="4">
        <v>404000.0</v>
      </c>
      <c r="M579" s="8" t="str">
        <f t="shared" si="1"/>
        <v>Lower</v>
      </c>
      <c r="N579" s="4">
        <v>6800000.0</v>
      </c>
      <c r="O579" s="4">
        <v>2.0</v>
      </c>
      <c r="P579" s="4">
        <v>3.4</v>
      </c>
      <c r="Q579" s="4" t="s">
        <v>24</v>
      </c>
      <c r="R579" s="4" t="s">
        <v>29</v>
      </c>
    </row>
    <row r="580" ht="15.75" customHeight="1">
      <c r="A580" s="4">
        <v>580.0</v>
      </c>
      <c r="B580" s="4" t="s">
        <v>825</v>
      </c>
      <c r="C580" s="4" t="s">
        <v>826</v>
      </c>
      <c r="D580" s="4" t="s">
        <v>20</v>
      </c>
      <c r="E580" s="4" t="s">
        <v>21</v>
      </c>
      <c r="F580" s="4" t="s">
        <v>31</v>
      </c>
      <c r="G580" s="4">
        <v>6.0</v>
      </c>
      <c r="H580" s="4">
        <v>250.0</v>
      </c>
      <c r="I580" s="6">
        <v>33508.0</v>
      </c>
      <c r="J580" s="4">
        <v>2.3</v>
      </c>
      <c r="K580" s="7">
        <v>15607.0</v>
      </c>
      <c r="L580" s="4">
        <v>700000.0</v>
      </c>
      <c r="M580" s="8" t="str">
        <f t="shared" si="1"/>
        <v>Mid</v>
      </c>
      <c r="N580" s="4">
        <v>8.87E7</v>
      </c>
      <c r="O580" s="4">
        <v>966.0</v>
      </c>
      <c r="P580" s="4">
        <v>6.7</v>
      </c>
      <c r="Q580" s="4" t="s">
        <v>36</v>
      </c>
      <c r="R580" s="4" t="s">
        <v>23</v>
      </c>
    </row>
    <row r="581" ht="15.75" customHeight="1">
      <c r="A581" s="4">
        <v>581.0</v>
      </c>
      <c r="B581" s="4" t="s">
        <v>827</v>
      </c>
      <c r="C581" s="4" t="s">
        <v>19</v>
      </c>
      <c r="D581" s="4" t="s">
        <v>20</v>
      </c>
      <c r="E581" s="4" t="s">
        <v>31</v>
      </c>
      <c r="F581" s="4" t="s">
        <v>21</v>
      </c>
      <c r="G581" s="4">
        <v>3.7</v>
      </c>
      <c r="H581" s="4">
        <v>158.0</v>
      </c>
      <c r="I581" s="6">
        <v>3472.0</v>
      </c>
      <c r="J581" s="4">
        <v>1.2</v>
      </c>
      <c r="K581" s="7">
        <v>5605.0</v>
      </c>
      <c r="L581" s="4">
        <v>262000.0</v>
      </c>
      <c r="M581" s="8" t="str">
        <f t="shared" si="1"/>
        <v>Lower</v>
      </c>
      <c r="N581" s="4">
        <v>5740000.0</v>
      </c>
      <c r="O581" s="4">
        <v>55.0</v>
      </c>
      <c r="P581" s="4">
        <v>5.1</v>
      </c>
      <c r="Q581" s="4" t="s">
        <v>40</v>
      </c>
      <c r="R581" s="4" t="s">
        <v>29</v>
      </c>
    </row>
    <row r="582" ht="15.75" customHeight="1">
      <c r="A582" s="4">
        <v>582.0</v>
      </c>
      <c r="B582" s="4" t="s">
        <v>828</v>
      </c>
      <c r="C582" s="4" t="s">
        <v>61</v>
      </c>
      <c r="D582" s="4" t="s">
        <v>20</v>
      </c>
      <c r="E582" s="4" t="s">
        <v>59</v>
      </c>
      <c r="F582" s="4" t="s">
        <v>47</v>
      </c>
      <c r="G582" s="4">
        <v>5.8</v>
      </c>
      <c r="H582" s="4">
        <v>846.0</v>
      </c>
      <c r="I582" s="6">
        <v>399.0</v>
      </c>
      <c r="J582" s="4">
        <v>1.3</v>
      </c>
      <c r="K582" s="7">
        <v>1599.0</v>
      </c>
      <c r="L582" s="4">
        <v>256000.0</v>
      </c>
      <c r="M582" s="8" t="str">
        <f t="shared" si="1"/>
        <v>Lower</v>
      </c>
      <c r="N582" s="4">
        <v>121000.0</v>
      </c>
      <c r="O582" s="4">
        <v>49.0</v>
      </c>
      <c r="P582" s="4">
        <v>1.1</v>
      </c>
      <c r="Q582" s="4" t="s">
        <v>28</v>
      </c>
      <c r="R582" s="4" t="s">
        <v>29</v>
      </c>
    </row>
    <row r="583" ht="15.75" customHeight="1">
      <c r="A583" s="4">
        <v>583.0</v>
      </c>
      <c r="B583" s="4" t="s">
        <v>829</v>
      </c>
      <c r="C583" s="4" t="s">
        <v>80</v>
      </c>
      <c r="D583" s="4" t="s">
        <v>20</v>
      </c>
      <c r="E583" s="4" t="s">
        <v>26</v>
      </c>
      <c r="F583" s="4" t="s">
        <v>88</v>
      </c>
      <c r="G583" s="4">
        <v>7.5</v>
      </c>
      <c r="H583" s="4">
        <v>119.0</v>
      </c>
      <c r="I583" s="6">
        <v>4739.0</v>
      </c>
      <c r="J583" s="4">
        <v>1.7</v>
      </c>
      <c r="K583" s="7">
        <v>11367.0</v>
      </c>
      <c r="L583" s="4">
        <v>211000.0</v>
      </c>
      <c r="M583" s="8" t="str">
        <f t="shared" si="1"/>
        <v>Lower</v>
      </c>
      <c r="N583" s="4">
        <v>8410000.0</v>
      </c>
      <c r="O583" s="4">
        <v>68.0</v>
      </c>
      <c r="P583" s="4">
        <v>5.7</v>
      </c>
      <c r="Q583" s="4" t="s">
        <v>29</v>
      </c>
      <c r="R583" s="4" t="s">
        <v>23</v>
      </c>
    </row>
    <row r="584" ht="15.75" customHeight="1">
      <c r="A584" s="4">
        <v>584.0</v>
      </c>
      <c r="B584" s="4" t="s">
        <v>830</v>
      </c>
      <c r="C584" s="4" t="s">
        <v>19</v>
      </c>
      <c r="D584" s="4" t="s">
        <v>20</v>
      </c>
      <c r="E584" s="4" t="s">
        <v>46</v>
      </c>
      <c r="F584" s="4" t="s">
        <v>423</v>
      </c>
      <c r="G584" s="4">
        <v>5.8</v>
      </c>
      <c r="H584" s="4">
        <v>333.0</v>
      </c>
      <c r="I584" s="6">
        <v>27261.0</v>
      </c>
      <c r="J584" s="4">
        <v>1.2</v>
      </c>
      <c r="K584" s="7">
        <v>10608.0</v>
      </c>
      <c r="L584" s="4">
        <v>503000.0</v>
      </c>
      <c r="M584" s="8" t="str">
        <f t="shared" si="1"/>
        <v>Mid</v>
      </c>
      <c r="N584" s="4">
        <v>4.11E7</v>
      </c>
      <c r="O584" s="4">
        <v>109.0</v>
      </c>
      <c r="P584" s="4">
        <v>4.8</v>
      </c>
      <c r="Q584" s="4" t="s">
        <v>40</v>
      </c>
      <c r="R584" s="4" t="s">
        <v>28</v>
      </c>
    </row>
    <row r="585" ht="15.75" customHeight="1">
      <c r="A585" s="4">
        <v>585.0</v>
      </c>
      <c r="B585" s="4" t="s">
        <v>831</v>
      </c>
      <c r="C585" s="4" t="s">
        <v>19</v>
      </c>
      <c r="D585" s="4" t="s">
        <v>20</v>
      </c>
      <c r="E585" s="4" t="s">
        <v>47</v>
      </c>
      <c r="F585" s="4" t="s">
        <v>64</v>
      </c>
      <c r="G585" s="4">
        <v>3.8</v>
      </c>
      <c r="H585" s="4">
        <v>561.0</v>
      </c>
      <c r="I585" s="6">
        <v>1917.0</v>
      </c>
      <c r="J585" s="4">
        <v>1.0</v>
      </c>
      <c r="K585" s="7">
        <v>1993.0</v>
      </c>
      <c r="L585" s="4">
        <v>337000.0</v>
      </c>
      <c r="M585" s="8" t="str">
        <f t="shared" si="1"/>
        <v>Lower</v>
      </c>
      <c r="N585" s="4">
        <v>1150000.0</v>
      </c>
      <c r="O585" s="4">
        <v>4.0</v>
      </c>
      <c r="P585" s="4">
        <v>3.0</v>
      </c>
      <c r="Q585" s="4" t="s">
        <v>40</v>
      </c>
      <c r="R585" s="4" t="s">
        <v>29</v>
      </c>
    </row>
    <row r="586" ht="15.75" customHeight="1">
      <c r="A586" s="4">
        <v>586.0</v>
      </c>
      <c r="B586" s="4" t="s">
        <v>832</v>
      </c>
      <c r="C586" s="4" t="s">
        <v>45</v>
      </c>
      <c r="D586" s="4" t="s">
        <v>20</v>
      </c>
      <c r="E586" s="4" t="s">
        <v>31</v>
      </c>
      <c r="F586" s="4" t="s">
        <v>267</v>
      </c>
      <c r="G586" s="4">
        <v>4.1</v>
      </c>
      <c r="H586" s="4">
        <v>348.0</v>
      </c>
      <c r="I586" s="6">
        <v>7162.0</v>
      </c>
      <c r="J586" s="4">
        <v>1.1</v>
      </c>
      <c r="K586" s="7">
        <v>3407.0</v>
      </c>
      <c r="L586" s="4">
        <v>326000.0</v>
      </c>
      <c r="M586" s="8" t="str">
        <f t="shared" si="1"/>
        <v>Lower</v>
      </c>
      <c r="N586" s="4">
        <v>6660000.0</v>
      </c>
      <c r="O586" s="4">
        <v>36.0</v>
      </c>
      <c r="P586" s="4">
        <v>2.2</v>
      </c>
      <c r="Q586" s="4" t="s">
        <v>36</v>
      </c>
      <c r="R586" s="4" t="s">
        <v>29</v>
      </c>
    </row>
    <row r="587" ht="15.75" customHeight="1">
      <c r="A587" s="4">
        <v>587.0</v>
      </c>
      <c r="B587" s="4" t="s">
        <v>833</v>
      </c>
      <c r="C587" s="4" t="s">
        <v>199</v>
      </c>
      <c r="D587" s="4" t="s">
        <v>20</v>
      </c>
      <c r="E587" s="4" t="s">
        <v>21</v>
      </c>
      <c r="F587" s="4" t="s">
        <v>49</v>
      </c>
      <c r="G587" s="4">
        <v>6.5</v>
      </c>
      <c r="H587" s="4">
        <v>635.0</v>
      </c>
      <c r="I587" s="6">
        <v>2882.0</v>
      </c>
      <c r="J587" s="4">
        <v>2.4</v>
      </c>
      <c r="K587" s="7">
        <v>6138.0</v>
      </c>
      <c r="L587" s="4">
        <v>598000.0</v>
      </c>
      <c r="M587" s="8" t="str">
        <f t="shared" si="1"/>
        <v>Mid</v>
      </c>
      <c r="N587" s="4">
        <v>2710000.0</v>
      </c>
      <c r="O587" s="4">
        <v>99.0</v>
      </c>
      <c r="P587" s="4">
        <v>4.6</v>
      </c>
      <c r="Q587" s="4" t="s">
        <v>28</v>
      </c>
      <c r="R587" s="4" t="s">
        <v>28</v>
      </c>
    </row>
    <row r="588" ht="15.75" customHeight="1">
      <c r="A588" s="4">
        <v>588.0</v>
      </c>
      <c r="B588" s="4" t="s">
        <v>834</v>
      </c>
      <c r="C588" s="4" t="s">
        <v>19</v>
      </c>
      <c r="D588" s="4" t="s">
        <v>20</v>
      </c>
      <c r="E588" s="4" t="s">
        <v>59</v>
      </c>
      <c r="F588" s="4" t="s">
        <v>835</v>
      </c>
      <c r="G588" s="4">
        <v>7.0</v>
      </c>
      <c r="H588" s="4">
        <v>165.0</v>
      </c>
      <c r="I588" s="6">
        <v>6495.0</v>
      </c>
      <c r="J588" s="4">
        <v>1.3</v>
      </c>
      <c r="K588" s="7">
        <v>12389.0</v>
      </c>
      <c r="L588" s="4">
        <v>299000.0</v>
      </c>
      <c r="M588" s="8" t="str">
        <f t="shared" si="1"/>
        <v>Lower</v>
      </c>
      <c r="N588" s="4">
        <v>1.18E7</v>
      </c>
      <c r="O588" s="4">
        <v>114.0</v>
      </c>
      <c r="P588" s="4">
        <v>5.6</v>
      </c>
      <c r="Q588" s="4" t="s">
        <v>23</v>
      </c>
      <c r="R588" s="4" t="s">
        <v>32</v>
      </c>
    </row>
    <row r="589" ht="15.75" customHeight="1">
      <c r="A589" s="4">
        <v>589.0</v>
      </c>
      <c r="B589" s="4" t="s">
        <v>836</v>
      </c>
      <c r="C589" s="4" t="s">
        <v>19</v>
      </c>
      <c r="D589" s="4" t="s">
        <v>20</v>
      </c>
      <c r="E589" s="4" t="s">
        <v>47</v>
      </c>
      <c r="F589" s="4" t="s">
        <v>837</v>
      </c>
      <c r="G589" s="4">
        <v>3.1</v>
      </c>
      <c r="H589" s="4">
        <v>496.0</v>
      </c>
      <c r="I589" s="6">
        <v>346.0</v>
      </c>
      <c r="J589" s="4">
        <v>1.1</v>
      </c>
      <c r="K589" s="7">
        <v>2158.0</v>
      </c>
      <c r="L589" s="4">
        <v>396000.0</v>
      </c>
      <c r="M589" s="8" t="str">
        <f t="shared" si="1"/>
        <v>Lower</v>
      </c>
      <c r="N589" s="4">
        <v>276000.0</v>
      </c>
      <c r="O589" s="4">
        <v>39.0</v>
      </c>
      <c r="P589" s="4">
        <v>3.2</v>
      </c>
      <c r="Q589" s="4" t="s">
        <v>29</v>
      </c>
      <c r="R589" s="4" t="s">
        <v>28</v>
      </c>
    </row>
    <row r="590" ht="15.75" customHeight="1">
      <c r="A590" s="4">
        <v>590.0</v>
      </c>
      <c r="B590" s="4" t="s">
        <v>838</v>
      </c>
      <c r="C590" s="4" t="s">
        <v>56</v>
      </c>
      <c r="D590" s="4" t="s">
        <v>20</v>
      </c>
      <c r="E590" s="4" t="s">
        <v>638</v>
      </c>
      <c r="G590" s="4">
        <v>5.3</v>
      </c>
      <c r="H590" s="4">
        <v>0.0</v>
      </c>
      <c r="I590" s="6">
        <v>0.0</v>
      </c>
      <c r="J590" s="4">
        <v>1.0</v>
      </c>
      <c r="K590" s="6">
        <v>11.0</v>
      </c>
      <c r="L590" s="4">
        <v>0.0</v>
      </c>
      <c r="M590" s="8" t="str">
        <f t="shared" si="1"/>
        <v>Uncertain</v>
      </c>
      <c r="N590" s="4">
        <v>0.0</v>
      </c>
      <c r="O590" s="4">
        <v>1.0</v>
      </c>
      <c r="P590" s="4">
        <v>0.4</v>
      </c>
      <c r="Q590" s="4" t="s">
        <v>28</v>
      </c>
      <c r="R590" s="4" t="s">
        <v>40</v>
      </c>
    </row>
    <row r="591" ht="15.75" customHeight="1">
      <c r="A591" s="4">
        <v>591.0</v>
      </c>
      <c r="B591" s="4" t="s">
        <v>839</v>
      </c>
      <c r="C591" s="4" t="s">
        <v>19</v>
      </c>
      <c r="D591" s="4" t="s">
        <v>20</v>
      </c>
      <c r="E591" s="4" t="s">
        <v>62</v>
      </c>
      <c r="F591" s="4" t="s">
        <v>47</v>
      </c>
      <c r="G591" s="4">
        <v>8.1</v>
      </c>
      <c r="H591" s="5">
        <v>1683.0</v>
      </c>
      <c r="I591" s="6">
        <v>27.42</v>
      </c>
      <c r="J591" s="4">
        <v>1.7</v>
      </c>
      <c r="K591" s="7">
        <v>14451.0</v>
      </c>
      <c r="L591" s="4">
        <v>2830000.0</v>
      </c>
      <c r="M591" s="8" t="str">
        <f t="shared" si="1"/>
        <v>Mid</v>
      </c>
      <c r="N591" s="4">
        <v>4.62E7</v>
      </c>
      <c r="O591" s="4">
        <v>136.0</v>
      </c>
      <c r="P591" s="4">
        <v>5.0</v>
      </c>
      <c r="Q591" s="4" t="s">
        <v>40</v>
      </c>
      <c r="R591" s="4" t="s">
        <v>28</v>
      </c>
    </row>
    <row r="592" ht="15.75" customHeight="1">
      <c r="A592" s="4">
        <v>592.0</v>
      </c>
      <c r="B592" s="4" t="s">
        <v>840</v>
      </c>
      <c r="C592" s="4" t="s">
        <v>80</v>
      </c>
      <c r="D592" s="4" t="s">
        <v>20</v>
      </c>
      <c r="E592" s="4" t="s">
        <v>108</v>
      </c>
      <c r="F592" s="4" t="s">
        <v>88</v>
      </c>
      <c r="G592" s="4">
        <v>19.8</v>
      </c>
      <c r="H592" s="4">
        <v>37.0</v>
      </c>
      <c r="I592" s="6">
        <v>0.0</v>
      </c>
      <c r="J592" s="4">
        <v>1.8</v>
      </c>
      <c r="K592" s="6">
        <v>119.0</v>
      </c>
      <c r="L592" s="4">
        <v>1500.0</v>
      </c>
      <c r="M592" s="8" t="str">
        <f t="shared" si="1"/>
        <v>Lower</v>
      </c>
      <c r="N592" s="4">
        <v>0.0</v>
      </c>
      <c r="O592" s="4">
        <v>2.0</v>
      </c>
      <c r="P592" s="4">
        <v>1.6</v>
      </c>
      <c r="Q592" s="4" t="s">
        <v>28</v>
      </c>
      <c r="R592" s="4" t="s">
        <v>23</v>
      </c>
    </row>
    <row r="593" ht="15.75" customHeight="1">
      <c r="A593" s="4">
        <v>593.0</v>
      </c>
      <c r="B593" s="4" t="s">
        <v>841</v>
      </c>
      <c r="C593" s="4" t="s">
        <v>19</v>
      </c>
      <c r="D593" s="4" t="s">
        <v>20</v>
      </c>
      <c r="E593" s="4" t="s">
        <v>842</v>
      </c>
      <c r="F593" s="4" t="s">
        <v>141</v>
      </c>
      <c r="G593" s="4">
        <v>6.1</v>
      </c>
      <c r="H593" s="4">
        <v>185.0</v>
      </c>
      <c r="I593" s="6">
        <v>4.0</v>
      </c>
      <c r="J593" s="4">
        <v>1.3</v>
      </c>
      <c r="K593" s="7">
        <v>3491.0</v>
      </c>
      <c r="L593" s="4">
        <v>89200.0</v>
      </c>
      <c r="M593" s="8" t="str">
        <f t="shared" si="1"/>
        <v>Lower</v>
      </c>
      <c r="N593" s="4">
        <v>7800.0</v>
      </c>
      <c r="O593" s="4">
        <v>51.0</v>
      </c>
      <c r="P593" s="4">
        <v>2.0</v>
      </c>
      <c r="Q593" s="4" t="s">
        <v>28</v>
      </c>
      <c r="R593" s="4" t="s">
        <v>40</v>
      </c>
    </row>
    <row r="594" ht="15.75" customHeight="1">
      <c r="A594" s="4">
        <v>594.0</v>
      </c>
      <c r="B594" s="4" t="s">
        <v>843</v>
      </c>
      <c r="C594" s="4" t="s">
        <v>56</v>
      </c>
      <c r="D594" s="4" t="s">
        <v>20</v>
      </c>
      <c r="E594" s="4" t="s">
        <v>638</v>
      </c>
      <c r="G594" s="4">
        <v>6.3</v>
      </c>
      <c r="H594" s="4">
        <v>1.0</v>
      </c>
      <c r="I594" s="6">
        <v>0.0</v>
      </c>
      <c r="J594" s="4">
        <v>1.0</v>
      </c>
      <c r="K594" s="6">
        <v>6.0</v>
      </c>
      <c r="L594" s="4">
        <v>1.0</v>
      </c>
      <c r="M594" s="8" t="str">
        <f t="shared" si="1"/>
        <v>Lower</v>
      </c>
      <c r="N594" s="4">
        <v>0.0</v>
      </c>
      <c r="O594" s="4">
        <v>1.0</v>
      </c>
      <c r="P594" s="4">
        <v>0.5</v>
      </c>
      <c r="Q594" s="4" t="s">
        <v>29</v>
      </c>
      <c r="R594" s="4" t="s">
        <v>29</v>
      </c>
    </row>
    <row r="595" ht="15.75" customHeight="1">
      <c r="A595" s="4">
        <v>595.0</v>
      </c>
      <c r="B595" s="4" t="s">
        <v>844</v>
      </c>
      <c r="C595" s="4" t="s">
        <v>54</v>
      </c>
      <c r="D595" s="4" t="s">
        <v>20</v>
      </c>
      <c r="E595" s="4" t="s">
        <v>414</v>
      </c>
      <c r="F595" s="4" t="s">
        <v>47</v>
      </c>
      <c r="G595" s="4">
        <v>6.0</v>
      </c>
      <c r="H595" s="4">
        <v>176.0</v>
      </c>
      <c r="I595" s="6">
        <v>15534.0</v>
      </c>
      <c r="J595" s="4">
        <v>2.1</v>
      </c>
      <c r="K595" s="7">
        <v>13583.0</v>
      </c>
      <c r="L595" s="4">
        <v>546000.0</v>
      </c>
      <c r="M595" s="8" t="str">
        <f t="shared" si="1"/>
        <v>Mid</v>
      </c>
      <c r="N595" s="4">
        <v>4.34E7</v>
      </c>
      <c r="O595" s="4">
        <v>558.0</v>
      </c>
      <c r="P595" s="4">
        <v>5.8</v>
      </c>
      <c r="Q595" s="4" t="s">
        <v>28</v>
      </c>
      <c r="R595" s="4" t="s">
        <v>28</v>
      </c>
    </row>
    <row r="596" ht="15.75" customHeight="1">
      <c r="A596" s="4">
        <v>596.0</v>
      </c>
      <c r="B596" s="4" t="s">
        <v>845</v>
      </c>
      <c r="C596" s="4" t="s">
        <v>39</v>
      </c>
      <c r="D596" s="4" t="s">
        <v>20</v>
      </c>
      <c r="E596" s="4" t="s">
        <v>21</v>
      </c>
      <c r="F596" s="4" t="s">
        <v>846</v>
      </c>
      <c r="G596" s="4">
        <v>4.4</v>
      </c>
      <c r="H596" s="4">
        <v>490.0</v>
      </c>
      <c r="I596" s="6">
        <v>5.16</v>
      </c>
      <c r="J596" s="4">
        <v>2.6</v>
      </c>
      <c r="K596" s="7">
        <v>5405.0</v>
      </c>
      <c r="L596" s="4">
        <v>572000.0</v>
      </c>
      <c r="M596" s="8" t="str">
        <f t="shared" si="1"/>
        <v>Mid</v>
      </c>
      <c r="N596" s="4">
        <v>6020000.0</v>
      </c>
      <c r="O596" s="4">
        <v>216.0</v>
      </c>
      <c r="P596" s="4">
        <v>3.6</v>
      </c>
      <c r="Q596" s="4" t="s">
        <v>24</v>
      </c>
      <c r="R596" s="4" t="s">
        <v>36</v>
      </c>
    </row>
    <row r="597" ht="15.75" customHeight="1">
      <c r="A597" s="4">
        <v>597.0</v>
      </c>
      <c r="B597" s="4" t="s">
        <v>847</v>
      </c>
      <c r="C597" s="4" t="s">
        <v>39</v>
      </c>
      <c r="D597" s="4" t="s">
        <v>20</v>
      </c>
      <c r="E597" s="4" t="s">
        <v>21</v>
      </c>
      <c r="F597" s="4" t="s">
        <v>283</v>
      </c>
      <c r="G597" s="4">
        <v>6.2</v>
      </c>
      <c r="H597" s="4">
        <v>616.0</v>
      </c>
      <c r="I597" s="6">
        <v>0.0</v>
      </c>
      <c r="J597" s="4">
        <v>1.0</v>
      </c>
      <c r="K597" s="7">
        <v>1407.0</v>
      </c>
      <c r="L597" s="4">
        <v>148000.0</v>
      </c>
      <c r="M597" s="8" t="str">
        <f t="shared" si="1"/>
        <v>Lower</v>
      </c>
      <c r="N597" s="4">
        <v>0.0</v>
      </c>
      <c r="O597" s="4">
        <v>2.0</v>
      </c>
      <c r="P597" s="4">
        <v>4.6</v>
      </c>
      <c r="Q597" s="4" t="s">
        <v>40</v>
      </c>
      <c r="R597" s="4" t="s">
        <v>29</v>
      </c>
    </row>
    <row r="598" ht="15.75" customHeight="1">
      <c r="A598" s="4">
        <v>598.0</v>
      </c>
      <c r="B598" s="4" t="s">
        <v>848</v>
      </c>
      <c r="C598" s="4" t="s">
        <v>39</v>
      </c>
      <c r="D598" s="4" t="s">
        <v>20</v>
      </c>
      <c r="E598" s="4" t="s">
        <v>21</v>
      </c>
      <c r="F598" s="4" t="s">
        <v>593</v>
      </c>
      <c r="G598" s="4">
        <v>4.2</v>
      </c>
      <c r="H598" s="4">
        <v>425.0</v>
      </c>
      <c r="I598" s="6">
        <v>171.0</v>
      </c>
      <c r="J598" s="4">
        <v>2.2</v>
      </c>
      <c r="K598" s="7">
        <v>3362.0</v>
      </c>
      <c r="L598" s="4">
        <v>330000.0</v>
      </c>
      <c r="M598" s="8" t="str">
        <f t="shared" si="1"/>
        <v>Lower</v>
      </c>
      <c r="N598" s="4">
        <v>133000.0</v>
      </c>
      <c r="O598" s="4">
        <v>227.0</v>
      </c>
      <c r="P598" s="4">
        <v>5.6</v>
      </c>
      <c r="Q598" s="4" t="s">
        <v>28</v>
      </c>
      <c r="R598" s="4" t="s">
        <v>24</v>
      </c>
    </row>
    <row r="599" ht="15.75" customHeight="1">
      <c r="A599" s="4">
        <v>599.0</v>
      </c>
      <c r="B599" s="4" t="s">
        <v>849</v>
      </c>
      <c r="C599" s="4" t="s">
        <v>39</v>
      </c>
      <c r="D599" s="4" t="s">
        <v>20</v>
      </c>
      <c r="E599" s="4" t="s">
        <v>357</v>
      </c>
      <c r="F599" s="4" t="s">
        <v>276</v>
      </c>
      <c r="G599" s="4">
        <v>6.3</v>
      </c>
      <c r="H599" s="4">
        <v>269.0</v>
      </c>
      <c r="I599" s="6">
        <v>4.9</v>
      </c>
      <c r="J599" s="4">
        <v>1.9</v>
      </c>
      <c r="K599" s="7">
        <v>11028.0</v>
      </c>
      <c r="L599" s="4">
        <v>450000.0</v>
      </c>
      <c r="M599" s="8" t="str">
        <f t="shared" si="1"/>
        <v>Lower</v>
      </c>
      <c r="N599" s="4">
        <v>8170000.0</v>
      </c>
      <c r="O599" s="4">
        <v>123.0</v>
      </c>
      <c r="P599" s="4">
        <v>4.4</v>
      </c>
      <c r="Q599" s="4" t="s">
        <v>23</v>
      </c>
      <c r="R599" s="4" t="s">
        <v>40</v>
      </c>
    </row>
    <row r="600" ht="15.75" customHeight="1">
      <c r="A600" s="4">
        <v>600.0</v>
      </c>
      <c r="B600" s="4" t="s">
        <v>850</v>
      </c>
      <c r="C600" s="4" t="s">
        <v>19</v>
      </c>
      <c r="D600" s="4" t="s">
        <v>20</v>
      </c>
      <c r="E600" s="4" t="s">
        <v>126</v>
      </c>
      <c r="F600" s="4" t="s">
        <v>851</v>
      </c>
      <c r="G600" s="4">
        <v>7.8</v>
      </c>
      <c r="H600" s="4">
        <v>150.0</v>
      </c>
      <c r="I600" s="6">
        <v>9068.0</v>
      </c>
      <c r="J600" s="4">
        <v>1.3</v>
      </c>
      <c r="K600" s="6">
        <v>19.8</v>
      </c>
      <c r="L600" s="4">
        <v>427000.0</v>
      </c>
      <c r="M600" s="8" t="str">
        <f t="shared" si="1"/>
        <v>Lower</v>
      </c>
      <c r="N600" s="4">
        <v>2.58E7</v>
      </c>
      <c r="O600" s="4">
        <v>156.0</v>
      </c>
      <c r="P600" s="4">
        <v>6.6</v>
      </c>
      <c r="Q600" s="4" t="s">
        <v>40</v>
      </c>
      <c r="R600" s="4" t="s">
        <v>40</v>
      </c>
    </row>
    <row r="601" ht="15.75" customHeight="1">
      <c r="A601" s="4">
        <v>601.0</v>
      </c>
      <c r="B601" s="4" t="s">
        <v>852</v>
      </c>
      <c r="C601" s="4" t="s">
        <v>19</v>
      </c>
      <c r="D601" s="4" t="s">
        <v>20</v>
      </c>
      <c r="E601" s="4" t="s">
        <v>853</v>
      </c>
      <c r="F601" s="16" t="s">
        <v>854</v>
      </c>
      <c r="G601" s="4">
        <v>8.4</v>
      </c>
      <c r="H601" s="4">
        <v>28.0</v>
      </c>
      <c r="I601" s="6">
        <v>6269.0</v>
      </c>
      <c r="J601" s="4">
        <v>1.4</v>
      </c>
      <c r="K601" s="7">
        <v>20644.0</v>
      </c>
      <c r="L601" s="4">
        <v>153000.0</v>
      </c>
      <c r="M601" s="8" t="str">
        <f t="shared" si="1"/>
        <v>Lower</v>
      </c>
      <c r="N601" s="4">
        <v>2.69E7</v>
      </c>
      <c r="O601" s="4">
        <v>397.0</v>
      </c>
      <c r="P601" s="4">
        <v>6.3</v>
      </c>
      <c r="Q601" s="4" t="s">
        <v>28</v>
      </c>
      <c r="R601" s="4" t="s">
        <v>28</v>
      </c>
    </row>
    <row r="602" ht="15.75" customHeight="1">
      <c r="A602" s="4">
        <v>602.0</v>
      </c>
      <c r="B602" s="4" t="s">
        <v>855</v>
      </c>
      <c r="C602" s="4" t="s">
        <v>80</v>
      </c>
      <c r="D602" s="4" t="s">
        <v>20</v>
      </c>
      <c r="E602" s="4" t="s">
        <v>49</v>
      </c>
      <c r="F602" s="4" t="s">
        <v>21</v>
      </c>
      <c r="G602" s="4">
        <v>15.4</v>
      </c>
      <c r="H602" s="4">
        <v>594.0</v>
      </c>
      <c r="I602" s="6">
        <v>23.4</v>
      </c>
      <c r="J602" s="4">
        <v>2.7</v>
      </c>
      <c r="K602" s="7">
        <v>16056.0</v>
      </c>
      <c r="L602" s="4">
        <v>641000.0</v>
      </c>
      <c r="M602" s="8" t="str">
        <f t="shared" si="1"/>
        <v>Mid</v>
      </c>
      <c r="N602" s="4">
        <v>2.53E7</v>
      </c>
      <c r="O602" s="4">
        <v>255.0</v>
      </c>
      <c r="P602" s="4">
        <v>5.5</v>
      </c>
      <c r="Q602" s="4" t="s">
        <v>32</v>
      </c>
      <c r="R602" s="4" t="s">
        <v>23</v>
      </c>
    </row>
    <row r="603" ht="15.75" customHeight="1">
      <c r="A603" s="4">
        <v>603.0</v>
      </c>
      <c r="B603" s="4" t="s">
        <v>856</v>
      </c>
      <c r="C603" s="4" t="s">
        <v>19</v>
      </c>
      <c r="D603" s="4" t="s">
        <v>20</v>
      </c>
      <c r="E603" s="4" t="s">
        <v>31</v>
      </c>
      <c r="F603" s="4" t="s">
        <v>46</v>
      </c>
      <c r="G603" s="4">
        <v>8.7</v>
      </c>
      <c r="H603" s="4">
        <v>398.0</v>
      </c>
      <c r="I603" s="6">
        <v>40331.0</v>
      </c>
      <c r="J603" s="4">
        <v>2.2</v>
      </c>
      <c r="K603" s="7">
        <v>20165.0</v>
      </c>
      <c r="L603" s="4">
        <v>1760000.0</v>
      </c>
      <c r="M603" s="8" t="str">
        <f t="shared" si="1"/>
        <v>Mid</v>
      </c>
      <c r="N603" s="4">
        <v>1.41E8</v>
      </c>
      <c r="O603" s="4">
        <v>275.0</v>
      </c>
      <c r="P603" s="4">
        <v>5.9</v>
      </c>
      <c r="Q603" s="4" t="s">
        <v>32</v>
      </c>
      <c r="R603" s="4" t="s">
        <v>36</v>
      </c>
    </row>
    <row r="604" ht="15.75" customHeight="1">
      <c r="A604" s="4">
        <v>604.0</v>
      </c>
      <c r="B604" s="4" t="s">
        <v>857</v>
      </c>
      <c r="C604" s="4" t="s">
        <v>19</v>
      </c>
      <c r="D604" s="4" t="s">
        <v>20</v>
      </c>
      <c r="E604" s="4" t="s">
        <v>327</v>
      </c>
      <c r="F604" s="4" t="s">
        <v>858</v>
      </c>
      <c r="G604" s="4">
        <v>4.7</v>
      </c>
      <c r="H604" s="5">
        <v>1239.0</v>
      </c>
      <c r="I604" s="6">
        <v>112386.0</v>
      </c>
      <c r="J604" s="4">
        <v>1.2</v>
      </c>
      <c r="K604" s="7">
        <v>6679.0</v>
      </c>
      <c r="L604" s="4">
        <v>1910000.0</v>
      </c>
      <c r="M604" s="8" t="str">
        <f t="shared" si="1"/>
        <v>Mid</v>
      </c>
      <c r="N604" s="4">
        <v>1.75E8</v>
      </c>
      <c r="O604" s="4">
        <v>59.0</v>
      </c>
      <c r="P604" s="4">
        <v>4.0</v>
      </c>
      <c r="Q604" s="4" t="s">
        <v>28</v>
      </c>
      <c r="R604" s="4" t="s">
        <v>28</v>
      </c>
    </row>
    <row r="605" ht="15.75" customHeight="1">
      <c r="A605" s="4">
        <v>605.0</v>
      </c>
      <c r="B605" s="4" t="s">
        <v>859</v>
      </c>
      <c r="C605" s="4" t="s">
        <v>80</v>
      </c>
      <c r="D605" s="4" t="s">
        <v>20</v>
      </c>
      <c r="E605" s="4" t="s">
        <v>21</v>
      </c>
      <c r="F605" s="4" t="s">
        <v>42</v>
      </c>
      <c r="G605" s="4">
        <v>3.5</v>
      </c>
      <c r="H605" s="4">
        <v>473.0</v>
      </c>
      <c r="I605" s="6">
        <v>991.0</v>
      </c>
      <c r="J605" s="4">
        <v>1.6</v>
      </c>
      <c r="K605" s="7">
        <v>4456.0</v>
      </c>
      <c r="L605" s="4">
        <v>607000.0</v>
      </c>
      <c r="M605" s="8" t="str">
        <f t="shared" si="1"/>
        <v>Mid</v>
      </c>
      <c r="N605" s="4">
        <v>1270000.0</v>
      </c>
      <c r="O605" s="4">
        <v>72.0</v>
      </c>
      <c r="P605" s="4">
        <v>5.5</v>
      </c>
      <c r="Q605" s="4" t="s">
        <v>29</v>
      </c>
      <c r="R605" s="4" t="s">
        <v>36</v>
      </c>
    </row>
    <row r="606" ht="15.75" customHeight="1">
      <c r="A606" s="4">
        <v>606.0</v>
      </c>
      <c r="B606" s="4" t="s">
        <v>860</v>
      </c>
      <c r="C606" s="4" t="s">
        <v>19</v>
      </c>
      <c r="D606" s="4" t="s">
        <v>20</v>
      </c>
      <c r="E606" s="4" t="s">
        <v>42</v>
      </c>
      <c r="F606" s="4" t="s">
        <v>598</v>
      </c>
      <c r="G606" s="4">
        <v>2.6</v>
      </c>
      <c r="H606" s="5">
        <v>1401.0</v>
      </c>
      <c r="I606" s="6">
        <v>4185.0</v>
      </c>
      <c r="J606" s="4">
        <v>1.0</v>
      </c>
      <c r="K606" s="6">
        <v>933.0</v>
      </c>
      <c r="L606" s="4">
        <v>525000.0</v>
      </c>
      <c r="M606" s="8" t="str">
        <f t="shared" si="1"/>
        <v>Mid</v>
      </c>
      <c r="N606" s="4">
        <v>1640000.0</v>
      </c>
      <c r="O606" s="4">
        <v>12.0</v>
      </c>
      <c r="P606" s="4">
        <v>0.9</v>
      </c>
      <c r="Q606" s="4" t="s">
        <v>24</v>
      </c>
      <c r="R606" s="4" t="s">
        <v>32</v>
      </c>
    </row>
    <row r="607" ht="15.75" customHeight="1">
      <c r="A607" s="4">
        <v>607.0</v>
      </c>
      <c r="B607" s="4" t="s">
        <v>861</v>
      </c>
      <c r="C607" s="4" t="s">
        <v>19</v>
      </c>
      <c r="D607" s="4" t="s">
        <v>20</v>
      </c>
      <c r="E607" s="4" t="s">
        <v>49</v>
      </c>
      <c r="F607" s="4" t="s">
        <v>47</v>
      </c>
      <c r="G607" s="4">
        <v>8.7</v>
      </c>
      <c r="H607" s="4">
        <v>196.0</v>
      </c>
      <c r="I607" s="6">
        <v>18.93</v>
      </c>
      <c r="J607" s="4">
        <v>1.4</v>
      </c>
      <c r="K607" s="7">
        <v>23045.0</v>
      </c>
      <c r="L607" s="4">
        <v>879000.0</v>
      </c>
      <c r="M607" s="8" t="str">
        <f t="shared" si="1"/>
        <v>Mid</v>
      </c>
      <c r="N607" s="4">
        <v>7.34E7</v>
      </c>
      <c r="O607" s="4">
        <v>181.0</v>
      </c>
      <c r="P607" s="4">
        <v>6.7</v>
      </c>
      <c r="Q607" s="4" t="s">
        <v>28</v>
      </c>
      <c r="R607" s="4" t="s">
        <v>29</v>
      </c>
    </row>
    <row r="608" ht="15.75" customHeight="1">
      <c r="A608" s="4">
        <v>608.0</v>
      </c>
      <c r="B608" s="4" t="s">
        <v>862</v>
      </c>
      <c r="C608" s="4" t="s">
        <v>19</v>
      </c>
      <c r="D608" s="4" t="s">
        <v>20</v>
      </c>
      <c r="E608" s="4" t="s">
        <v>263</v>
      </c>
      <c r="F608" s="4" t="s">
        <v>71</v>
      </c>
      <c r="G608" s="4">
        <v>4.3</v>
      </c>
      <c r="H608" s="4">
        <v>108.0</v>
      </c>
      <c r="I608" s="6">
        <v>37008.0</v>
      </c>
      <c r="J608" s="4">
        <v>1.1</v>
      </c>
      <c r="K608" s="6">
        <v>98.0</v>
      </c>
      <c r="L608" s="4">
        <v>2500.0</v>
      </c>
      <c r="M608" s="8" t="str">
        <f t="shared" si="1"/>
        <v>Lower</v>
      </c>
      <c r="N608" s="4">
        <v>852000.0</v>
      </c>
      <c r="O608" s="4">
        <v>2.0</v>
      </c>
      <c r="P608" s="4">
        <v>0.1</v>
      </c>
      <c r="Q608" s="4" t="s">
        <v>40</v>
      </c>
      <c r="R608" s="4" t="s">
        <v>40</v>
      </c>
    </row>
    <row r="609" ht="15.75" customHeight="1">
      <c r="A609" s="4">
        <v>609.0</v>
      </c>
      <c r="B609" s="4" t="s">
        <v>863</v>
      </c>
      <c r="C609" s="4" t="s">
        <v>19</v>
      </c>
      <c r="D609" s="4" t="s">
        <v>20</v>
      </c>
      <c r="E609" s="4" t="s">
        <v>31</v>
      </c>
      <c r="F609" s="4" t="s">
        <v>864</v>
      </c>
      <c r="G609" s="4">
        <v>7.0</v>
      </c>
      <c r="H609" s="4">
        <v>93.0</v>
      </c>
      <c r="I609" s="6">
        <v>10996.0</v>
      </c>
      <c r="J609" s="4">
        <v>1.7</v>
      </c>
      <c r="K609" s="7">
        <v>16291.0</v>
      </c>
      <c r="L609" s="4">
        <v>331000.0</v>
      </c>
      <c r="M609" s="8" t="str">
        <f t="shared" si="1"/>
        <v>Lower</v>
      </c>
      <c r="N609" s="4">
        <v>2.68E7</v>
      </c>
      <c r="O609" s="4">
        <v>506.0</v>
      </c>
      <c r="P609" s="4">
        <v>5.9</v>
      </c>
      <c r="Q609" s="4" t="s">
        <v>32</v>
      </c>
      <c r="R609" s="4" t="s">
        <v>28</v>
      </c>
    </row>
    <row r="610" ht="15.75" customHeight="1">
      <c r="A610" s="4">
        <v>610.0</v>
      </c>
      <c r="B610" s="4" t="s">
        <v>865</v>
      </c>
      <c r="C610" s="4" t="s">
        <v>80</v>
      </c>
      <c r="D610" s="4" t="s">
        <v>20</v>
      </c>
      <c r="E610" s="4" t="s">
        <v>88</v>
      </c>
      <c r="G610" s="4">
        <v>14.1</v>
      </c>
      <c r="H610" s="4">
        <v>-424.0</v>
      </c>
      <c r="I610" s="6">
        <v>0.0</v>
      </c>
      <c r="J610" s="4">
        <v>1.0</v>
      </c>
      <c r="K610" s="6">
        <v>56.0</v>
      </c>
      <c r="L610" s="4">
        <v>1.0</v>
      </c>
      <c r="M610" s="8" t="str">
        <f t="shared" si="1"/>
        <v>Lower</v>
      </c>
      <c r="N610" s="4">
        <v>0.0</v>
      </c>
      <c r="O610" s="4">
        <v>1.0</v>
      </c>
      <c r="P610" s="4">
        <v>2.3</v>
      </c>
      <c r="Q610" s="4" t="s">
        <v>40</v>
      </c>
      <c r="R610" s="4" t="s">
        <v>32</v>
      </c>
    </row>
    <row r="611" ht="15.75" customHeight="1">
      <c r="A611" s="4">
        <v>611.0</v>
      </c>
      <c r="B611" s="4" t="s">
        <v>866</v>
      </c>
      <c r="C611" s="4" t="s">
        <v>56</v>
      </c>
      <c r="D611" s="4" t="s">
        <v>20</v>
      </c>
      <c r="E611" s="4" t="s">
        <v>21</v>
      </c>
      <c r="F611" s="4" t="s">
        <v>57</v>
      </c>
      <c r="G611" s="4">
        <v>3.9</v>
      </c>
      <c r="H611" s="4">
        <v>271.0</v>
      </c>
      <c r="I611" s="6">
        <v>9997.0</v>
      </c>
      <c r="J611" s="4">
        <v>2.0</v>
      </c>
      <c r="K611" s="7">
        <v>8461.0</v>
      </c>
      <c r="L611" s="4">
        <v>528000.0</v>
      </c>
      <c r="M611" s="8" t="str">
        <f t="shared" si="1"/>
        <v>Mid</v>
      </c>
      <c r="N611" s="4">
        <v>2.01E7</v>
      </c>
      <c r="O611" s="4">
        <v>185.0</v>
      </c>
      <c r="P611" s="4">
        <v>5.3</v>
      </c>
      <c r="Q611" s="4" t="s">
        <v>40</v>
      </c>
      <c r="R611" s="4" t="s">
        <v>28</v>
      </c>
    </row>
    <row r="612" ht="15.75" customHeight="1">
      <c r="A612" s="4">
        <v>612.0</v>
      </c>
      <c r="B612" s="4" t="s">
        <v>867</v>
      </c>
      <c r="C612" s="4" t="s">
        <v>56</v>
      </c>
      <c r="D612" s="4" t="s">
        <v>20</v>
      </c>
      <c r="E612" s="4" t="s">
        <v>638</v>
      </c>
      <c r="G612" s="4">
        <v>5.3</v>
      </c>
      <c r="H612" s="4">
        <v>2.0</v>
      </c>
      <c r="I612" s="6">
        <v>0.0</v>
      </c>
      <c r="J612" s="4">
        <v>1.0</v>
      </c>
      <c r="K612" s="6">
        <v>11.0</v>
      </c>
      <c r="L612" s="4">
        <v>2.0</v>
      </c>
      <c r="M612" s="8" t="str">
        <f t="shared" si="1"/>
        <v>Lower</v>
      </c>
      <c r="N612" s="4">
        <v>0.0</v>
      </c>
      <c r="O612" s="4">
        <v>1.0</v>
      </c>
      <c r="P612" s="4">
        <v>0.6</v>
      </c>
      <c r="Q612" s="4" t="s">
        <v>36</v>
      </c>
      <c r="R612" s="4" t="s">
        <v>29</v>
      </c>
    </row>
    <row r="613" ht="15.75" customHeight="1">
      <c r="A613" s="4">
        <v>613.0</v>
      </c>
      <c r="B613" s="4" t="s">
        <v>868</v>
      </c>
      <c r="C613" s="4" t="s">
        <v>272</v>
      </c>
      <c r="D613" s="4" t="s">
        <v>20</v>
      </c>
      <c r="E613" s="4" t="s">
        <v>31</v>
      </c>
      <c r="F613" s="4" t="s">
        <v>21</v>
      </c>
      <c r="G613" s="4">
        <v>4.0</v>
      </c>
      <c r="H613" s="4">
        <v>183.0</v>
      </c>
      <c r="I613" s="6">
        <v>5867.0</v>
      </c>
      <c r="J613" s="4">
        <v>1.1</v>
      </c>
      <c r="K613" s="7">
        <v>4393.0</v>
      </c>
      <c r="L613" s="4">
        <v>217000.0</v>
      </c>
      <c r="M613" s="8" t="str">
        <f t="shared" si="1"/>
        <v>Lower</v>
      </c>
      <c r="N613" s="4">
        <v>6950000.0</v>
      </c>
      <c r="O613" s="4">
        <v>23.0</v>
      </c>
      <c r="P613" s="4">
        <v>3.1</v>
      </c>
      <c r="Q613" s="4" t="s">
        <v>40</v>
      </c>
      <c r="R613" s="4" t="s">
        <v>29</v>
      </c>
    </row>
    <row r="614" ht="15.75" customHeight="1">
      <c r="A614" s="4">
        <v>614.0</v>
      </c>
      <c r="B614" s="4" t="s">
        <v>869</v>
      </c>
      <c r="C614" s="4" t="s">
        <v>19</v>
      </c>
      <c r="D614" s="4" t="s">
        <v>20</v>
      </c>
      <c r="E614" s="4" t="s">
        <v>31</v>
      </c>
      <c r="F614" s="4" t="s">
        <v>141</v>
      </c>
      <c r="G614" s="4">
        <v>6.4</v>
      </c>
      <c r="H614" s="4">
        <v>404.0</v>
      </c>
      <c r="I614" s="6">
        <v>20691.0</v>
      </c>
      <c r="J614" s="4">
        <v>1.0</v>
      </c>
      <c r="K614" s="7">
        <v>12887.0</v>
      </c>
      <c r="L614" s="4">
        <v>841000.0</v>
      </c>
      <c r="M614" s="8" t="str">
        <f t="shared" si="1"/>
        <v>Mid</v>
      </c>
      <c r="N614" s="4">
        <v>4.3E7</v>
      </c>
      <c r="O614" s="4">
        <v>25.0</v>
      </c>
      <c r="P614" s="4">
        <v>5.2</v>
      </c>
      <c r="Q614" s="4" t="s">
        <v>28</v>
      </c>
      <c r="R614" s="4" t="s">
        <v>36</v>
      </c>
    </row>
    <row r="615" ht="15.75" customHeight="1">
      <c r="A615" s="4">
        <v>615.0</v>
      </c>
      <c r="B615" s="4" t="s">
        <v>870</v>
      </c>
      <c r="C615" s="4" t="s">
        <v>56</v>
      </c>
      <c r="D615" s="4" t="s">
        <v>20</v>
      </c>
      <c r="E615" s="4" t="s">
        <v>21</v>
      </c>
      <c r="F615" s="4" t="s">
        <v>42</v>
      </c>
      <c r="G615" s="4">
        <v>3.1</v>
      </c>
      <c r="H615" s="5">
        <v>2208.0</v>
      </c>
      <c r="I615" s="6">
        <v>0.0</v>
      </c>
      <c r="J615" s="4">
        <v>2.2</v>
      </c>
      <c r="K615" s="6">
        <v>945.0</v>
      </c>
      <c r="L615" s="4">
        <v>669000.0</v>
      </c>
      <c r="M615" s="8" t="str">
        <f t="shared" si="1"/>
        <v>Mid</v>
      </c>
      <c r="N615" s="4">
        <v>151.0</v>
      </c>
      <c r="O615" s="4">
        <v>183.0</v>
      </c>
      <c r="P615" s="4">
        <v>2.2</v>
      </c>
      <c r="Q615" s="4" t="s">
        <v>24</v>
      </c>
      <c r="R615" s="4" t="s">
        <v>32</v>
      </c>
    </row>
    <row r="616" ht="15.75" customHeight="1">
      <c r="A616" s="4">
        <v>616.0</v>
      </c>
      <c r="B616" s="4" t="s">
        <v>871</v>
      </c>
      <c r="C616" s="4" t="s">
        <v>19</v>
      </c>
      <c r="D616" s="4" t="s">
        <v>20</v>
      </c>
      <c r="E616" s="4" t="s">
        <v>21</v>
      </c>
      <c r="F616" s="4" t="s">
        <v>59</v>
      </c>
      <c r="G616" s="4">
        <v>3.6</v>
      </c>
      <c r="H616" s="5">
        <v>6449.0</v>
      </c>
      <c r="I616" s="6">
        <v>12778.0</v>
      </c>
      <c r="J616" s="4">
        <v>1.5</v>
      </c>
      <c r="K616" s="6">
        <v>192.0</v>
      </c>
      <c r="L616" s="4">
        <v>368000.0</v>
      </c>
      <c r="M616" s="8" t="str">
        <f t="shared" si="1"/>
        <v>Lower</v>
      </c>
      <c r="N616" s="4">
        <v>728000.0</v>
      </c>
      <c r="O616" s="4">
        <v>14.0</v>
      </c>
      <c r="P616" s="4">
        <v>0.3</v>
      </c>
      <c r="Q616" s="4" t="s">
        <v>32</v>
      </c>
      <c r="R616" s="4" t="s">
        <v>24</v>
      </c>
    </row>
    <row r="617" ht="15.75" customHeight="1">
      <c r="A617" s="4">
        <v>617.0</v>
      </c>
      <c r="B617" s="4" t="s">
        <v>872</v>
      </c>
      <c r="C617" s="4" t="s">
        <v>19</v>
      </c>
      <c r="D617" s="4" t="s">
        <v>20</v>
      </c>
      <c r="E617" s="4" t="s">
        <v>141</v>
      </c>
      <c r="F617" s="4" t="s">
        <v>69</v>
      </c>
      <c r="G617" s="4">
        <v>6.0</v>
      </c>
      <c r="H617" s="4">
        <v>158.0</v>
      </c>
      <c r="I617" s="6">
        <v>3159.0</v>
      </c>
      <c r="J617" s="4">
        <v>1.6</v>
      </c>
      <c r="K617" s="7">
        <v>9673.0</v>
      </c>
      <c r="L617" s="4">
        <v>234000.0</v>
      </c>
      <c r="M617" s="8" t="str">
        <f t="shared" si="1"/>
        <v>Lower</v>
      </c>
      <c r="N617" s="4">
        <v>4700000.0</v>
      </c>
      <c r="O617" s="4">
        <v>110.0</v>
      </c>
      <c r="P617" s="4">
        <v>4.5</v>
      </c>
      <c r="Q617" s="4" t="s">
        <v>32</v>
      </c>
      <c r="R617" s="4" t="s">
        <v>36</v>
      </c>
    </row>
    <row r="618" ht="15.75" customHeight="1">
      <c r="A618" s="4">
        <v>618.0</v>
      </c>
      <c r="B618" s="4" t="s">
        <v>873</v>
      </c>
      <c r="C618" s="4" t="s">
        <v>45</v>
      </c>
      <c r="D618" s="4" t="s">
        <v>20</v>
      </c>
      <c r="E618" s="4" t="s">
        <v>283</v>
      </c>
      <c r="F618" s="4" t="s">
        <v>21</v>
      </c>
      <c r="G618" s="4">
        <v>4.0</v>
      </c>
      <c r="H618" s="4">
        <v>151.0</v>
      </c>
      <c r="I618" s="6">
        <v>5751.0</v>
      </c>
      <c r="J618" s="4">
        <v>1.1</v>
      </c>
      <c r="K618" s="6">
        <v>9.73</v>
      </c>
      <c r="L618" s="4">
        <v>236000.0</v>
      </c>
      <c r="M618" s="8" t="str">
        <f t="shared" si="1"/>
        <v>Lower</v>
      </c>
      <c r="N618" s="4">
        <v>1.15E7</v>
      </c>
      <c r="O618" s="4">
        <v>65.0</v>
      </c>
      <c r="P618" s="4">
        <v>3.8</v>
      </c>
      <c r="Q618" s="4" t="s">
        <v>28</v>
      </c>
      <c r="R618" s="4" t="s">
        <v>29</v>
      </c>
    </row>
    <row r="619" ht="15.75" customHeight="1">
      <c r="A619" s="4">
        <v>619.0</v>
      </c>
      <c r="B619" s="4" t="s">
        <v>874</v>
      </c>
      <c r="C619" s="4" t="s">
        <v>54</v>
      </c>
      <c r="D619" s="4" t="s">
        <v>20</v>
      </c>
      <c r="E619" s="4" t="s">
        <v>21</v>
      </c>
      <c r="F619" s="4" t="s">
        <v>423</v>
      </c>
      <c r="G619" s="4">
        <v>5.8</v>
      </c>
      <c r="H619" s="4">
        <v>28.0</v>
      </c>
      <c r="I619" s="6">
        <v>4772.0</v>
      </c>
      <c r="J619" s="4">
        <v>1.3</v>
      </c>
      <c r="K619" s="7">
        <v>13512.0</v>
      </c>
      <c r="L619" s="4">
        <v>67600.0</v>
      </c>
      <c r="M619" s="8" t="str">
        <f t="shared" si="1"/>
        <v>Lower</v>
      </c>
      <c r="N619" s="4">
        <v>1.12E7</v>
      </c>
      <c r="O619" s="4">
        <v>335.0</v>
      </c>
      <c r="P619" s="4">
        <v>5.9</v>
      </c>
      <c r="Q619" s="4" t="s">
        <v>29</v>
      </c>
      <c r="R619" s="4" t="s">
        <v>29</v>
      </c>
    </row>
    <row r="620" ht="15.75" customHeight="1">
      <c r="A620" s="4">
        <v>620.0</v>
      </c>
      <c r="B620" s="4" t="s">
        <v>875</v>
      </c>
      <c r="C620" s="4" t="s">
        <v>56</v>
      </c>
      <c r="D620" s="4" t="s">
        <v>20</v>
      </c>
      <c r="E620" s="4" t="s">
        <v>49</v>
      </c>
      <c r="F620" s="4" t="s">
        <v>21</v>
      </c>
      <c r="G620" s="4">
        <v>4.0</v>
      </c>
      <c r="H620" s="5">
        <v>1167.0</v>
      </c>
      <c r="I620" s="6">
        <v>0.0</v>
      </c>
      <c r="J620" s="4">
        <v>2.1</v>
      </c>
      <c r="K620" s="6">
        <v>1.44</v>
      </c>
      <c r="L620" s="4">
        <v>454000.0</v>
      </c>
      <c r="M620" s="8" t="str">
        <f t="shared" si="1"/>
        <v>Lower</v>
      </c>
      <c r="N620" s="4">
        <v>0.0</v>
      </c>
      <c r="O620" s="4">
        <v>71.0</v>
      </c>
      <c r="P620" s="4">
        <v>3.8</v>
      </c>
      <c r="Q620" s="4" t="s">
        <v>24</v>
      </c>
      <c r="R620" s="4" t="s">
        <v>29</v>
      </c>
    </row>
    <row r="621" ht="15.75" customHeight="1">
      <c r="A621" s="4">
        <v>621.0</v>
      </c>
      <c r="B621" s="4" t="s">
        <v>876</v>
      </c>
      <c r="C621" s="4" t="s">
        <v>19</v>
      </c>
      <c r="D621" s="4" t="s">
        <v>20</v>
      </c>
      <c r="E621" s="4" t="s">
        <v>21</v>
      </c>
      <c r="F621" s="4" t="s">
        <v>95</v>
      </c>
      <c r="G621" s="4">
        <v>4.7</v>
      </c>
      <c r="H621" s="4">
        <v>540.0</v>
      </c>
      <c r="I621" s="6">
        <v>6655.0</v>
      </c>
      <c r="J621" s="4">
        <v>1.5</v>
      </c>
      <c r="K621" s="7">
        <v>4963.0</v>
      </c>
      <c r="L621" s="4">
        <v>616000.0</v>
      </c>
      <c r="M621" s="8" t="str">
        <f t="shared" si="1"/>
        <v>Mid</v>
      </c>
      <c r="N621" s="4">
        <v>7590000.0</v>
      </c>
      <c r="O621" s="4">
        <v>27.0</v>
      </c>
      <c r="P621" s="4">
        <v>4.2</v>
      </c>
      <c r="Q621" s="4" t="s">
        <v>36</v>
      </c>
      <c r="R621" s="4" t="s">
        <v>29</v>
      </c>
    </row>
    <row r="622" ht="15.75" customHeight="1">
      <c r="A622" s="4">
        <v>622.0</v>
      </c>
      <c r="B622" s="4" t="s">
        <v>877</v>
      </c>
      <c r="C622" s="4" t="s">
        <v>19</v>
      </c>
      <c r="D622" s="4" t="s">
        <v>20</v>
      </c>
      <c r="E622" s="4" t="s">
        <v>21</v>
      </c>
      <c r="F622" s="4" t="s">
        <v>878</v>
      </c>
      <c r="G622" s="4">
        <v>5.2</v>
      </c>
      <c r="H622" s="5">
        <v>1398.0</v>
      </c>
      <c r="I622" s="6">
        <v>0.0</v>
      </c>
      <c r="J622" s="4">
        <v>1.9</v>
      </c>
      <c r="K622" s="6">
        <v>841.0</v>
      </c>
      <c r="L622" s="4">
        <v>218000.0</v>
      </c>
      <c r="M622" s="8" t="str">
        <f t="shared" si="1"/>
        <v>Lower</v>
      </c>
      <c r="N622" s="4">
        <v>0.0</v>
      </c>
      <c r="O622" s="4">
        <v>45.0</v>
      </c>
      <c r="P622" s="4">
        <v>5.0</v>
      </c>
      <c r="Q622" s="4" t="s">
        <v>32</v>
      </c>
      <c r="R622" s="4" t="s">
        <v>36</v>
      </c>
    </row>
    <row r="623" ht="15.75" customHeight="1">
      <c r="A623" s="4">
        <v>623.0</v>
      </c>
      <c r="B623" s="4" t="s">
        <v>879</v>
      </c>
      <c r="C623" s="4" t="s">
        <v>39</v>
      </c>
      <c r="D623" s="4" t="s">
        <v>20</v>
      </c>
      <c r="E623" s="4" t="s">
        <v>21</v>
      </c>
      <c r="F623" s="4" t="s">
        <v>59</v>
      </c>
      <c r="G623" s="4">
        <v>5.6</v>
      </c>
      <c r="H623" s="14">
        <v>1.63</v>
      </c>
      <c r="I623" s="6">
        <v>46649.0</v>
      </c>
      <c r="J623" s="4">
        <v>1.9</v>
      </c>
      <c r="K623" s="7">
        <v>11573.0</v>
      </c>
      <c r="L623" s="4">
        <v>3220000.0</v>
      </c>
      <c r="M623" s="8" t="str">
        <f t="shared" si="1"/>
        <v>Higher</v>
      </c>
      <c r="N623" s="4">
        <v>9.22E7</v>
      </c>
      <c r="O623" s="4">
        <v>163.0</v>
      </c>
      <c r="P623" s="4">
        <v>5.3</v>
      </c>
      <c r="Q623" s="4" t="s">
        <v>36</v>
      </c>
      <c r="R623" s="4" t="s">
        <v>36</v>
      </c>
    </row>
    <row r="624" ht="15.75" customHeight="1">
      <c r="A624" s="4">
        <v>624.0</v>
      </c>
      <c r="B624" s="4" t="s">
        <v>880</v>
      </c>
      <c r="C624" s="4" t="s">
        <v>54</v>
      </c>
      <c r="D624" s="4" t="s">
        <v>20</v>
      </c>
      <c r="E624" s="4" t="s">
        <v>119</v>
      </c>
      <c r="F624" s="4" t="s">
        <v>119</v>
      </c>
      <c r="G624" s="4">
        <v>2.9</v>
      </c>
      <c r="H624" s="4">
        <v>247.0</v>
      </c>
      <c r="I624" s="6">
        <v>15787.0</v>
      </c>
      <c r="J624" s="4">
        <v>1.1</v>
      </c>
      <c r="K624" s="6">
        <v>975.0</v>
      </c>
      <c r="L624" s="4">
        <v>90200.0</v>
      </c>
      <c r="M624" s="8" t="str">
        <f t="shared" si="1"/>
        <v>Lower</v>
      </c>
      <c r="N624" s="4">
        <v>5620000.0</v>
      </c>
      <c r="O624" s="4">
        <v>8.0</v>
      </c>
      <c r="P624" s="4">
        <v>1.8</v>
      </c>
      <c r="Q624" s="4" t="s">
        <v>40</v>
      </c>
      <c r="R624" s="4" t="s">
        <v>40</v>
      </c>
    </row>
    <row r="625" ht="15.75" customHeight="1">
      <c r="A625" s="4">
        <v>625.0</v>
      </c>
      <c r="B625" s="4" t="s">
        <v>881</v>
      </c>
      <c r="C625" s="4" t="s">
        <v>80</v>
      </c>
      <c r="D625" s="4" t="s">
        <v>20</v>
      </c>
      <c r="E625" s="4" t="s">
        <v>31</v>
      </c>
      <c r="F625" s="4" t="s">
        <v>21</v>
      </c>
      <c r="G625" s="4">
        <v>5.3</v>
      </c>
      <c r="H625" s="5">
        <v>1398.0</v>
      </c>
      <c r="I625" s="6">
        <v>81549.0</v>
      </c>
      <c r="J625" s="4">
        <v>1.8</v>
      </c>
      <c r="K625" s="7">
        <v>8884.0</v>
      </c>
      <c r="L625" s="4">
        <v>1840000.0</v>
      </c>
      <c r="M625" s="8" t="str">
        <f t="shared" si="1"/>
        <v>Mid</v>
      </c>
      <c r="N625" s="4">
        <v>1.07E8</v>
      </c>
      <c r="O625" s="4">
        <v>79.0</v>
      </c>
      <c r="P625" s="4">
        <v>4.2</v>
      </c>
      <c r="Q625" s="4" t="s">
        <v>28</v>
      </c>
      <c r="R625" s="4" t="s">
        <v>28</v>
      </c>
    </row>
    <row r="626" ht="15.75" customHeight="1">
      <c r="A626" s="4">
        <v>626.0</v>
      </c>
      <c r="B626" s="4" t="s">
        <v>882</v>
      </c>
      <c r="C626" s="4" t="s">
        <v>19</v>
      </c>
      <c r="D626" s="4" t="s">
        <v>20</v>
      </c>
      <c r="E626" s="4" t="s">
        <v>263</v>
      </c>
      <c r="F626" s="4" t="s">
        <v>883</v>
      </c>
      <c r="G626" s="4">
        <v>2.3</v>
      </c>
      <c r="H626" s="4">
        <v>5.0</v>
      </c>
      <c r="I626" s="6">
        <v>730.0</v>
      </c>
      <c r="J626" s="4">
        <v>1.1</v>
      </c>
      <c r="K626" s="6">
        <v>1.09</v>
      </c>
      <c r="L626" s="4">
        <v>2400.0</v>
      </c>
      <c r="M626" s="8" t="str">
        <f t="shared" si="1"/>
        <v>Lower</v>
      </c>
      <c r="N626" s="4">
        <v>348000.0</v>
      </c>
      <c r="O626" s="4">
        <v>76.0</v>
      </c>
      <c r="P626" s="4">
        <v>2.2</v>
      </c>
      <c r="Q626" s="4" t="s">
        <v>40</v>
      </c>
      <c r="R626" s="4" t="s">
        <v>40</v>
      </c>
    </row>
    <row r="627" ht="15.75" customHeight="1">
      <c r="A627" s="4">
        <v>627.0</v>
      </c>
      <c r="B627" s="4" t="s">
        <v>884</v>
      </c>
      <c r="C627" s="4" t="s">
        <v>45</v>
      </c>
      <c r="D627" s="4" t="s">
        <v>20</v>
      </c>
      <c r="E627" s="4" t="s">
        <v>95</v>
      </c>
      <c r="F627" s="4" t="s">
        <v>47</v>
      </c>
      <c r="G627" s="4">
        <v>4.3</v>
      </c>
      <c r="H627" s="4">
        <v>293.0</v>
      </c>
      <c r="I627" s="6">
        <v>3634.0</v>
      </c>
      <c r="J627" s="4">
        <v>1.6</v>
      </c>
      <c r="K627" s="7">
        <v>4625.0</v>
      </c>
      <c r="L627" s="4">
        <v>298000.0</v>
      </c>
      <c r="M627" s="8" t="str">
        <f t="shared" si="1"/>
        <v>Lower</v>
      </c>
      <c r="N627" s="4">
        <v>3570000.0</v>
      </c>
      <c r="O627" s="4">
        <v>93.0</v>
      </c>
      <c r="P627" s="4">
        <v>3.0</v>
      </c>
      <c r="Q627" s="4" t="s">
        <v>28</v>
      </c>
      <c r="R627" s="4" t="s">
        <v>24</v>
      </c>
    </row>
    <row r="628" ht="15.75" customHeight="1">
      <c r="A628" s="4">
        <v>628.0</v>
      </c>
      <c r="B628" s="4" t="s">
        <v>885</v>
      </c>
      <c r="C628" s="4" t="s">
        <v>19</v>
      </c>
      <c r="D628" s="4" t="s">
        <v>20</v>
      </c>
      <c r="E628" s="4" t="s">
        <v>336</v>
      </c>
      <c r="F628" s="4" t="s">
        <v>370</v>
      </c>
      <c r="G628" s="4">
        <v>7.5</v>
      </c>
      <c r="H628" s="4">
        <v>138.0</v>
      </c>
      <c r="I628" s="6">
        <v>9181.0</v>
      </c>
      <c r="J628" s="4">
        <v>1.0</v>
      </c>
      <c r="K628" s="7">
        <v>16166.0</v>
      </c>
      <c r="L628" s="4">
        <v>331000.0</v>
      </c>
      <c r="M628" s="8" t="str">
        <f t="shared" si="1"/>
        <v>Lower</v>
      </c>
      <c r="N628" s="4">
        <v>2.18E7</v>
      </c>
      <c r="O628" s="4">
        <v>3.0</v>
      </c>
      <c r="P628" s="4">
        <v>5.5</v>
      </c>
      <c r="Q628" s="4" t="s">
        <v>28</v>
      </c>
      <c r="R628" s="4" t="s">
        <v>24</v>
      </c>
    </row>
    <row r="629" ht="15.75" customHeight="1">
      <c r="A629" s="4">
        <v>629.0</v>
      </c>
      <c r="B629" s="4" t="s">
        <v>886</v>
      </c>
      <c r="C629" s="4" t="s">
        <v>80</v>
      </c>
      <c r="D629" s="4" t="s">
        <v>20</v>
      </c>
      <c r="E629" s="4" t="s">
        <v>47</v>
      </c>
      <c r="F629" s="4" t="s">
        <v>267</v>
      </c>
      <c r="G629" s="4">
        <v>8.0</v>
      </c>
      <c r="H629" s="4">
        <v>297.0</v>
      </c>
      <c r="I629" s="6">
        <v>359.0</v>
      </c>
      <c r="J629" s="4">
        <v>1.6</v>
      </c>
      <c r="K629" s="7">
        <v>8152.0</v>
      </c>
      <c r="L629" s="4">
        <v>296000.0</v>
      </c>
      <c r="M629" s="8" t="str">
        <f t="shared" si="1"/>
        <v>Lower</v>
      </c>
      <c r="N629" s="4">
        <v>359000.0</v>
      </c>
      <c r="O629" s="4">
        <v>217.0</v>
      </c>
      <c r="P629" s="4">
        <v>3.2</v>
      </c>
      <c r="Q629" s="4" t="s">
        <v>36</v>
      </c>
      <c r="R629" s="4" t="s">
        <v>28</v>
      </c>
    </row>
    <row r="630" ht="15.75" customHeight="1">
      <c r="A630" s="4">
        <v>630.0</v>
      </c>
      <c r="B630" s="4" t="s">
        <v>887</v>
      </c>
      <c r="C630" s="4" t="s">
        <v>45</v>
      </c>
      <c r="D630" s="4" t="s">
        <v>20</v>
      </c>
      <c r="E630" s="4" t="s">
        <v>31</v>
      </c>
      <c r="F630" s="4" t="s">
        <v>139</v>
      </c>
      <c r="G630" s="4">
        <v>5.3</v>
      </c>
      <c r="H630" s="4">
        <v>151.0</v>
      </c>
      <c r="I630" s="6">
        <v>4598.0</v>
      </c>
      <c r="J630" s="4">
        <v>1.0</v>
      </c>
      <c r="K630" s="7">
        <v>6063.0</v>
      </c>
      <c r="L630" s="4">
        <v>201000.0</v>
      </c>
      <c r="M630" s="8" t="str">
        <f t="shared" si="1"/>
        <v>Lower</v>
      </c>
      <c r="N630" s="4">
        <v>6130000.0</v>
      </c>
      <c r="O630" s="4">
        <v>15.0</v>
      </c>
      <c r="P630" s="4">
        <v>3.2</v>
      </c>
      <c r="Q630" s="4" t="s">
        <v>36</v>
      </c>
      <c r="R630" s="4" t="s">
        <v>36</v>
      </c>
    </row>
    <row r="631" ht="15.75" customHeight="1">
      <c r="A631" s="4">
        <v>631.0</v>
      </c>
      <c r="B631" s="4" t="s">
        <v>888</v>
      </c>
      <c r="C631" s="4" t="s">
        <v>199</v>
      </c>
      <c r="D631" s="4" t="s">
        <v>20</v>
      </c>
      <c r="E631" s="4" t="s">
        <v>21</v>
      </c>
      <c r="F631" s="4" t="s">
        <v>49</v>
      </c>
      <c r="G631" s="4">
        <v>5.8</v>
      </c>
      <c r="H631" s="4">
        <v>694.0</v>
      </c>
      <c r="I631" s="6">
        <v>550.0</v>
      </c>
      <c r="J631" s="4">
        <v>1.6</v>
      </c>
      <c r="K631" s="7">
        <v>1724.0</v>
      </c>
      <c r="L631" s="4">
        <v>231000.0</v>
      </c>
      <c r="M631" s="8" t="str">
        <f t="shared" si="1"/>
        <v>Lower</v>
      </c>
      <c r="N631" s="4">
        <v>183000.0</v>
      </c>
      <c r="O631" s="4">
        <v>34.0</v>
      </c>
      <c r="P631" s="4">
        <v>1.7</v>
      </c>
      <c r="Q631" s="4" t="s">
        <v>29</v>
      </c>
      <c r="R631" s="4" t="s">
        <v>24</v>
      </c>
    </row>
    <row r="632" ht="15.75" customHeight="1">
      <c r="A632" s="4">
        <v>632.0</v>
      </c>
      <c r="B632" s="4" t="s">
        <v>889</v>
      </c>
      <c r="C632" s="4" t="s">
        <v>19</v>
      </c>
      <c r="D632" s="4" t="s">
        <v>20</v>
      </c>
      <c r="E632" s="4" t="s">
        <v>645</v>
      </c>
      <c r="G632" s="4">
        <v>23.9</v>
      </c>
      <c r="H632" s="4">
        <v>371.0</v>
      </c>
      <c r="I632" s="6">
        <v>0.0</v>
      </c>
      <c r="J632" s="4">
        <v>1.0</v>
      </c>
      <c r="K632" s="7">
        <v>10655.0</v>
      </c>
      <c r="L632" s="4">
        <v>85900.0</v>
      </c>
      <c r="M632" s="8" t="str">
        <f t="shared" si="1"/>
        <v>Lower</v>
      </c>
      <c r="N632" s="4">
        <v>0.0</v>
      </c>
      <c r="O632" s="4">
        <v>1.0</v>
      </c>
      <c r="P632" s="4">
        <v>7.0</v>
      </c>
      <c r="Q632" s="4" t="s">
        <v>32</v>
      </c>
      <c r="R632" s="4" t="s">
        <v>36</v>
      </c>
    </row>
    <row r="633" ht="15.75" customHeight="1">
      <c r="A633" s="4">
        <v>633.0</v>
      </c>
      <c r="B633" s="4" t="s">
        <v>890</v>
      </c>
      <c r="C633" s="4" t="s">
        <v>19</v>
      </c>
      <c r="D633" s="4" t="s">
        <v>20</v>
      </c>
      <c r="E633" s="4" t="s">
        <v>126</v>
      </c>
      <c r="F633" s="4" t="s">
        <v>509</v>
      </c>
      <c r="G633" s="4">
        <v>7.2</v>
      </c>
      <c r="H633" s="4">
        <v>170.0</v>
      </c>
      <c r="I633" s="6">
        <v>4904.0</v>
      </c>
      <c r="J633" s="4">
        <v>1.1</v>
      </c>
      <c r="K633" s="7">
        <v>15497.0</v>
      </c>
      <c r="L633" s="4">
        <v>390000.0</v>
      </c>
      <c r="M633" s="8" t="str">
        <f t="shared" si="1"/>
        <v>Lower</v>
      </c>
      <c r="N633" s="4">
        <v>1.12E7</v>
      </c>
      <c r="O633" s="4">
        <v>77.0</v>
      </c>
      <c r="P633" s="4">
        <v>6.1</v>
      </c>
      <c r="Q633" s="4" t="s">
        <v>36</v>
      </c>
      <c r="R633" s="4" t="s">
        <v>29</v>
      </c>
    </row>
    <row r="634" ht="15.75" customHeight="1">
      <c r="A634" s="4">
        <v>634.0</v>
      </c>
      <c r="B634" s="4" t="s">
        <v>891</v>
      </c>
      <c r="C634" s="4" t="s">
        <v>19</v>
      </c>
      <c r="D634" s="4" t="s">
        <v>20</v>
      </c>
      <c r="E634" s="4" t="s">
        <v>242</v>
      </c>
      <c r="F634" s="4" t="s">
        <v>739</v>
      </c>
      <c r="G634" s="4">
        <v>9.8</v>
      </c>
      <c r="H634" s="4">
        <v>115.0</v>
      </c>
      <c r="I634" s="6">
        <v>12454.0</v>
      </c>
      <c r="J634" s="4">
        <v>1.1</v>
      </c>
      <c r="K634" s="7">
        <v>23204.0</v>
      </c>
      <c r="L634" s="4">
        <v>432000.0</v>
      </c>
      <c r="M634" s="8" t="str">
        <f t="shared" si="1"/>
        <v>Lower</v>
      </c>
      <c r="N634" s="4">
        <v>4.82E7</v>
      </c>
      <c r="O634" s="4">
        <v>111.0</v>
      </c>
      <c r="P634" s="4">
        <v>6.7</v>
      </c>
      <c r="Q634" s="4" t="s">
        <v>23</v>
      </c>
      <c r="R634" s="4" t="s">
        <v>29</v>
      </c>
    </row>
    <row r="635" ht="15.75" customHeight="1">
      <c r="A635" s="4">
        <v>635.0</v>
      </c>
      <c r="B635" s="4" t="s">
        <v>892</v>
      </c>
      <c r="C635" s="4" t="s">
        <v>45</v>
      </c>
      <c r="D635" s="4" t="s">
        <v>20</v>
      </c>
      <c r="E635" s="4" t="s">
        <v>21</v>
      </c>
      <c r="F635" s="4" t="s">
        <v>252</v>
      </c>
      <c r="G635" s="4">
        <v>7.7</v>
      </c>
      <c r="H635" s="4">
        <v>53.0</v>
      </c>
      <c r="I635" s="6">
        <v>6913.0</v>
      </c>
      <c r="J635" s="4">
        <v>1.5</v>
      </c>
      <c r="K635" s="7">
        <v>15535.0</v>
      </c>
      <c r="L635" s="4">
        <v>109000.0</v>
      </c>
      <c r="M635" s="8" t="str">
        <f t="shared" si="1"/>
        <v>Lower</v>
      </c>
      <c r="N635" s="4">
        <v>1.42E7</v>
      </c>
      <c r="O635" s="4">
        <v>631.0</v>
      </c>
      <c r="P635" s="4">
        <v>6.1</v>
      </c>
      <c r="Q635" s="4" t="s">
        <v>29</v>
      </c>
      <c r="R635" s="4" t="s">
        <v>29</v>
      </c>
    </row>
    <row r="636" ht="15.75" customHeight="1">
      <c r="A636" s="4">
        <v>636.0</v>
      </c>
      <c r="B636" s="4" t="s">
        <v>893</v>
      </c>
      <c r="C636" s="4" t="s">
        <v>56</v>
      </c>
      <c r="D636" s="4" t="s">
        <v>20</v>
      </c>
      <c r="E636" s="4" t="s">
        <v>638</v>
      </c>
      <c r="G636" s="4">
        <v>16.3</v>
      </c>
      <c r="H636" s="4">
        <v>12.0</v>
      </c>
      <c r="I636" s="6">
        <v>0.0</v>
      </c>
      <c r="J636" s="4">
        <v>1.0</v>
      </c>
      <c r="K636" s="6">
        <v>65.0</v>
      </c>
      <c r="L636" s="4">
        <v>23.0</v>
      </c>
      <c r="M636" s="8" t="str">
        <f t="shared" si="1"/>
        <v>Lower</v>
      </c>
      <c r="N636" s="4">
        <v>0.0</v>
      </c>
      <c r="O636" s="4">
        <v>1.0</v>
      </c>
      <c r="P636" s="4">
        <v>2.5</v>
      </c>
      <c r="Q636" s="4" t="s">
        <v>32</v>
      </c>
      <c r="R636" s="4" t="s">
        <v>24</v>
      </c>
    </row>
    <row r="637" ht="15.75" customHeight="1">
      <c r="A637" s="4">
        <v>637.0</v>
      </c>
      <c r="B637" s="4" t="s">
        <v>894</v>
      </c>
      <c r="C637" s="4" t="s">
        <v>19</v>
      </c>
      <c r="D637" s="4" t="s">
        <v>20</v>
      </c>
      <c r="E637" s="4" t="s">
        <v>95</v>
      </c>
      <c r="F637" s="4" t="s">
        <v>314</v>
      </c>
      <c r="G637" s="4">
        <v>6.2</v>
      </c>
      <c r="H637" s="4">
        <v>402.0</v>
      </c>
      <c r="I637" s="6">
        <v>973.0</v>
      </c>
      <c r="J637" s="4">
        <v>1.1</v>
      </c>
      <c r="K637" s="7">
        <v>6473.0</v>
      </c>
      <c r="L637" s="4">
        <v>428000.0</v>
      </c>
      <c r="M637" s="8" t="str">
        <f t="shared" si="1"/>
        <v>Lower</v>
      </c>
      <c r="N637" s="4">
        <v>1040000.0</v>
      </c>
      <c r="O637" s="4">
        <v>18.0</v>
      </c>
      <c r="P637" s="4">
        <v>5.6</v>
      </c>
      <c r="Q637" s="4" t="s">
        <v>29</v>
      </c>
      <c r="R637" s="4" t="s">
        <v>29</v>
      </c>
    </row>
    <row r="638" ht="15.75" customHeight="1">
      <c r="A638" s="4">
        <v>638.0</v>
      </c>
      <c r="B638" s="4" t="s">
        <v>895</v>
      </c>
      <c r="C638" s="4" t="s">
        <v>80</v>
      </c>
      <c r="D638" s="4" t="s">
        <v>20</v>
      </c>
      <c r="E638" s="4" t="s">
        <v>31</v>
      </c>
      <c r="F638" s="4" t="s">
        <v>47</v>
      </c>
      <c r="G638" s="4">
        <v>4.0</v>
      </c>
      <c r="H638" s="4">
        <v>862.0</v>
      </c>
      <c r="I638" s="6">
        <v>10706.0</v>
      </c>
      <c r="J638" s="4">
        <v>1.2</v>
      </c>
      <c r="K638" s="7">
        <v>1923.0</v>
      </c>
      <c r="L638" s="4">
        <v>334000.0</v>
      </c>
      <c r="M638" s="8" t="str">
        <f t="shared" si="1"/>
        <v>Lower</v>
      </c>
      <c r="N638" s="4">
        <v>4150000.0</v>
      </c>
      <c r="O638" s="4">
        <v>21.0</v>
      </c>
      <c r="P638" s="4">
        <v>1.2</v>
      </c>
      <c r="Q638" s="4" t="s">
        <v>32</v>
      </c>
      <c r="R638" s="4" t="s">
        <v>29</v>
      </c>
    </row>
    <row r="639" ht="15.75" customHeight="1">
      <c r="A639" s="4">
        <v>639.0</v>
      </c>
      <c r="B639" s="4" t="s">
        <v>896</v>
      </c>
      <c r="C639" s="4" t="s">
        <v>54</v>
      </c>
      <c r="D639" s="4" t="s">
        <v>20</v>
      </c>
      <c r="E639" s="4" t="s">
        <v>141</v>
      </c>
      <c r="F639" s="4" t="s">
        <v>31</v>
      </c>
      <c r="G639" s="4">
        <v>4.8</v>
      </c>
      <c r="H639" s="4">
        <v>255.0</v>
      </c>
      <c r="I639" s="6">
        <v>11892.0</v>
      </c>
      <c r="J639" s="4">
        <v>1.9</v>
      </c>
      <c r="K639" s="7">
        <v>8609.0</v>
      </c>
      <c r="L639" s="4">
        <v>479000.0</v>
      </c>
      <c r="M639" s="8" t="str">
        <f t="shared" si="1"/>
        <v>Lower</v>
      </c>
      <c r="N639" s="4">
        <v>2.23E7</v>
      </c>
      <c r="O639" s="4">
        <v>468.0</v>
      </c>
      <c r="P639" s="4">
        <v>5.1</v>
      </c>
      <c r="Q639" s="4" t="s">
        <v>29</v>
      </c>
      <c r="R639" s="4" t="s">
        <v>29</v>
      </c>
    </row>
    <row r="640" ht="15.75" customHeight="1">
      <c r="A640" s="4">
        <v>640.0</v>
      </c>
      <c r="B640" s="4" t="s">
        <v>897</v>
      </c>
      <c r="C640" s="4" t="s">
        <v>56</v>
      </c>
      <c r="D640" s="4" t="s">
        <v>20</v>
      </c>
      <c r="E640" s="4" t="s">
        <v>57</v>
      </c>
      <c r="F640" s="4" t="s">
        <v>49</v>
      </c>
      <c r="G640" s="4">
        <v>4.0</v>
      </c>
      <c r="H640" s="4">
        <v>129.0</v>
      </c>
      <c r="I640" s="6">
        <v>46619.0</v>
      </c>
      <c r="J640" s="4">
        <v>1.3</v>
      </c>
      <c r="K640" s="7">
        <v>1997.0</v>
      </c>
      <c r="L640" s="4">
        <v>71600.0</v>
      </c>
      <c r="M640" s="8" t="str">
        <f t="shared" si="1"/>
        <v>Lower</v>
      </c>
      <c r="N640" s="4">
        <v>2.65E7</v>
      </c>
      <c r="O640" s="4">
        <v>15.0</v>
      </c>
      <c r="P640" s="4">
        <v>1.8</v>
      </c>
      <c r="Q640" s="4" t="s">
        <v>36</v>
      </c>
      <c r="R640" s="4" t="s">
        <v>36</v>
      </c>
    </row>
    <row r="641" ht="15.75" customHeight="1">
      <c r="A641" s="4">
        <v>641.0</v>
      </c>
      <c r="B641" s="4" t="s">
        <v>898</v>
      </c>
      <c r="C641" s="4" t="s">
        <v>54</v>
      </c>
      <c r="D641" s="4" t="s">
        <v>20</v>
      </c>
      <c r="E641" s="4" t="s">
        <v>59</v>
      </c>
      <c r="F641" s="4" t="s">
        <v>21</v>
      </c>
      <c r="G641" s="4">
        <v>4.7</v>
      </c>
      <c r="H641" s="4">
        <v>330.0</v>
      </c>
      <c r="I641" s="6">
        <v>2658.0</v>
      </c>
      <c r="J641" s="4">
        <v>2.2</v>
      </c>
      <c r="K641" s="7">
        <v>5085.0</v>
      </c>
      <c r="L641" s="4">
        <v>318000.0</v>
      </c>
      <c r="M641" s="8" t="str">
        <f t="shared" si="1"/>
        <v>Lower</v>
      </c>
      <c r="N641" s="4">
        <v>2570000.0</v>
      </c>
      <c r="O641" s="4">
        <v>95.0</v>
      </c>
      <c r="P641" s="4">
        <v>2.8</v>
      </c>
      <c r="Q641" s="4" t="s">
        <v>28</v>
      </c>
      <c r="R641" s="4" t="s">
        <v>28</v>
      </c>
    </row>
    <row r="642" ht="15.75" customHeight="1">
      <c r="A642" s="4">
        <v>642.0</v>
      </c>
      <c r="B642" s="4" t="s">
        <v>899</v>
      </c>
      <c r="C642" s="4" t="s">
        <v>19</v>
      </c>
      <c r="D642" s="4" t="s">
        <v>20</v>
      </c>
      <c r="E642" s="4" t="s">
        <v>88</v>
      </c>
      <c r="G642" s="4">
        <v>2.9</v>
      </c>
      <c r="H642" s="4">
        <v>1.0</v>
      </c>
      <c r="I642" s="6">
        <v>0.0</v>
      </c>
      <c r="J642" s="4">
        <v>1.0</v>
      </c>
      <c r="K642" s="6">
        <v>32.0</v>
      </c>
      <c r="L642" s="4">
        <v>30000.0</v>
      </c>
      <c r="M642" s="8" t="str">
        <f t="shared" si="1"/>
        <v>Lower</v>
      </c>
      <c r="N642" s="4">
        <v>0.0</v>
      </c>
      <c r="O642" s="4">
        <v>1.0</v>
      </c>
      <c r="P642" s="4">
        <v>1.6</v>
      </c>
      <c r="Q642" s="4" t="s">
        <v>28</v>
      </c>
      <c r="R642" s="4" t="s">
        <v>40</v>
      </c>
    </row>
    <row r="643" ht="15.75" customHeight="1">
      <c r="A643" s="4">
        <v>643.0</v>
      </c>
      <c r="B643" s="4" t="s">
        <v>900</v>
      </c>
      <c r="C643" s="4" t="s">
        <v>19</v>
      </c>
      <c r="D643" s="4" t="s">
        <v>20</v>
      </c>
      <c r="E643" s="4" t="s">
        <v>901</v>
      </c>
      <c r="F643" s="4" t="s">
        <v>902</v>
      </c>
      <c r="G643" s="4">
        <v>7.7</v>
      </c>
      <c r="H643" s="4">
        <v>207.0</v>
      </c>
      <c r="I643" s="6">
        <v>6323.0</v>
      </c>
      <c r="J643" s="4">
        <v>1.2</v>
      </c>
      <c r="K643" s="7">
        <v>13297.0</v>
      </c>
      <c r="L643" s="4">
        <v>360000.0</v>
      </c>
      <c r="M643" s="8" t="str">
        <f t="shared" si="1"/>
        <v>Lower</v>
      </c>
      <c r="N643" s="4">
        <v>1.13E7</v>
      </c>
      <c r="O643" s="4">
        <v>48.0</v>
      </c>
      <c r="P643" s="4">
        <v>4.4</v>
      </c>
      <c r="Q643" s="4" t="s">
        <v>24</v>
      </c>
      <c r="R643" s="4" t="s">
        <v>36</v>
      </c>
    </row>
    <row r="644" ht="15.75" customHeight="1">
      <c r="A644" s="4">
        <v>644.0</v>
      </c>
      <c r="B644" s="4" t="s">
        <v>903</v>
      </c>
      <c r="C644" s="4" t="s">
        <v>291</v>
      </c>
      <c r="D644" s="4" t="s">
        <v>20</v>
      </c>
      <c r="E644" s="4" t="s">
        <v>57</v>
      </c>
      <c r="F644" s="4" t="s">
        <v>119</v>
      </c>
      <c r="G644" s="4">
        <v>13.1</v>
      </c>
      <c r="H644" s="4">
        <v>177.0</v>
      </c>
      <c r="I644" s="6">
        <v>0.0</v>
      </c>
      <c r="J644" s="4">
        <v>1.0</v>
      </c>
      <c r="K644" s="7">
        <v>4845.0</v>
      </c>
      <c r="L644" s="4">
        <v>99900.0</v>
      </c>
      <c r="M644" s="8" t="str">
        <f t="shared" si="1"/>
        <v>Lower</v>
      </c>
      <c r="N644" s="4">
        <v>286.0</v>
      </c>
      <c r="O644" s="4">
        <v>3.0</v>
      </c>
      <c r="P644" s="4">
        <v>3.4</v>
      </c>
      <c r="Q644" s="4" t="s">
        <v>29</v>
      </c>
      <c r="R644" s="4" t="s">
        <v>29</v>
      </c>
    </row>
    <row r="645" ht="15.75" customHeight="1">
      <c r="A645" s="4">
        <v>645.0</v>
      </c>
      <c r="B645" s="4" t="s">
        <v>904</v>
      </c>
      <c r="C645" s="4" t="s">
        <v>199</v>
      </c>
      <c r="D645" s="4" t="s">
        <v>20</v>
      </c>
      <c r="E645" s="4" t="s">
        <v>21</v>
      </c>
      <c r="F645" s="4" t="s">
        <v>31</v>
      </c>
      <c r="G645" s="4">
        <v>4.6</v>
      </c>
      <c r="H645" s="4">
        <v>801.0</v>
      </c>
      <c r="I645" s="6">
        <v>20163.0</v>
      </c>
      <c r="J645" s="4">
        <v>2.0</v>
      </c>
      <c r="K645" s="7">
        <v>3462.0</v>
      </c>
      <c r="L645" s="4">
        <v>461000.0</v>
      </c>
      <c r="M645" s="8" t="str">
        <f t="shared" si="1"/>
        <v>Lower</v>
      </c>
      <c r="N645" s="4">
        <v>1.16E7</v>
      </c>
      <c r="O645" s="4">
        <v>119.0</v>
      </c>
      <c r="P645" s="4">
        <v>2.2</v>
      </c>
      <c r="Q645" s="4" t="s">
        <v>23</v>
      </c>
      <c r="R645" s="4" t="s">
        <v>29</v>
      </c>
    </row>
    <row r="646" ht="15.75" customHeight="1">
      <c r="A646" s="4">
        <v>646.0</v>
      </c>
      <c r="B646" s="4" t="s">
        <v>905</v>
      </c>
      <c r="C646" s="4" t="s">
        <v>19</v>
      </c>
      <c r="D646" s="4" t="s">
        <v>20</v>
      </c>
      <c r="E646" s="4" t="s">
        <v>26</v>
      </c>
      <c r="F646" s="4" t="s">
        <v>71</v>
      </c>
      <c r="G646" s="4">
        <v>3.5</v>
      </c>
      <c r="H646" s="4">
        <v>967.0</v>
      </c>
      <c r="I646" s="6">
        <v>6158.0</v>
      </c>
      <c r="J646" s="4">
        <v>1.1</v>
      </c>
      <c r="K646" s="7">
        <v>1822.0</v>
      </c>
      <c r="L646" s="4">
        <v>512000.0</v>
      </c>
      <c r="M646" s="8" t="str">
        <f t="shared" si="1"/>
        <v>Mid</v>
      </c>
      <c r="N646" s="4">
        <v>3260000.0</v>
      </c>
      <c r="O646" s="4">
        <v>21.0</v>
      </c>
      <c r="P646" s="4">
        <v>1.9</v>
      </c>
      <c r="Q646" s="4" t="s">
        <v>24</v>
      </c>
      <c r="R646" s="4" t="s">
        <v>36</v>
      </c>
    </row>
    <row r="647" ht="15.75" customHeight="1">
      <c r="A647" s="4">
        <v>647.0</v>
      </c>
      <c r="B647" s="4" t="s">
        <v>906</v>
      </c>
      <c r="C647" s="4" t="s">
        <v>39</v>
      </c>
      <c r="D647" s="4" t="s">
        <v>20</v>
      </c>
      <c r="E647" s="4" t="s">
        <v>21</v>
      </c>
      <c r="F647" s="4" t="s">
        <v>907</v>
      </c>
      <c r="G647" s="4">
        <v>4.5</v>
      </c>
      <c r="H647" s="5">
        <v>2104.0</v>
      </c>
      <c r="I647" s="6">
        <v>26495.0</v>
      </c>
      <c r="J647" s="4">
        <v>2.2</v>
      </c>
      <c r="K647" s="7">
        <v>7725.0</v>
      </c>
      <c r="L647" s="4">
        <v>3360000.0</v>
      </c>
      <c r="M647" s="8" t="str">
        <f t="shared" si="1"/>
        <v>Higher</v>
      </c>
      <c r="N647" s="4">
        <v>4.23E7</v>
      </c>
      <c r="O647" s="4">
        <v>183.0</v>
      </c>
      <c r="P647" s="4">
        <v>4.8</v>
      </c>
      <c r="Q647" s="4" t="s">
        <v>40</v>
      </c>
      <c r="R647" s="4" t="s">
        <v>29</v>
      </c>
    </row>
    <row r="648" ht="15.75" customHeight="1">
      <c r="A648" s="4">
        <v>648.0</v>
      </c>
      <c r="B648" s="4" t="s">
        <v>908</v>
      </c>
      <c r="C648" s="4" t="s">
        <v>100</v>
      </c>
      <c r="D648" s="4" t="s">
        <v>20</v>
      </c>
      <c r="E648" s="4" t="s">
        <v>119</v>
      </c>
      <c r="F648" s="4" t="s">
        <v>283</v>
      </c>
      <c r="G648" s="4">
        <v>2.5</v>
      </c>
      <c r="H648" s="4">
        <v>255.0</v>
      </c>
      <c r="I648" s="6">
        <v>161.0</v>
      </c>
      <c r="J648" s="4">
        <v>1.0</v>
      </c>
      <c r="K648" s="6">
        <v>474.0</v>
      </c>
      <c r="L648" s="4">
        <v>59100.0</v>
      </c>
      <c r="M648" s="8" t="str">
        <f t="shared" si="1"/>
        <v>Lower</v>
      </c>
      <c r="N648" s="4">
        <v>37100.0</v>
      </c>
      <c r="O648" s="4">
        <v>3.0</v>
      </c>
      <c r="P648" s="4">
        <v>1.2</v>
      </c>
      <c r="Q648" s="4" t="s">
        <v>36</v>
      </c>
      <c r="R648" s="4" t="s">
        <v>36</v>
      </c>
    </row>
    <row r="649" ht="15.75" customHeight="1">
      <c r="A649" s="4">
        <v>649.0</v>
      </c>
      <c r="B649" s="4" t="s">
        <v>909</v>
      </c>
      <c r="C649" s="4" t="s">
        <v>45</v>
      </c>
      <c r="D649" s="4" t="s">
        <v>20</v>
      </c>
      <c r="E649" s="4" t="s">
        <v>31</v>
      </c>
      <c r="F649" s="4" t="s">
        <v>242</v>
      </c>
      <c r="G649" s="4">
        <v>4.9</v>
      </c>
      <c r="H649" s="4">
        <v>355.0</v>
      </c>
      <c r="I649" s="6">
        <v>22342.0</v>
      </c>
      <c r="J649" s="4">
        <v>1.2</v>
      </c>
      <c r="K649" s="6">
        <v>5.69</v>
      </c>
      <c r="L649" s="4">
        <v>447000.0</v>
      </c>
      <c r="M649" s="8" t="str">
        <f t="shared" si="1"/>
        <v>Lower</v>
      </c>
      <c r="N649" s="4">
        <v>2.69E7</v>
      </c>
      <c r="O649" s="4">
        <v>78.0</v>
      </c>
      <c r="P649" s="4">
        <v>3.0</v>
      </c>
      <c r="Q649" s="4" t="s">
        <v>29</v>
      </c>
      <c r="R649" s="4" t="s">
        <v>24</v>
      </c>
    </row>
    <row r="650" ht="15.75" customHeight="1">
      <c r="A650" s="4">
        <v>650.0</v>
      </c>
      <c r="B650" s="4" t="s">
        <v>910</v>
      </c>
      <c r="C650" s="4" t="s">
        <v>39</v>
      </c>
      <c r="D650" s="4" t="s">
        <v>20</v>
      </c>
      <c r="E650" s="4" t="s">
        <v>124</v>
      </c>
      <c r="F650" s="4" t="s">
        <v>593</v>
      </c>
      <c r="G650" s="4">
        <v>2.6</v>
      </c>
      <c r="H650" s="4">
        <v>501.0</v>
      </c>
      <c r="I650" s="6">
        <v>1.78</v>
      </c>
      <c r="J650" s="4">
        <v>1.0</v>
      </c>
      <c r="K650" s="7">
        <v>2812.0</v>
      </c>
      <c r="L650" s="4">
        <v>554000.0</v>
      </c>
      <c r="M650" s="8" t="str">
        <f t="shared" si="1"/>
        <v>Mid</v>
      </c>
      <c r="N650" s="4">
        <v>1970000.0</v>
      </c>
      <c r="O650" s="4">
        <v>15.0</v>
      </c>
      <c r="P650" s="4">
        <v>5.1</v>
      </c>
      <c r="Q650" s="4" t="s">
        <v>28</v>
      </c>
      <c r="R650" s="4" t="s">
        <v>36</v>
      </c>
    </row>
    <row r="651" ht="15.75" customHeight="1">
      <c r="A651" s="4">
        <v>651.0</v>
      </c>
      <c r="B651" s="4" t="s">
        <v>911</v>
      </c>
      <c r="C651" s="4" t="s">
        <v>39</v>
      </c>
      <c r="D651" s="4" t="s">
        <v>20</v>
      </c>
      <c r="E651" s="4" t="s">
        <v>21</v>
      </c>
      <c r="G651" s="4">
        <v>1.4</v>
      </c>
      <c r="H651" s="5">
        <v>4203.0</v>
      </c>
      <c r="I651" s="6">
        <v>0.0</v>
      </c>
      <c r="J651" s="4">
        <v>1.0</v>
      </c>
      <c r="K651" s="6">
        <v>69.0</v>
      </c>
      <c r="L651" s="4">
        <v>207000.0</v>
      </c>
      <c r="M651" s="8" t="str">
        <f t="shared" si="1"/>
        <v>Lower</v>
      </c>
      <c r="N651" s="4">
        <v>0.0</v>
      </c>
      <c r="O651" s="4">
        <v>1.0</v>
      </c>
      <c r="P651" s="4">
        <v>2.9</v>
      </c>
      <c r="Q651" s="4" t="s">
        <v>36</v>
      </c>
      <c r="R651" s="4" t="s">
        <v>24</v>
      </c>
    </row>
    <row r="652" ht="15.75" customHeight="1">
      <c r="A652" s="4">
        <v>652.0</v>
      </c>
      <c r="B652" s="4" t="s">
        <v>912</v>
      </c>
      <c r="C652" s="4" t="s">
        <v>80</v>
      </c>
      <c r="D652" s="4" t="s">
        <v>20</v>
      </c>
      <c r="E652" s="4" t="s">
        <v>31</v>
      </c>
      <c r="F652" s="4" t="s">
        <v>141</v>
      </c>
      <c r="G652" s="4">
        <v>6.9</v>
      </c>
      <c r="H652" s="4">
        <v>475.0</v>
      </c>
      <c r="I652" s="6">
        <v>31951.0</v>
      </c>
      <c r="J652" s="4">
        <v>1.6</v>
      </c>
      <c r="K652" s="6">
        <v>13.16</v>
      </c>
      <c r="L652" s="4">
        <v>897000.0</v>
      </c>
      <c r="M652" s="8" t="str">
        <f t="shared" si="1"/>
        <v>Mid</v>
      </c>
      <c r="N652" s="4">
        <v>6.08E7</v>
      </c>
      <c r="O652" s="4">
        <v>90.0</v>
      </c>
      <c r="P652" s="4">
        <v>4.8</v>
      </c>
      <c r="Q652" s="4" t="s">
        <v>24</v>
      </c>
      <c r="R652" s="4" t="s">
        <v>32</v>
      </c>
    </row>
    <row r="653" ht="15.75" customHeight="1">
      <c r="A653" s="4">
        <v>653.0</v>
      </c>
      <c r="B653" s="4" t="s">
        <v>913</v>
      </c>
      <c r="C653" s="4" t="s">
        <v>19</v>
      </c>
      <c r="D653" s="4" t="s">
        <v>20</v>
      </c>
      <c r="E653" s="4" t="s">
        <v>333</v>
      </c>
      <c r="F653" s="4" t="s">
        <v>334</v>
      </c>
      <c r="G653" s="4">
        <v>12.9</v>
      </c>
      <c r="H653" s="5">
        <v>2476.0</v>
      </c>
      <c r="I653" s="6">
        <v>387406.0</v>
      </c>
      <c r="J653" s="4">
        <v>4.1</v>
      </c>
      <c r="K653" s="7">
        <v>1407.0</v>
      </c>
      <c r="L653" s="4">
        <v>236000.0</v>
      </c>
      <c r="M653" s="8" t="str">
        <f t="shared" si="1"/>
        <v>Lower</v>
      </c>
      <c r="N653" s="4">
        <v>3.2E7</v>
      </c>
      <c r="O653" s="4">
        <v>126.0</v>
      </c>
      <c r="P653" s="4">
        <v>0.3</v>
      </c>
      <c r="Q653" s="4" t="s">
        <v>23</v>
      </c>
      <c r="R653" s="4" t="s">
        <v>40</v>
      </c>
    </row>
    <row r="654" ht="15.75" customHeight="1">
      <c r="A654" s="4">
        <v>654.0</v>
      </c>
      <c r="B654" s="4" t="s">
        <v>914</v>
      </c>
      <c r="C654" s="4" t="s">
        <v>19</v>
      </c>
      <c r="D654" s="4" t="s">
        <v>51</v>
      </c>
      <c r="E654" s="4" t="s">
        <v>31</v>
      </c>
      <c r="F654" s="4" t="s">
        <v>141</v>
      </c>
      <c r="G654" s="4">
        <v>6.1</v>
      </c>
      <c r="H654" s="4">
        <v>363.0</v>
      </c>
      <c r="I654" s="6">
        <v>22513.0</v>
      </c>
      <c r="J654" s="4">
        <v>1.0</v>
      </c>
      <c r="K654" s="7">
        <v>9609.0</v>
      </c>
      <c r="L654" s="4">
        <v>659000.0</v>
      </c>
      <c r="M654" s="8" t="str">
        <f t="shared" si="1"/>
        <v>Mid</v>
      </c>
      <c r="N654" s="4">
        <v>4.01E7</v>
      </c>
      <c r="O654" s="4">
        <v>21.0</v>
      </c>
      <c r="P654" s="4">
        <v>4.0</v>
      </c>
      <c r="Q654" s="4" t="s">
        <v>29</v>
      </c>
      <c r="R654" s="4" t="s">
        <v>24</v>
      </c>
    </row>
    <row r="655" ht="15.75" customHeight="1">
      <c r="A655" s="4">
        <v>655.0</v>
      </c>
      <c r="B655" s="4" t="s">
        <v>915</v>
      </c>
      <c r="C655" s="4" t="s">
        <v>272</v>
      </c>
      <c r="D655" s="4" t="s">
        <v>20</v>
      </c>
      <c r="E655" s="4" t="s">
        <v>916</v>
      </c>
      <c r="F655" s="4" t="s">
        <v>917</v>
      </c>
      <c r="G655" s="4">
        <v>4.8</v>
      </c>
      <c r="H655" s="4">
        <v>75.0</v>
      </c>
      <c r="I655" s="6">
        <v>241.0</v>
      </c>
      <c r="J655" s="4">
        <v>1.2</v>
      </c>
      <c r="K655" s="7">
        <v>3831.0</v>
      </c>
      <c r="L655" s="4">
        <v>62000.0</v>
      </c>
      <c r="M655" s="8" t="str">
        <f t="shared" si="1"/>
        <v>Lower</v>
      </c>
      <c r="N655" s="4">
        <v>199000.0</v>
      </c>
      <c r="O655" s="4">
        <v>11.0</v>
      </c>
      <c r="P655" s="4">
        <v>5.8</v>
      </c>
      <c r="Q655" s="4" t="s">
        <v>28</v>
      </c>
      <c r="R655" s="4" t="s">
        <v>29</v>
      </c>
    </row>
    <row r="656" ht="15.75" customHeight="1">
      <c r="A656" s="4">
        <v>656.0</v>
      </c>
      <c r="B656" s="4" t="s">
        <v>918</v>
      </c>
      <c r="C656" s="4" t="s">
        <v>291</v>
      </c>
      <c r="D656" s="4" t="s">
        <v>20</v>
      </c>
      <c r="E656" s="4" t="s">
        <v>49</v>
      </c>
      <c r="F656" s="4" t="s">
        <v>236</v>
      </c>
      <c r="G656" s="4">
        <v>8.8</v>
      </c>
      <c r="H656" s="4">
        <v>372.0</v>
      </c>
      <c r="I656" s="6">
        <v>407.0</v>
      </c>
      <c r="J656" s="4">
        <v>1.0</v>
      </c>
      <c r="K656" s="7">
        <v>3944.0</v>
      </c>
      <c r="L656" s="4">
        <v>186000.0</v>
      </c>
      <c r="M656" s="8" t="str">
        <f t="shared" si="1"/>
        <v>Lower</v>
      </c>
      <c r="N656" s="4">
        <v>203000.0</v>
      </c>
      <c r="O656" s="4">
        <v>3.0</v>
      </c>
      <c r="P656" s="4">
        <v>4.0</v>
      </c>
      <c r="Q656" s="4" t="s">
        <v>24</v>
      </c>
      <c r="R656" s="4" t="s">
        <v>29</v>
      </c>
    </row>
    <row r="657" ht="15.75" customHeight="1">
      <c r="A657" s="4">
        <v>657.0</v>
      </c>
      <c r="B657" s="4" t="s">
        <v>919</v>
      </c>
      <c r="C657" s="4" t="s">
        <v>45</v>
      </c>
      <c r="D657" s="4" t="s">
        <v>20</v>
      </c>
      <c r="E657" s="4" t="s">
        <v>139</v>
      </c>
      <c r="F657" s="4" t="s">
        <v>47</v>
      </c>
      <c r="G657" s="4">
        <v>1.8</v>
      </c>
      <c r="H657" s="4">
        <v>767.0</v>
      </c>
      <c r="I657" s="6">
        <v>238.0</v>
      </c>
      <c r="J657" s="4">
        <v>1.2</v>
      </c>
      <c r="K657" s="6">
        <v>242.0</v>
      </c>
      <c r="L657" s="4">
        <v>91400.0</v>
      </c>
      <c r="M657" s="8" t="str">
        <f t="shared" si="1"/>
        <v>Lower</v>
      </c>
      <c r="N657" s="4">
        <v>28500.0</v>
      </c>
      <c r="O657" s="4">
        <v>8.0</v>
      </c>
      <c r="P657" s="4">
        <v>0.9</v>
      </c>
      <c r="Q657" s="4" t="s">
        <v>28</v>
      </c>
      <c r="R657" s="4" t="s">
        <v>23</v>
      </c>
    </row>
    <row r="658" ht="15.75" customHeight="1">
      <c r="A658" s="4">
        <v>658.0</v>
      </c>
      <c r="B658" s="4" t="s">
        <v>920</v>
      </c>
      <c r="C658" s="4" t="s">
        <v>61</v>
      </c>
      <c r="D658" s="4" t="s">
        <v>20</v>
      </c>
      <c r="E658" s="4" t="s">
        <v>106</v>
      </c>
      <c r="F658" s="4" t="s">
        <v>62</v>
      </c>
      <c r="G658" s="4">
        <v>3.4</v>
      </c>
      <c r="H658" s="4">
        <v>259.0</v>
      </c>
      <c r="I658" s="6">
        <v>1488.0</v>
      </c>
      <c r="J658" s="4">
        <v>1.1</v>
      </c>
      <c r="K658" s="7">
        <v>2115.0</v>
      </c>
      <c r="L658" s="4">
        <v>193000.0</v>
      </c>
      <c r="M658" s="8" t="str">
        <f t="shared" si="1"/>
        <v>Lower</v>
      </c>
      <c r="N658" s="4">
        <v>1100000.0</v>
      </c>
      <c r="O658" s="4">
        <v>54.0</v>
      </c>
      <c r="P658" s="4">
        <v>2.9</v>
      </c>
      <c r="Q658" s="4" t="s">
        <v>23</v>
      </c>
      <c r="R658" s="4" t="s">
        <v>29</v>
      </c>
    </row>
    <row r="659" ht="15.75" customHeight="1">
      <c r="A659" s="4">
        <v>659.0</v>
      </c>
      <c r="B659" s="4" t="s">
        <v>921</v>
      </c>
      <c r="C659" s="4" t="s">
        <v>19</v>
      </c>
      <c r="D659" s="4" t="s">
        <v>20</v>
      </c>
      <c r="E659" s="4" t="s">
        <v>59</v>
      </c>
      <c r="F659" s="4" t="s">
        <v>21</v>
      </c>
      <c r="G659" s="4">
        <v>5.8</v>
      </c>
      <c r="H659" s="4">
        <v>597.0</v>
      </c>
      <c r="I659" s="6">
        <v>724.0</v>
      </c>
      <c r="J659" s="4">
        <v>1.8</v>
      </c>
      <c r="K659" s="7">
        <v>2221.0</v>
      </c>
      <c r="L659" s="4">
        <v>217000.0</v>
      </c>
      <c r="M659" s="8" t="str">
        <f t="shared" si="1"/>
        <v>Lower</v>
      </c>
      <c r="N659" s="4">
        <v>264000.0</v>
      </c>
      <c r="O659" s="4">
        <v>39.0</v>
      </c>
      <c r="P659" s="4">
        <v>2.1</v>
      </c>
      <c r="Q659" s="4" t="s">
        <v>40</v>
      </c>
      <c r="R659" s="4" t="s">
        <v>32</v>
      </c>
    </row>
    <row r="660" ht="15.75" customHeight="1">
      <c r="A660" s="4">
        <v>660.0</v>
      </c>
      <c r="B660" s="4" t="s">
        <v>922</v>
      </c>
      <c r="C660" s="4" t="s">
        <v>80</v>
      </c>
      <c r="D660" s="4" t="s">
        <v>20</v>
      </c>
      <c r="E660" s="4" t="s">
        <v>88</v>
      </c>
      <c r="F660" s="4" t="s">
        <v>108</v>
      </c>
      <c r="G660" s="4">
        <v>18.7</v>
      </c>
      <c r="H660" s="4">
        <v>41.0</v>
      </c>
      <c r="I660" s="6">
        <v>0.0</v>
      </c>
      <c r="J660" s="4">
        <v>1.6</v>
      </c>
      <c r="K660" s="6">
        <v>112.0</v>
      </c>
      <c r="L660" s="4">
        <v>1500.0</v>
      </c>
      <c r="M660" s="8" t="str">
        <f t="shared" si="1"/>
        <v>Lower</v>
      </c>
      <c r="N660" s="4">
        <v>0.0</v>
      </c>
      <c r="O660" s="4">
        <v>2.0</v>
      </c>
      <c r="P660" s="4">
        <v>1.6</v>
      </c>
      <c r="Q660" s="4" t="s">
        <v>28</v>
      </c>
      <c r="R660" s="4" t="s">
        <v>24</v>
      </c>
    </row>
    <row r="661" ht="15.75" customHeight="1">
      <c r="A661" s="4">
        <v>661.0</v>
      </c>
      <c r="B661" s="4" t="s">
        <v>923</v>
      </c>
      <c r="C661" s="4" t="s">
        <v>45</v>
      </c>
      <c r="D661" s="4" t="s">
        <v>20</v>
      </c>
      <c r="E661" s="4" t="s">
        <v>21</v>
      </c>
      <c r="F661" s="4" t="s">
        <v>71</v>
      </c>
      <c r="G661" s="4">
        <v>4.0</v>
      </c>
      <c r="H661" s="4">
        <v>671.0</v>
      </c>
      <c r="I661" s="6">
        <v>1149.0</v>
      </c>
      <c r="J661" s="4">
        <v>1.1</v>
      </c>
      <c r="K661" s="7">
        <v>2437.0</v>
      </c>
      <c r="L661" s="4">
        <v>433000.0</v>
      </c>
      <c r="M661" s="8" t="str">
        <f t="shared" si="1"/>
        <v>Lower</v>
      </c>
      <c r="N661" s="4">
        <v>741000.0</v>
      </c>
      <c r="O661" s="4">
        <v>17.0</v>
      </c>
      <c r="P661" s="4">
        <v>2.7</v>
      </c>
      <c r="Q661" s="4" t="s">
        <v>40</v>
      </c>
      <c r="R661" s="4" t="s">
        <v>29</v>
      </c>
    </row>
    <row r="662" ht="15.75" customHeight="1">
      <c r="A662" s="4">
        <v>662.0</v>
      </c>
      <c r="B662" s="4" t="s">
        <v>924</v>
      </c>
      <c r="C662" s="4" t="s">
        <v>80</v>
      </c>
      <c r="D662" s="4" t="s">
        <v>20</v>
      </c>
      <c r="E662" s="4" t="s">
        <v>194</v>
      </c>
      <c r="F662" s="4" t="s">
        <v>176</v>
      </c>
      <c r="G662" s="4">
        <v>5.6</v>
      </c>
      <c r="H662" s="4">
        <v>223.0</v>
      </c>
      <c r="I662" s="6">
        <v>1254.0</v>
      </c>
      <c r="J662" s="4">
        <v>1.1</v>
      </c>
      <c r="K662" s="7">
        <v>6622.0</v>
      </c>
      <c r="L662" s="4">
        <v>285000.0</v>
      </c>
      <c r="M662" s="8" t="str">
        <f t="shared" si="1"/>
        <v>Lower</v>
      </c>
      <c r="N662" s="4">
        <v>1600000.0</v>
      </c>
      <c r="O662" s="4">
        <v>13.0</v>
      </c>
      <c r="P662" s="4">
        <v>5.6</v>
      </c>
      <c r="Q662" s="4" t="s">
        <v>23</v>
      </c>
      <c r="R662" s="4" t="s">
        <v>29</v>
      </c>
    </row>
    <row r="663" ht="15.75" customHeight="1">
      <c r="A663" s="4">
        <v>663.0</v>
      </c>
      <c r="B663" s="4" t="s">
        <v>925</v>
      </c>
      <c r="C663" s="4" t="s">
        <v>19</v>
      </c>
      <c r="D663" s="4" t="s">
        <v>20</v>
      </c>
      <c r="E663" s="4" t="s">
        <v>21</v>
      </c>
      <c r="F663" s="4" t="s">
        <v>267</v>
      </c>
      <c r="G663" s="4">
        <v>2.9</v>
      </c>
      <c r="H663" s="4">
        <v>214.0</v>
      </c>
      <c r="I663" s="6">
        <v>603.0</v>
      </c>
      <c r="J663" s="4">
        <v>1.8</v>
      </c>
      <c r="K663" s="6">
        <v>2.7</v>
      </c>
      <c r="L663" s="4">
        <v>163000.0</v>
      </c>
      <c r="M663" s="8" t="str">
        <f t="shared" si="1"/>
        <v>Lower</v>
      </c>
      <c r="N663" s="4">
        <v>460000.0</v>
      </c>
      <c r="O663" s="4">
        <v>178.0</v>
      </c>
      <c r="P663" s="4">
        <v>2.9</v>
      </c>
      <c r="Q663" s="4" t="s">
        <v>29</v>
      </c>
      <c r="R663" s="4" t="s">
        <v>28</v>
      </c>
    </row>
    <row r="664" ht="15.75" customHeight="1">
      <c r="A664" s="4">
        <v>664.0</v>
      </c>
      <c r="B664" s="4" t="s">
        <v>926</v>
      </c>
      <c r="C664" s="4" t="s">
        <v>39</v>
      </c>
      <c r="D664" s="4" t="s">
        <v>20</v>
      </c>
      <c r="E664" s="4" t="s">
        <v>95</v>
      </c>
      <c r="F664" s="4" t="s">
        <v>580</v>
      </c>
      <c r="G664" s="4">
        <v>2.5</v>
      </c>
      <c r="H664" s="4">
        <v>553.0</v>
      </c>
      <c r="I664" s="6">
        <v>3862.0</v>
      </c>
      <c r="J664" s="4">
        <v>1.1</v>
      </c>
      <c r="K664" s="7">
        <v>2153.0</v>
      </c>
      <c r="L664" s="4">
        <v>589000.0</v>
      </c>
      <c r="M664" s="8" t="str">
        <f t="shared" si="1"/>
        <v>Mid</v>
      </c>
      <c r="N664" s="4">
        <v>3850000.0</v>
      </c>
      <c r="O664" s="4">
        <v>71.0</v>
      </c>
      <c r="P664" s="4">
        <v>5.2</v>
      </c>
      <c r="Q664" s="4" t="s">
        <v>24</v>
      </c>
      <c r="R664" s="4" t="s">
        <v>29</v>
      </c>
    </row>
    <row r="665" ht="15.75" customHeight="1">
      <c r="A665" s="4">
        <v>665.0</v>
      </c>
      <c r="B665" s="4" t="s">
        <v>927</v>
      </c>
      <c r="C665" s="4" t="s">
        <v>73</v>
      </c>
      <c r="D665" s="4" t="s">
        <v>20</v>
      </c>
      <c r="E665" s="4" t="s">
        <v>31</v>
      </c>
      <c r="F665" s="4" t="s">
        <v>21</v>
      </c>
      <c r="G665" s="4">
        <v>5.2</v>
      </c>
      <c r="H665" s="4">
        <v>96.0</v>
      </c>
      <c r="I665" s="6">
        <v>9655.0</v>
      </c>
      <c r="J665" s="4">
        <v>1.5</v>
      </c>
      <c r="K665" s="7">
        <v>6407.0</v>
      </c>
      <c r="L665" s="4">
        <v>132000.0</v>
      </c>
      <c r="M665" s="8" t="str">
        <f t="shared" si="1"/>
        <v>Lower</v>
      </c>
      <c r="N665" s="4">
        <v>1.33E7</v>
      </c>
      <c r="O665" s="4">
        <v>89.0</v>
      </c>
      <c r="P665" s="4">
        <v>3.6</v>
      </c>
      <c r="Q665" s="4" t="s">
        <v>28</v>
      </c>
      <c r="R665" s="4" t="s">
        <v>36</v>
      </c>
    </row>
    <row r="666" ht="15.75" customHeight="1">
      <c r="A666" s="4">
        <v>666.0</v>
      </c>
      <c r="B666" s="4" t="s">
        <v>928</v>
      </c>
      <c r="C666" s="4" t="s">
        <v>56</v>
      </c>
      <c r="D666" s="4" t="s">
        <v>20</v>
      </c>
      <c r="E666" s="4" t="s">
        <v>638</v>
      </c>
      <c r="G666" s="4">
        <v>6.0</v>
      </c>
      <c r="H666" s="4">
        <v>0.0</v>
      </c>
      <c r="I666" s="6">
        <v>0.0</v>
      </c>
      <c r="J666" s="4">
        <v>1.0</v>
      </c>
      <c r="K666" s="6">
        <v>6.0</v>
      </c>
      <c r="L666" s="4">
        <v>0.0</v>
      </c>
      <c r="M666" s="8" t="str">
        <f t="shared" si="1"/>
        <v>Uncertain</v>
      </c>
      <c r="N666" s="4">
        <v>0.0</v>
      </c>
      <c r="O666" s="4">
        <v>1.0</v>
      </c>
      <c r="P666" s="4">
        <v>0.2</v>
      </c>
      <c r="Q666" s="4" t="s">
        <v>32</v>
      </c>
      <c r="R666" s="4" t="s">
        <v>36</v>
      </c>
    </row>
    <row r="667" ht="15.75" customHeight="1">
      <c r="A667" s="4">
        <v>667.0</v>
      </c>
      <c r="B667" s="4" t="s">
        <v>929</v>
      </c>
      <c r="C667" s="4" t="s">
        <v>80</v>
      </c>
      <c r="D667" s="4" t="s">
        <v>20</v>
      </c>
      <c r="E667" s="4" t="s">
        <v>88</v>
      </c>
      <c r="F667" s="4" t="s">
        <v>108</v>
      </c>
      <c r="G667" s="4">
        <v>12.9</v>
      </c>
      <c r="H667" s="4">
        <v>11.0</v>
      </c>
      <c r="I667" s="6">
        <v>0.0</v>
      </c>
      <c r="J667" s="4">
        <v>1.5</v>
      </c>
      <c r="K667" s="6">
        <v>26.0</v>
      </c>
      <c r="L667" s="15">
        <v>1300.0</v>
      </c>
      <c r="M667" s="8" t="str">
        <f t="shared" si="1"/>
        <v>Lower</v>
      </c>
      <c r="N667" s="4">
        <v>0.0</v>
      </c>
      <c r="O667" s="4">
        <v>2.0</v>
      </c>
      <c r="P667" s="4">
        <v>0.7</v>
      </c>
      <c r="Q667" s="4" t="s">
        <v>36</v>
      </c>
      <c r="R667" s="4" t="s">
        <v>28</v>
      </c>
    </row>
    <row r="668" ht="15.75" customHeight="1">
      <c r="A668" s="4">
        <v>668.0</v>
      </c>
      <c r="B668" s="4" t="s">
        <v>930</v>
      </c>
      <c r="C668" s="4" t="s">
        <v>45</v>
      </c>
      <c r="D668" s="4" t="s">
        <v>51</v>
      </c>
      <c r="E668" s="4" t="s">
        <v>77</v>
      </c>
      <c r="F668" s="4" t="s">
        <v>21</v>
      </c>
      <c r="G668" s="4">
        <v>5.4</v>
      </c>
      <c r="H668" s="4">
        <v>367.0</v>
      </c>
      <c r="I668" s="6">
        <v>25016.0</v>
      </c>
      <c r="J668" s="4">
        <v>1.6</v>
      </c>
      <c r="K668" s="7">
        <v>9101.0</v>
      </c>
      <c r="L668" s="4">
        <v>623000.0</v>
      </c>
      <c r="M668" s="8" t="str">
        <f t="shared" si="1"/>
        <v>Mid</v>
      </c>
      <c r="N668" s="4">
        <v>4.09E7</v>
      </c>
      <c r="O668" s="4">
        <v>356.0</v>
      </c>
      <c r="P668" s="4">
        <v>4.3</v>
      </c>
      <c r="Q668" s="4" t="s">
        <v>23</v>
      </c>
      <c r="R668" s="4" t="s">
        <v>29</v>
      </c>
    </row>
    <row r="669" ht="15.75" customHeight="1">
      <c r="A669" s="4">
        <v>669.0</v>
      </c>
      <c r="B669" s="4" t="s">
        <v>931</v>
      </c>
      <c r="C669" s="4" t="s">
        <v>56</v>
      </c>
      <c r="D669" s="4" t="s">
        <v>20</v>
      </c>
      <c r="E669" s="4" t="s">
        <v>21</v>
      </c>
      <c r="F669" s="4" t="s">
        <v>932</v>
      </c>
      <c r="G669" s="4">
        <v>5.3</v>
      </c>
      <c r="H669" s="4">
        <v>418.0</v>
      </c>
      <c r="I669" s="6">
        <v>21509.0</v>
      </c>
      <c r="J669" s="4">
        <v>2.6</v>
      </c>
      <c r="K669" s="7">
        <v>3007.0</v>
      </c>
      <c r="L669" s="4">
        <v>242000.0</v>
      </c>
      <c r="M669" s="8" t="str">
        <f t="shared" si="1"/>
        <v>Lower</v>
      </c>
      <c r="N669" s="4">
        <v>1.2E7</v>
      </c>
      <c r="O669" s="4">
        <v>239.0</v>
      </c>
      <c r="P669" s="4">
        <v>1.9</v>
      </c>
      <c r="Q669" s="4" t="s">
        <v>32</v>
      </c>
      <c r="R669" s="4" t="s">
        <v>29</v>
      </c>
    </row>
    <row r="670" ht="15.75" customHeight="1">
      <c r="A670" s="4">
        <v>670.0</v>
      </c>
      <c r="B670" s="4" t="s">
        <v>933</v>
      </c>
      <c r="C670" s="4" t="s">
        <v>19</v>
      </c>
      <c r="D670" s="4" t="s">
        <v>20</v>
      </c>
      <c r="E670" s="4" t="s">
        <v>21</v>
      </c>
      <c r="F670" s="4" t="s">
        <v>934</v>
      </c>
      <c r="G670" s="4">
        <v>4.9</v>
      </c>
      <c r="H670" s="4">
        <v>751.0</v>
      </c>
      <c r="I670" s="6">
        <v>7055.0</v>
      </c>
      <c r="J670" s="4">
        <v>1.8</v>
      </c>
      <c r="K670" s="7">
        <v>3496.0</v>
      </c>
      <c r="L670" s="4">
        <v>484000.0</v>
      </c>
      <c r="M670" s="8" t="str">
        <f t="shared" si="1"/>
        <v>Lower</v>
      </c>
      <c r="N670" s="4">
        <v>4550000.0</v>
      </c>
      <c r="O670" s="4">
        <v>214.0</v>
      </c>
      <c r="P670" s="4">
        <v>2.2</v>
      </c>
      <c r="Q670" s="4" t="s">
        <v>23</v>
      </c>
      <c r="R670" s="4" t="s">
        <v>40</v>
      </c>
    </row>
    <row r="671" ht="15.75" customHeight="1">
      <c r="A671" s="4">
        <v>671.0</v>
      </c>
      <c r="B671" s="4" t="s">
        <v>935</v>
      </c>
      <c r="C671" s="4" t="s">
        <v>56</v>
      </c>
      <c r="D671" s="4" t="s">
        <v>20</v>
      </c>
      <c r="E671" s="4" t="s">
        <v>242</v>
      </c>
      <c r="F671" s="4" t="s">
        <v>64</v>
      </c>
      <c r="G671" s="4">
        <v>8.9</v>
      </c>
      <c r="H671" s="4">
        <v>151.0</v>
      </c>
      <c r="I671" s="6">
        <v>20014.0</v>
      </c>
      <c r="J671" s="4">
        <v>1.9</v>
      </c>
      <c r="K671" s="7">
        <v>22635.0</v>
      </c>
      <c r="L671" s="4">
        <v>408000.0</v>
      </c>
      <c r="M671" s="8" t="str">
        <f t="shared" si="1"/>
        <v>Lower</v>
      </c>
      <c r="N671" s="4">
        <v>5.38E7</v>
      </c>
      <c r="O671" s="4">
        <v>367.0</v>
      </c>
      <c r="P671" s="4">
        <v>6.5</v>
      </c>
      <c r="Q671" s="4" t="s">
        <v>32</v>
      </c>
      <c r="R671" s="4" t="s">
        <v>32</v>
      </c>
    </row>
    <row r="672" ht="15.75" customHeight="1">
      <c r="A672" s="4">
        <v>672.0</v>
      </c>
      <c r="B672" s="4" t="s">
        <v>936</v>
      </c>
      <c r="C672" s="4" t="s">
        <v>19</v>
      </c>
      <c r="D672" s="4" t="s">
        <v>20</v>
      </c>
      <c r="E672" s="4" t="s">
        <v>42</v>
      </c>
      <c r="F672" s="4" t="s">
        <v>598</v>
      </c>
      <c r="G672" s="4">
        <v>2.8</v>
      </c>
      <c r="H672" s="4">
        <v>446.0</v>
      </c>
      <c r="I672" s="6">
        <v>2947.0</v>
      </c>
      <c r="J672" s="4">
        <v>1.0</v>
      </c>
      <c r="K672" s="7">
        <v>2387.0</v>
      </c>
      <c r="L672" s="4">
        <v>362000.0</v>
      </c>
      <c r="M672" s="8" t="str">
        <f t="shared" si="1"/>
        <v>Lower</v>
      </c>
      <c r="N672" s="4">
        <v>2360000.0</v>
      </c>
      <c r="O672" s="4">
        <v>42.0</v>
      </c>
      <c r="P672" s="4">
        <v>3.4</v>
      </c>
      <c r="Q672" s="4" t="s">
        <v>23</v>
      </c>
      <c r="R672" s="4" t="s">
        <v>29</v>
      </c>
    </row>
    <row r="673" ht="15.75" customHeight="1">
      <c r="A673" s="4">
        <v>673.0</v>
      </c>
      <c r="B673" s="4" t="s">
        <v>937</v>
      </c>
      <c r="C673" s="4" t="s">
        <v>45</v>
      </c>
      <c r="D673" s="4" t="s">
        <v>20</v>
      </c>
      <c r="E673" s="4" t="s">
        <v>21</v>
      </c>
      <c r="F673" s="4" t="s">
        <v>135</v>
      </c>
      <c r="G673" s="4">
        <v>2.7</v>
      </c>
      <c r="H673" s="4">
        <v>710.0</v>
      </c>
      <c r="I673" s="6">
        <v>16542.0</v>
      </c>
      <c r="J673" s="4">
        <v>1.1</v>
      </c>
      <c r="K673" s="6">
        <v>254.0</v>
      </c>
      <c r="L673" s="4">
        <v>65500.0</v>
      </c>
      <c r="M673" s="8" t="str">
        <f t="shared" si="1"/>
        <v>Lower</v>
      </c>
      <c r="N673" s="4">
        <v>1520000.0</v>
      </c>
      <c r="O673" s="4">
        <v>11.0</v>
      </c>
      <c r="P673" s="4">
        <v>0.3</v>
      </c>
      <c r="Q673" s="4" t="s">
        <v>36</v>
      </c>
      <c r="R673" s="4" t="s">
        <v>23</v>
      </c>
    </row>
    <row r="674" ht="15.75" customHeight="1">
      <c r="A674" s="4">
        <v>674.0</v>
      </c>
      <c r="B674" s="4" t="s">
        <v>938</v>
      </c>
      <c r="C674" s="4" t="s">
        <v>19</v>
      </c>
      <c r="D674" s="4" t="s">
        <v>20</v>
      </c>
      <c r="E674" s="4" t="s">
        <v>21</v>
      </c>
      <c r="F674" s="4" t="s">
        <v>939</v>
      </c>
      <c r="G674" s="4">
        <v>9.4</v>
      </c>
      <c r="H674" s="4">
        <v>105.0</v>
      </c>
      <c r="I674" s="6">
        <v>13541.0</v>
      </c>
      <c r="J674" s="4">
        <v>1.9</v>
      </c>
      <c r="K674" s="7">
        <v>21547.0</v>
      </c>
      <c r="L674" s="4">
        <v>325000.0</v>
      </c>
      <c r="M674" s="8" t="str">
        <f t="shared" si="1"/>
        <v>Lower</v>
      </c>
      <c r="N674" s="4">
        <v>3.52E7</v>
      </c>
      <c r="O674" s="4">
        <v>1193.0</v>
      </c>
      <c r="P674" s="4">
        <v>5.8</v>
      </c>
      <c r="Q674" s="4" t="s">
        <v>24</v>
      </c>
      <c r="R674" s="4" t="s">
        <v>36</v>
      </c>
    </row>
    <row r="675" ht="15.75" customHeight="1">
      <c r="A675" s="4">
        <v>675.0</v>
      </c>
      <c r="B675" s="4" t="s">
        <v>940</v>
      </c>
      <c r="C675" s="4" t="s">
        <v>73</v>
      </c>
      <c r="D675" s="4" t="s">
        <v>20</v>
      </c>
      <c r="E675" s="4" t="s">
        <v>21</v>
      </c>
      <c r="F675" s="4" t="s">
        <v>62</v>
      </c>
      <c r="G675" s="4">
        <v>6.3</v>
      </c>
      <c r="H675" s="4">
        <v>109.0</v>
      </c>
      <c r="I675" s="6">
        <v>5038.0</v>
      </c>
      <c r="J675" s="4">
        <v>1.7</v>
      </c>
      <c r="K675" s="6">
        <v>8.9</v>
      </c>
      <c r="L675" s="4">
        <v>156000.0</v>
      </c>
      <c r="M675" s="8" t="str">
        <f t="shared" si="1"/>
        <v>Lower</v>
      </c>
      <c r="N675" s="4">
        <v>7160000.0</v>
      </c>
      <c r="O675" s="4">
        <v>285.0</v>
      </c>
      <c r="P675" s="4">
        <v>5.7</v>
      </c>
      <c r="Q675" s="4" t="s">
        <v>29</v>
      </c>
      <c r="R675" s="4" t="s">
        <v>29</v>
      </c>
    </row>
    <row r="676" ht="15.75" customHeight="1">
      <c r="A676" s="4">
        <v>676.0</v>
      </c>
      <c r="B676" s="4" t="s">
        <v>941</v>
      </c>
      <c r="C676" s="4" t="s">
        <v>56</v>
      </c>
      <c r="D676" s="4" t="s">
        <v>20</v>
      </c>
      <c r="E676" s="4" t="s">
        <v>638</v>
      </c>
      <c r="G676" s="4">
        <v>4.1</v>
      </c>
      <c r="H676" s="4">
        <v>7.0</v>
      </c>
      <c r="I676" s="6">
        <v>0.0</v>
      </c>
      <c r="J676" s="4">
        <v>1.0</v>
      </c>
      <c r="K676" s="6">
        <v>8.0</v>
      </c>
      <c r="L676" s="4">
        <v>7.0</v>
      </c>
      <c r="M676" s="8" t="str">
        <f t="shared" si="1"/>
        <v>Lower</v>
      </c>
      <c r="N676" s="4">
        <v>0.0</v>
      </c>
      <c r="O676" s="4">
        <v>1.0</v>
      </c>
      <c r="P676" s="4">
        <v>2.0</v>
      </c>
      <c r="Q676" s="4" t="s">
        <v>28</v>
      </c>
      <c r="R676" s="4" t="s">
        <v>28</v>
      </c>
    </row>
    <row r="677" ht="15.75" customHeight="1">
      <c r="A677" s="4">
        <v>677.0</v>
      </c>
      <c r="B677" s="4" t="s">
        <v>942</v>
      </c>
      <c r="C677" s="4" t="s">
        <v>73</v>
      </c>
      <c r="D677" s="4" t="s">
        <v>20</v>
      </c>
      <c r="E677" s="4" t="s">
        <v>423</v>
      </c>
      <c r="F677" s="4" t="s">
        <v>21</v>
      </c>
      <c r="G677" s="4">
        <v>8.6</v>
      </c>
      <c r="H677" s="4">
        <v>78.0</v>
      </c>
      <c r="I677" s="6">
        <v>15157.0</v>
      </c>
      <c r="J677" s="4">
        <v>1.5</v>
      </c>
      <c r="K677" s="7">
        <v>20019.0</v>
      </c>
      <c r="L677" s="4">
        <v>214000.0</v>
      </c>
      <c r="M677" s="8" t="str">
        <f t="shared" si="1"/>
        <v>Lower</v>
      </c>
      <c r="N677" s="4">
        <v>3.9E7</v>
      </c>
      <c r="O677" s="4">
        <v>233.0</v>
      </c>
      <c r="P677" s="4">
        <v>6.0</v>
      </c>
      <c r="Q677" s="4" t="s">
        <v>32</v>
      </c>
      <c r="R677" s="4" t="s">
        <v>29</v>
      </c>
    </row>
    <row r="678" ht="15.75" customHeight="1">
      <c r="A678" s="4">
        <v>678.0</v>
      </c>
      <c r="B678" s="4" t="s">
        <v>943</v>
      </c>
      <c r="C678" s="4" t="s">
        <v>39</v>
      </c>
      <c r="D678" s="4" t="s">
        <v>20</v>
      </c>
      <c r="E678" s="4" t="s">
        <v>21</v>
      </c>
      <c r="F678" s="4" t="s">
        <v>108</v>
      </c>
      <c r="G678" s="4">
        <v>2.1</v>
      </c>
      <c r="H678" s="4">
        <v>853.0</v>
      </c>
      <c r="I678" s="6">
        <v>1.56</v>
      </c>
      <c r="J678" s="4">
        <v>1.4</v>
      </c>
      <c r="K678" s="7">
        <v>2123.0</v>
      </c>
      <c r="L678" s="4">
        <v>766000.0</v>
      </c>
      <c r="M678" s="8" t="str">
        <f t="shared" si="1"/>
        <v>Mid</v>
      </c>
      <c r="N678" s="4">
        <v>1400000.0</v>
      </c>
      <c r="O678" s="4">
        <v>38.0</v>
      </c>
      <c r="P678" s="4">
        <v>3.5</v>
      </c>
      <c r="Q678" s="4" t="s">
        <v>32</v>
      </c>
      <c r="R678" s="4" t="s">
        <v>32</v>
      </c>
    </row>
    <row r="679" ht="15.75" customHeight="1">
      <c r="A679" s="4">
        <v>679.0</v>
      </c>
      <c r="B679" s="4" t="s">
        <v>944</v>
      </c>
      <c r="C679" s="4" t="s">
        <v>56</v>
      </c>
      <c r="D679" s="4" t="s">
        <v>20</v>
      </c>
      <c r="E679" s="4" t="s">
        <v>21</v>
      </c>
      <c r="F679" s="4" t="s">
        <v>49</v>
      </c>
      <c r="G679" s="4">
        <v>3.7</v>
      </c>
      <c r="H679" s="4">
        <v>330.0</v>
      </c>
      <c r="I679" s="6">
        <v>3182.0</v>
      </c>
      <c r="J679" s="4">
        <v>1.7</v>
      </c>
      <c r="K679" s="7">
        <v>4977.0</v>
      </c>
      <c r="L679" s="4">
        <v>545000.0</v>
      </c>
      <c r="M679" s="8" t="str">
        <f t="shared" si="1"/>
        <v>Mid</v>
      </c>
      <c r="N679" s="4">
        <v>5240000.0</v>
      </c>
      <c r="O679" s="4">
        <v>290.0</v>
      </c>
      <c r="P679" s="4">
        <v>3.5</v>
      </c>
      <c r="Q679" s="4" t="s">
        <v>28</v>
      </c>
      <c r="R679" s="4" t="s">
        <v>28</v>
      </c>
    </row>
    <row r="680" ht="15.75" customHeight="1">
      <c r="A680" s="4">
        <v>680.0</v>
      </c>
      <c r="B680" s="4" t="s">
        <v>945</v>
      </c>
      <c r="C680" s="4" t="s">
        <v>45</v>
      </c>
      <c r="D680" s="4" t="s">
        <v>20</v>
      </c>
      <c r="E680" s="4" t="s">
        <v>46</v>
      </c>
      <c r="F680" s="4" t="s">
        <v>21</v>
      </c>
      <c r="G680" s="4">
        <v>5.7</v>
      </c>
      <c r="H680" s="4">
        <v>172.0</v>
      </c>
      <c r="I680" s="6">
        <v>13572.0</v>
      </c>
      <c r="J680" s="4">
        <v>1.6</v>
      </c>
      <c r="K680" s="7">
        <v>15024.0</v>
      </c>
      <c r="L680" s="4">
        <v>477000.0</v>
      </c>
      <c r="M680" s="8" t="str">
        <f t="shared" si="1"/>
        <v>Lower</v>
      </c>
      <c r="N680" s="4">
        <v>3.72E7</v>
      </c>
      <c r="O680" s="4">
        <v>536.0</v>
      </c>
      <c r="P680" s="4">
        <v>6.7</v>
      </c>
      <c r="Q680" s="4" t="s">
        <v>32</v>
      </c>
      <c r="R680" s="4" t="s">
        <v>36</v>
      </c>
    </row>
    <row r="681" ht="15.75" customHeight="1">
      <c r="A681" s="4">
        <v>681.0</v>
      </c>
      <c r="B681" s="4" t="s">
        <v>946</v>
      </c>
      <c r="C681" s="4" t="s">
        <v>39</v>
      </c>
      <c r="D681" s="4" t="s">
        <v>20</v>
      </c>
      <c r="E681" s="4" t="s">
        <v>21</v>
      </c>
      <c r="F681" s="4" t="s">
        <v>183</v>
      </c>
      <c r="G681" s="4">
        <v>4.7</v>
      </c>
      <c r="H681" s="4">
        <v>446.0</v>
      </c>
      <c r="I681" s="6">
        <v>3196.0</v>
      </c>
      <c r="J681" s="4">
        <v>1.3</v>
      </c>
      <c r="K681" s="7">
        <v>4204.0</v>
      </c>
      <c r="L681" s="4">
        <v>420000.0</v>
      </c>
      <c r="M681" s="8" t="str">
        <f t="shared" si="1"/>
        <v>Lower</v>
      </c>
      <c r="N681" s="4">
        <v>3010000.0</v>
      </c>
      <c r="O681" s="4">
        <v>65.0</v>
      </c>
      <c r="P681" s="4">
        <v>3.3</v>
      </c>
      <c r="Q681" s="4" t="s">
        <v>28</v>
      </c>
      <c r="R681" s="4" t="s">
        <v>24</v>
      </c>
    </row>
    <row r="682" ht="15.75" customHeight="1">
      <c r="A682" s="4">
        <v>682.0</v>
      </c>
      <c r="B682" s="4" t="s">
        <v>947</v>
      </c>
      <c r="C682" s="4" t="s">
        <v>19</v>
      </c>
      <c r="D682" s="4" t="s">
        <v>20</v>
      </c>
      <c r="E682" s="4" t="s">
        <v>506</v>
      </c>
      <c r="F682" s="4" t="s">
        <v>31</v>
      </c>
      <c r="G682" s="4">
        <v>3.7</v>
      </c>
      <c r="H682" s="5">
        <v>1367.0</v>
      </c>
      <c r="I682" s="6">
        <v>434.0</v>
      </c>
      <c r="J682" s="4">
        <v>1.5</v>
      </c>
      <c r="K682" s="7">
        <v>2969.0</v>
      </c>
      <c r="L682" s="4">
        <v>1110000.0</v>
      </c>
      <c r="M682" s="8" t="str">
        <f t="shared" si="1"/>
        <v>Mid</v>
      </c>
      <c r="N682" s="4">
        <v>351000.0</v>
      </c>
      <c r="O682" s="4">
        <v>23.0</v>
      </c>
      <c r="P682" s="4">
        <v>4.4</v>
      </c>
      <c r="Q682" s="4" t="s">
        <v>23</v>
      </c>
      <c r="R682" s="4" t="s">
        <v>40</v>
      </c>
    </row>
    <row r="683" ht="15.75" customHeight="1">
      <c r="A683" s="4">
        <v>683.0</v>
      </c>
      <c r="B683" s="4" t="s">
        <v>948</v>
      </c>
      <c r="C683" s="4" t="s">
        <v>56</v>
      </c>
      <c r="D683" s="4" t="s">
        <v>20</v>
      </c>
      <c r="E683" s="4" t="s">
        <v>638</v>
      </c>
      <c r="G683" s="4">
        <v>4.9</v>
      </c>
      <c r="H683" s="4">
        <v>1.0</v>
      </c>
      <c r="I683" s="6">
        <v>0.0</v>
      </c>
      <c r="J683" s="4">
        <v>1.0</v>
      </c>
      <c r="K683" s="6">
        <v>10.0</v>
      </c>
      <c r="L683" s="15">
        <v>1300.0</v>
      </c>
      <c r="M683" s="8" t="str">
        <f t="shared" si="1"/>
        <v>Lower</v>
      </c>
      <c r="N683" s="4">
        <v>0.0</v>
      </c>
      <c r="O683" s="4">
        <v>1.0</v>
      </c>
      <c r="P683" s="4">
        <v>1.1</v>
      </c>
      <c r="Q683" s="4" t="s">
        <v>28</v>
      </c>
      <c r="R683" s="4" t="s">
        <v>40</v>
      </c>
    </row>
    <row r="684" ht="15.75" customHeight="1">
      <c r="A684" s="4">
        <v>684.0</v>
      </c>
      <c r="B684" s="4" t="s">
        <v>949</v>
      </c>
      <c r="C684" s="4" t="s">
        <v>61</v>
      </c>
      <c r="D684" s="4" t="s">
        <v>20</v>
      </c>
      <c r="E684" s="4" t="s">
        <v>64</v>
      </c>
      <c r="F684" s="4" t="s">
        <v>47</v>
      </c>
      <c r="G684" s="4">
        <v>4.4</v>
      </c>
      <c r="H684" s="4">
        <v>386.0</v>
      </c>
      <c r="I684" s="6">
        <v>3487.0</v>
      </c>
      <c r="J684" s="4">
        <v>1.1</v>
      </c>
      <c r="K684" s="7">
        <v>1211.0</v>
      </c>
      <c r="L684" s="4">
        <v>111000.0</v>
      </c>
      <c r="M684" s="8" t="str">
        <f t="shared" si="1"/>
        <v>Lower</v>
      </c>
      <c r="N684" s="4">
        <v>1000000.0</v>
      </c>
      <c r="O684" s="4">
        <v>14.0</v>
      </c>
      <c r="P684" s="4">
        <v>0.9</v>
      </c>
      <c r="Q684" s="4" t="s">
        <v>29</v>
      </c>
      <c r="R684" s="4" t="s">
        <v>29</v>
      </c>
    </row>
    <row r="685" ht="15.75" customHeight="1">
      <c r="A685" s="4">
        <v>685.0</v>
      </c>
      <c r="B685" s="4" t="s">
        <v>950</v>
      </c>
      <c r="C685" s="4" t="s">
        <v>80</v>
      </c>
      <c r="D685" s="4" t="s">
        <v>20</v>
      </c>
      <c r="E685" s="4" t="s">
        <v>88</v>
      </c>
      <c r="G685" s="4">
        <v>8.6</v>
      </c>
      <c r="H685" s="4">
        <v>382.0</v>
      </c>
      <c r="I685" s="6">
        <v>0.0</v>
      </c>
      <c r="J685" s="4">
        <v>1.0</v>
      </c>
      <c r="K685" s="6">
        <v>17.0</v>
      </c>
      <c r="L685" s="15">
        <v>1300.0</v>
      </c>
      <c r="M685" s="8" t="str">
        <f t="shared" si="1"/>
        <v>Lower</v>
      </c>
      <c r="N685" s="4">
        <v>0.0</v>
      </c>
      <c r="O685" s="4">
        <v>1.0</v>
      </c>
      <c r="P685" s="4">
        <v>0.7</v>
      </c>
      <c r="Q685" s="4" t="s">
        <v>28</v>
      </c>
      <c r="R685" s="4" t="s">
        <v>28</v>
      </c>
    </row>
    <row r="686" ht="15.75" customHeight="1">
      <c r="A686" s="4">
        <v>686.0</v>
      </c>
      <c r="B686" s="4" t="s">
        <v>951</v>
      </c>
      <c r="C686" s="4" t="s">
        <v>19</v>
      </c>
      <c r="D686" s="4" t="s">
        <v>20</v>
      </c>
      <c r="E686" s="4" t="s">
        <v>641</v>
      </c>
      <c r="F686" s="4" t="s">
        <v>952</v>
      </c>
      <c r="G686" s="4">
        <v>7.1</v>
      </c>
      <c r="H686" s="4">
        <v>160.0</v>
      </c>
      <c r="I686" s="6">
        <v>15279.0</v>
      </c>
      <c r="J686" s="4">
        <v>1.5</v>
      </c>
      <c r="K686" s="6">
        <v>27.9</v>
      </c>
      <c r="L686" s="4">
        <v>628000.0</v>
      </c>
      <c r="M686" s="8" t="str">
        <f t="shared" si="1"/>
        <v>Mid</v>
      </c>
      <c r="N686" s="4">
        <v>7.2E7</v>
      </c>
      <c r="O686" s="4">
        <v>132.0</v>
      </c>
      <c r="P686" s="4">
        <v>6.6</v>
      </c>
      <c r="Q686" s="4" t="s">
        <v>36</v>
      </c>
      <c r="R686" s="4" t="s">
        <v>29</v>
      </c>
    </row>
    <row r="687" ht="15.75" customHeight="1">
      <c r="A687" s="4">
        <v>687.0</v>
      </c>
      <c r="B687" s="4" t="s">
        <v>953</v>
      </c>
      <c r="C687" s="4" t="s">
        <v>45</v>
      </c>
      <c r="D687" s="4" t="s">
        <v>20</v>
      </c>
      <c r="E687" s="4" t="s">
        <v>69</v>
      </c>
      <c r="F687" s="4" t="s">
        <v>47</v>
      </c>
      <c r="G687" s="4">
        <v>5.0</v>
      </c>
      <c r="H687" s="4">
        <v>163.0</v>
      </c>
      <c r="I687" s="6">
        <v>2917.0</v>
      </c>
      <c r="J687" s="4">
        <v>1.4</v>
      </c>
      <c r="K687" s="7">
        <v>5649.0</v>
      </c>
      <c r="L687" s="4">
        <v>224000.0</v>
      </c>
      <c r="M687" s="8" t="str">
        <f t="shared" si="1"/>
        <v>Lower</v>
      </c>
      <c r="N687" s="4">
        <v>4019999.0</v>
      </c>
      <c r="O687" s="4">
        <v>104.0</v>
      </c>
      <c r="P687" s="4">
        <v>3.2</v>
      </c>
      <c r="Q687" s="4" t="s">
        <v>40</v>
      </c>
      <c r="R687" s="4" t="s">
        <v>29</v>
      </c>
    </row>
    <row r="688" ht="15.75" customHeight="1">
      <c r="A688" s="4">
        <v>688.0</v>
      </c>
      <c r="B688" s="4" t="s">
        <v>954</v>
      </c>
      <c r="C688" s="4" t="s">
        <v>39</v>
      </c>
      <c r="D688" s="4" t="s">
        <v>20</v>
      </c>
      <c r="E688" s="4" t="s">
        <v>21</v>
      </c>
      <c r="F688" s="4" t="s">
        <v>69</v>
      </c>
      <c r="G688" s="4">
        <v>3.1</v>
      </c>
      <c r="H688" s="4">
        <v>867.0</v>
      </c>
      <c r="I688" s="6">
        <v>10442.0</v>
      </c>
      <c r="J688" s="4">
        <v>1.9</v>
      </c>
      <c r="K688" s="7">
        <v>5022.0</v>
      </c>
      <c r="L688" s="4">
        <v>1200000.0</v>
      </c>
      <c r="M688" s="8" t="str">
        <f t="shared" si="1"/>
        <v>Mid</v>
      </c>
      <c r="N688" s="4">
        <v>1.45E7</v>
      </c>
      <c r="O688" s="4">
        <v>360.0</v>
      </c>
      <c r="P688" s="4">
        <v>5.1</v>
      </c>
      <c r="Q688" s="4" t="s">
        <v>40</v>
      </c>
      <c r="R688" s="4" t="s">
        <v>36</v>
      </c>
    </row>
    <row r="689" ht="15.75" customHeight="1">
      <c r="A689" s="4">
        <v>689.0</v>
      </c>
      <c r="B689" s="4" t="s">
        <v>955</v>
      </c>
      <c r="C689" s="4" t="s">
        <v>61</v>
      </c>
      <c r="D689" s="4" t="s">
        <v>20</v>
      </c>
      <c r="E689" s="4" t="s">
        <v>47</v>
      </c>
      <c r="F689" s="4" t="s">
        <v>64</v>
      </c>
      <c r="G689" s="4">
        <v>4.0</v>
      </c>
      <c r="H689" s="4">
        <v>179.0</v>
      </c>
      <c r="I689" s="6">
        <v>3077.0</v>
      </c>
      <c r="J689" s="4">
        <v>1.1</v>
      </c>
      <c r="K689" s="7">
        <v>4214.0</v>
      </c>
      <c r="L689" s="4">
        <v>232000.0</v>
      </c>
      <c r="M689" s="8" t="str">
        <f t="shared" si="1"/>
        <v>Lower</v>
      </c>
      <c r="N689" s="4">
        <v>3980000.0</v>
      </c>
      <c r="O689" s="4">
        <v>43.0</v>
      </c>
      <c r="P689" s="4">
        <v>2.9</v>
      </c>
      <c r="Q689" s="4" t="s">
        <v>40</v>
      </c>
      <c r="R689" s="4" t="s">
        <v>29</v>
      </c>
    </row>
    <row r="690" ht="15.75" customHeight="1">
      <c r="A690" s="4">
        <v>690.0</v>
      </c>
      <c r="B690" s="4" t="s">
        <v>956</v>
      </c>
      <c r="C690" s="4" t="s">
        <v>73</v>
      </c>
      <c r="D690" s="4" t="s">
        <v>20</v>
      </c>
      <c r="E690" s="4" t="s">
        <v>31</v>
      </c>
      <c r="F690" s="4" t="s">
        <v>21</v>
      </c>
      <c r="G690" s="4">
        <v>7.0</v>
      </c>
      <c r="H690" s="4">
        <v>225.0</v>
      </c>
      <c r="I690" s="6">
        <v>76883.0</v>
      </c>
      <c r="J690" s="4">
        <v>1.5</v>
      </c>
      <c r="K690" s="6">
        <v>6.35</v>
      </c>
      <c r="L690" s="4">
        <v>565000.0</v>
      </c>
      <c r="M690" s="8" t="str">
        <f t="shared" si="1"/>
        <v>Mid</v>
      </c>
      <c r="N690" s="4">
        <v>2.09E8</v>
      </c>
      <c r="O690" s="4">
        <v>83.0</v>
      </c>
      <c r="P690" s="4">
        <v>2.3</v>
      </c>
      <c r="Q690" s="4" t="s">
        <v>29</v>
      </c>
      <c r="R690" s="4" t="s">
        <v>29</v>
      </c>
    </row>
    <row r="691" ht="15.75" customHeight="1">
      <c r="A691" s="4">
        <v>691.0</v>
      </c>
      <c r="B691" s="4" t="s">
        <v>957</v>
      </c>
      <c r="C691" s="4" t="s">
        <v>73</v>
      </c>
      <c r="D691" s="4" t="s">
        <v>20</v>
      </c>
      <c r="E691" s="4" t="s">
        <v>232</v>
      </c>
      <c r="F691" s="4" t="s">
        <v>21</v>
      </c>
      <c r="G691" s="4">
        <v>10.2</v>
      </c>
      <c r="H691" s="4">
        <v>68.0</v>
      </c>
      <c r="I691" s="6">
        <v>33673.0</v>
      </c>
      <c r="J691" s="4">
        <v>1.7</v>
      </c>
      <c r="K691" s="7">
        <v>25104.0</v>
      </c>
      <c r="L691" s="4">
        <v>240000.0</v>
      </c>
      <c r="M691" s="8" t="str">
        <f t="shared" si="1"/>
        <v>Lower</v>
      </c>
      <c r="N691" s="4">
        <v>1.05E8</v>
      </c>
      <c r="O691" s="4">
        <v>327.0</v>
      </c>
      <c r="P691" s="4">
        <v>6.3</v>
      </c>
      <c r="Q691" s="4" t="s">
        <v>24</v>
      </c>
      <c r="R691" s="4" t="s">
        <v>29</v>
      </c>
    </row>
    <row r="692" ht="15.75" customHeight="1">
      <c r="A692" s="4">
        <v>692.0</v>
      </c>
      <c r="B692" s="4" t="s">
        <v>958</v>
      </c>
      <c r="C692" s="4" t="s">
        <v>56</v>
      </c>
      <c r="D692" s="4" t="s">
        <v>20</v>
      </c>
      <c r="E692" s="4" t="s">
        <v>57</v>
      </c>
      <c r="F692" s="4" t="s">
        <v>959</v>
      </c>
      <c r="G692" s="4">
        <v>5.8</v>
      </c>
      <c r="H692" s="4">
        <v>230.0</v>
      </c>
      <c r="I692" s="6">
        <v>34737.0</v>
      </c>
      <c r="J692" s="4">
        <v>1.0</v>
      </c>
      <c r="K692" s="7">
        <v>14575.0</v>
      </c>
      <c r="L692" s="4">
        <v>670000.0</v>
      </c>
      <c r="M692" s="8" t="str">
        <f t="shared" si="1"/>
        <v>Mid</v>
      </c>
      <c r="N692" s="4">
        <v>8.77E7</v>
      </c>
      <c r="O692" s="4">
        <v>2.0</v>
      </c>
      <c r="P692" s="4">
        <v>6.4</v>
      </c>
      <c r="Q692" s="4" t="s">
        <v>40</v>
      </c>
      <c r="R692" s="4" t="s">
        <v>24</v>
      </c>
    </row>
    <row r="693" ht="15.75" customHeight="1">
      <c r="A693" s="4">
        <v>693.0</v>
      </c>
      <c r="B693" s="4" t="s">
        <v>960</v>
      </c>
      <c r="C693" s="4" t="s">
        <v>61</v>
      </c>
      <c r="D693" s="4" t="s">
        <v>20</v>
      </c>
      <c r="E693" s="4" t="s">
        <v>77</v>
      </c>
      <c r="F693" s="4" t="s">
        <v>103</v>
      </c>
      <c r="G693" s="4">
        <v>4.5</v>
      </c>
      <c r="H693" s="4">
        <v>224.0</v>
      </c>
      <c r="I693" s="6">
        <v>3772.0</v>
      </c>
      <c r="J693" s="4">
        <v>1.3</v>
      </c>
      <c r="K693" s="7">
        <v>5214.0</v>
      </c>
      <c r="L693" s="4">
        <v>286000.0</v>
      </c>
      <c r="M693" s="8" t="str">
        <f t="shared" si="1"/>
        <v>Lower</v>
      </c>
      <c r="N693" s="4">
        <v>4820000.0</v>
      </c>
      <c r="O693" s="4">
        <v>56.0</v>
      </c>
      <c r="P693" s="4">
        <v>3.1</v>
      </c>
      <c r="Q693" s="4" t="s">
        <v>28</v>
      </c>
      <c r="R693" s="4" t="s">
        <v>28</v>
      </c>
    </row>
    <row r="694" ht="15.75" customHeight="1">
      <c r="A694" s="4">
        <v>694.0</v>
      </c>
      <c r="B694" s="4" t="s">
        <v>961</v>
      </c>
      <c r="C694" s="4" t="s">
        <v>19</v>
      </c>
      <c r="D694" s="4" t="s">
        <v>20</v>
      </c>
      <c r="E694" s="4" t="s">
        <v>21</v>
      </c>
      <c r="F694" s="4" t="s">
        <v>42</v>
      </c>
      <c r="G694" s="4">
        <v>4.1</v>
      </c>
      <c r="H694" s="5">
        <v>1516.0</v>
      </c>
      <c r="I694" s="6">
        <v>1611.0</v>
      </c>
      <c r="J694" s="4">
        <v>1.6</v>
      </c>
      <c r="K694" s="7">
        <v>3941.0</v>
      </c>
      <c r="L694" s="4">
        <v>1270000.0</v>
      </c>
      <c r="M694" s="8" t="str">
        <f t="shared" si="1"/>
        <v>Mid</v>
      </c>
      <c r="N694" s="4">
        <v>1350000.0</v>
      </c>
      <c r="O694" s="4">
        <v>369.0</v>
      </c>
      <c r="P694" s="4">
        <v>4.2</v>
      </c>
      <c r="Q694" s="4" t="s">
        <v>24</v>
      </c>
      <c r="R694" s="4" t="s">
        <v>40</v>
      </c>
    </row>
    <row r="695" ht="15.75" customHeight="1">
      <c r="A695" s="4">
        <v>695.0</v>
      </c>
      <c r="B695" s="4" t="s">
        <v>962</v>
      </c>
      <c r="C695" s="4" t="s">
        <v>19</v>
      </c>
      <c r="D695" s="4" t="s">
        <v>20</v>
      </c>
      <c r="E695" s="4" t="s">
        <v>46</v>
      </c>
      <c r="F695" s="4" t="s">
        <v>671</v>
      </c>
      <c r="G695" s="4">
        <v>10.0</v>
      </c>
      <c r="H695" s="4">
        <v>156.0</v>
      </c>
      <c r="I695" s="6">
        <v>27657.0</v>
      </c>
      <c r="J695" s="4">
        <v>1.2</v>
      </c>
      <c r="K695" s="7">
        <v>25611.0</v>
      </c>
      <c r="L695" s="4">
        <v>967000.0</v>
      </c>
      <c r="M695" s="8" t="str">
        <f t="shared" si="1"/>
        <v>Mid</v>
      </c>
      <c r="N695" s="4">
        <v>1.74E8</v>
      </c>
      <c r="O695" s="4">
        <v>180.0</v>
      </c>
      <c r="P695" s="4">
        <v>6.5</v>
      </c>
      <c r="Q695" s="4" t="s">
        <v>32</v>
      </c>
      <c r="R695" s="4" t="s">
        <v>23</v>
      </c>
    </row>
    <row r="696" ht="15.75" customHeight="1">
      <c r="A696" s="4">
        <v>696.0</v>
      </c>
      <c r="B696" s="4" t="s">
        <v>963</v>
      </c>
      <c r="C696" s="4" t="s">
        <v>61</v>
      </c>
      <c r="D696" s="4" t="s">
        <v>20</v>
      </c>
      <c r="E696" s="4" t="s">
        <v>21</v>
      </c>
      <c r="F696" s="4" t="s">
        <v>276</v>
      </c>
      <c r="G696" s="4">
        <v>5.8</v>
      </c>
      <c r="H696" s="4">
        <v>238.0</v>
      </c>
      <c r="I696" s="6">
        <v>65.0</v>
      </c>
      <c r="J696" s="4">
        <v>1.4</v>
      </c>
      <c r="K696" s="7">
        <v>4306.0</v>
      </c>
      <c r="L696" s="4">
        <v>255000.0</v>
      </c>
      <c r="M696" s="8" t="str">
        <f t="shared" si="1"/>
        <v>Lower</v>
      </c>
      <c r="N696" s="4">
        <v>95100.0</v>
      </c>
      <c r="O696" s="4">
        <v>168.0</v>
      </c>
      <c r="P696" s="4">
        <v>2.1</v>
      </c>
      <c r="Q696" s="4" t="s">
        <v>40</v>
      </c>
      <c r="R696" s="4" t="s">
        <v>36</v>
      </c>
    </row>
    <row r="697" ht="15.75" customHeight="1">
      <c r="A697" s="4">
        <v>697.0</v>
      </c>
      <c r="B697" s="4" t="s">
        <v>964</v>
      </c>
      <c r="C697" s="4" t="s">
        <v>54</v>
      </c>
      <c r="D697" s="4" t="s">
        <v>20</v>
      </c>
      <c r="E697" s="4" t="s">
        <v>59</v>
      </c>
      <c r="F697" s="4" t="s">
        <v>108</v>
      </c>
      <c r="G697" s="4">
        <v>5.3</v>
      </c>
      <c r="H697" s="4">
        <v>122.0</v>
      </c>
      <c r="I697" s="6">
        <v>3001.0</v>
      </c>
      <c r="J697" s="4">
        <v>1.6</v>
      </c>
      <c r="K697" s="7">
        <v>6239.0</v>
      </c>
      <c r="L697" s="4">
        <v>132000.0</v>
      </c>
      <c r="M697" s="8" t="str">
        <f t="shared" si="1"/>
        <v>Lower</v>
      </c>
      <c r="N697" s="4">
        <v>3370000.0</v>
      </c>
      <c r="O697" s="4">
        <v>54.0</v>
      </c>
      <c r="P697" s="4">
        <v>4.6</v>
      </c>
      <c r="Q697" s="4" t="s">
        <v>29</v>
      </c>
      <c r="R697" s="4" t="s">
        <v>29</v>
      </c>
    </row>
    <row r="698" ht="15.75" customHeight="1">
      <c r="A698" s="4">
        <v>698.0</v>
      </c>
      <c r="B698" s="4" t="s">
        <v>965</v>
      </c>
      <c r="C698" s="4" t="s">
        <v>19</v>
      </c>
      <c r="D698" s="4" t="s">
        <v>51</v>
      </c>
      <c r="E698" s="4" t="s">
        <v>561</v>
      </c>
      <c r="F698" s="4" t="s">
        <v>837</v>
      </c>
      <c r="G698" s="4">
        <v>5.8</v>
      </c>
      <c r="H698" s="4">
        <v>195.0</v>
      </c>
      <c r="I698" s="6">
        <v>24689.0</v>
      </c>
      <c r="J698" s="4">
        <v>1.3</v>
      </c>
      <c r="K698" s="7">
        <v>13459.0</v>
      </c>
      <c r="L698" s="4">
        <v>650000.0</v>
      </c>
      <c r="M698" s="8" t="str">
        <f t="shared" si="1"/>
        <v>Mid</v>
      </c>
      <c r="N698" s="4">
        <v>9.52E7</v>
      </c>
      <c r="O698" s="4">
        <v>73.0</v>
      </c>
      <c r="P698" s="4">
        <v>5.2</v>
      </c>
      <c r="Q698" s="4" t="s">
        <v>40</v>
      </c>
      <c r="R698" s="4" t="s">
        <v>29</v>
      </c>
    </row>
    <row r="699" ht="15.75" customHeight="1">
      <c r="A699" s="4">
        <v>699.0</v>
      </c>
      <c r="B699" s="4" t="s">
        <v>966</v>
      </c>
      <c r="C699" s="4" t="s">
        <v>80</v>
      </c>
      <c r="D699" s="4" t="s">
        <v>20</v>
      </c>
      <c r="E699" s="4" t="s">
        <v>64</v>
      </c>
      <c r="F699" s="4" t="s">
        <v>88</v>
      </c>
      <c r="G699" s="4">
        <v>7.2</v>
      </c>
      <c r="H699" s="4">
        <v>611.0</v>
      </c>
      <c r="I699" s="6">
        <v>36647.0</v>
      </c>
      <c r="J699" s="4">
        <v>1.6</v>
      </c>
      <c r="K699" s="7">
        <v>16823.0</v>
      </c>
      <c r="L699" s="4">
        <v>1290000.0</v>
      </c>
      <c r="M699" s="8" t="str">
        <f t="shared" si="1"/>
        <v>Mid</v>
      </c>
      <c r="N699" s="4">
        <v>7.79E7</v>
      </c>
      <c r="O699" s="4">
        <v>202.0</v>
      </c>
      <c r="P699" s="4">
        <v>6.0</v>
      </c>
      <c r="Q699" s="4" t="s">
        <v>28</v>
      </c>
      <c r="R699" s="4" t="s">
        <v>29</v>
      </c>
    </row>
    <row r="700" ht="15.75" customHeight="1">
      <c r="A700" s="4">
        <v>700.0</v>
      </c>
      <c r="B700" s="4" t="s">
        <v>967</v>
      </c>
      <c r="C700" s="4" t="s">
        <v>19</v>
      </c>
      <c r="D700" s="4" t="s">
        <v>20</v>
      </c>
      <c r="E700" s="4" t="s">
        <v>650</v>
      </c>
      <c r="F700" s="4" t="s">
        <v>21</v>
      </c>
      <c r="G700" s="4">
        <v>4.7</v>
      </c>
      <c r="H700" s="4">
        <v>964.0</v>
      </c>
      <c r="I700" s="6">
        <v>219.0</v>
      </c>
      <c r="J700" s="4">
        <v>1.5</v>
      </c>
      <c r="K700" s="6">
        <v>1.93</v>
      </c>
      <c r="L700" s="4">
        <v>343000.0</v>
      </c>
      <c r="M700" s="8" t="str">
        <f t="shared" si="1"/>
        <v>Lower</v>
      </c>
      <c r="N700" s="4">
        <v>78500.0</v>
      </c>
      <c r="O700" s="4">
        <v>94.0</v>
      </c>
      <c r="P700" s="4">
        <v>2.2</v>
      </c>
      <c r="Q700" s="4" t="s">
        <v>32</v>
      </c>
      <c r="R700" s="4" t="s">
        <v>24</v>
      </c>
    </row>
    <row r="701" ht="15.75" customHeight="1">
      <c r="A701" s="4">
        <v>701.0</v>
      </c>
      <c r="B701" s="4" t="s">
        <v>968</v>
      </c>
      <c r="C701" s="4" t="s">
        <v>61</v>
      </c>
      <c r="D701" s="4" t="s">
        <v>20</v>
      </c>
      <c r="E701" s="4" t="s">
        <v>62</v>
      </c>
      <c r="F701" s="4" t="s">
        <v>969</v>
      </c>
      <c r="G701" s="4">
        <v>11.2</v>
      </c>
      <c r="H701" s="4">
        <v>176.0</v>
      </c>
      <c r="I701" s="6">
        <v>13609.0</v>
      </c>
      <c r="J701" s="4">
        <v>1.4</v>
      </c>
      <c r="K701" s="7">
        <v>16528.0</v>
      </c>
      <c r="L701" s="4">
        <v>300000.0</v>
      </c>
      <c r="M701" s="8" t="str">
        <f t="shared" si="1"/>
        <v>Lower</v>
      </c>
      <c r="N701" s="4">
        <v>2.31E7</v>
      </c>
      <c r="O701" s="4">
        <v>206.0</v>
      </c>
      <c r="P701" s="4">
        <v>5.4</v>
      </c>
      <c r="Q701" s="4" t="s">
        <v>23</v>
      </c>
      <c r="R701" s="4" t="s">
        <v>29</v>
      </c>
    </row>
    <row r="702" ht="15.75" customHeight="1">
      <c r="A702" s="4">
        <v>702.0</v>
      </c>
      <c r="B702" s="4" t="s">
        <v>970</v>
      </c>
      <c r="C702" s="4" t="s">
        <v>19</v>
      </c>
      <c r="D702" s="4" t="s">
        <v>20</v>
      </c>
      <c r="E702" s="4" t="s">
        <v>59</v>
      </c>
      <c r="F702" s="4" t="s">
        <v>21</v>
      </c>
      <c r="G702" s="4">
        <v>6.1</v>
      </c>
      <c r="H702" s="4">
        <v>332.0</v>
      </c>
      <c r="I702" s="6">
        <v>10443.0</v>
      </c>
      <c r="J702" s="4">
        <v>1.8</v>
      </c>
      <c r="K702" s="7">
        <v>12039.0</v>
      </c>
      <c r="L702" s="4">
        <v>629000.0</v>
      </c>
      <c r="M702" s="8" t="str">
        <f t="shared" si="1"/>
        <v>Mid</v>
      </c>
      <c r="N702" s="4">
        <v>1.98E7</v>
      </c>
      <c r="O702" s="4">
        <v>384.0</v>
      </c>
      <c r="P702" s="4">
        <v>5.1</v>
      </c>
      <c r="Q702" s="4" t="s">
        <v>28</v>
      </c>
      <c r="R702" s="4" t="s">
        <v>28</v>
      </c>
    </row>
    <row r="703" ht="15.75" customHeight="1">
      <c r="A703" s="4">
        <v>703.0</v>
      </c>
      <c r="B703" s="4" t="s">
        <v>971</v>
      </c>
      <c r="C703" s="4" t="s">
        <v>19</v>
      </c>
      <c r="D703" s="4" t="s">
        <v>20</v>
      </c>
      <c r="E703" s="4" t="s">
        <v>126</v>
      </c>
      <c r="F703" s="4" t="s">
        <v>751</v>
      </c>
      <c r="G703" s="4">
        <v>7.4</v>
      </c>
      <c r="H703" s="4">
        <v>299.0</v>
      </c>
      <c r="I703" s="6">
        <v>7.0</v>
      </c>
      <c r="J703" s="4">
        <v>1.1</v>
      </c>
      <c r="K703" s="7">
        <v>5759.0</v>
      </c>
      <c r="L703" s="4">
        <v>216000.0</v>
      </c>
      <c r="M703" s="8" t="str">
        <f t="shared" si="1"/>
        <v>Lower</v>
      </c>
      <c r="N703" s="4">
        <v>6100.0</v>
      </c>
      <c r="O703" s="4">
        <v>24.0</v>
      </c>
      <c r="P703" s="4">
        <v>2.2</v>
      </c>
      <c r="Q703" s="4" t="s">
        <v>36</v>
      </c>
      <c r="R703" s="4" t="s">
        <v>29</v>
      </c>
    </row>
    <row r="704" ht="15.75" customHeight="1">
      <c r="A704" s="4">
        <v>704.0</v>
      </c>
      <c r="B704" s="4" t="s">
        <v>972</v>
      </c>
      <c r="C704" s="4" t="s">
        <v>56</v>
      </c>
      <c r="D704" s="4" t="s">
        <v>20</v>
      </c>
      <c r="E704" s="4" t="s">
        <v>21</v>
      </c>
      <c r="F704" s="4" t="s">
        <v>42</v>
      </c>
      <c r="G704" s="4">
        <v>4.7</v>
      </c>
      <c r="H704" s="4">
        <v>766.0</v>
      </c>
      <c r="I704" s="6">
        <v>2.09</v>
      </c>
      <c r="J704" s="4">
        <v>2.0</v>
      </c>
      <c r="K704" s="7">
        <v>3721.0</v>
      </c>
      <c r="L704" s="4">
        <v>628000.0</v>
      </c>
      <c r="M704" s="8" t="str">
        <f t="shared" si="1"/>
        <v>Mid</v>
      </c>
      <c r="N704" s="4">
        <v>1740000.0</v>
      </c>
      <c r="O704" s="4">
        <v>109.0</v>
      </c>
      <c r="P704" s="4">
        <v>2.0</v>
      </c>
      <c r="Q704" s="4" t="s">
        <v>28</v>
      </c>
      <c r="R704" s="4" t="s">
        <v>24</v>
      </c>
    </row>
    <row r="705" ht="15.75" customHeight="1">
      <c r="A705" s="4">
        <v>705.0</v>
      </c>
      <c r="B705" s="4" t="s">
        <v>973</v>
      </c>
      <c r="C705" s="4" t="s">
        <v>826</v>
      </c>
      <c r="D705" s="4" t="s">
        <v>20</v>
      </c>
      <c r="E705" s="4" t="s">
        <v>21</v>
      </c>
      <c r="F705" s="4" t="s">
        <v>42</v>
      </c>
      <c r="G705" s="4">
        <v>5.5</v>
      </c>
      <c r="H705" s="4">
        <v>119.0</v>
      </c>
      <c r="I705" s="6">
        <v>2426.0</v>
      </c>
      <c r="J705" s="4">
        <v>2.3</v>
      </c>
      <c r="K705" s="6">
        <v>5.73</v>
      </c>
      <c r="L705" s="4">
        <v>131000.0</v>
      </c>
      <c r="M705" s="8" t="str">
        <f t="shared" si="1"/>
        <v>Lower</v>
      </c>
      <c r="N705" s="4">
        <v>2670000.0</v>
      </c>
      <c r="O705" s="4">
        <v>270.0</v>
      </c>
      <c r="P705" s="4">
        <v>6.1</v>
      </c>
      <c r="Q705" s="4" t="s">
        <v>36</v>
      </c>
      <c r="R705" s="4" t="s">
        <v>24</v>
      </c>
    </row>
    <row r="706" ht="15.75" customHeight="1">
      <c r="A706" s="4">
        <v>706.0</v>
      </c>
      <c r="B706" s="4" t="s">
        <v>974</v>
      </c>
      <c r="C706" s="4" t="s">
        <v>272</v>
      </c>
      <c r="D706" s="4" t="s">
        <v>20</v>
      </c>
      <c r="E706" s="4" t="s">
        <v>64</v>
      </c>
      <c r="F706" s="4" t="s">
        <v>126</v>
      </c>
      <c r="G706" s="4">
        <v>5.4</v>
      </c>
      <c r="H706" s="4">
        <v>819.0</v>
      </c>
      <c r="I706" s="6">
        <v>47.56</v>
      </c>
      <c r="J706" s="4">
        <v>1.7</v>
      </c>
      <c r="K706" s="7">
        <v>11158.0</v>
      </c>
      <c r="L706" s="4">
        <v>1720000.0</v>
      </c>
      <c r="M706" s="8" t="str">
        <f t="shared" si="1"/>
        <v>Mid</v>
      </c>
      <c r="N706" s="4">
        <v>9.9E7</v>
      </c>
      <c r="O706" s="4">
        <v>171.0</v>
      </c>
      <c r="P706" s="4">
        <v>5.3</v>
      </c>
      <c r="Q706" s="4" t="s">
        <v>23</v>
      </c>
      <c r="R706" s="4" t="s">
        <v>24</v>
      </c>
    </row>
    <row r="707" ht="15.75" customHeight="1">
      <c r="A707" s="4">
        <v>707.0</v>
      </c>
      <c r="B707" s="4" t="s">
        <v>975</v>
      </c>
      <c r="C707" s="4" t="s">
        <v>710</v>
      </c>
      <c r="D707" s="4" t="s">
        <v>20</v>
      </c>
      <c r="E707" s="4" t="s">
        <v>64</v>
      </c>
      <c r="F707" s="4" t="s">
        <v>59</v>
      </c>
      <c r="G707" s="4">
        <v>6.9</v>
      </c>
      <c r="H707" s="4">
        <v>141.0</v>
      </c>
      <c r="I707" s="6">
        <v>3661.0</v>
      </c>
      <c r="J707" s="4">
        <v>1.5</v>
      </c>
      <c r="K707" s="7">
        <v>7001.0</v>
      </c>
      <c r="L707" s="4">
        <v>172000.0</v>
      </c>
      <c r="M707" s="8" t="str">
        <f t="shared" si="1"/>
        <v>Lower</v>
      </c>
      <c r="N707" s="4">
        <v>4510000.0</v>
      </c>
      <c r="O707" s="4">
        <v>65.0</v>
      </c>
      <c r="P707" s="4">
        <v>2.7</v>
      </c>
      <c r="Q707" s="4" t="s">
        <v>32</v>
      </c>
      <c r="R707" s="4" t="s">
        <v>28</v>
      </c>
    </row>
    <row r="708" ht="15.75" customHeight="1">
      <c r="A708" s="4">
        <v>708.0</v>
      </c>
      <c r="B708" s="4" t="s">
        <v>976</v>
      </c>
      <c r="C708" s="4" t="s">
        <v>61</v>
      </c>
      <c r="D708" s="4" t="s">
        <v>20</v>
      </c>
      <c r="E708" s="4" t="s">
        <v>106</v>
      </c>
      <c r="F708" s="4" t="s">
        <v>47</v>
      </c>
      <c r="G708" s="4">
        <v>7.4</v>
      </c>
      <c r="H708" s="4">
        <v>177.0</v>
      </c>
      <c r="I708" s="6">
        <v>0.0</v>
      </c>
      <c r="J708" s="4">
        <v>1.8</v>
      </c>
      <c r="K708" s="7">
        <v>4019.0</v>
      </c>
      <c r="L708" s="4">
        <v>115000.0</v>
      </c>
      <c r="M708" s="8" t="str">
        <f t="shared" si="1"/>
        <v>Lower</v>
      </c>
      <c r="N708" s="4">
        <v>0.0</v>
      </c>
      <c r="O708" s="4">
        <v>33.0</v>
      </c>
      <c r="P708" s="4">
        <v>5.5</v>
      </c>
      <c r="Q708" s="4" t="s">
        <v>28</v>
      </c>
      <c r="R708" s="4" t="s">
        <v>29</v>
      </c>
    </row>
    <row r="709" ht="15.75" customHeight="1">
      <c r="A709" s="4">
        <v>709.0</v>
      </c>
      <c r="B709" s="4" t="s">
        <v>977</v>
      </c>
      <c r="C709" s="4" t="s">
        <v>19</v>
      </c>
      <c r="D709" s="4" t="s">
        <v>20</v>
      </c>
      <c r="E709" s="4" t="s">
        <v>327</v>
      </c>
      <c r="F709" s="4" t="s">
        <v>858</v>
      </c>
      <c r="G709" s="4">
        <v>4.0</v>
      </c>
      <c r="H709" s="4">
        <v>847.0</v>
      </c>
      <c r="I709" s="6">
        <v>35202.0</v>
      </c>
      <c r="J709" s="4">
        <v>1.0</v>
      </c>
      <c r="K709" s="7">
        <v>4503.0</v>
      </c>
      <c r="L709" s="4">
        <v>1060000.0</v>
      </c>
      <c r="M709" s="8" t="str">
        <f t="shared" si="1"/>
        <v>Mid</v>
      </c>
      <c r="N709" s="4">
        <v>4.41E7</v>
      </c>
      <c r="O709" s="4">
        <v>13.0</v>
      </c>
      <c r="P709" s="4">
        <v>3.5</v>
      </c>
      <c r="Q709" s="4" t="s">
        <v>28</v>
      </c>
      <c r="R709" s="4" t="s">
        <v>36</v>
      </c>
    </row>
    <row r="710" ht="15.75" customHeight="1">
      <c r="A710" s="4">
        <v>710.0</v>
      </c>
      <c r="B710" s="4" t="s">
        <v>978</v>
      </c>
      <c r="C710" s="4" t="s">
        <v>61</v>
      </c>
      <c r="D710" s="4" t="s">
        <v>20</v>
      </c>
      <c r="E710" s="4" t="s">
        <v>47</v>
      </c>
      <c r="F710" s="4" t="s">
        <v>31</v>
      </c>
      <c r="G710" s="4">
        <v>7.1</v>
      </c>
      <c r="H710" s="4">
        <v>213.0</v>
      </c>
      <c r="I710" s="6">
        <v>832.0</v>
      </c>
      <c r="J710" s="4">
        <v>1.3</v>
      </c>
      <c r="K710" s="7">
        <v>5271.0</v>
      </c>
      <c r="L710" s="4">
        <v>190000.0</v>
      </c>
      <c r="M710" s="8" t="str">
        <f t="shared" si="1"/>
        <v>Lower</v>
      </c>
      <c r="N710" s="4">
        <v>742000.0</v>
      </c>
      <c r="O710" s="4">
        <v>56.0</v>
      </c>
      <c r="P710" s="4">
        <v>2.3</v>
      </c>
      <c r="Q710" s="4" t="s">
        <v>32</v>
      </c>
      <c r="R710" s="4" t="s">
        <v>36</v>
      </c>
    </row>
    <row r="711" ht="15.75" customHeight="1">
      <c r="A711" s="4">
        <v>711.0</v>
      </c>
      <c r="B711" s="4" t="s">
        <v>979</v>
      </c>
      <c r="C711" s="4" t="s">
        <v>56</v>
      </c>
      <c r="D711" s="4" t="s">
        <v>20</v>
      </c>
      <c r="E711" s="4" t="s">
        <v>638</v>
      </c>
      <c r="G711" s="4">
        <v>7.2</v>
      </c>
      <c r="H711" s="5">
        <v>-1277.0</v>
      </c>
      <c r="I711" s="6">
        <v>0.0</v>
      </c>
      <c r="J711" s="4">
        <v>1.0</v>
      </c>
      <c r="K711" s="6">
        <v>14.0</v>
      </c>
      <c r="L711" s="4">
        <v>0.0</v>
      </c>
      <c r="M711" s="8" t="str">
        <f t="shared" si="1"/>
        <v>Uncertain</v>
      </c>
      <c r="N711" s="4">
        <v>0.0</v>
      </c>
      <c r="O711" s="4">
        <v>1.0</v>
      </c>
      <c r="P711" s="4">
        <v>1.4</v>
      </c>
      <c r="Q711" s="4" t="s">
        <v>23</v>
      </c>
      <c r="R711" s="4" t="s">
        <v>23</v>
      </c>
    </row>
    <row r="712" ht="15.75" customHeight="1">
      <c r="A712" s="4">
        <v>712.0</v>
      </c>
      <c r="B712" s="4" t="s">
        <v>980</v>
      </c>
      <c r="C712" s="4" t="s">
        <v>45</v>
      </c>
      <c r="D712" s="4" t="s">
        <v>20</v>
      </c>
      <c r="E712" s="4" t="s">
        <v>21</v>
      </c>
      <c r="F712" s="4" t="s">
        <v>42</v>
      </c>
      <c r="G712" s="4">
        <v>3.0</v>
      </c>
      <c r="H712" s="4">
        <v>640.0</v>
      </c>
      <c r="I712" s="6">
        <v>3666.0</v>
      </c>
      <c r="J712" s="4">
        <v>1.5</v>
      </c>
      <c r="K712" s="7">
        <v>1015.0</v>
      </c>
      <c r="L712" s="4">
        <v>216000.0</v>
      </c>
      <c r="M712" s="8" t="str">
        <f t="shared" si="1"/>
        <v>Lower</v>
      </c>
      <c r="N712" s="4">
        <v>1240000.0</v>
      </c>
      <c r="O712" s="4">
        <v>86.0</v>
      </c>
      <c r="P712" s="4">
        <v>1.0</v>
      </c>
      <c r="Q712" s="4" t="s">
        <v>28</v>
      </c>
      <c r="R712" s="4" t="s">
        <v>29</v>
      </c>
    </row>
    <row r="713" ht="15.75" customHeight="1">
      <c r="A713" s="4">
        <v>713.0</v>
      </c>
      <c r="B713" s="4" t="s">
        <v>981</v>
      </c>
      <c r="C713" s="4" t="s">
        <v>56</v>
      </c>
      <c r="D713" s="4" t="s">
        <v>20</v>
      </c>
      <c r="E713" s="4" t="s">
        <v>638</v>
      </c>
      <c r="G713" s="4">
        <v>6.5</v>
      </c>
      <c r="H713" s="4">
        <v>3.0</v>
      </c>
      <c r="I713" s="6">
        <v>0.0</v>
      </c>
      <c r="J713" s="4">
        <v>1.0</v>
      </c>
      <c r="K713" s="6">
        <v>13.0</v>
      </c>
      <c r="L713" s="4">
        <v>10400.0</v>
      </c>
      <c r="M713" s="8" t="str">
        <f t="shared" si="1"/>
        <v>Lower</v>
      </c>
      <c r="N713" s="4">
        <v>0.0</v>
      </c>
      <c r="O713" s="4">
        <v>1.0</v>
      </c>
      <c r="P713" s="4">
        <v>1.8</v>
      </c>
      <c r="Q713" s="4" t="s">
        <v>36</v>
      </c>
      <c r="R713" s="4" t="s">
        <v>36</v>
      </c>
    </row>
    <row r="714" ht="15.75" customHeight="1">
      <c r="A714" s="4">
        <v>714.0</v>
      </c>
      <c r="B714" s="4" t="s">
        <v>982</v>
      </c>
      <c r="C714" s="4" t="s">
        <v>39</v>
      </c>
      <c r="D714" s="4" t="s">
        <v>20</v>
      </c>
      <c r="E714" s="4" t="s">
        <v>276</v>
      </c>
      <c r="F714" s="4" t="s">
        <v>21</v>
      </c>
      <c r="G714" s="4">
        <v>6.2</v>
      </c>
      <c r="H714" s="4">
        <v>160.0</v>
      </c>
      <c r="I714" s="6">
        <v>5368.0</v>
      </c>
      <c r="J714" s="4">
        <v>1.3</v>
      </c>
      <c r="K714" s="6">
        <v>10.59</v>
      </c>
      <c r="L714" s="4">
        <v>241000.0</v>
      </c>
      <c r="M714" s="8" t="str">
        <f t="shared" si="1"/>
        <v>Lower</v>
      </c>
      <c r="N714" s="4">
        <v>8050000.0</v>
      </c>
      <c r="O714" s="4">
        <v>70.0</v>
      </c>
      <c r="P714" s="4">
        <v>4.4</v>
      </c>
      <c r="Q714" s="4" t="s">
        <v>24</v>
      </c>
      <c r="R714" s="4" t="s">
        <v>23</v>
      </c>
    </row>
    <row r="715" ht="15.75" customHeight="1">
      <c r="A715" s="4">
        <v>715.0</v>
      </c>
      <c r="B715" s="4" t="s">
        <v>983</v>
      </c>
      <c r="C715" s="4" t="s">
        <v>54</v>
      </c>
      <c r="D715" s="4" t="s">
        <v>20</v>
      </c>
      <c r="E715" s="4" t="s">
        <v>47</v>
      </c>
      <c r="F715" s="4" t="s">
        <v>21</v>
      </c>
      <c r="G715" s="4">
        <v>4.7</v>
      </c>
      <c r="H715" s="4">
        <v>830.0</v>
      </c>
      <c r="I715" s="6">
        <v>3594.0</v>
      </c>
      <c r="J715" s="4">
        <v>2.3</v>
      </c>
      <c r="K715" s="7">
        <v>4591.0</v>
      </c>
      <c r="L715" s="4">
        <v>800000.0</v>
      </c>
      <c r="M715" s="8" t="str">
        <f t="shared" si="1"/>
        <v>Mid</v>
      </c>
      <c r="N715" s="4">
        <v>3460000.0</v>
      </c>
      <c r="O715" s="4">
        <v>139.0</v>
      </c>
      <c r="P715" s="4">
        <v>3.8</v>
      </c>
      <c r="Q715" s="4" t="s">
        <v>28</v>
      </c>
      <c r="R715" s="4" t="s">
        <v>29</v>
      </c>
    </row>
    <row r="716" ht="15.75" customHeight="1">
      <c r="A716" s="4">
        <v>716.0</v>
      </c>
      <c r="B716" s="4" t="s">
        <v>984</v>
      </c>
      <c r="C716" s="4" t="s">
        <v>19</v>
      </c>
      <c r="D716" s="4" t="s">
        <v>20</v>
      </c>
      <c r="E716" s="4" t="s">
        <v>21</v>
      </c>
      <c r="F716" s="4" t="s">
        <v>42</v>
      </c>
      <c r="G716" s="4">
        <v>4.2</v>
      </c>
      <c r="H716" s="4">
        <v>570.0</v>
      </c>
      <c r="I716" s="6">
        <v>57.0</v>
      </c>
      <c r="J716" s="4">
        <v>1.7</v>
      </c>
      <c r="K716" s="7">
        <v>2302.0</v>
      </c>
      <c r="L716" s="4">
        <v>232000.0</v>
      </c>
      <c r="M716" s="8" t="str">
        <f t="shared" si="1"/>
        <v>Lower</v>
      </c>
      <c r="N716" s="4">
        <v>27300.0</v>
      </c>
      <c r="O716" s="4">
        <v>119.0</v>
      </c>
      <c r="P716" s="4">
        <v>3.6</v>
      </c>
      <c r="Q716" s="4" t="s">
        <v>24</v>
      </c>
      <c r="R716" s="4" t="s">
        <v>24</v>
      </c>
    </row>
    <row r="717" ht="15.75" customHeight="1">
      <c r="A717" s="4">
        <v>717.0</v>
      </c>
      <c r="B717" s="4" t="s">
        <v>985</v>
      </c>
      <c r="C717" s="4" t="s">
        <v>56</v>
      </c>
      <c r="D717" s="4" t="s">
        <v>20</v>
      </c>
      <c r="E717" s="4" t="s">
        <v>638</v>
      </c>
      <c r="G717" s="4">
        <v>5.9</v>
      </c>
      <c r="H717" s="5">
        <v>1279.0</v>
      </c>
      <c r="I717" s="6">
        <v>0.0</v>
      </c>
      <c r="J717" s="4">
        <v>1.0</v>
      </c>
      <c r="K717" s="6">
        <v>6.0</v>
      </c>
      <c r="L717" s="15">
        <v>1300.0</v>
      </c>
      <c r="M717" s="8" t="str">
        <f t="shared" si="1"/>
        <v>Lower</v>
      </c>
      <c r="N717" s="4">
        <v>0.0</v>
      </c>
      <c r="O717" s="4">
        <v>1.0</v>
      </c>
      <c r="P717" s="4">
        <v>0.8</v>
      </c>
      <c r="Q717" s="4" t="s">
        <v>24</v>
      </c>
      <c r="R717" s="4" t="s">
        <v>24</v>
      </c>
    </row>
    <row r="718" ht="15.75" customHeight="1">
      <c r="A718" s="4">
        <v>718.0</v>
      </c>
      <c r="B718" s="4" t="s">
        <v>986</v>
      </c>
      <c r="C718" s="4" t="s">
        <v>80</v>
      </c>
      <c r="D718" s="4" t="s">
        <v>20</v>
      </c>
      <c r="E718" s="4" t="s">
        <v>108</v>
      </c>
      <c r="F718" s="4" t="s">
        <v>88</v>
      </c>
      <c r="G718" s="4">
        <v>7.7</v>
      </c>
      <c r="H718" s="4">
        <v>19.0</v>
      </c>
      <c r="I718" s="6">
        <v>0.0</v>
      </c>
      <c r="J718" s="4">
        <v>2.0</v>
      </c>
      <c r="K718" s="6">
        <v>15.0</v>
      </c>
      <c r="L718" s="15">
        <v>1300.0</v>
      </c>
      <c r="M718" s="8" t="str">
        <f t="shared" si="1"/>
        <v>Lower</v>
      </c>
      <c r="N718" s="4">
        <v>0.0</v>
      </c>
      <c r="O718" s="4">
        <v>2.0</v>
      </c>
      <c r="P718" s="4">
        <v>0.6</v>
      </c>
      <c r="Q718" s="4" t="s">
        <v>32</v>
      </c>
      <c r="R718" s="4" t="s">
        <v>32</v>
      </c>
    </row>
    <row r="719" ht="15.75" customHeight="1">
      <c r="A719" s="4">
        <v>719.0</v>
      </c>
      <c r="B719" s="4" t="s">
        <v>987</v>
      </c>
      <c r="C719" s="4" t="s">
        <v>80</v>
      </c>
      <c r="D719" s="4" t="s">
        <v>20</v>
      </c>
      <c r="E719" s="4" t="s">
        <v>47</v>
      </c>
      <c r="F719" s="4" t="s">
        <v>62</v>
      </c>
      <c r="G719" s="4">
        <v>9.7</v>
      </c>
      <c r="H719" s="4">
        <v>452.0</v>
      </c>
      <c r="I719" s="6">
        <v>8281.0</v>
      </c>
      <c r="J719" s="4">
        <v>1.8</v>
      </c>
      <c r="K719" s="7">
        <v>12403.0</v>
      </c>
      <c r="L719" s="4">
        <v>595000.0</v>
      </c>
      <c r="M719" s="8" t="str">
        <f t="shared" si="1"/>
        <v>Mid</v>
      </c>
      <c r="N719" s="4">
        <v>1.09E7</v>
      </c>
      <c r="O719" s="4">
        <v>154.0</v>
      </c>
      <c r="P719" s="4">
        <v>5.1</v>
      </c>
      <c r="Q719" s="4" t="s">
        <v>28</v>
      </c>
      <c r="R719" s="4" t="s">
        <v>29</v>
      </c>
    </row>
    <row r="720" ht="15.75" customHeight="1">
      <c r="A720" s="4">
        <v>720.0</v>
      </c>
      <c r="B720" s="4" t="s">
        <v>988</v>
      </c>
      <c r="C720" s="4" t="s">
        <v>80</v>
      </c>
      <c r="D720" s="4" t="s">
        <v>20</v>
      </c>
      <c r="E720" s="4" t="s">
        <v>88</v>
      </c>
      <c r="F720" s="4" t="s">
        <v>108</v>
      </c>
      <c r="G720" s="4">
        <v>17.7</v>
      </c>
      <c r="H720" s="4">
        <v>56.0</v>
      </c>
      <c r="I720" s="6">
        <v>0.0</v>
      </c>
      <c r="J720" s="4">
        <v>1.3</v>
      </c>
      <c r="K720" s="6">
        <v>142.0</v>
      </c>
      <c r="L720" s="4">
        <v>1600.0</v>
      </c>
      <c r="M720" s="8" t="str">
        <f t="shared" si="1"/>
        <v>Lower</v>
      </c>
      <c r="N720" s="4">
        <v>0.0</v>
      </c>
      <c r="O720" s="4">
        <v>2.0</v>
      </c>
      <c r="P720" s="4">
        <v>1.6</v>
      </c>
      <c r="Q720" s="4" t="s">
        <v>28</v>
      </c>
      <c r="R720" s="4" t="s">
        <v>28</v>
      </c>
    </row>
    <row r="721" ht="15.75" customHeight="1">
      <c r="A721" s="4">
        <v>721.0</v>
      </c>
      <c r="B721" s="4" t="s">
        <v>989</v>
      </c>
      <c r="C721" s="4" t="s">
        <v>19</v>
      </c>
      <c r="D721" s="4" t="s">
        <v>20</v>
      </c>
      <c r="E721" s="4" t="s">
        <v>31</v>
      </c>
      <c r="F721" s="4" t="s">
        <v>141</v>
      </c>
      <c r="G721" s="4">
        <v>5.5</v>
      </c>
      <c r="H721" s="4">
        <v>507.0</v>
      </c>
      <c r="I721" s="6">
        <v>22081.0</v>
      </c>
      <c r="J721" s="4">
        <v>1.0</v>
      </c>
      <c r="K721" s="7">
        <v>3819.0</v>
      </c>
      <c r="L721" s="4">
        <v>613000.0</v>
      </c>
      <c r="M721" s="8" t="str">
        <f t="shared" si="1"/>
        <v>Mid</v>
      </c>
      <c r="N721" s="4">
        <v>2.5E7</v>
      </c>
      <c r="O721" s="4">
        <v>8.0</v>
      </c>
      <c r="P721" s="4">
        <v>1.8</v>
      </c>
      <c r="Q721" s="4" t="s">
        <v>28</v>
      </c>
      <c r="R721" s="4" t="s">
        <v>29</v>
      </c>
    </row>
    <row r="722" ht="15.75" customHeight="1">
      <c r="A722" s="4">
        <v>722.0</v>
      </c>
      <c r="B722" s="4" t="s">
        <v>990</v>
      </c>
      <c r="C722" s="4" t="s">
        <v>39</v>
      </c>
      <c r="D722" s="4" t="s">
        <v>51</v>
      </c>
      <c r="E722" s="4" t="s">
        <v>991</v>
      </c>
      <c r="F722" s="4" t="s">
        <v>992</v>
      </c>
      <c r="G722" s="4">
        <v>3.2</v>
      </c>
      <c r="H722" s="4">
        <v>177.0</v>
      </c>
      <c r="I722" s="6">
        <v>13862.0</v>
      </c>
      <c r="J722" s="4">
        <v>1.0</v>
      </c>
      <c r="K722" s="7">
        <v>4664.0</v>
      </c>
      <c r="L722" s="4">
        <v>311000.0</v>
      </c>
      <c r="M722" s="8" t="str">
        <f t="shared" si="1"/>
        <v>Lower</v>
      </c>
      <c r="N722" s="4">
        <v>2.43E7</v>
      </c>
      <c r="O722" s="4">
        <v>3.0</v>
      </c>
      <c r="P722" s="4">
        <v>4.3</v>
      </c>
      <c r="Q722" s="4" t="s">
        <v>32</v>
      </c>
      <c r="R722" s="4" t="s">
        <v>32</v>
      </c>
    </row>
    <row r="723" ht="15.75" customHeight="1">
      <c r="A723" s="4">
        <v>723.0</v>
      </c>
      <c r="B723" s="4" t="s">
        <v>993</v>
      </c>
      <c r="C723" s="4" t="s">
        <v>54</v>
      </c>
      <c r="D723" s="4" t="s">
        <v>20</v>
      </c>
      <c r="E723" s="4" t="s">
        <v>42</v>
      </c>
      <c r="F723" s="4" t="s">
        <v>21</v>
      </c>
      <c r="G723" s="4">
        <v>5.5</v>
      </c>
      <c r="H723" s="4">
        <v>452.0</v>
      </c>
      <c r="I723" s="6">
        <v>1786.0</v>
      </c>
      <c r="J723" s="4">
        <v>1.9</v>
      </c>
      <c r="K723" s="7">
        <v>9967.0</v>
      </c>
      <c r="L723" s="4">
        <v>884000.0</v>
      </c>
      <c r="M723" s="8" t="str">
        <f t="shared" si="1"/>
        <v>Mid</v>
      </c>
      <c r="N723" s="4">
        <v>3500000.0</v>
      </c>
      <c r="O723" s="4">
        <v>138.0</v>
      </c>
      <c r="P723" s="4">
        <v>4.7</v>
      </c>
      <c r="Q723" s="4" t="s">
        <v>29</v>
      </c>
      <c r="R723" s="4" t="s">
        <v>29</v>
      </c>
    </row>
    <row r="724" ht="15.75" customHeight="1">
      <c r="A724" s="4">
        <v>724.0</v>
      </c>
      <c r="B724" s="4" t="s">
        <v>994</v>
      </c>
      <c r="C724" s="4" t="s">
        <v>19</v>
      </c>
      <c r="D724" s="4" t="s">
        <v>20</v>
      </c>
      <c r="E724" s="4" t="s">
        <v>47</v>
      </c>
      <c r="F724" s="4" t="s">
        <v>995</v>
      </c>
      <c r="G724" s="4">
        <v>2.9</v>
      </c>
      <c r="H724" s="14">
        <v>1.75</v>
      </c>
      <c r="I724" s="6">
        <v>70.0</v>
      </c>
      <c r="J724" s="4">
        <v>1.1</v>
      </c>
      <c r="K724" s="6">
        <v>760.0</v>
      </c>
      <c r="L724" s="4">
        <v>390000.0</v>
      </c>
      <c r="M724" s="8" t="str">
        <f t="shared" si="1"/>
        <v>Lower</v>
      </c>
      <c r="N724" s="4">
        <v>15600.0</v>
      </c>
      <c r="O724" s="4">
        <v>14.0</v>
      </c>
      <c r="P724" s="4">
        <v>0.8</v>
      </c>
      <c r="Q724" s="4" t="s">
        <v>29</v>
      </c>
      <c r="R724" s="4" t="s">
        <v>36</v>
      </c>
    </row>
    <row r="725" ht="15.75" customHeight="1">
      <c r="A725" s="4">
        <v>725.0</v>
      </c>
      <c r="B725" s="4" t="s">
        <v>996</v>
      </c>
      <c r="C725" s="4" t="s">
        <v>19</v>
      </c>
      <c r="D725" s="4" t="s">
        <v>20</v>
      </c>
      <c r="E725" s="4" t="s">
        <v>95</v>
      </c>
      <c r="F725" s="4" t="s">
        <v>21</v>
      </c>
      <c r="G725" s="4">
        <v>5.7</v>
      </c>
      <c r="H725" s="5">
        <v>1192.0</v>
      </c>
      <c r="I725" s="6">
        <v>410.0</v>
      </c>
      <c r="J725" s="4">
        <v>1.2</v>
      </c>
      <c r="K725" s="7">
        <v>5203.0</v>
      </c>
      <c r="L725" s="4">
        <v>1180000.0</v>
      </c>
      <c r="M725" s="8" t="str">
        <f t="shared" si="1"/>
        <v>Mid</v>
      </c>
      <c r="N725" s="4">
        <v>404000.0</v>
      </c>
      <c r="O725" s="4">
        <v>22.0</v>
      </c>
      <c r="P725" s="4">
        <v>5.2</v>
      </c>
      <c r="Q725" s="4" t="s">
        <v>36</v>
      </c>
      <c r="R725" s="4" t="s">
        <v>29</v>
      </c>
    </row>
    <row r="726" ht="15.75" customHeight="1">
      <c r="A726" s="4">
        <v>726.0</v>
      </c>
      <c r="B726" s="4" t="s">
        <v>997</v>
      </c>
      <c r="C726" s="4" t="s">
        <v>56</v>
      </c>
      <c r="D726" s="4" t="s">
        <v>20</v>
      </c>
      <c r="E726" s="4" t="s">
        <v>638</v>
      </c>
      <c r="G726" s="4">
        <v>11.8</v>
      </c>
      <c r="H726" s="4">
        <v>4.0</v>
      </c>
      <c r="I726" s="6">
        <v>0.0</v>
      </c>
      <c r="J726" s="4">
        <v>1.0</v>
      </c>
      <c r="K726" s="6">
        <v>12.0</v>
      </c>
      <c r="L726" s="4">
        <v>4.0</v>
      </c>
      <c r="M726" s="8" t="str">
        <f t="shared" si="1"/>
        <v>Lower</v>
      </c>
      <c r="N726" s="4">
        <v>0.0</v>
      </c>
      <c r="O726" s="4">
        <v>1.0</v>
      </c>
      <c r="P726" s="4">
        <v>1.0</v>
      </c>
      <c r="Q726" s="4" t="s">
        <v>40</v>
      </c>
      <c r="R726" s="4" t="s">
        <v>40</v>
      </c>
    </row>
    <row r="727" ht="15.75" customHeight="1">
      <c r="A727" s="4">
        <v>727.0</v>
      </c>
      <c r="B727" s="4" t="s">
        <v>998</v>
      </c>
      <c r="C727" s="4" t="s">
        <v>80</v>
      </c>
      <c r="D727" s="4" t="s">
        <v>20</v>
      </c>
      <c r="E727" s="4" t="s">
        <v>21</v>
      </c>
      <c r="F727" s="4" t="s">
        <v>71</v>
      </c>
      <c r="G727" s="4">
        <v>8.8</v>
      </c>
      <c r="H727" s="4">
        <v>449.0</v>
      </c>
      <c r="I727" s="6">
        <v>0.0</v>
      </c>
      <c r="J727" s="4">
        <v>2.3</v>
      </c>
      <c r="K727" s="6">
        <v>545.0</v>
      </c>
      <c r="L727" s="4">
        <v>24800.0</v>
      </c>
      <c r="M727" s="8" t="str">
        <f t="shared" si="1"/>
        <v>Lower</v>
      </c>
      <c r="N727" s="4">
        <v>0.0</v>
      </c>
      <c r="O727" s="4">
        <v>51.0</v>
      </c>
      <c r="P727" s="4">
        <v>0.9</v>
      </c>
      <c r="Q727" s="4" t="s">
        <v>28</v>
      </c>
      <c r="R727" s="4" t="s">
        <v>40</v>
      </c>
    </row>
    <row r="728" ht="15.75" customHeight="1">
      <c r="A728" s="4">
        <v>728.0</v>
      </c>
      <c r="B728" s="4" t="s">
        <v>999</v>
      </c>
      <c r="C728" s="4" t="s">
        <v>19</v>
      </c>
      <c r="D728" s="4" t="s">
        <v>20</v>
      </c>
      <c r="E728" s="4" t="s">
        <v>1000</v>
      </c>
      <c r="F728" s="4" t="s">
        <v>1001</v>
      </c>
      <c r="G728" s="4">
        <v>4.2</v>
      </c>
      <c r="H728" s="5">
        <v>1603.0</v>
      </c>
      <c r="I728" s="6">
        <v>2585.0</v>
      </c>
      <c r="J728" s="4">
        <v>1.2</v>
      </c>
      <c r="K728" s="7">
        <v>1676.0</v>
      </c>
      <c r="L728" s="4">
        <v>541000.0</v>
      </c>
      <c r="M728" s="8" t="str">
        <f t="shared" si="1"/>
        <v>Mid</v>
      </c>
      <c r="N728" s="4">
        <v>1030000.0</v>
      </c>
      <c r="O728" s="4">
        <v>94.0</v>
      </c>
      <c r="P728" s="4">
        <v>1.0</v>
      </c>
      <c r="Q728" s="4" t="s">
        <v>23</v>
      </c>
      <c r="R728" s="4" t="s">
        <v>24</v>
      </c>
    </row>
    <row r="729" ht="15.75" customHeight="1">
      <c r="A729" s="4">
        <v>729.0</v>
      </c>
      <c r="B729" s="4" t="s">
        <v>1002</v>
      </c>
      <c r="C729" s="4" t="s">
        <v>54</v>
      </c>
      <c r="D729" s="4" t="s">
        <v>20</v>
      </c>
      <c r="E729" s="4" t="s">
        <v>21</v>
      </c>
      <c r="F729" s="4" t="s">
        <v>77</v>
      </c>
      <c r="G729" s="4">
        <v>4.3</v>
      </c>
      <c r="H729" s="4">
        <v>96.0</v>
      </c>
      <c r="I729" s="6">
        <v>7716.0</v>
      </c>
      <c r="J729" s="4">
        <v>1.4</v>
      </c>
      <c r="K729" s="7">
        <v>6344.0</v>
      </c>
      <c r="L729" s="4">
        <v>252000.0</v>
      </c>
      <c r="M729" s="8" t="str">
        <f t="shared" si="1"/>
        <v>Lower</v>
      </c>
      <c r="N729" s="4">
        <v>1.46E7</v>
      </c>
      <c r="O729" s="4">
        <v>321.0</v>
      </c>
      <c r="P729" s="4">
        <v>3.8</v>
      </c>
      <c r="Q729" s="4" t="s">
        <v>36</v>
      </c>
      <c r="R729" s="4" t="s">
        <v>24</v>
      </c>
    </row>
    <row r="730" ht="15.75" customHeight="1">
      <c r="A730" s="4">
        <v>730.0</v>
      </c>
      <c r="B730" s="4" t="s">
        <v>1003</v>
      </c>
      <c r="C730" s="4" t="s">
        <v>19</v>
      </c>
      <c r="D730" s="4" t="s">
        <v>20</v>
      </c>
      <c r="E730" s="4" t="s">
        <v>95</v>
      </c>
      <c r="F730" s="4" t="s">
        <v>362</v>
      </c>
      <c r="G730" s="4">
        <v>10.8</v>
      </c>
      <c r="H730" s="4">
        <v>215.0</v>
      </c>
      <c r="I730" s="6">
        <v>3774.0</v>
      </c>
      <c r="J730" s="4">
        <v>1.2</v>
      </c>
      <c r="K730" s="7">
        <v>19573.0</v>
      </c>
      <c r="L730" s="4">
        <v>422000.0</v>
      </c>
      <c r="M730" s="8" t="str">
        <f t="shared" si="1"/>
        <v>Lower</v>
      </c>
      <c r="N730" s="4">
        <v>7400000.0</v>
      </c>
      <c r="O730" s="4">
        <v>46.0</v>
      </c>
      <c r="P730" s="4">
        <v>5.7</v>
      </c>
      <c r="Q730" s="4" t="s">
        <v>32</v>
      </c>
      <c r="R730" s="4" t="s">
        <v>29</v>
      </c>
    </row>
    <row r="731" ht="15.75" customHeight="1">
      <c r="A731" s="4">
        <v>731.0</v>
      </c>
      <c r="B731" s="4" t="s">
        <v>1004</v>
      </c>
      <c r="C731" s="4" t="s">
        <v>19</v>
      </c>
      <c r="D731" s="4" t="s">
        <v>20</v>
      </c>
      <c r="E731" s="4" t="s">
        <v>194</v>
      </c>
      <c r="F731" s="4" t="s">
        <v>176</v>
      </c>
      <c r="G731" s="4">
        <v>3.5</v>
      </c>
      <c r="H731" s="5">
        <v>1168.0</v>
      </c>
      <c r="I731" s="6">
        <v>2238.0</v>
      </c>
      <c r="J731" s="4">
        <v>1.2</v>
      </c>
      <c r="K731" s="7">
        <v>2455.0</v>
      </c>
      <c r="L731" s="4">
        <v>889000.0</v>
      </c>
      <c r="M731" s="8" t="str">
        <f t="shared" si="1"/>
        <v>Mid</v>
      </c>
      <c r="N731" s="4">
        <v>1700000.0</v>
      </c>
      <c r="O731" s="4">
        <v>34.0</v>
      </c>
      <c r="P731" s="4">
        <v>2.3</v>
      </c>
      <c r="Q731" s="4" t="s">
        <v>23</v>
      </c>
      <c r="R731" s="4" t="s">
        <v>23</v>
      </c>
    </row>
    <row r="732" ht="15.75" customHeight="1">
      <c r="A732" s="4">
        <v>732.0</v>
      </c>
      <c r="B732" s="4" t="s">
        <v>1005</v>
      </c>
      <c r="C732" s="4" t="s">
        <v>56</v>
      </c>
      <c r="D732" s="4" t="s">
        <v>20</v>
      </c>
      <c r="E732" s="4" t="s">
        <v>46</v>
      </c>
      <c r="F732" s="4" t="s">
        <v>1006</v>
      </c>
      <c r="G732" s="4">
        <v>4.5</v>
      </c>
      <c r="H732" s="4">
        <v>112.0</v>
      </c>
      <c r="I732" s="6">
        <v>9303.0</v>
      </c>
      <c r="J732" s="4">
        <v>1.4</v>
      </c>
      <c r="K732" s="7">
        <v>9759.0</v>
      </c>
      <c r="L732" s="4">
        <v>254000.0</v>
      </c>
      <c r="M732" s="8" t="str">
        <f t="shared" si="1"/>
        <v>Lower</v>
      </c>
      <c r="N732" s="4">
        <v>2.01E7</v>
      </c>
      <c r="O732" s="4">
        <v>635.0</v>
      </c>
      <c r="P732" s="4">
        <v>4.8</v>
      </c>
      <c r="Q732" s="4" t="s">
        <v>40</v>
      </c>
      <c r="R732" s="4" t="s">
        <v>23</v>
      </c>
    </row>
    <row r="733" ht="15.75" customHeight="1">
      <c r="A733" s="4">
        <v>733.0</v>
      </c>
      <c r="B733" s="4" t="s">
        <v>1007</v>
      </c>
      <c r="C733" s="4" t="s">
        <v>19</v>
      </c>
      <c r="D733" s="4" t="s">
        <v>20</v>
      </c>
      <c r="E733" s="4" t="s">
        <v>77</v>
      </c>
      <c r="F733" s="4" t="s">
        <v>103</v>
      </c>
      <c r="G733" s="4">
        <v>6.3</v>
      </c>
      <c r="H733" s="4">
        <v>564.0</v>
      </c>
      <c r="I733" s="6">
        <v>21401.0</v>
      </c>
      <c r="J733" s="4">
        <v>1.2</v>
      </c>
      <c r="K733" s="7">
        <v>9452.0</v>
      </c>
      <c r="L733" s="4">
        <v>895000.0</v>
      </c>
      <c r="M733" s="8" t="str">
        <f t="shared" si="1"/>
        <v>Mid</v>
      </c>
      <c r="N733" s="4">
        <v>3.4E7</v>
      </c>
      <c r="O733" s="4">
        <v>132.0</v>
      </c>
      <c r="P733" s="4">
        <v>3.9</v>
      </c>
      <c r="Q733" s="4" t="s">
        <v>32</v>
      </c>
      <c r="R733" s="4" t="s">
        <v>29</v>
      </c>
    </row>
    <row r="734" ht="15.75" customHeight="1">
      <c r="A734" s="4">
        <v>734.0</v>
      </c>
      <c r="B734" s="4" t="s">
        <v>1008</v>
      </c>
      <c r="C734" s="4" t="s">
        <v>19</v>
      </c>
      <c r="D734" s="4" t="s">
        <v>20</v>
      </c>
      <c r="E734" s="4" t="s">
        <v>141</v>
      </c>
      <c r="F734" s="4" t="s">
        <v>1009</v>
      </c>
      <c r="G734" s="4">
        <v>5.9</v>
      </c>
      <c r="H734" s="4">
        <v>220.0</v>
      </c>
      <c r="I734" s="6">
        <v>10.0</v>
      </c>
      <c r="J734" s="4">
        <v>1.0</v>
      </c>
      <c r="K734" s="6">
        <v>3.22</v>
      </c>
      <c r="L734" s="4">
        <v>99100.0</v>
      </c>
      <c r="M734" s="8" t="str">
        <f t="shared" si="1"/>
        <v>Lower</v>
      </c>
      <c r="N734" s="4">
        <v>4400.0</v>
      </c>
      <c r="O734" s="4">
        <v>11.0</v>
      </c>
      <c r="P734" s="4">
        <v>1.8</v>
      </c>
      <c r="Q734" s="4" t="s">
        <v>24</v>
      </c>
      <c r="R734" s="4" t="s">
        <v>36</v>
      </c>
    </row>
    <row r="735" ht="15.75" customHeight="1">
      <c r="A735" s="4">
        <v>735.0</v>
      </c>
      <c r="B735" s="4" t="s">
        <v>1010</v>
      </c>
      <c r="C735" s="4" t="s">
        <v>100</v>
      </c>
      <c r="D735" s="4" t="s">
        <v>20</v>
      </c>
      <c r="E735" s="4" t="s">
        <v>373</v>
      </c>
      <c r="F735" s="4" t="s">
        <v>21</v>
      </c>
      <c r="G735" s="4">
        <v>4.7</v>
      </c>
      <c r="H735" s="5">
        <v>1238.0</v>
      </c>
      <c r="I735" s="6">
        <v>20409.0</v>
      </c>
      <c r="J735" s="4">
        <v>2.3</v>
      </c>
      <c r="K735" s="7">
        <v>8591.0</v>
      </c>
      <c r="L735" s="4">
        <v>1820000.0</v>
      </c>
      <c r="M735" s="8" t="str">
        <f t="shared" si="1"/>
        <v>Mid</v>
      </c>
      <c r="N735" s="4">
        <v>3.01E7</v>
      </c>
      <c r="O735" s="4">
        <v>243.0</v>
      </c>
      <c r="P735" s="4">
        <v>4.8</v>
      </c>
      <c r="Q735" s="4" t="s">
        <v>32</v>
      </c>
      <c r="R735" s="4" t="s">
        <v>23</v>
      </c>
    </row>
    <row r="736" ht="15.75" customHeight="1">
      <c r="A736" s="4">
        <v>736.0</v>
      </c>
      <c r="B736" s="4" t="s">
        <v>1011</v>
      </c>
      <c r="C736" s="4" t="s">
        <v>19</v>
      </c>
      <c r="D736" s="4" t="s">
        <v>20</v>
      </c>
      <c r="E736" s="4" t="s">
        <v>901</v>
      </c>
      <c r="F736" s="4" t="s">
        <v>902</v>
      </c>
      <c r="G736" s="4">
        <v>8.6</v>
      </c>
      <c r="H736" s="4">
        <v>193.0</v>
      </c>
      <c r="I736" s="6">
        <v>4509.0</v>
      </c>
      <c r="J736" s="4">
        <v>1.0</v>
      </c>
      <c r="K736" s="7">
        <v>7534.0</v>
      </c>
      <c r="L736" s="4">
        <v>151000.0</v>
      </c>
      <c r="M736" s="8" t="str">
        <f t="shared" si="1"/>
        <v>Lower</v>
      </c>
      <c r="N736" s="4">
        <v>3520000.0</v>
      </c>
      <c r="O736" s="4">
        <v>12.0</v>
      </c>
      <c r="P736" s="4">
        <v>2.6</v>
      </c>
      <c r="Q736" s="4" t="s">
        <v>29</v>
      </c>
      <c r="R736" s="4" t="s">
        <v>28</v>
      </c>
    </row>
    <row r="737" ht="15.75" customHeight="1">
      <c r="A737" s="4">
        <v>737.0</v>
      </c>
      <c r="B737" s="4" t="s">
        <v>1012</v>
      </c>
      <c r="C737" s="4" t="s">
        <v>56</v>
      </c>
      <c r="D737" s="4" t="s">
        <v>20</v>
      </c>
      <c r="E737" s="4" t="s">
        <v>638</v>
      </c>
      <c r="G737" s="4">
        <v>3.3</v>
      </c>
      <c r="H737" s="4">
        <v>185.0</v>
      </c>
      <c r="I737" s="6">
        <v>0.0</v>
      </c>
      <c r="J737" s="4">
        <v>1.0</v>
      </c>
      <c r="K737" s="6">
        <v>7.0</v>
      </c>
      <c r="L737" s="15">
        <v>1300.0</v>
      </c>
      <c r="M737" s="8" t="str">
        <f t="shared" si="1"/>
        <v>Lower</v>
      </c>
      <c r="N737" s="4">
        <v>0.0</v>
      </c>
      <c r="O737" s="4">
        <v>1.0</v>
      </c>
      <c r="P737" s="4">
        <v>1.6</v>
      </c>
      <c r="Q737" s="4" t="s">
        <v>24</v>
      </c>
      <c r="R737" s="4" t="s">
        <v>24</v>
      </c>
    </row>
    <row r="738" ht="15.75" customHeight="1">
      <c r="A738" s="4">
        <v>738.0</v>
      </c>
      <c r="B738" s="4" t="s">
        <v>1013</v>
      </c>
      <c r="C738" s="4" t="s">
        <v>19</v>
      </c>
      <c r="D738" s="4" t="s">
        <v>20</v>
      </c>
      <c r="E738" s="4" t="s">
        <v>414</v>
      </c>
      <c r="F738" s="4" t="s">
        <v>1014</v>
      </c>
      <c r="G738" s="4">
        <v>5.3</v>
      </c>
      <c r="H738" s="4">
        <v>386.0</v>
      </c>
      <c r="I738" s="6">
        <v>3227.0</v>
      </c>
      <c r="J738" s="4">
        <v>1.0</v>
      </c>
      <c r="K738" s="7">
        <v>5811.0</v>
      </c>
      <c r="L738" s="4">
        <v>413000.0</v>
      </c>
      <c r="M738" s="8" t="str">
        <f t="shared" si="1"/>
        <v>Lower</v>
      </c>
      <c r="N738" s="4">
        <v>3450000.0</v>
      </c>
      <c r="O738" s="4">
        <v>28.0</v>
      </c>
      <c r="P738" s="4">
        <v>4.4</v>
      </c>
      <c r="Q738" s="4" t="s">
        <v>36</v>
      </c>
      <c r="R738" s="4" t="s">
        <v>36</v>
      </c>
    </row>
    <row r="739" ht="15.75" customHeight="1">
      <c r="A739" s="4">
        <v>739.0</v>
      </c>
      <c r="B739" s="4" t="s">
        <v>1015</v>
      </c>
      <c r="C739" s="4" t="s">
        <v>19</v>
      </c>
      <c r="D739" s="4" t="s">
        <v>20</v>
      </c>
      <c r="E739" s="4" t="s">
        <v>135</v>
      </c>
      <c r="F739" s="4" t="s">
        <v>47</v>
      </c>
      <c r="G739" s="4">
        <v>8.9</v>
      </c>
      <c r="H739" s="4">
        <v>13.0</v>
      </c>
      <c r="I739" s="6">
        <v>56.0</v>
      </c>
      <c r="J739" s="4">
        <v>1.5</v>
      </c>
      <c r="K739" s="7">
        <v>4263.0</v>
      </c>
      <c r="L739" s="4">
        <v>6500.0</v>
      </c>
      <c r="M739" s="8" t="str">
        <f t="shared" si="1"/>
        <v>Lower</v>
      </c>
      <c r="N739" s="4">
        <v>27700.0</v>
      </c>
      <c r="O739" s="4">
        <v>12.0</v>
      </c>
      <c r="P739" s="4">
        <v>2.5</v>
      </c>
      <c r="Q739" s="4" t="s">
        <v>28</v>
      </c>
      <c r="R739" s="4" t="s">
        <v>29</v>
      </c>
    </row>
    <row r="740" ht="15.75" customHeight="1">
      <c r="A740" s="4">
        <v>740.0</v>
      </c>
      <c r="B740" s="4" t="s">
        <v>1016</v>
      </c>
      <c r="C740" s="4" t="s">
        <v>45</v>
      </c>
      <c r="D740" s="4" t="s">
        <v>51</v>
      </c>
      <c r="E740" s="4" t="s">
        <v>232</v>
      </c>
      <c r="F740" s="4" t="s">
        <v>1017</v>
      </c>
      <c r="G740" s="4">
        <v>22.0</v>
      </c>
      <c r="H740" s="4">
        <v>146.0</v>
      </c>
      <c r="I740" s="6">
        <v>42375.0</v>
      </c>
      <c r="J740" s="4">
        <v>1.4</v>
      </c>
      <c r="K740" s="7">
        <v>42099.0</v>
      </c>
      <c r="L740" s="4">
        <v>204000.0</v>
      </c>
      <c r="M740" s="8" t="str">
        <f t="shared" si="1"/>
        <v>Lower</v>
      </c>
      <c r="N740" s="4">
        <v>5.71E7</v>
      </c>
      <c r="O740" s="4">
        <v>99.0</v>
      </c>
      <c r="P740" s="4">
        <v>7.0</v>
      </c>
      <c r="Q740" s="4" t="s">
        <v>28</v>
      </c>
      <c r="R740" s="4" t="s">
        <v>28</v>
      </c>
    </row>
    <row r="741" ht="15.75" customHeight="1">
      <c r="A741" s="4">
        <v>741.0</v>
      </c>
      <c r="B741" s="4" t="s">
        <v>1018</v>
      </c>
      <c r="C741" s="4" t="s">
        <v>56</v>
      </c>
      <c r="D741" s="4" t="s">
        <v>20</v>
      </c>
      <c r="E741" s="4" t="s">
        <v>638</v>
      </c>
      <c r="G741" s="4">
        <v>5.4</v>
      </c>
      <c r="H741" s="4">
        <v>1.0</v>
      </c>
      <c r="I741" s="6">
        <v>0.0</v>
      </c>
      <c r="J741" s="4">
        <v>1.0</v>
      </c>
      <c r="K741" s="6">
        <v>5.0</v>
      </c>
      <c r="L741" s="4">
        <v>1.0</v>
      </c>
      <c r="M741" s="8" t="str">
        <f t="shared" si="1"/>
        <v>Lower</v>
      </c>
      <c r="N741" s="4">
        <v>0.0</v>
      </c>
      <c r="O741" s="4">
        <v>1.0</v>
      </c>
      <c r="P741" s="4">
        <v>0.2</v>
      </c>
      <c r="Q741" s="4" t="s">
        <v>28</v>
      </c>
      <c r="R741" s="4" t="s">
        <v>28</v>
      </c>
    </row>
    <row r="742" ht="15.75" customHeight="1">
      <c r="A742" s="4">
        <v>742.0</v>
      </c>
      <c r="B742" s="4" t="s">
        <v>1019</v>
      </c>
      <c r="C742" s="4" t="s">
        <v>39</v>
      </c>
      <c r="D742" s="4" t="s">
        <v>20</v>
      </c>
      <c r="E742" s="4" t="s">
        <v>31</v>
      </c>
      <c r="F742" s="4" t="s">
        <v>21</v>
      </c>
      <c r="G742" s="4">
        <v>3.3</v>
      </c>
      <c r="H742" s="4">
        <v>140.0</v>
      </c>
      <c r="I742" s="6">
        <v>4255.0</v>
      </c>
      <c r="J742" s="4">
        <v>1.0</v>
      </c>
      <c r="K742" s="6">
        <v>1.13</v>
      </c>
      <c r="L742" s="4">
        <v>52400.0</v>
      </c>
      <c r="M742" s="8" t="str">
        <f t="shared" si="1"/>
        <v>Lower</v>
      </c>
      <c r="N742" s="4">
        <v>1590000.0</v>
      </c>
      <c r="O742" s="4">
        <v>14.0</v>
      </c>
      <c r="P742" s="4">
        <v>1.2</v>
      </c>
      <c r="Q742" s="4" t="s">
        <v>29</v>
      </c>
      <c r="R742" s="4" t="s">
        <v>29</v>
      </c>
    </row>
    <row r="743" ht="15.75" customHeight="1">
      <c r="A743" s="4">
        <v>743.0</v>
      </c>
      <c r="B743" s="4" t="s">
        <v>1020</v>
      </c>
      <c r="C743" s="4" t="s">
        <v>19</v>
      </c>
      <c r="D743" s="4" t="s">
        <v>20</v>
      </c>
      <c r="E743" s="4" t="s">
        <v>901</v>
      </c>
      <c r="F743" s="4" t="s">
        <v>902</v>
      </c>
      <c r="G743" s="4">
        <v>7.3</v>
      </c>
      <c r="H743" s="4">
        <v>124.0</v>
      </c>
      <c r="I743" s="6">
        <v>4584.0</v>
      </c>
      <c r="J743" s="4">
        <v>1.1</v>
      </c>
      <c r="K743" s="7">
        <v>14096.0</v>
      </c>
      <c r="L743" s="4">
        <v>244000.0</v>
      </c>
      <c r="M743" s="8" t="str">
        <f t="shared" si="1"/>
        <v>Lower</v>
      </c>
      <c r="N743" s="4">
        <v>9030000.0</v>
      </c>
      <c r="O743" s="4">
        <v>53.0</v>
      </c>
      <c r="P743" s="4">
        <v>5.6</v>
      </c>
      <c r="Q743" s="4" t="s">
        <v>32</v>
      </c>
      <c r="R743" s="4" t="s">
        <v>23</v>
      </c>
    </row>
    <row r="744" ht="15.75" customHeight="1">
      <c r="A744" s="4">
        <v>744.0</v>
      </c>
      <c r="B744" s="4" t="s">
        <v>1021</v>
      </c>
      <c r="C744" s="4" t="s">
        <v>39</v>
      </c>
      <c r="D744" s="4" t="s">
        <v>20</v>
      </c>
      <c r="E744" s="4" t="s">
        <v>21</v>
      </c>
      <c r="F744" s="4" t="s">
        <v>42</v>
      </c>
      <c r="G744" s="4">
        <v>6.4</v>
      </c>
      <c r="H744" s="4">
        <v>393.0</v>
      </c>
      <c r="I744" s="6">
        <v>20131.0</v>
      </c>
      <c r="J744" s="4">
        <v>2.0</v>
      </c>
      <c r="K744" s="6">
        <v>12.65</v>
      </c>
      <c r="L744" s="4">
        <v>1150000.0</v>
      </c>
      <c r="M744" s="8" t="str">
        <f t="shared" si="1"/>
        <v>Mid</v>
      </c>
      <c r="N744" s="4">
        <v>6.15E7</v>
      </c>
      <c r="O744" s="4">
        <v>551.0</v>
      </c>
      <c r="P744" s="4">
        <v>5.0</v>
      </c>
      <c r="Q744" s="4" t="s">
        <v>40</v>
      </c>
      <c r="R744" s="4" t="s">
        <v>23</v>
      </c>
    </row>
    <row r="745" ht="15.75" customHeight="1">
      <c r="A745" s="4">
        <v>745.0</v>
      </c>
      <c r="B745" s="4" t="s">
        <v>1022</v>
      </c>
      <c r="C745" s="4" t="s">
        <v>80</v>
      </c>
      <c r="D745" s="4" t="s">
        <v>20</v>
      </c>
      <c r="E745" s="4" t="s">
        <v>21</v>
      </c>
      <c r="F745" s="4" t="s">
        <v>31</v>
      </c>
      <c r="G745" s="4">
        <v>2.9</v>
      </c>
      <c r="H745" s="14">
        <v>5.6</v>
      </c>
      <c r="I745" s="6">
        <v>17285.0</v>
      </c>
      <c r="J745" s="4">
        <v>1.3</v>
      </c>
      <c r="K745" s="7">
        <v>1031.0</v>
      </c>
      <c r="L745" s="4">
        <v>1530000.0</v>
      </c>
      <c r="M745" s="8" t="str">
        <f t="shared" si="1"/>
        <v>Mid</v>
      </c>
      <c r="N745" s="4">
        <v>4720000.0</v>
      </c>
      <c r="O745" s="4">
        <v>50.0</v>
      </c>
      <c r="P745" s="4">
        <v>1.1</v>
      </c>
      <c r="Q745" s="4" t="s">
        <v>32</v>
      </c>
      <c r="R745" s="4" t="s">
        <v>36</v>
      </c>
    </row>
    <row r="746" ht="15.75" customHeight="1">
      <c r="A746" s="4">
        <v>746.0</v>
      </c>
      <c r="B746" s="4" t="s">
        <v>1023</v>
      </c>
      <c r="C746" s="4" t="s">
        <v>1024</v>
      </c>
      <c r="D746" s="4" t="s">
        <v>20</v>
      </c>
      <c r="E746" s="4" t="s">
        <v>31</v>
      </c>
      <c r="F746" s="4" t="s">
        <v>21</v>
      </c>
      <c r="G746" s="4">
        <v>6.5</v>
      </c>
      <c r="H746" s="4">
        <v>329.0</v>
      </c>
      <c r="I746" s="6">
        <v>1357.0</v>
      </c>
      <c r="J746" s="4">
        <v>1.8</v>
      </c>
      <c r="K746" s="7">
        <v>5958.0</v>
      </c>
      <c r="L746" s="4">
        <v>280000.0</v>
      </c>
      <c r="M746" s="8" t="str">
        <f t="shared" si="1"/>
        <v>Lower</v>
      </c>
      <c r="N746" s="4">
        <v>1160000.0</v>
      </c>
      <c r="O746" s="4">
        <v>28.0</v>
      </c>
      <c r="P746" s="4">
        <v>5.4</v>
      </c>
      <c r="Q746" s="4" t="s">
        <v>28</v>
      </c>
      <c r="R746" s="4" t="s">
        <v>29</v>
      </c>
    </row>
    <row r="747" ht="15.75" customHeight="1">
      <c r="A747" s="4">
        <v>747.0</v>
      </c>
      <c r="B747" s="4" t="s">
        <v>1025</v>
      </c>
      <c r="C747" s="4" t="s">
        <v>56</v>
      </c>
      <c r="D747" s="4" t="s">
        <v>20</v>
      </c>
      <c r="E747" s="4" t="s">
        <v>57</v>
      </c>
      <c r="F747" s="4" t="s">
        <v>21</v>
      </c>
      <c r="G747" s="4">
        <v>5.0</v>
      </c>
      <c r="H747" s="5">
        <v>4718.0</v>
      </c>
      <c r="I747" s="6">
        <v>24485.0</v>
      </c>
      <c r="J747" s="4">
        <v>1.2</v>
      </c>
      <c r="K747" s="6">
        <v>80.0</v>
      </c>
      <c r="L747" s="4">
        <v>66900.0</v>
      </c>
      <c r="M747" s="8" t="str">
        <f t="shared" si="1"/>
        <v>Lower</v>
      </c>
      <c r="N747" s="4">
        <v>343000.0</v>
      </c>
      <c r="O747" s="4">
        <v>2.0</v>
      </c>
      <c r="P747" s="4">
        <v>0.1</v>
      </c>
      <c r="Q747" s="4" t="s">
        <v>28</v>
      </c>
      <c r="R747" s="4" t="s">
        <v>23</v>
      </c>
    </row>
    <row r="748" ht="15.75" customHeight="1">
      <c r="A748" s="4">
        <v>748.0</v>
      </c>
      <c r="B748" s="4" t="s">
        <v>1026</v>
      </c>
      <c r="C748" s="4" t="s">
        <v>19</v>
      </c>
      <c r="D748" s="4" t="s">
        <v>20</v>
      </c>
      <c r="E748" s="4" t="s">
        <v>126</v>
      </c>
      <c r="F748" s="4" t="s">
        <v>64</v>
      </c>
      <c r="G748" s="4">
        <v>9.4</v>
      </c>
      <c r="H748" s="4">
        <v>358.0</v>
      </c>
      <c r="I748" s="6">
        <v>22934.0</v>
      </c>
      <c r="J748" s="4">
        <v>1.8</v>
      </c>
      <c r="K748" s="7">
        <v>25405.0</v>
      </c>
      <c r="L748" s="4">
        <v>1060000.0</v>
      </c>
      <c r="M748" s="8" t="str">
        <f t="shared" si="1"/>
        <v>Mid</v>
      </c>
      <c r="N748" s="4">
        <v>6.4099999E7</v>
      </c>
      <c r="O748" s="4">
        <v>544.0</v>
      </c>
      <c r="P748" s="4">
        <v>6.8</v>
      </c>
      <c r="Q748" s="4" t="s">
        <v>32</v>
      </c>
      <c r="R748" s="4" t="s">
        <v>29</v>
      </c>
    </row>
    <row r="749" ht="15.75" customHeight="1">
      <c r="A749" s="4">
        <v>749.0</v>
      </c>
      <c r="B749" s="4" t="s">
        <v>1027</v>
      </c>
      <c r="C749" s="4" t="s">
        <v>45</v>
      </c>
      <c r="D749" s="4" t="s">
        <v>51</v>
      </c>
      <c r="E749" s="4" t="s">
        <v>176</v>
      </c>
      <c r="F749" s="4" t="s">
        <v>236</v>
      </c>
      <c r="G749" s="4">
        <v>3.6</v>
      </c>
      <c r="H749" s="4">
        <v>472.0</v>
      </c>
      <c r="I749" s="6">
        <v>17395.0</v>
      </c>
      <c r="J749" s="4">
        <v>1.1</v>
      </c>
      <c r="K749" s="6">
        <v>673.0</v>
      </c>
      <c r="L749" s="4">
        <v>90900.0</v>
      </c>
      <c r="M749" s="8" t="str">
        <f t="shared" si="1"/>
        <v>Lower</v>
      </c>
      <c r="N749" s="4">
        <v>3310000.0</v>
      </c>
      <c r="O749" s="4">
        <v>10.0</v>
      </c>
      <c r="P749" s="4">
        <v>1.1</v>
      </c>
      <c r="Q749" s="4" t="s">
        <v>40</v>
      </c>
      <c r="R749" s="4" t="s">
        <v>29</v>
      </c>
    </row>
    <row r="750" ht="15.75" customHeight="1">
      <c r="A750" s="4">
        <v>750.0</v>
      </c>
      <c r="B750" s="4" t="s">
        <v>1028</v>
      </c>
      <c r="C750" s="4" t="s">
        <v>45</v>
      </c>
      <c r="D750" s="4" t="s">
        <v>20</v>
      </c>
      <c r="E750" s="4" t="s">
        <v>298</v>
      </c>
      <c r="F750" s="4" t="s">
        <v>21</v>
      </c>
      <c r="G750" s="4">
        <v>5.7</v>
      </c>
      <c r="H750" s="4">
        <v>113.0</v>
      </c>
      <c r="I750" s="6">
        <v>4261.0</v>
      </c>
      <c r="J750" s="4">
        <v>1.8</v>
      </c>
      <c r="K750" s="7">
        <v>11967.0</v>
      </c>
      <c r="L750" s="4">
        <v>278000.0</v>
      </c>
      <c r="M750" s="8" t="str">
        <f t="shared" si="1"/>
        <v>Lower</v>
      </c>
      <c r="N750" s="4">
        <v>1.04E7</v>
      </c>
      <c r="O750" s="4">
        <v>1066.0</v>
      </c>
      <c r="P750" s="4">
        <v>5.9</v>
      </c>
      <c r="Q750" s="4" t="s">
        <v>29</v>
      </c>
      <c r="R750" s="4" t="s">
        <v>24</v>
      </c>
    </row>
    <row r="751" ht="15.75" customHeight="1">
      <c r="A751" s="4">
        <v>751.0</v>
      </c>
      <c r="B751" s="4" t="s">
        <v>1029</v>
      </c>
      <c r="C751" s="4" t="s">
        <v>19</v>
      </c>
      <c r="D751" s="4" t="s">
        <v>20</v>
      </c>
      <c r="E751" s="4" t="s">
        <v>269</v>
      </c>
      <c r="F751" s="4" t="s">
        <v>625</v>
      </c>
      <c r="G751" s="4">
        <v>7.8</v>
      </c>
      <c r="H751" s="4">
        <v>293.0</v>
      </c>
      <c r="I751" s="6">
        <v>42585.0</v>
      </c>
      <c r="J751" s="4">
        <v>1.3</v>
      </c>
      <c r="K751" s="7">
        <v>9439.0</v>
      </c>
      <c r="L751" s="4">
        <v>322000.0</v>
      </c>
      <c r="M751" s="8" t="str">
        <f t="shared" si="1"/>
        <v>Lower</v>
      </c>
      <c r="N751" s="4">
        <v>4.67E7</v>
      </c>
      <c r="O751" s="4">
        <v>52.0</v>
      </c>
      <c r="P751" s="4">
        <v>3.0</v>
      </c>
      <c r="Q751" s="4" t="s">
        <v>29</v>
      </c>
      <c r="R751" s="4" t="s">
        <v>29</v>
      </c>
    </row>
    <row r="752" ht="15.75" customHeight="1">
      <c r="A752" s="4">
        <v>752.0</v>
      </c>
      <c r="B752" s="4" t="s">
        <v>1030</v>
      </c>
      <c r="C752" s="4" t="s">
        <v>80</v>
      </c>
      <c r="D752" s="4" t="s">
        <v>20</v>
      </c>
      <c r="E752" s="4" t="s">
        <v>108</v>
      </c>
      <c r="F752" s="4" t="s">
        <v>88</v>
      </c>
      <c r="G752" s="4">
        <v>13.0</v>
      </c>
      <c r="H752" s="4">
        <v>9.0</v>
      </c>
      <c r="I752" s="6">
        <v>0.0</v>
      </c>
      <c r="J752" s="4">
        <v>1.5</v>
      </c>
      <c r="K752" s="6">
        <v>26.0</v>
      </c>
      <c r="L752" s="15">
        <v>1300.0</v>
      </c>
      <c r="M752" s="8" t="str">
        <f t="shared" si="1"/>
        <v>Lower</v>
      </c>
      <c r="N752" s="4">
        <v>0.0</v>
      </c>
      <c r="O752" s="4">
        <v>2.0</v>
      </c>
      <c r="P752" s="4">
        <v>0.7</v>
      </c>
      <c r="Q752" s="4" t="s">
        <v>36</v>
      </c>
      <c r="R752" s="4" t="s">
        <v>28</v>
      </c>
    </row>
    <row r="753" ht="15.75" customHeight="1">
      <c r="A753" s="4">
        <v>753.0</v>
      </c>
      <c r="B753" s="4" t="s">
        <v>1031</v>
      </c>
      <c r="C753" s="4" t="s">
        <v>45</v>
      </c>
      <c r="D753" s="4" t="s">
        <v>20</v>
      </c>
      <c r="E753" s="4" t="s">
        <v>21</v>
      </c>
      <c r="F753" s="4" t="s">
        <v>283</v>
      </c>
      <c r="G753" s="4">
        <v>4.1</v>
      </c>
      <c r="H753" s="4">
        <v>74.0</v>
      </c>
      <c r="I753" s="6">
        <v>2965.0</v>
      </c>
      <c r="J753" s="4">
        <v>1.0</v>
      </c>
      <c r="K753" s="7">
        <v>3579.0</v>
      </c>
      <c r="L753" s="4">
        <v>63000.0</v>
      </c>
      <c r="M753" s="8" t="str">
        <f t="shared" si="1"/>
        <v>Lower</v>
      </c>
      <c r="N753" s="4">
        <v>2530000.0</v>
      </c>
      <c r="O753" s="4">
        <v>30.0</v>
      </c>
      <c r="P753" s="4">
        <v>2.6</v>
      </c>
      <c r="Q753" s="4" t="s">
        <v>29</v>
      </c>
      <c r="R753" s="4" t="s">
        <v>24</v>
      </c>
    </row>
    <row r="754" ht="15.75" customHeight="1">
      <c r="A754" s="4">
        <v>754.0</v>
      </c>
      <c r="B754" s="4" t="s">
        <v>1032</v>
      </c>
      <c r="C754" s="4" t="s">
        <v>39</v>
      </c>
      <c r="D754" s="4" t="s">
        <v>20</v>
      </c>
      <c r="E754" s="4" t="s">
        <v>69</v>
      </c>
      <c r="F754" s="4" t="s">
        <v>21</v>
      </c>
      <c r="G754" s="4">
        <v>2.6</v>
      </c>
      <c r="H754" s="4">
        <v>366.0</v>
      </c>
      <c r="I754" s="6">
        <v>3348.0</v>
      </c>
      <c r="J754" s="4">
        <v>1.1</v>
      </c>
      <c r="K754" s="7">
        <v>2003.0</v>
      </c>
      <c r="L754" s="4">
        <v>269000.0</v>
      </c>
      <c r="M754" s="8" t="str">
        <f t="shared" si="1"/>
        <v>Lower</v>
      </c>
      <c r="N754" s="4">
        <v>2460000.0</v>
      </c>
      <c r="O754" s="4">
        <v>13.0</v>
      </c>
      <c r="P754" s="4">
        <v>2.5</v>
      </c>
      <c r="Q754" s="4" t="s">
        <v>29</v>
      </c>
      <c r="R754" s="4" t="s">
        <v>24</v>
      </c>
    </row>
    <row r="755" ht="15.75" customHeight="1">
      <c r="A755" s="4">
        <v>755.0</v>
      </c>
      <c r="B755" s="4" t="s">
        <v>1033</v>
      </c>
      <c r="C755" s="4" t="s">
        <v>61</v>
      </c>
      <c r="D755" s="4" t="s">
        <v>20</v>
      </c>
      <c r="E755" s="4" t="s">
        <v>561</v>
      </c>
      <c r="F755" s="4" t="s">
        <v>1034</v>
      </c>
      <c r="G755" s="4">
        <v>10.2</v>
      </c>
      <c r="H755" s="5">
        <v>3727.0</v>
      </c>
      <c r="I755" s="6">
        <v>27.18</v>
      </c>
      <c r="J755" s="4">
        <v>3.0</v>
      </c>
      <c r="K755" s="6">
        <v>71.0</v>
      </c>
      <c r="L755" s="4">
        <v>27500.0</v>
      </c>
      <c r="M755" s="8" t="str">
        <f t="shared" si="1"/>
        <v>Lower</v>
      </c>
      <c r="N755" s="4">
        <v>215000.0</v>
      </c>
      <c r="O755" s="4">
        <v>13.0</v>
      </c>
      <c r="P755" s="4">
        <v>0.0</v>
      </c>
      <c r="Q755" s="4" t="s">
        <v>24</v>
      </c>
      <c r="R755" s="4" t="s">
        <v>24</v>
      </c>
    </row>
    <row r="756" ht="15.75" customHeight="1">
      <c r="A756" s="4">
        <v>756.0</v>
      </c>
      <c r="B756" s="4" t="s">
        <v>1035</v>
      </c>
      <c r="C756" s="4" t="s">
        <v>1036</v>
      </c>
      <c r="D756" s="4" t="s">
        <v>20</v>
      </c>
      <c r="E756" s="4" t="s">
        <v>21</v>
      </c>
      <c r="F756" s="4" t="s">
        <v>320</v>
      </c>
      <c r="G756" s="4">
        <v>4.5</v>
      </c>
      <c r="H756" s="4">
        <v>300.0</v>
      </c>
      <c r="I756" s="6">
        <v>4293.0</v>
      </c>
      <c r="J756" s="4">
        <v>1.1</v>
      </c>
      <c r="K756" s="7">
        <v>2306.0</v>
      </c>
      <c r="L756" s="4">
        <v>141000.0</v>
      </c>
      <c r="M756" s="8" t="str">
        <f t="shared" si="1"/>
        <v>Lower</v>
      </c>
      <c r="N756" s="4">
        <v>2009999.0</v>
      </c>
      <c r="O756" s="4">
        <v>22.0</v>
      </c>
      <c r="P756" s="4">
        <v>2.8</v>
      </c>
      <c r="Q756" s="4" t="s">
        <v>28</v>
      </c>
      <c r="R756" s="4" t="s">
        <v>32</v>
      </c>
    </row>
    <row r="757" ht="15.75" customHeight="1">
      <c r="A757" s="4">
        <v>757.0</v>
      </c>
      <c r="B757" s="4" t="s">
        <v>1037</v>
      </c>
      <c r="C757" s="4" t="s">
        <v>80</v>
      </c>
      <c r="D757" s="4" t="s">
        <v>51</v>
      </c>
      <c r="E757" s="4" t="s">
        <v>26</v>
      </c>
      <c r="F757" s="4" t="s">
        <v>71</v>
      </c>
      <c r="G757" s="4">
        <v>4.9</v>
      </c>
      <c r="H757" s="4">
        <v>557.0</v>
      </c>
      <c r="I757" s="6">
        <v>43627.0</v>
      </c>
      <c r="J757" s="4">
        <v>1.0</v>
      </c>
      <c r="K757" s="7">
        <v>5813.0</v>
      </c>
      <c r="L757" s="4">
        <v>619000.0</v>
      </c>
      <c r="M757" s="8" t="str">
        <f t="shared" si="1"/>
        <v>Mid</v>
      </c>
      <c r="N757" s="4">
        <v>4.84E7</v>
      </c>
      <c r="O757" s="4">
        <v>3.0</v>
      </c>
      <c r="P757" s="4">
        <v>3.1</v>
      </c>
      <c r="Q757" s="4" t="s">
        <v>36</v>
      </c>
      <c r="R757" s="4" t="s">
        <v>29</v>
      </c>
    </row>
    <row r="758" ht="15.75" customHeight="1">
      <c r="A758" s="4">
        <v>758.0</v>
      </c>
      <c r="B758" s="4" t="s">
        <v>1038</v>
      </c>
      <c r="C758" s="4" t="s">
        <v>19</v>
      </c>
      <c r="D758" s="4" t="s">
        <v>20</v>
      </c>
      <c r="E758" s="4" t="s">
        <v>59</v>
      </c>
      <c r="F758" s="4" t="s">
        <v>21</v>
      </c>
      <c r="G758" s="4">
        <v>6.9</v>
      </c>
      <c r="H758" s="4">
        <v>178.0</v>
      </c>
      <c r="I758" s="6">
        <v>4.95</v>
      </c>
      <c r="J758" s="4">
        <v>1.4</v>
      </c>
      <c r="K758" s="6">
        <v>13.04</v>
      </c>
      <c r="L758" s="4">
        <v>337000.0</v>
      </c>
      <c r="M758" s="8" t="str">
        <f t="shared" si="1"/>
        <v>Lower</v>
      </c>
      <c r="N758" s="4">
        <v>9350000.0</v>
      </c>
      <c r="O758" s="4">
        <v>146.0</v>
      </c>
      <c r="P758" s="4">
        <v>4.9</v>
      </c>
      <c r="Q758" s="4" t="s">
        <v>28</v>
      </c>
      <c r="R758" s="4" t="s">
        <v>36</v>
      </c>
    </row>
    <row r="759" ht="15.75" customHeight="1">
      <c r="A759" s="4">
        <v>759.0</v>
      </c>
      <c r="B759" s="4" t="s">
        <v>1039</v>
      </c>
      <c r="C759" s="4" t="s">
        <v>19</v>
      </c>
      <c r="D759" s="4" t="s">
        <v>20</v>
      </c>
      <c r="E759" s="4" t="s">
        <v>141</v>
      </c>
      <c r="F759" s="4" t="s">
        <v>21</v>
      </c>
      <c r="G759" s="4">
        <v>6.1</v>
      </c>
      <c r="H759" s="4">
        <v>129.0</v>
      </c>
      <c r="I759" s="6">
        <v>2177.0</v>
      </c>
      <c r="J759" s="4">
        <v>1.1</v>
      </c>
      <c r="K759" s="7">
        <v>6866.0</v>
      </c>
      <c r="L759" s="4">
        <v>137000.0</v>
      </c>
      <c r="M759" s="8" t="str">
        <f t="shared" si="1"/>
        <v>Lower</v>
      </c>
      <c r="N759" s="4">
        <v>2310000.0</v>
      </c>
      <c r="O759" s="4">
        <v>45.0</v>
      </c>
      <c r="P759" s="4">
        <v>4.3</v>
      </c>
      <c r="Q759" s="4" t="s">
        <v>32</v>
      </c>
      <c r="R759" s="4" t="s">
        <v>24</v>
      </c>
    </row>
    <row r="760" ht="15.75" customHeight="1">
      <c r="A760" s="4">
        <v>760.0</v>
      </c>
      <c r="B760" s="4" t="s">
        <v>1040</v>
      </c>
      <c r="C760" s="4" t="s">
        <v>19</v>
      </c>
      <c r="D760" s="4" t="s">
        <v>20</v>
      </c>
      <c r="E760" s="4" t="s">
        <v>21</v>
      </c>
      <c r="F760" s="4" t="s">
        <v>77</v>
      </c>
      <c r="G760" s="4">
        <v>2.6</v>
      </c>
      <c r="H760" s="4">
        <v>860.0</v>
      </c>
      <c r="I760" s="6">
        <v>3362.0</v>
      </c>
      <c r="J760" s="4">
        <v>1.1</v>
      </c>
      <c r="K760" s="6">
        <v>1.12</v>
      </c>
      <c r="L760" s="4">
        <v>331000.0</v>
      </c>
      <c r="M760" s="8" t="str">
        <f t="shared" si="1"/>
        <v>Lower</v>
      </c>
      <c r="N760" s="4">
        <v>1530000.0</v>
      </c>
      <c r="O760" s="4">
        <v>40.0</v>
      </c>
      <c r="P760" s="4">
        <v>1.1</v>
      </c>
      <c r="Q760" s="4" t="s">
        <v>28</v>
      </c>
      <c r="R760" s="4" t="s">
        <v>28</v>
      </c>
    </row>
    <row r="761" ht="15.75" customHeight="1">
      <c r="A761" s="4">
        <v>761.0</v>
      </c>
      <c r="B761" s="4" t="s">
        <v>1041</v>
      </c>
      <c r="C761" s="4" t="s">
        <v>73</v>
      </c>
      <c r="D761" s="4" t="s">
        <v>20</v>
      </c>
      <c r="E761" s="4" t="s">
        <v>21</v>
      </c>
      <c r="F761" s="4" t="s">
        <v>263</v>
      </c>
      <c r="G761" s="4">
        <v>4.8</v>
      </c>
      <c r="H761" s="4">
        <v>77.0</v>
      </c>
      <c r="I761" s="6">
        <v>1127.0</v>
      </c>
      <c r="J761" s="4">
        <v>1.0</v>
      </c>
      <c r="K761" s="7">
        <v>2224.0</v>
      </c>
      <c r="L761" s="4">
        <v>47300.0</v>
      </c>
      <c r="M761" s="8" t="str">
        <f t="shared" si="1"/>
        <v>Lower</v>
      </c>
      <c r="N761" s="4">
        <v>690000.0</v>
      </c>
      <c r="O761" s="4">
        <v>10.0</v>
      </c>
      <c r="P761" s="4">
        <v>3.1</v>
      </c>
      <c r="Q761" s="4" t="s">
        <v>40</v>
      </c>
      <c r="R761" s="4" t="s">
        <v>29</v>
      </c>
    </row>
    <row r="762" ht="15.75" customHeight="1">
      <c r="A762" s="4">
        <v>762.0</v>
      </c>
      <c r="B762" s="4" t="s">
        <v>1042</v>
      </c>
      <c r="C762" s="4" t="s">
        <v>54</v>
      </c>
      <c r="D762" s="4" t="s">
        <v>20</v>
      </c>
      <c r="E762" s="4" t="s">
        <v>939</v>
      </c>
      <c r="F762" s="4" t="s">
        <v>46</v>
      </c>
      <c r="G762" s="4">
        <v>5.1</v>
      </c>
      <c r="H762" s="4">
        <v>34.0</v>
      </c>
      <c r="I762" s="6">
        <v>580.0</v>
      </c>
      <c r="J762" s="4">
        <v>1.0</v>
      </c>
      <c r="K762" s="7">
        <v>5429.0</v>
      </c>
      <c r="L762" s="4">
        <v>35500.0</v>
      </c>
      <c r="M762" s="8" t="str">
        <f t="shared" si="1"/>
        <v>Lower</v>
      </c>
      <c r="N762" s="4">
        <v>615000.0</v>
      </c>
      <c r="O762" s="4">
        <v>31.0</v>
      </c>
      <c r="P762" s="4">
        <v>3.3</v>
      </c>
      <c r="Q762" s="4" t="s">
        <v>23</v>
      </c>
      <c r="R762" s="4" t="s">
        <v>36</v>
      </c>
    </row>
    <row r="763" ht="15.75" customHeight="1">
      <c r="A763" s="4">
        <v>763.0</v>
      </c>
      <c r="B763" s="4" t="s">
        <v>1043</v>
      </c>
      <c r="C763" s="4" t="s">
        <v>54</v>
      </c>
      <c r="D763" s="4" t="s">
        <v>20</v>
      </c>
      <c r="E763" s="4" t="s">
        <v>21</v>
      </c>
      <c r="F763" s="4" t="s">
        <v>71</v>
      </c>
      <c r="G763" s="4">
        <v>7.6</v>
      </c>
      <c r="H763" s="4">
        <v>134.0</v>
      </c>
      <c r="I763" s="6">
        <v>16322.0</v>
      </c>
      <c r="J763" s="4">
        <v>3.2</v>
      </c>
      <c r="K763" s="7">
        <v>12747.0</v>
      </c>
      <c r="L763" s="4">
        <v>279000.0</v>
      </c>
      <c r="M763" s="8" t="str">
        <f t="shared" si="1"/>
        <v>Lower</v>
      </c>
      <c r="N763" s="4">
        <v>3.24E7</v>
      </c>
      <c r="O763" s="4">
        <v>354.0</v>
      </c>
      <c r="P763" s="4">
        <v>4.3</v>
      </c>
      <c r="Q763" s="4" t="s">
        <v>24</v>
      </c>
      <c r="R763" s="4" t="s">
        <v>28</v>
      </c>
    </row>
    <row r="764" ht="15.75" customHeight="1">
      <c r="A764" s="4">
        <v>764.0</v>
      </c>
      <c r="B764" s="4" t="s">
        <v>1044</v>
      </c>
      <c r="C764" s="4" t="s">
        <v>54</v>
      </c>
      <c r="D764" s="4" t="s">
        <v>20</v>
      </c>
      <c r="E764" s="4" t="s">
        <v>21</v>
      </c>
      <c r="F764" s="4" t="s">
        <v>69</v>
      </c>
      <c r="G764" s="4">
        <v>4.5</v>
      </c>
      <c r="H764" s="5">
        <v>1396.0</v>
      </c>
      <c r="I764" s="6">
        <v>16406.0</v>
      </c>
      <c r="J764" s="4">
        <v>1.3</v>
      </c>
      <c r="K764" s="7">
        <v>2736.0</v>
      </c>
      <c r="L764" s="4">
        <v>772000.0</v>
      </c>
      <c r="M764" s="8" t="str">
        <f t="shared" si="1"/>
        <v>Mid</v>
      </c>
      <c r="N764" s="4">
        <v>8990000.0</v>
      </c>
      <c r="O764" s="4">
        <v>49.0</v>
      </c>
      <c r="P764" s="4">
        <v>1.9</v>
      </c>
      <c r="Q764" s="4" t="s">
        <v>40</v>
      </c>
      <c r="R764" s="4" t="s">
        <v>24</v>
      </c>
    </row>
    <row r="765" ht="15.75" customHeight="1">
      <c r="A765" s="4">
        <v>765.0</v>
      </c>
      <c r="B765" s="4" t="s">
        <v>1045</v>
      </c>
      <c r="C765" s="4" t="s">
        <v>73</v>
      </c>
      <c r="D765" s="4" t="s">
        <v>20</v>
      </c>
      <c r="E765" s="4" t="s">
        <v>31</v>
      </c>
      <c r="F765" s="4" t="s">
        <v>21</v>
      </c>
      <c r="G765" s="4">
        <v>4.8</v>
      </c>
      <c r="H765" s="4">
        <v>333.0</v>
      </c>
      <c r="I765" s="6">
        <v>43121.0</v>
      </c>
      <c r="J765" s="4">
        <v>1.2</v>
      </c>
      <c r="K765" s="7">
        <v>2708.0</v>
      </c>
      <c r="L765" s="4">
        <v>192000.0</v>
      </c>
      <c r="M765" s="8" t="str">
        <f t="shared" si="1"/>
        <v>Lower</v>
      </c>
      <c r="N765" s="4">
        <v>2.48E7</v>
      </c>
      <c r="O765" s="4">
        <v>42.0</v>
      </c>
      <c r="P765" s="4">
        <v>1.5</v>
      </c>
      <c r="Q765" s="4" t="s">
        <v>36</v>
      </c>
      <c r="R765" s="4" t="s">
        <v>29</v>
      </c>
    </row>
    <row r="766" ht="15.75" customHeight="1">
      <c r="A766" s="4">
        <v>766.0</v>
      </c>
      <c r="B766" s="4" t="s">
        <v>1046</v>
      </c>
      <c r="C766" s="4" t="s">
        <v>80</v>
      </c>
      <c r="D766" s="4" t="s">
        <v>20</v>
      </c>
      <c r="E766" s="4" t="s">
        <v>59</v>
      </c>
      <c r="F766" s="4" t="s">
        <v>95</v>
      </c>
      <c r="G766" s="4">
        <v>5.6</v>
      </c>
      <c r="H766" s="4">
        <v>261.0</v>
      </c>
      <c r="I766" s="6">
        <v>10482.0</v>
      </c>
      <c r="J766" s="4">
        <v>2.9</v>
      </c>
      <c r="K766" s="7">
        <v>6763.0</v>
      </c>
      <c r="L766" s="4">
        <v>272000.0</v>
      </c>
      <c r="M766" s="8" t="str">
        <f t="shared" si="1"/>
        <v>Lower</v>
      </c>
      <c r="N766" s="4">
        <v>1.09E7</v>
      </c>
      <c r="O766" s="4">
        <v>157.0</v>
      </c>
      <c r="P766" s="4">
        <v>3.4</v>
      </c>
      <c r="Q766" s="4" t="s">
        <v>32</v>
      </c>
      <c r="R766" s="4" t="s">
        <v>29</v>
      </c>
    </row>
    <row r="767" ht="15.75" customHeight="1">
      <c r="A767" s="4">
        <v>767.0</v>
      </c>
      <c r="B767" s="4" t="s">
        <v>1047</v>
      </c>
      <c r="C767" s="4" t="s">
        <v>56</v>
      </c>
      <c r="D767" s="4" t="s">
        <v>20</v>
      </c>
      <c r="E767" s="4" t="s">
        <v>21</v>
      </c>
      <c r="F767" s="4" t="s">
        <v>49</v>
      </c>
      <c r="G767" s="4">
        <v>4.3</v>
      </c>
      <c r="H767" s="4">
        <v>216.0</v>
      </c>
      <c r="I767" s="6">
        <v>3425.0</v>
      </c>
      <c r="J767" s="4">
        <v>2.1</v>
      </c>
      <c r="K767" s="7">
        <v>5642.0</v>
      </c>
      <c r="L767" s="4">
        <v>301000.0</v>
      </c>
      <c r="M767" s="8" t="str">
        <f t="shared" si="1"/>
        <v>Lower</v>
      </c>
      <c r="N767" s="4">
        <v>4770000.0</v>
      </c>
      <c r="O767" s="4">
        <v>132.0</v>
      </c>
      <c r="P767" s="4">
        <v>3.8</v>
      </c>
      <c r="Q767" s="4" t="s">
        <v>29</v>
      </c>
      <c r="R767" s="4" t="s">
        <v>23</v>
      </c>
    </row>
    <row r="768" ht="15.75" customHeight="1">
      <c r="A768" s="4">
        <v>768.0</v>
      </c>
      <c r="B768" s="4" t="s">
        <v>1048</v>
      </c>
      <c r="C768" s="4" t="s">
        <v>1049</v>
      </c>
      <c r="D768" s="4" t="s">
        <v>20</v>
      </c>
      <c r="E768" s="4" t="s">
        <v>59</v>
      </c>
      <c r="F768" s="4" t="s">
        <v>21</v>
      </c>
      <c r="G768" s="4">
        <v>3.3</v>
      </c>
      <c r="H768" s="4">
        <v>169.0</v>
      </c>
      <c r="I768" s="6">
        <v>916.0</v>
      </c>
      <c r="J768" s="4">
        <v>1.7</v>
      </c>
      <c r="K768" s="7">
        <v>3204.0</v>
      </c>
      <c r="L768" s="4">
        <v>160000.0</v>
      </c>
      <c r="M768" s="8" t="str">
        <f t="shared" si="1"/>
        <v>Lower</v>
      </c>
      <c r="N768" s="4">
        <v>871000.0</v>
      </c>
      <c r="O768" s="4">
        <v>49.0</v>
      </c>
      <c r="P768" s="4">
        <v>4.2</v>
      </c>
      <c r="Q768" s="4" t="s">
        <v>32</v>
      </c>
      <c r="R768" s="4" t="s">
        <v>29</v>
      </c>
    </row>
    <row r="769" ht="15.75" customHeight="1">
      <c r="A769" s="4">
        <v>769.0</v>
      </c>
      <c r="B769" s="4" t="s">
        <v>1050</v>
      </c>
      <c r="C769" s="4" t="s">
        <v>56</v>
      </c>
      <c r="D769" s="4" t="s">
        <v>20</v>
      </c>
      <c r="E769" s="4" t="s">
        <v>638</v>
      </c>
      <c r="G769" s="4">
        <v>6.9</v>
      </c>
      <c r="H769" s="4">
        <v>0.0</v>
      </c>
      <c r="I769" s="6">
        <v>0.0</v>
      </c>
      <c r="J769" s="4">
        <v>1.0</v>
      </c>
      <c r="K769" s="6">
        <v>14.0</v>
      </c>
      <c r="L769" s="4">
        <v>10500.0</v>
      </c>
      <c r="M769" s="8" t="str">
        <f t="shared" si="1"/>
        <v>Lower</v>
      </c>
      <c r="N769" s="4">
        <v>0.0</v>
      </c>
      <c r="O769" s="4">
        <v>1.0</v>
      </c>
      <c r="P769" s="4">
        <v>1.1</v>
      </c>
      <c r="Q769" s="4" t="s">
        <v>28</v>
      </c>
      <c r="R769" s="4" t="s">
        <v>36</v>
      </c>
    </row>
    <row r="770" ht="15.75" customHeight="1">
      <c r="A770" s="4">
        <v>770.0</v>
      </c>
      <c r="B770" s="4" t="s">
        <v>1051</v>
      </c>
      <c r="C770" s="4" t="s">
        <v>39</v>
      </c>
      <c r="D770" s="4" t="s">
        <v>20</v>
      </c>
      <c r="E770" s="4" t="s">
        <v>21</v>
      </c>
      <c r="F770" s="4" t="s">
        <v>69</v>
      </c>
      <c r="G770" s="4">
        <v>5.1</v>
      </c>
      <c r="H770" s="4">
        <v>955.0</v>
      </c>
      <c r="I770" s="6">
        <v>14.34</v>
      </c>
      <c r="J770" s="4">
        <v>2.1</v>
      </c>
      <c r="K770" s="6">
        <v>5.57</v>
      </c>
      <c r="L770" s="4">
        <v>1050000.0</v>
      </c>
      <c r="M770" s="8" t="str">
        <f t="shared" si="1"/>
        <v>Mid</v>
      </c>
      <c r="N770" s="4">
        <v>1.58E7</v>
      </c>
      <c r="O770" s="4">
        <v>183.0</v>
      </c>
      <c r="P770" s="4">
        <v>3.3</v>
      </c>
      <c r="Q770" s="4" t="s">
        <v>28</v>
      </c>
      <c r="R770" s="4" t="s">
        <v>24</v>
      </c>
    </row>
    <row r="771" ht="15.75" customHeight="1">
      <c r="A771" s="4">
        <v>771.0</v>
      </c>
      <c r="B771" s="4" t="s">
        <v>1052</v>
      </c>
      <c r="C771" s="4" t="s">
        <v>56</v>
      </c>
      <c r="D771" s="4" t="s">
        <v>20</v>
      </c>
      <c r="E771" s="4" t="s">
        <v>638</v>
      </c>
      <c r="G771" s="4">
        <v>17.7</v>
      </c>
      <c r="H771" s="4">
        <v>424.0</v>
      </c>
      <c r="I771" s="6">
        <v>0.0</v>
      </c>
      <c r="J771" s="4">
        <v>1.0</v>
      </c>
      <c r="K771" s="6">
        <v>53.0</v>
      </c>
      <c r="L771" s="4">
        <v>848.0</v>
      </c>
      <c r="M771" s="8" t="str">
        <f t="shared" si="1"/>
        <v>Lower</v>
      </c>
      <c r="N771" s="4">
        <v>0.0</v>
      </c>
      <c r="O771" s="4">
        <v>1.0</v>
      </c>
      <c r="P771" s="4">
        <v>1.9</v>
      </c>
      <c r="Q771" s="4" t="s">
        <v>32</v>
      </c>
      <c r="R771" s="4" t="s">
        <v>23</v>
      </c>
    </row>
    <row r="772" ht="15.75" customHeight="1">
      <c r="A772" s="4">
        <v>772.0</v>
      </c>
      <c r="B772" s="4" t="s">
        <v>1053</v>
      </c>
      <c r="C772" s="4" t="s">
        <v>19</v>
      </c>
      <c r="D772" s="4" t="s">
        <v>20</v>
      </c>
      <c r="E772" s="4" t="s">
        <v>738</v>
      </c>
      <c r="F772" s="4" t="s">
        <v>414</v>
      </c>
      <c r="G772" s="4">
        <v>7.3</v>
      </c>
      <c r="H772" s="4">
        <v>71.0</v>
      </c>
      <c r="I772" s="6">
        <v>632.0</v>
      </c>
      <c r="J772" s="4">
        <v>1.3</v>
      </c>
      <c r="K772" s="7">
        <v>11137.0</v>
      </c>
      <c r="L772" s="4">
        <v>112000.0</v>
      </c>
      <c r="M772" s="8" t="str">
        <f t="shared" si="1"/>
        <v>Lower</v>
      </c>
      <c r="N772" s="4">
        <v>996000.0</v>
      </c>
      <c r="O772" s="4">
        <v>63.0</v>
      </c>
      <c r="P772" s="4">
        <v>4.9</v>
      </c>
      <c r="Q772" s="4" t="s">
        <v>24</v>
      </c>
      <c r="R772" s="4" t="s">
        <v>29</v>
      </c>
    </row>
    <row r="773" ht="15.75" customHeight="1">
      <c r="A773" s="4">
        <v>773.0</v>
      </c>
      <c r="B773" s="4" t="s">
        <v>1054</v>
      </c>
      <c r="C773" s="4" t="s">
        <v>39</v>
      </c>
      <c r="D773" s="4" t="s">
        <v>20</v>
      </c>
      <c r="E773" s="4" t="s">
        <v>57</v>
      </c>
      <c r="F773" s="4" t="s">
        <v>71</v>
      </c>
      <c r="G773" s="4">
        <v>8.9</v>
      </c>
      <c r="H773" s="4">
        <v>118.0</v>
      </c>
      <c r="I773" s="6">
        <v>203.0</v>
      </c>
      <c r="J773" s="4">
        <v>1.0</v>
      </c>
      <c r="K773" s="7">
        <v>4466.0</v>
      </c>
      <c r="L773" s="4">
        <v>78200.0</v>
      </c>
      <c r="M773" s="8" t="str">
        <f t="shared" si="1"/>
        <v>Lower</v>
      </c>
      <c r="N773" s="4">
        <v>135000.0</v>
      </c>
      <c r="O773" s="4">
        <v>4.0</v>
      </c>
      <c r="P773" s="4">
        <v>2.3</v>
      </c>
      <c r="Q773" s="4" t="s">
        <v>29</v>
      </c>
      <c r="R773" s="4" t="s">
        <v>36</v>
      </c>
    </row>
    <row r="774" ht="15.75" customHeight="1">
      <c r="A774" s="4">
        <v>774.0</v>
      </c>
      <c r="B774" s="4" t="s">
        <v>1055</v>
      </c>
      <c r="C774" s="4" t="s">
        <v>100</v>
      </c>
      <c r="D774" s="4" t="s">
        <v>20</v>
      </c>
      <c r="E774" s="4" t="s">
        <v>69</v>
      </c>
      <c r="F774" s="4" t="s">
        <v>59</v>
      </c>
      <c r="G774" s="4">
        <v>7.1</v>
      </c>
      <c r="H774" s="4">
        <v>283.0</v>
      </c>
      <c r="I774" s="6">
        <v>10323.0</v>
      </c>
      <c r="J774" s="4">
        <v>1.5</v>
      </c>
      <c r="K774" s="7">
        <v>13203.0</v>
      </c>
      <c r="L774" s="4">
        <v>752000.0</v>
      </c>
      <c r="M774" s="8" t="str">
        <f t="shared" si="1"/>
        <v>Mid</v>
      </c>
      <c r="N774" s="4">
        <v>2.75E7</v>
      </c>
      <c r="O774" s="4">
        <v>66.0</v>
      </c>
      <c r="P774" s="4">
        <v>6.1</v>
      </c>
      <c r="Q774" s="4" t="s">
        <v>36</v>
      </c>
      <c r="R774" s="4" t="s">
        <v>29</v>
      </c>
    </row>
    <row r="775" ht="15.75" customHeight="1">
      <c r="A775" s="4">
        <v>775.0</v>
      </c>
      <c r="B775" s="4" t="s">
        <v>1056</v>
      </c>
      <c r="C775" s="4" t="s">
        <v>45</v>
      </c>
      <c r="D775" s="4" t="s">
        <v>20</v>
      </c>
      <c r="E775" s="4" t="s">
        <v>21</v>
      </c>
      <c r="F775" s="4" t="s">
        <v>1057</v>
      </c>
      <c r="G775" s="4">
        <v>3.5</v>
      </c>
      <c r="H775" s="4">
        <v>691.0</v>
      </c>
      <c r="I775" s="6">
        <v>2533.0</v>
      </c>
      <c r="J775" s="4">
        <v>1.2</v>
      </c>
      <c r="K775" s="6">
        <v>440.0</v>
      </c>
      <c r="L775" s="4">
        <v>89100.0</v>
      </c>
      <c r="M775" s="8" t="str">
        <f t="shared" si="1"/>
        <v>Lower</v>
      </c>
      <c r="N775" s="4">
        <v>316000.0</v>
      </c>
      <c r="O775" s="4">
        <v>15.0</v>
      </c>
      <c r="P775" s="4">
        <v>1.0</v>
      </c>
      <c r="Q775" s="4" t="s">
        <v>23</v>
      </c>
      <c r="R775" s="4" t="s">
        <v>32</v>
      </c>
    </row>
    <row r="776" ht="15.75" customHeight="1">
      <c r="A776" s="4">
        <v>776.0</v>
      </c>
      <c r="B776" s="4" t="s">
        <v>1058</v>
      </c>
      <c r="C776" s="4" t="s">
        <v>19</v>
      </c>
      <c r="D776" s="4" t="s">
        <v>20</v>
      </c>
      <c r="E776" s="4" t="s">
        <v>95</v>
      </c>
      <c r="F776" s="4" t="s">
        <v>69</v>
      </c>
      <c r="G776" s="4">
        <v>7.3</v>
      </c>
      <c r="H776" s="5">
        <v>1682.0</v>
      </c>
      <c r="I776" s="6">
        <v>34197.0</v>
      </c>
      <c r="J776" s="4">
        <v>1.8</v>
      </c>
      <c r="K776" s="7">
        <v>13949.0</v>
      </c>
      <c r="L776" s="4">
        <v>3100000.0</v>
      </c>
      <c r="M776" s="8" t="str">
        <f t="shared" si="1"/>
        <v>Higher</v>
      </c>
      <c r="N776" s="4">
        <v>6.3E7</v>
      </c>
      <c r="O776" s="4">
        <v>119.0</v>
      </c>
      <c r="P776" s="4">
        <v>5.4</v>
      </c>
      <c r="Q776" s="4" t="s">
        <v>28</v>
      </c>
      <c r="R776" s="4" t="s">
        <v>29</v>
      </c>
    </row>
    <row r="777" ht="15.75" customHeight="1">
      <c r="A777" s="4">
        <v>777.0</v>
      </c>
      <c r="B777" s="4" t="s">
        <v>1059</v>
      </c>
      <c r="C777" s="4" t="s">
        <v>54</v>
      </c>
      <c r="D777" s="4" t="s">
        <v>20</v>
      </c>
      <c r="E777" s="4" t="s">
        <v>59</v>
      </c>
      <c r="F777" s="4" t="s">
        <v>21</v>
      </c>
      <c r="G777" s="4">
        <v>4.7</v>
      </c>
      <c r="H777" s="4">
        <v>174.0</v>
      </c>
      <c r="I777" s="6">
        <v>4331.0</v>
      </c>
      <c r="J777" s="4">
        <v>1.5</v>
      </c>
      <c r="K777" s="7">
        <v>5008.0</v>
      </c>
      <c r="L777" s="4">
        <v>216000.0</v>
      </c>
      <c r="M777" s="8" t="str">
        <f t="shared" si="1"/>
        <v>Lower</v>
      </c>
      <c r="N777" s="4">
        <v>5370000.0</v>
      </c>
      <c r="O777" s="4">
        <v>56.0</v>
      </c>
      <c r="P777" s="4">
        <v>2.8</v>
      </c>
      <c r="Q777" s="4" t="s">
        <v>24</v>
      </c>
      <c r="R777" s="4" t="s">
        <v>29</v>
      </c>
    </row>
    <row r="778" ht="15.75" customHeight="1">
      <c r="A778" s="4">
        <v>778.0</v>
      </c>
      <c r="B778" s="4" t="s">
        <v>1060</v>
      </c>
      <c r="C778" s="4" t="s">
        <v>19</v>
      </c>
      <c r="D778" s="4" t="s">
        <v>20</v>
      </c>
      <c r="E778" s="4" t="s">
        <v>42</v>
      </c>
      <c r="F778" s="4" t="s">
        <v>21</v>
      </c>
      <c r="G778" s="4">
        <v>4.1</v>
      </c>
      <c r="H778" s="5">
        <v>3744.0</v>
      </c>
      <c r="I778" s="6">
        <v>25754.0</v>
      </c>
      <c r="J778" s="4">
        <v>1.9</v>
      </c>
      <c r="K778" s="7">
        <v>2288.0</v>
      </c>
      <c r="L778" s="4">
        <v>1880000.0</v>
      </c>
      <c r="M778" s="8" t="str">
        <f t="shared" si="1"/>
        <v>Mid</v>
      </c>
      <c r="N778" s="4">
        <v>1.29E7</v>
      </c>
      <c r="O778" s="4">
        <v>105.0</v>
      </c>
      <c r="P778" s="4">
        <v>1.7</v>
      </c>
      <c r="Q778" s="4" t="s">
        <v>40</v>
      </c>
      <c r="R778" s="4" t="s">
        <v>28</v>
      </c>
    </row>
    <row r="779" ht="15.75" customHeight="1">
      <c r="A779" s="4">
        <v>779.0</v>
      </c>
      <c r="B779" s="4" t="s">
        <v>1061</v>
      </c>
      <c r="C779" s="4" t="s">
        <v>19</v>
      </c>
      <c r="D779" s="4" t="s">
        <v>20</v>
      </c>
      <c r="E779" s="4" t="s">
        <v>333</v>
      </c>
      <c r="F779" s="4" t="s">
        <v>334</v>
      </c>
      <c r="G779" s="4">
        <v>5.0</v>
      </c>
      <c r="H779" s="4">
        <v>474.0</v>
      </c>
      <c r="I779" s="6">
        <v>15.99</v>
      </c>
      <c r="J779" s="4">
        <v>1.5</v>
      </c>
      <c r="K779" s="7">
        <v>8494.0</v>
      </c>
      <c r="L779" s="4">
        <v>755000.0</v>
      </c>
      <c r="M779" s="8" t="str">
        <f t="shared" si="1"/>
        <v>Mid</v>
      </c>
      <c r="N779" s="4">
        <v>2.05E7</v>
      </c>
      <c r="O779" s="4">
        <v>136.0</v>
      </c>
      <c r="P779" s="4">
        <v>4.4</v>
      </c>
      <c r="Q779" s="4" t="s">
        <v>40</v>
      </c>
      <c r="R779" s="4" t="s">
        <v>24</v>
      </c>
    </row>
    <row r="780" ht="15.75" customHeight="1">
      <c r="A780" s="4">
        <v>780.0</v>
      </c>
      <c r="B780" s="4" t="s">
        <v>1062</v>
      </c>
      <c r="C780" s="4" t="s">
        <v>56</v>
      </c>
      <c r="D780" s="4" t="s">
        <v>20</v>
      </c>
      <c r="E780" s="4" t="s">
        <v>57</v>
      </c>
      <c r="F780" s="4" t="s">
        <v>1063</v>
      </c>
      <c r="G780" s="4">
        <v>5.5</v>
      </c>
      <c r="H780" s="4">
        <v>359.0</v>
      </c>
      <c r="I780" s="6">
        <v>17325.0</v>
      </c>
      <c r="J780" s="4">
        <v>1.0</v>
      </c>
      <c r="K780" s="7">
        <v>8289.0</v>
      </c>
      <c r="L780" s="4">
        <v>563000.0</v>
      </c>
      <c r="M780" s="8" t="str">
        <f t="shared" si="1"/>
        <v>Mid</v>
      </c>
      <c r="N780" s="4">
        <v>2.71E7</v>
      </c>
      <c r="O780" s="4">
        <v>23.0</v>
      </c>
      <c r="P780" s="4">
        <v>5.2</v>
      </c>
      <c r="Q780" s="4" t="s">
        <v>29</v>
      </c>
      <c r="R780" s="4" t="s">
        <v>23</v>
      </c>
    </row>
    <row r="781" ht="15.75" customHeight="1">
      <c r="A781" s="4">
        <v>781.0</v>
      </c>
      <c r="B781" s="4" t="s">
        <v>1064</v>
      </c>
      <c r="C781" s="4" t="s">
        <v>80</v>
      </c>
      <c r="D781" s="4" t="s">
        <v>20</v>
      </c>
      <c r="E781" s="4" t="s">
        <v>126</v>
      </c>
      <c r="F781" s="4" t="s">
        <v>64</v>
      </c>
      <c r="G781" s="4">
        <v>11.4</v>
      </c>
      <c r="H781" s="4">
        <v>262.0</v>
      </c>
      <c r="I781" s="6">
        <v>6438.0</v>
      </c>
      <c r="J781" s="4">
        <v>1.4</v>
      </c>
      <c r="K781" s="7">
        <v>13165.0</v>
      </c>
      <c r="L781" s="4">
        <v>286000.0</v>
      </c>
      <c r="M781" s="8" t="str">
        <f t="shared" si="1"/>
        <v>Lower</v>
      </c>
      <c r="N781" s="4">
        <v>6950000.0</v>
      </c>
      <c r="O781" s="4">
        <v>107.0</v>
      </c>
      <c r="P781" s="4">
        <v>3.3</v>
      </c>
      <c r="Q781" s="4" t="s">
        <v>32</v>
      </c>
      <c r="R781" s="4" t="s">
        <v>29</v>
      </c>
    </row>
    <row r="782" ht="15.75" customHeight="1">
      <c r="A782" s="4">
        <v>782.0</v>
      </c>
      <c r="B782" s="4" t="s">
        <v>1065</v>
      </c>
      <c r="C782" s="4" t="s">
        <v>19</v>
      </c>
      <c r="D782" s="4" t="s">
        <v>20</v>
      </c>
      <c r="E782" s="4" t="s">
        <v>21</v>
      </c>
      <c r="F782" s="4" t="s">
        <v>1066</v>
      </c>
      <c r="G782" s="4">
        <v>6.4</v>
      </c>
      <c r="H782" s="4">
        <v>230.0</v>
      </c>
      <c r="I782" s="6">
        <v>392.0</v>
      </c>
      <c r="J782" s="4">
        <v>1.9</v>
      </c>
      <c r="K782" s="7">
        <v>4884.0</v>
      </c>
      <c r="L782" s="4">
        <v>176000.0</v>
      </c>
      <c r="M782" s="8" t="str">
        <f t="shared" si="1"/>
        <v>Lower</v>
      </c>
      <c r="N782" s="4">
        <v>300000.0</v>
      </c>
      <c r="O782" s="4">
        <v>225.0</v>
      </c>
      <c r="P782" s="4">
        <v>4.0</v>
      </c>
      <c r="Q782" s="4" t="s">
        <v>32</v>
      </c>
      <c r="R782" s="4" t="s">
        <v>29</v>
      </c>
    </row>
    <row r="783" ht="15.75" customHeight="1">
      <c r="A783" s="4">
        <v>783.0</v>
      </c>
      <c r="B783" s="4" t="s">
        <v>1067</v>
      </c>
      <c r="C783" s="4" t="s">
        <v>61</v>
      </c>
      <c r="D783" s="4" t="s">
        <v>20</v>
      </c>
      <c r="E783" s="4" t="s">
        <v>31</v>
      </c>
      <c r="F783" s="4" t="s">
        <v>47</v>
      </c>
      <c r="G783" s="4">
        <v>5.9</v>
      </c>
      <c r="H783" s="4">
        <v>200.0</v>
      </c>
      <c r="I783" s="6">
        <v>13241.0</v>
      </c>
      <c r="J783" s="4">
        <v>1.2</v>
      </c>
      <c r="K783" s="7">
        <v>10248.0</v>
      </c>
      <c r="L783" s="4">
        <v>355000.0</v>
      </c>
      <c r="M783" s="8" t="str">
        <f t="shared" si="1"/>
        <v>Lower</v>
      </c>
      <c r="N783" s="4">
        <v>2.35E7</v>
      </c>
      <c r="O783" s="4">
        <v>153.0</v>
      </c>
      <c r="P783" s="4">
        <v>4.5</v>
      </c>
      <c r="Q783" s="4" t="s">
        <v>29</v>
      </c>
      <c r="R783" s="4" t="s">
        <v>36</v>
      </c>
    </row>
    <row r="784" ht="15.75" customHeight="1">
      <c r="A784" s="4">
        <v>784.0</v>
      </c>
      <c r="B784" s="4" t="s">
        <v>1068</v>
      </c>
      <c r="C784" s="4" t="s">
        <v>19</v>
      </c>
      <c r="D784" s="4" t="s">
        <v>20</v>
      </c>
      <c r="E784" s="4" t="s">
        <v>21</v>
      </c>
      <c r="F784" s="4" t="s">
        <v>252</v>
      </c>
      <c r="G784" s="4">
        <v>4.3</v>
      </c>
      <c r="H784" s="4">
        <v>83.0</v>
      </c>
      <c r="I784" s="6">
        <v>2263.0</v>
      </c>
      <c r="J784" s="4">
        <v>1.4</v>
      </c>
      <c r="K784" s="7">
        <v>9768.0</v>
      </c>
      <c r="L784" s="4">
        <v>183000.0</v>
      </c>
      <c r="M784" s="8" t="str">
        <f t="shared" si="1"/>
        <v>Lower</v>
      </c>
      <c r="N784" s="4">
        <v>5260000.0</v>
      </c>
      <c r="O784" s="4">
        <v>474.0</v>
      </c>
      <c r="P784" s="4">
        <v>5.8</v>
      </c>
      <c r="Q784" s="4" t="s">
        <v>24</v>
      </c>
      <c r="R784" s="4" t="s">
        <v>24</v>
      </c>
    </row>
    <row r="785" ht="15.75" customHeight="1">
      <c r="A785" s="4">
        <v>785.0</v>
      </c>
      <c r="B785" s="4" t="s">
        <v>1069</v>
      </c>
      <c r="C785" s="4" t="s">
        <v>39</v>
      </c>
      <c r="D785" s="4" t="s">
        <v>20</v>
      </c>
      <c r="E785" s="4" t="s">
        <v>21</v>
      </c>
      <c r="F785" s="4" t="s">
        <v>69</v>
      </c>
      <c r="G785" s="4">
        <v>2.6</v>
      </c>
      <c r="H785" s="5">
        <v>1019.0</v>
      </c>
      <c r="I785" s="6">
        <v>0.0</v>
      </c>
      <c r="J785" s="4">
        <v>2.1</v>
      </c>
      <c r="K785" s="6">
        <v>200.0</v>
      </c>
      <c r="L785" s="4">
        <v>85600.0</v>
      </c>
      <c r="M785" s="8" t="str">
        <f t="shared" si="1"/>
        <v>Lower</v>
      </c>
      <c r="N785" s="4">
        <v>0.0</v>
      </c>
      <c r="O785" s="4">
        <v>6.0</v>
      </c>
      <c r="P785" s="4">
        <v>1.8</v>
      </c>
      <c r="Q785" s="4" t="s">
        <v>28</v>
      </c>
      <c r="R785" s="4" t="s">
        <v>23</v>
      </c>
    </row>
    <row r="786" ht="15.75" customHeight="1">
      <c r="A786" s="4">
        <v>786.0</v>
      </c>
      <c r="B786" s="4" t="s">
        <v>1070</v>
      </c>
      <c r="C786" s="4" t="s">
        <v>19</v>
      </c>
      <c r="D786" s="4" t="s">
        <v>20</v>
      </c>
      <c r="E786" s="4" t="s">
        <v>506</v>
      </c>
      <c r="F786" s="4" t="s">
        <v>49</v>
      </c>
      <c r="G786" s="4">
        <v>2.2</v>
      </c>
      <c r="H786" s="5">
        <v>2131.0</v>
      </c>
      <c r="I786" s="6">
        <v>27.0</v>
      </c>
      <c r="J786" s="4">
        <v>1.4</v>
      </c>
      <c r="K786" s="7">
        <v>1148.0</v>
      </c>
      <c r="L786" s="4">
        <v>1010000.0</v>
      </c>
      <c r="M786" s="8" t="str">
        <f t="shared" si="1"/>
        <v>Mid</v>
      </c>
      <c r="N786" s="4">
        <v>13000.0</v>
      </c>
      <c r="O786" s="4">
        <v>32.0</v>
      </c>
      <c r="P786" s="4">
        <v>4.0</v>
      </c>
      <c r="Q786" s="4" t="s">
        <v>28</v>
      </c>
      <c r="R786" s="4" t="s">
        <v>32</v>
      </c>
    </row>
    <row r="787" ht="15.75" customHeight="1">
      <c r="A787" s="4">
        <v>787.0</v>
      </c>
      <c r="B787" s="4" t="s">
        <v>1071</v>
      </c>
      <c r="C787" s="4" t="s">
        <v>73</v>
      </c>
      <c r="D787" s="4" t="s">
        <v>20</v>
      </c>
      <c r="E787" s="4" t="s">
        <v>21</v>
      </c>
      <c r="F787" s="4" t="s">
        <v>62</v>
      </c>
      <c r="G787" s="4">
        <v>4.1</v>
      </c>
      <c r="H787" s="4">
        <v>727.0</v>
      </c>
      <c r="I787" s="6">
        <v>3998.0</v>
      </c>
      <c r="J787" s="4">
        <v>1.4</v>
      </c>
      <c r="K787" s="7">
        <v>2291.0</v>
      </c>
      <c r="L787" s="4">
        <v>420000.0</v>
      </c>
      <c r="M787" s="8" t="str">
        <f t="shared" si="1"/>
        <v>Lower</v>
      </c>
      <c r="N787" s="4">
        <v>2310000.0</v>
      </c>
      <c r="O787" s="4">
        <v>86.0</v>
      </c>
      <c r="P787" s="4">
        <v>1.6</v>
      </c>
      <c r="Q787" s="4" t="s">
        <v>32</v>
      </c>
      <c r="R787" s="4" t="s">
        <v>29</v>
      </c>
    </row>
    <row r="788" ht="15.75" customHeight="1">
      <c r="A788" s="4">
        <v>788.0</v>
      </c>
      <c r="B788" s="4" t="s">
        <v>1072</v>
      </c>
      <c r="C788" s="4" t="s">
        <v>19</v>
      </c>
      <c r="D788" s="4" t="s">
        <v>20</v>
      </c>
      <c r="E788" s="4" t="s">
        <v>69</v>
      </c>
      <c r="F788" s="4" t="s">
        <v>21</v>
      </c>
      <c r="G788" s="4">
        <v>5.0</v>
      </c>
      <c r="H788" s="4">
        <v>764.0</v>
      </c>
      <c r="I788" s="6">
        <v>8341.0</v>
      </c>
      <c r="J788" s="4">
        <v>1.2</v>
      </c>
      <c r="K788" s="7">
        <v>5792.0</v>
      </c>
      <c r="L788" s="4">
        <v>837000.0</v>
      </c>
      <c r="M788" s="8" t="str">
        <f t="shared" si="1"/>
        <v>Mid</v>
      </c>
      <c r="N788" s="4">
        <v>9130000.0</v>
      </c>
      <c r="O788" s="4">
        <v>38.0</v>
      </c>
      <c r="P788" s="4">
        <v>3.4</v>
      </c>
      <c r="Q788" s="4" t="s">
        <v>32</v>
      </c>
      <c r="R788" s="4" t="s">
        <v>29</v>
      </c>
    </row>
    <row r="789" ht="15.75" customHeight="1">
      <c r="A789" s="4">
        <v>789.0</v>
      </c>
      <c r="B789" s="4" t="s">
        <v>1073</v>
      </c>
      <c r="C789" s="4" t="s">
        <v>39</v>
      </c>
      <c r="D789" s="4" t="s">
        <v>20</v>
      </c>
      <c r="E789" s="4" t="s">
        <v>21</v>
      </c>
      <c r="F789" s="4" t="s">
        <v>49</v>
      </c>
      <c r="G789" s="4">
        <v>5.0</v>
      </c>
      <c r="H789" s="4">
        <v>810.0</v>
      </c>
      <c r="I789" s="6">
        <v>25235.0</v>
      </c>
      <c r="J789" s="4">
        <v>1.8</v>
      </c>
      <c r="K789" s="7">
        <v>8657.0</v>
      </c>
      <c r="L789" s="4">
        <v>1340000.0</v>
      </c>
      <c r="M789" s="8" t="str">
        <f t="shared" si="1"/>
        <v>Mid</v>
      </c>
      <c r="N789" s="4">
        <v>4.19E7</v>
      </c>
      <c r="O789" s="4">
        <v>148.0</v>
      </c>
      <c r="P789" s="4">
        <v>4.5</v>
      </c>
      <c r="Q789" s="4" t="s">
        <v>36</v>
      </c>
      <c r="R789" s="4" t="s">
        <v>32</v>
      </c>
    </row>
    <row r="790" ht="15.75" customHeight="1">
      <c r="A790" s="4">
        <v>790.0</v>
      </c>
      <c r="B790" s="4" t="s">
        <v>1074</v>
      </c>
      <c r="C790" s="4" t="s">
        <v>73</v>
      </c>
      <c r="D790" s="4" t="s">
        <v>20</v>
      </c>
      <c r="E790" s="4" t="s">
        <v>414</v>
      </c>
      <c r="F790" s="4" t="s">
        <v>47</v>
      </c>
      <c r="G790" s="4">
        <v>6.6</v>
      </c>
      <c r="H790" s="4">
        <v>202.0</v>
      </c>
      <c r="I790" s="6">
        <v>794.0</v>
      </c>
      <c r="J790" s="4">
        <v>1.7</v>
      </c>
      <c r="K790" s="7">
        <v>4155.0</v>
      </c>
      <c r="L790" s="4">
        <v>128000.0</v>
      </c>
      <c r="M790" s="8" t="str">
        <f t="shared" si="1"/>
        <v>Lower</v>
      </c>
      <c r="N790" s="4">
        <v>505000.0</v>
      </c>
      <c r="O790" s="4">
        <v>60.0</v>
      </c>
      <c r="P790" s="4">
        <v>4.2</v>
      </c>
      <c r="Q790" s="4" t="s">
        <v>24</v>
      </c>
      <c r="R790" s="4" t="s">
        <v>36</v>
      </c>
    </row>
    <row r="791" ht="15.75" customHeight="1">
      <c r="A791" s="4">
        <v>791.0</v>
      </c>
      <c r="B791" s="4" t="s">
        <v>1075</v>
      </c>
      <c r="C791" s="4" t="s">
        <v>54</v>
      </c>
      <c r="D791" s="4" t="s">
        <v>20</v>
      </c>
      <c r="E791" s="4" t="s">
        <v>21</v>
      </c>
      <c r="F791" s="4" t="s">
        <v>59</v>
      </c>
      <c r="G791" s="4">
        <v>5.3</v>
      </c>
      <c r="H791" s="4">
        <v>133.0</v>
      </c>
      <c r="I791" s="6">
        <v>210.0</v>
      </c>
      <c r="J791" s="4">
        <v>1.8</v>
      </c>
      <c r="K791" s="7">
        <v>6076.0</v>
      </c>
      <c r="L791" s="4">
        <v>150000.0</v>
      </c>
      <c r="M791" s="8" t="str">
        <f t="shared" si="1"/>
        <v>Lower</v>
      </c>
      <c r="N791" s="4">
        <v>236000.0</v>
      </c>
      <c r="O791" s="4">
        <v>112.0</v>
      </c>
      <c r="P791" s="4">
        <v>4.3</v>
      </c>
      <c r="Q791" s="4" t="s">
        <v>28</v>
      </c>
      <c r="R791" s="4" t="s">
        <v>36</v>
      </c>
    </row>
    <row r="792" ht="15.75" customHeight="1">
      <c r="A792" s="4">
        <v>792.0</v>
      </c>
      <c r="B792" s="4" t="s">
        <v>1076</v>
      </c>
      <c r="C792" s="4" t="s">
        <v>19</v>
      </c>
      <c r="D792" s="4" t="s">
        <v>20</v>
      </c>
      <c r="E792" s="4" t="s">
        <v>59</v>
      </c>
      <c r="F792" s="4" t="s">
        <v>95</v>
      </c>
      <c r="G792" s="4">
        <v>4.7</v>
      </c>
      <c r="H792" s="5">
        <v>1289.0</v>
      </c>
      <c r="I792" s="6">
        <v>6305.0</v>
      </c>
      <c r="J792" s="4">
        <v>1.4</v>
      </c>
      <c r="K792" s="7">
        <v>3896.0</v>
      </c>
      <c r="L792" s="4">
        <v>1090000.0</v>
      </c>
      <c r="M792" s="8" t="str">
        <f t="shared" si="1"/>
        <v>Mid</v>
      </c>
      <c r="N792" s="4">
        <v>5350000.0</v>
      </c>
      <c r="O792" s="4">
        <v>30.0</v>
      </c>
      <c r="P792" s="4">
        <v>3.8</v>
      </c>
      <c r="Q792" s="4" t="s">
        <v>40</v>
      </c>
      <c r="R792" s="4" t="s">
        <v>23</v>
      </c>
    </row>
    <row r="793" ht="15.75" customHeight="1">
      <c r="A793" s="4">
        <v>793.0</v>
      </c>
      <c r="B793" s="4" t="s">
        <v>1077</v>
      </c>
      <c r="C793" s="4" t="s">
        <v>272</v>
      </c>
      <c r="D793" s="4" t="s">
        <v>20</v>
      </c>
      <c r="E793" s="4" t="s">
        <v>916</v>
      </c>
      <c r="F793" s="4" t="s">
        <v>917</v>
      </c>
      <c r="G793" s="4">
        <v>4.0</v>
      </c>
      <c r="H793" s="4">
        <v>209.0</v>
      </c>
      <c r="I793" s="6">
        <v>15.55</v>
      </c>
      <c r="J793" s="4">
        <v>1.2</v>
      </c>
      <c r="K793" s="7">
        <v>2916.0</v>
      </c>
      <c r="L793" s="4">
        <v>123000.0</v>
      </c>
      <c r="M793" s="8" t="str">
        <f t="shared" si="1"/>
        <v>Lower</v>
      </c>
      <c r="N793" s="4">
        <v>9180000.0</v>
      </c>
      <c r="O793" s="4">
        <v>10.0</v>
      </c>
      <c r="P793" s="4">
        <v>2.3</v>
      </c>
      <c r="Q793" s="4" t="s">
        <v>24</v>
      </c>
      <c r="R793" s="4" t="s">
        <v>23</v>
      </c>
    </row>
    <row r="794" ht="15.75" customHeight="1">
      <c r="A794" s="4">
        <v>794.0</v>
      </c>
      <c r="B794" s="4" t="s">
        <v>1078</v>
      </c>
      <c r="C794" s="4" t="s">
        <v>19</v>
      </c>
      <c r="D794" s="4" t="s">
        <v>20</v>
      </c>
      <c r="E794" s="4" t="s">
        <v>126</v>
      </c>
      <c r="F794" s="4" t="s">
        <v>509</v>
      </c>
      <c r="G794" s="4">
        <v>6.8</v>
      </c>
      <c r="H794" s="4">
        <v>162.0</v>
      </c>
      <c r="I794" s="6">
        <v>9237.0</v>
      </c>
      <c r="J794" s="4">
        <v>1.5</v>
      </c>
      <c r="K794" s="6">
        <v>15.1</v>
      </c>
      <c r="L794" s="4">
        <v>415000.0</v>
      </c>
      <c r="M794" s="8" t="str">
        <f t="shared" si="1"/>
        <v>Lower</v>
      </c>
      <c r="N794" s="4">
        <v>2.27E7</v>
      </c>
      <c r="O794" s="4">
        <v>264.0</v>
      </c>
      <c r="P794" s="4">
        <v>5.7</v>
      </c>
      <c r="Q794" s="4" t="s">
        <v>40</v>
      </c>
      <c r="R794" s="4" t="s">
        <v>28</v>
      </c>
    </row>
    <row r="795" ht="15.75" customHeight="1">
      <c r="A795" s="4">
        <v>795.0</v>
      </c>
      <c r="B795" s="4" t="s">
        <v>1079</v>
      </c>
      <c r="C795" s="4" t="s">
        <v>19</v>
      </c>
      <c r="D795" s="4" t="s">
        <v>20</v>
      </c>
      <c r="E795" s="4" t="s">
        <v>47</v>
      </c>
      <c r="F795" s="4" t="s">
        <v>49</v>
      </c>
      <c r="G795" s="4">
        <v>3.9</v>
      </c>
      <c r="H795" s="4">
        <v>262.0</v>
      </c>
      <c r="I795" s="6">
        <v>893.0</v>
      </c>
      <c r="J795" s="4">
        <v>1.1</v>
      </c>
      <c r="K795" s="7">
        <v>2962.0</v>
      </c>
      <c r="L795" s="4">
        <v>191000.0</v>
      </c>
      <c r="M795" s="8" t="str">
        <f t="shared" si="1"/>
        <v>Lower</v>
      </c>
      <c r="N795" s="4">
        <v>652000.0</v>
      </c>
      <c r="O795" s="4">
        <v>27.0</v>
      </c>
      <c r="P795" s="4">
        <v>2.6</v>
      </c>
      <c r="Q795" s="4" t="s">
        <v>29</v>
      </c>
      <c r="R795" s="4" t="s">
        <v>28</v>
      </c>
    </row>
    <row r="796" ht="15.75" customHeight="1">
      <c r="A796" s="4">
        <v>796.0</v>
      </c>
      <c r="B796" s="4" t="s">
        <v>1080</v>
      </c>
      <c r="C796" s="4" t="s">
        <v>19</v>
      </c>
      <c r="D796" s="4" t="s">
        <v>20</v>
      </c>
      <c r="E796" s="4" t="s">
        <v>635</v>
      </c>
      <c r="F796" s="4" t="s">
        <v>22</v>
      </c>
      <c r="G796" s="4">
        <v>6.5</v>
      </c>
      <c r="H796" s="4">
        <v>222.0</v>
      </c>
      <c r="I796" s="6">
        <v>0.0</v>
      </c>
      <c r="J796" s="4">
        <v>1.6</v>
      </c>
      <c r="K796" s="7">
        <v>1727.0</v>
      </c>
      <c r="L796" s="4">
        <v>61600.0</v>
      </c>
      <c r="M796" s="8" t="str">
        <f t="shared" si="1"/>
        <v>Lower</v>
      </c>
      <c r="N796" s="4">
        <v>2.0</v>
      </c>
      <c r="O796" s="4">
        <v>30.0</v>
      </c>
      <c r="P796" s="4">
        <v>3.5</v>
      </c>
      <c r="Q796" s="4" t="s">
        <v>29</v>
      </c>
      <c r="R796" s="4" t="s">
        <v>24</v>
      </c>
    </row>
    <row r="797" ht="15.75" customHeight="1">
      <c r="A797" s="4">
        <v>797.0</v>
      </c>
      <c r="B797" s="4" t="s">
        <v>1081</v>
      </c>
      <c r="C797" s="4" t="s">
        <v>80</v>
      </c>
      <c r="D797" s="4" t="s">
        <v>20</v>
      </c>
      <c r="E797" s="4" t="s">
        <v>47</v>
      </c>
      <c r="F797" s="4" t="s">
        <v>21</v>
      </c>
      <c r="G797" s="4">
        <v>5.3</v>
      </c>
      <c r="H797" s="4">
        <v>677.0</v>
      </c>
      <c r="I797" s="6">
        <v>9941.0</v>
      </c>
      <c r="J797" s="4">
        <v>1.4</v>
      </c>
      <c r="K797" s="7">
        <v>4441.0</v>
      </c>
      <c r="L797" s="4">
        <v>505000.0</v>
      </c>
      <c r="M797" s="8" t="str">
        <f t="shared" si="1"/>
        <v>Mid</v>
      </c>
      <c r="N797" s="4">
        <v>7410000.0</v>
      </c>
      <c r="O797" s="4">
        <v>20.0</v>
      </c>
      <c r="P797" s="4">
        <v>3.9</v>
      </c>
      <c r="Q797" s="4" t="s">
        <v>40</v>
      </c>
      <c r="R797" s="4" t="s">
        <v>29</v>
      </c>
    </row>
    <row r="798" ht="15.75" customHeight="1">
      <c r="A798" s="4">
        <v>798.0</v>
      </c>
      <c r="B798" s="4" t="s">
        <v>1082</v>
      </c>
      <c r="C798" s="4" t="s">
        <v>19</v>
      </c>
      <c r="D798" s="4" t="s">
        <v>20</v>
      </c>
      <c r="E798" s="4" t="s">
        <v>21</v>
      </c>
      <c r="F798" s="4" t="s">
        <v>1083</v>
      </c>
      <c r="G798" s="4">
        <v>3.8</v>
      </c>
      <c r="H798" s="4">
        <v>288.0</v>
      </c>
      <c r="I798" s="6">
        <v>4031.0</v>
      </c>
      <c r="J798" s="4">
        <v>1.7</v>
      </c>
      <c r="K798" s="7">
        <v>4236.0</v>
      </c>
      <c r="L798" s="4">
        <v>337000.0</v>
      </c>
      <c r="M798" s="8" t="str">
        <f t="shared" si="1"/>
        <v>Lower</v>
      </c>
      <c r="N798" s="4">
        <v>4700000.0</v>
      </c>
      <c r="O798" s="4">
        <v>219.0</v>
      </c>
      <c r="P798" s="4">
        <v>2.9</v>
      </c>
      <c r="Q798" s="4" t="s">
        <v>40</v>
      </c>
      <c r="R798" s="4" t="s">
        <v>29</v>
      </c>
    </row>
    <row r="799" ht="15.75" customHeight="1">
      <c r="A799" s="4">
        <v>799.0</v>
      </c>
      <c r="B799" s="4" t="s">
        <v>1084</v>
      </c>
      <c r="C799" s="4" t="s">
        <v>19</v>
      </c>
      <c r="D799" s="4" t="s">
        <v>20</v>
      </c>
      <c r="E799" s="4" t="s">
        <v>57</v>
      </c>
      <c r="G799" s="4">
        <v>4.0</v>
      </c>
      <c r="H799" s="5">
        <v>2834.0</v>
      </c>
      <c r="I799" s="6">
        <v>7685.0</v>
      </c>
      <c r="J799" s="4">
        <v>1.0</v>
      </c>
      <c r="K799" s="6">
        <v>80.0</v>
      </c>
      <c r="L799" s="4">
        <v>54000.0</v>
      </c>
      <c r="M799" s="8" t="str">
        <f t="shared" si="1"/>
        <v>Lower</v>
      </c>
      <c r="N799" s="4">
        <v>147000.0</v>
      </c>
      <c r="O799" s="4">
        <v>1.0</v>
      </c>
      <c r="P799" s="4">
        <v>0.1</v>
      </c>
      <c r="Q799" s="4" t="s">
        <v>24</v>
      </c>
      <c r="R799" s="4" t="s">
        <v>28</v>
      </c>
    </row>
    <row r="800" ht="15.75" customHeight="1">
      <c r="A800" s="4">
        <v>800.0</v>
      </c>
      <c r="B800" s="4" t="s">
        <v>1085</v>
      </c>
      <c r="C800" s="4" t="s">
        <v>39</v>
      </c>
      <c r="D800" s="4" t="s">
        <v>20</v>
      </c>
      <c r="E800" s="4" t="s">
        <v>176</v>
      </c>
      <c r="F800" s="4" t="s">
        <v>236</v>
      </c>
      <c r="G800" s="4">
        <v>4.1</v>
      </c>
      <c r="H800" s="4">
        <v>143.0</v>
      </c>
      <c r="I800" s="6">
        <v>558.0</v>
      </c>
      <c r="J800" s="4">
        <v>1.2</v>
      </c>
      <c r="K800" s="6">
        <v>5.36</v>
      </c>
      <c r="L800" s="4">
        <v>186000.0</v>
      </c>
      <c r="M800" s="8" t="str">
        <f t="shared" si="1"/>
        <v>Lower</v>
      </c>
      <c r="N800" s="4">
        <v>724000.0</v>
      </c>
      <c r="O800" s="4">
        <v>51.0</v>
      </c>
      <c r="P800" s="4">
        <v>5.2</v>
      </c>
      <c r="Q800" s="4" t="s">
        <v>40</v>
      </c>
      <c r="R800" s="4" t="s">
        <v>23</v>
      </c>
    </row>
    <row r="801" ht="15.75" customHeight="1">
      <c r="A801" s="4">
        <v>801.0</v>
      </c>
      <c r="B801" s="4" t="s">
        <v>1086</v>
      </c>
      <c r="C801" s="4" t="s">
        <v>56</v>
      </c>
      <c r="D801" s="4" t="s">
        <v>20</v>
      </c>
      <c r="E801" s="4" t="s">
        <v>21</v>
      </c>
      <c r="F801" s="4" t="s">
        <v>126</v>
      </c>
      <c r="G801" s="4">
        <v>7.2</v>
      </c>
      <c r="H801" s="4">
        <v>45.0</v>
      </c>
      <c r="I801" s="6">
        <v>8714.0</v>
      </c>
      <c r="J801" s="4">
        <v>1.7</v>
      </c>
      <c r="K801" s="6">
        <v>17.25</v>
      </c>
      <c r="L801" s="4">
        <v>124000.0</v>
      </c>
      <c r="M801" s="8" t="str">
        <f t="shared" si="1"/>
        <v>Lower</v>
      </c>
      <c r="N801" s="4">
        <v>2.18E7</v>
      </c>
      <c r="O801" s="4">
        <v>992.0</v>
      </c>
      <c r="P801" s="4">
        <v>6.0</v>
      </c>
      <c r="Q801" s="4" t="s">
        <v>24</v>
      </c>
      <c r="R801" s="4" t="s">
        <v>28</v>
      </c>
    </row>
    <row r="802" ht="15.75" customHeight="1">
      <c r="A802" s="4">
        <v>802.0</v>
      </c>
      <c r="B802" s="4" t="s">
        <v>1087</v>
      </c>
      <c r="C802" s="4" t="s">
        <v>56</v>
      </c>
      <c r="D802" s="4" t="s">
        <v>20</v>
      </c>
      <c r="E802" s="4" t="s">
        <v>57</v>
      </c>
      <c r="F802" s="4" t="s">
        <v>49</v>
      </c>
      <c r="G802" s="4">
        <v>5.0</v>
      </c>
      <c r="H802" s="4">
        <v>237.0</v>
      </c>
      <c r="I802" s="6">
        <v>15281.0</v>
      </c>
      <c r="J802" s="4">
        <v>1.0</v>
      </c>
      <c r="K802" s="7">
        <v>7831.0</v>
      </c>
      <c r="L802" s="4">
        <v>385000.0</v>
      </c>
      <c r="M802" s="8" t="str">
        <f t="shared" si="1"/>
        <v>Lower</v>
      </c>
      <c r="N802" s="4">
        <v>2.48E7</v>
      </c>
      <c r="O802" s="4">
        <v>8.0</v>
      </c>
      <c r="P802" s="4">
        <v>4.4</v>
      </c>
      <c r="Q802" s="4" t="s">
        <v>40</v>
      </c>
      <c r="R802" s="4" t="s">
        <v>36</v>
      </c>
    </row>
    <row r="803" ht="15.75" customHeight="1">
      <c r="A803" s="4">
        <v>803.0</v>
      </c>
      <c r="B803" s="4" t="s">
        <v>1088</v>
      </c>
      <c r="C803" s="4" t="s">
        <v>19</v>
      </c>
      <c r="D803" s="4" t="s">
        <v>20</v>
      </c>
      <c r="E803" s="4" t="s">
        <v>95</v>
      </c>
      <c r="F803" s="4" t="s">
        <v>276</v>
      </c>
      <c r="G803" s="4">
        <v>6.3</v>
      </c>
      <c r="H803" s="4">
        <v>141.0</v>
      </c>
      <c r="I803" s="6">
        <v>1621.0</v>
      </c>
      <c r="J803" s="4">
        <v>1.1</v>
      </c>
      <c r="K803" s="7">
        <v>8506.0</v>
      </c>
      <c r="L803" s="4">
        <v>185000.0</v>
      </c>
      <c r="M803" s="8" t="str">
        <f t="shared" si="1"/>
        <v>Lower</v>
      </c>
      <c r="N803" s="4">
        <v>2140000.0</v>
      </c>
      <c r="O803" s="4">
        <v>57.0</v>
      </c>
      <c r="P803" s="4">
        <v>4.3</v>
      </c>
      <c r="Q803" s="4" t="s">
        <v>28</v>
      </c>
      <c r="R803" s="4" t="s">
        <v>24</v>
      </c>
    </row>
    <row r="804" ht="15.75" customHeight="1">
      <c r="A804" s="4">
        <v>804.0</v>
      </c>
      <c r="B804" s="4" t="s">
        <v>1089</v>
      </c>
      <c r="C804" s="4" t="s">
        <v>199</v>
      </c>
      <c r="D804" s="4" t="s">
        <v>20</v>
      </c>
      <c r="E804" s="4" t="s">
        <v>21</v>
      </c>
      <c r="F804" s="4" t="s">
        <v>59</v>
      </c>
      <c r="G804" s="4">
        <v>5.1</v>
      </c>
      <c r="H804" s="5">
        <v>1073.0</v>
      </c>
      <c r="I804" s="6">
        <v>2988.0</v>
      </c>
      <c r="J804" s="4">
        <v>2.5</v>
      </c>
      <c r="K804" s="7">
        <v>2562.0</v>
      </c>
      <c r="L804" s="4">
        <v>498000.0</v>
      </c>
      <c r="M804" s="8" t="str">
        <f t="shared" si="1"/>
        <v>Lower</v>
      </c>
      <c r="N804" s="4">
        <v>1390000.0</v>
      </c>
      <c r="O804" s="4">
        <v>114.0</v>
      </c>
      <c r="P804" s="4">
        <v>3.6</v>
      </c>
      <c r="Q804" s="4" t="s">
        <v>36</v>
      </c>
      <c r="R804" s="4" t="s">
        <v>29</v>
      </c>
    </row>
    <row r="805" ht="15.75" customHeight="1">
      <c r="A805" s="4">
        <v>805.0</v>
      </c>
      <c r="B805" s="4" t="s">
        <v>1090</v>
      </c>
      <c r="C805" s="4" t="s">
        <v>45</v>
      </c>
      <c r="D805" s="4" t="s">
        <v>20</v>
      </c>
      <c r="E805" s="4" t="s">
        <v>21</v>
      </c>
      <c r="F805" s="4" t="s">
        <v>183</v>
      </c>
      <c r="G805" s="4">
        <v>4.1</v>
      </c>
      <c r="H805" s="4">
        <v>636.0</v>
      </c>
      <c r="I805" s="6">
        <v>17806.0</v>
      </c>
      <c r="J805" s="4">
        <v>2.0</v>
      </c>
      <c r="K805" s="7">
        <v>5782.0</v>
      </c>
      <c r="L805" s="4">
        <v>920000.0</v>
      </c>
      <c r="M805" s="8" t="str">
        <f t="shared" si="1"/>
        <v>Mid</v>
      </c>
      <c r="N805" s="4">
        <v>2.58E7</v>
      </c>
      <c r="O805" s="4">
        <v>473.0</v>
      </c>
      <c r="P805" s="4">
        <v>3.7</v>
      </c>
      <c r="Q805" s="4" t="s">
        <v>23</v>
      </c>
      <c r="R805" s="4" t="s">
        <v>29</v>
      </c>
    </row>
    <row r="806" ht="15.75" customHeight="1">
      <c r="A806" s="4">
        <v>806.0</v>
      </c>
      <c r="B806" s="4" t="s">
        <v>1091</v>
      </c>
      <c r="C806" s="4" t="s">
        <v>39</v>
      </c>
      <c r="D806" s="4" t="s">
        <v>20</v>
      </c>
      <c r="E806" s="4" t="s">
        <v>108</v>
      </c>
      <c r="F806" s="4" t="s">
        <v>69</v>
      </c>
      <c r="G806" s="4">
        <v>3.8</v>
      </c>
      <c r="H806" s="4">
        <v>95.0</v>
      </c>
      <c r="I806" s="6">
        <v>329.0</v>
      </c>
      <c r="J806" s="4">
        <v>1.3</v>
      </c>
      <c r="K806" s="7">
        <v>4614.0</v>
      </c>
      <c r="L806" s="4">
        <v>128000.0</v>
      </c>
      <c r="M806" s="8" t="str">
        <f t="shared" si="1"/>
        <v>Lower</v>
      </c>
      <c r="N806" s="4">
        <v>441000.0</v>
      </c>
      <c r="O806" s="4">
        <v>70.0</v>
      </c>
      <c r="P806" s="4">
        <v>3.6</v>
      </c>
      <c r="Q806" s="4" t="s">
        <v>23</v>
      </c>
      <c r="R806" s="4" t="s">
        <v>40</v>
      </c>
    </row>
    <row r="807" ht="15.75" customHeight="1">
      <c r="A807" s="4">
        <v>807.0</v>
      </c>
      <c r="B807" s="4" t="s">
        <v>1092</v>
      </c>
      <c r="C807" s="4" t="s">
        <v>19</v>
      </c>
      <c r="D807" s="4" t="s">
        <v>20</v>
      </c>
      <c r="E807" s="4" t="s">
        <v>232</v>
      </c>
      <c r="F807" s="4" t="s">
        <v>842</v>
      </c>
      <c r="G807" s="4">
        <v>3.8</v>
      </c>
      <c r="H807" s="4">
        <v>93.0</v>
      </c>
      <c r="I807" s="6">
        <v>1137.0</v>
      </c>
      <c r="J807" s="4">
        <v>1.1</v>
      </c>
      <c r="K807" s="7">
        <v>6053.0</v>
      </c>
      <c r="L807" s="4">
        <v>133000.0</v>
      </c>
      <c r="M807" s="8" t="str">
        <f t="shared" si="1"/>
        <v>Lower</v>
      </c>
      <c r="N807" s="4">
        <v>1630000.0</v>
      </c>
      <c r="O807" s="4">
        <v>62.0</v>
      </c>
      <c r="P807" s="4">
        <v>4.4</v>
      </c>
      <c r="Q807" s="4" t="s">
        <v>40</v>
      </c>
      <c r="R807" s="4" t="s">
        <v>40</v>
      </c>
    </row>
    <row r="808" ht="15.75" customHeight="1">
      <c r="A808" s="4">
        <v>808.0</v>
      </c>
      <c r="B808" s="4" t="s">
        <v>1093</v>
      </c>
      <c r="C808" s="4" t="s">
        <v>56</v>
      </c>
      <c r="D808" s="4" t="s">
        <v>20</v>
      </c>
      <c r="E808" s="4" t="s">
        <v>126</v>
      </c>
      <c r="F808" s="4" t="s">
        <v>1094</v>
      </c>
      <c r="G808" s="4">
        <v>6.9</v>
      </c>
      <c r="H808" s="4">
        <v>88.0</v>
      </c>
      <c r="I808" s="6">
        <v>12625.0</v>
      </c>
      <c r="J808" s="4">
        <v>1.4</v>
      </c>
      <c r="K808" s="7">
        <v>10887.0</v>
      </c>
      <c r="L808" s="4">
        <v>141000.0</v>
      </c>
      <c r="M808" s="8" t="str">
        <f t="shared" si="1"/>
        <v>Lower</v>
      </c>
      <c r="N808" s="4">
        <v>2.01E7</v>
      </c>
      <c r="O808" s="4">
        <v>144.0</v>
      </c>
      <c r="P808" s="4">
        <v>4.8</v>
      </c>
      <c r="Q808" s="4" t="s">
        <v>23</v>
      </c>
      <c r="R808" s="4" t="s">
        <v>28</v>
      </c>
    </row>
    <row r="809" ht="15.75" customHeight="1">
      <c r="A809" s="4">
        <v>809.0</v>
      </c>
      <c r="B809" s="4" t="s">
        <v>1095</v>
      </c>
      <c r="C809" s="4" t="s">
        <v>39</v>
      </c>
      <c r="D809" s="4" t="s">
        <v>20</v>
      </c>
      <c r="E809" s="4" t="s">
        <v>31</v>
      </c>
      <c r="F809" s="4" t="s">
        <v>21</v>
      </c>
      <c r="G809" s="4">
        <v>4.5</v>
      </c>
      <c r="H809" s="4">
        <v>245.0</v>
      </c>
      <c r="I809" s="6">
        <v>11013.0</v>
      </c>
      <c r="J809" s="4">
        <v>1.9</v>
      </c>
      <c r="K809" s="7">
        <v>9635.0</v>
      </c>
      <c r="L809" s="4">
        <v>562000.0</v>
      </c>
      <c r="M809" s="8" t="str">
        <f t="shared" si="1"/>
        <v>Mid</v>
      </c>
      <c r="N809" s="4">
        <v>2.5E7</v>
      </c>
      <c r="O809" s="4">
        <v>243.0</v>
      </c>
      <c r="P809" s="4">
        <v>5.5</v>
      </c>
      <c r="Q809" s="4" t="s">
        <v>28</v>
      </c>
      <c r="R809" s="4" t="s">
        <v>40</v>
      </c>
    </row>
    <row r="810" ht="15.75" customHeight="1">
      <c r="A810" s="4">
        <v>810.0</v>
      </c>
      <c r="B810" s="4" t="s">
        <v>1096</v>
      </c>
      <c r="C810" s="4" t="s">
        <v>61</v>
      </c>
      <c r="D810" s="4" t="s">
        <v>20</v>
      </c>
      <c r="E810" s="4" t="s">
        <v>59</v>
      </c>
      <c r="F810" s="4" t="s">
        <v>71</v>
      </c>
      <c r="G810" s="4">
        <v>6.5</v>
      </c>
      <c r="H810" s="4">
        <v>86.0</v>
      </c>
      <c r="I810" s="6">
        <v>5.0</v>
      </c>
      <c r="J810" s="4">
        <v>1.0</v>
      </c>
      <c r="K810" s="7">
        <v>2069.0</v>
      </c>
      <c r="L810" s="4">
        <v>30900.0</v>
      </c>
      <c r="M810" s="8" t="str">
        <f t="shared" si="1"/>
        <v>Lower</v>
      </c>
      <c r="N810" s="4">
        <v>1800.0</v>
      </c>
      <c r="O810" s="4">
        <v>19.0</v>
      </c>
      <c r="P810" s="4">
        <v>1.9</v>
      </c>
      <c r="Q810" s="4" t="s">
        <v>24</v>
      </c>
      <c r="R810" s="4" t="s">
        <v>28</v>
      </c>
    </row>
    <row r="811" ht="15.75" customHeight="1">
      <c r="A811" s="4">
        <v>811.0</v>
      </c>
      <c r="B811" s="4" t="s">
        <v>1097</v>
      </c>
      <c r="C811" s="4" t="s">
        <v>19</v>
      </c>
      <c r="D811" s="4" t="s">
        <v>20</v>
      </c>
      <c r="E811" s="4" t="s">
        <v>71</v>
      </c>
      <c r="G811" s="4">
        <v>2.3</v>
      </c>
      <c r="H811" s="4">
        <v>113.0</v>
      </c>
      <c r="I811" s="6">
        <v>0.0</v>
      </c>
      <c r="J811" s="4">
        <v>1.0</v>
      </c>
      <c r="K811" s="6">
        <v>7.0</v>
      </c>
      <c r="L811" s="4">
        <v>226.0</v>
      </c>
      <c r="M811" s="8" t="str">
        <f t="shared" si="1"/>
        <v>Lower</v>
      </c>
      <c r="N811" s="4">
        <v>0.0</v>
      </c>
      <c r="O811" s="4">
        <v>1.0</v>
      </c>
      <c r="P811" s="4">
        <v>0.5</v>
      </c>
      <c r="Q811" s="4" t="s">
        <v>36</v>
      </c>
      <c r="R811" s="4" t="s">
        <v>28</v>
      </c>
    </row>
    <row r="812" ht="15.75" customHeight="1">
      <c r="A812" s="4">
        <v>812.0</v>
      </c>
      <c r="B812" s="4" t="s">
        <v>1098</v>
      </c>
      <c r="C812" s="4" t="s">
        <v>73</v>
      </c>
      <c r="D812" s="4" t="s">
        <v>20</v>
      </c>
      <c r="E812" s="4" t="s">
        <v>62</v>
      </c>
      <c r="F812" s="4" t="s">
        <v>21</v>
      </c>
      <c r="G812" s="4">
        <v>6.8</v>
      </c>
      <c r="H812" s="4">
        <v>175.0</v>
      </c>
      <c r="I812" s="6">
        <v>9455.0</v>
      </c>
      <c r="J812" s="4">
        <v>1.3</v>
      </c>
      <c r="K812" s="6">
        <v>8.18</v>
      </c>
      <c r="L812" s="4">
        <v>249000.0</v>
      </c>
      <c r="M812" s="8" t="str">
        <f t="shared" si="1"/>
        <v>Lower</v>
      </c>
      <c r="N812" s="4">
        <v>1.34E7</v>
      </c>
      <c r="O812" s="4">
        <v>104.0</v>
      </c>
      <c r="P812" s="4">
        <v>3.4</v>
      </c>
      <c r="Q812" s="4" t="s">
        <v>24</v>
      </c>
      <c r="R812" s="4" t="s">
        <v>29</v>
      </c>
    </row>
    <row r="813" ht="15.75" customHeight="1">
      <c r="A813" s="4">
        <v>813.0</v>
      </c>
      <c r="B813" s="4" t="s">
        <v>1099</v>
      </c>
      <c r="C813" s="4" t="s">
        <v>19</v>
      </c>
      <c r="D813" s="4" t="s">
        <v>20</v>
      </c>
      <c r="E813" s="4" t="s">
        <v>88</v>
      </c>
      <c r="F813" s="4" t="s">
        <v>21</v>
      </c>
      <c r="G813" s="4">
        <v>1.5</v>
      </c>
      <c r="H813" s="4">
        <v>702.0</v>
      </c>
      <c r="I813" s="6">
        <v>27.0</v>
      </c>
      <c r="J813" s="4">
        <v>1.0</v>
      </c>
      <c r="K813" s="6">
        <v>37.0</v>
      </c>
      <c r="L813" s="4">
        <v>21100.0</v>
      </c>
      <c r="M813" s="8" t="str">
        <f t="shared" si="1"/>
        <v>Lower</v>
      </c>
      <c r="N813" s="4">
        <v>847.0</v>
      </c>
      <c r="O813" s="4">
        <v>9.0</v>
      </c>
      <c r="P813" s="4">
        <v>0.1</v>
      </c>
      <c r="Q813" s="4" t="s">
        <v>29</v>
      </c>
      <c r="R813" s="4" t="s">
        <v>28</v>
      </c>
    </row>
    <row r="814" ht="15.75" customHeight="1">
      <c r="A814" s="4">
        <v>814.0</v>
      </c>
      <c r="B814" s="4" t="s">
        <v>1100</v>
      </c>
      <c r="C814" s="4" t="s">
        <v>19</v>
      </c>
      <c r="D814" s="4" t="s">
        <v>20</v>
      </c>
      <c r="E814" s="4" t="s">
        <v>682</v>
      </c>
      <c r="F814" s="4" t="s">
        <v>681</v>
      </c>
      <c r="G814" s="4">
        <v>7.3</v>
      </c>
      <c r="H814" s="4">
        <v>98.0</v>
      </c>
      <c r="I814" s="6">
        <v>7.66</v>
      </c>
      <c r="J814" s="4">
        <v>1.2</v>
      </c>
      <c r="K814" s="7">
        <v>12331.0</v>
      </c>
      <c r="L814" s="4">
        <v>204000.0</v>
      </c>
      <c r="M814" s="8" t="str">
        <f t="shared" si="1"/>
        <v>Lower</v>
      </c>
      <c r="N814" s="4">
        <v>1.48E7</v>
      </c>
      <c r="O814" s="4">
        <v>122.0</v>
      </c>
      <c r="P814" s="4">
        <v>4.3</v>
      </c>
      <c r="Q814" s="4" t="s">
        <v>24</v>
      </c>
      <c r="R814" s="4" t="s">
        <v>36</v>
      </c>
    </row>
    <row r="815" ht="15.75" customHeight="1">
      <c r="A815" s="4">
        <v>815.0</v>
      </c>
      <c r="B815" s="4" t="s">
        <v>1101</v>
      </c>
      <c r="C815" s="4" t="s">
        <v>80</v>
      </c>
      <c r="D815" s="4" t="s">
        <v>20</v>
      </c>
      <c r="E815" s="4" t="s">
        <v>193</v>
      </c>
      <c r="F815" s="4" t="s">
        <v>176</v>
      </c>
      <c r="G815" s="4">
        <v>4.3</v>
      </c>
      <c r="H815" s="4">
        <v>112.0</v>
      </c>
      <c r="I815" s="6">
        <v>309.0</v>
      </c>
      <c r="J815" s="4">
        <v>1.0</v>
      </c>
      <c r="K815" s="7">
        <v>5089.0</v>
      </c>
      <c r="L815" s="4">
        <v>131000.0</v>
      </c>
      <c r="M815" s="8" t="str">
        <f t="shared" si="1"/>
        <v>Lower</v>
      </c>
      <c r="N815" s="4">
        <v>361000.0</v>
      </c>
      <c r="O815" s="4">
        <v>10.0</v>
      </c>
      <c r="P815" s="4">
        <v>5.7</v>
      </c>
      <c r="Q815" s="4" t="s">
        <v>23</v>
      </c>
      <c r="R815" s="4" t="s">
        <v>24</v>
      </c>
    </row>
    <row r="816" ht="15.75" customHeight="1">
      <c r="A816" s="4">
        <v>816.0</v>
      </c>
      <c r="B816" s="4" t="s">
        <v>1102</v>
      </c>
      <c r="C816" s="4" t="s">
        <v>19</v>
      </c>
      <c r="D816" s="4" t="s">
        <v>20</v>
      </c>
      <c r="E816" s="4" t="s">
        <v>21</v>
      </c>
      <c r="F816" s="4" t="s">
        <v>22</v>
      </c>
      <c r="G816" s="4">
        <v>3.4</v>
      </c>
      <c r="H816" s="4">
        <v>832.0</v>
      </c>
      <c r="I816" s="6">
        <v>1129.0</v>
      </c>
      <c r="J816" s="4">
        <v>1.5</v>
      </c>
      <c r="K816" s="7">
        <v>1593.0</v>
      </c>
      <c r="L816" s="4">
        <v>325000.0</v>
      </c>
      <c r="M816" s="8" t="str">
        <f t="shared" si="1"/>
        <v>Lower</v>
      </c>
      <c r="N816" s="4">
        <v>441000.0</v>
      </c>
      <c r="O816" s="4">
        <v>105.0</v>
      </c>
      <c r="P816" s="4">
        <v>2.8</v>
      </c>
      <c r="Q816" s="4" t="s">
        <v>24</v>
      </c>
      <c r="R816" s="4" t="s">
        <v>28</v>
      </c>
    </row>
    <row r="817" ht="15.75" customHeight="1">
      <c r="A817" s="4">
        <v>817.0</v>
      </c>
      <c r="B817" s="4" t="s">
        <v>1103</v>
      </c>
      <c r="C817" s="4" t="s">
        <v>39</v>
      </c>
      <c r="D817" s="4" t="s">
        <v>20</v>
      </c>
      <c r="E817" s="4" t="s">
        <v>47</v>
      </c>
      <c r="F817" s="4" t="s">
        <v>49</v>
      </c>
      <c r="G817" s="4">
        <v>5.8</v>
      </c>
      <c r="H817" s="4">
        <v>292.0</v>
      </c>
      <c r="I817" s="6">
        <v>4.31</v>
      </c>
      <c r="J817" s="4">
        <v>1.1</v>
      </c>
      <c r="K817" s="7">
        <v>7109.0</v>
      </c>
      <c r="L817" s="4">
        <v>379000.0</v>
      </c>
      <c r="M817" s="8" t="str">
        <f t="shared" si="1"/>
        <v>Lower</v>
      </c>
      <c r="N817" s="4">
        <v>5590000.0</v>
      </c>
      <c r="O817" s="4">
        <v>26.0</v>
      </c>
      <c r="P817" s="4">
        <v>5.5</v>
      </c>
      <c r="Q817" s="4" t="s">
        <v>40</v>
      </c>
      <c r="R817" s="4" t="s">
        <v>24</v>
      </c>
    </row>
    <row r="818" ht="15.75" customHeight="1">
      <c r="A818" s="4">
        <v>818.0</v>
      </c>
      <c r="B818" s="4" t="s">
        <v>1104</v>
      </c>
      <c r="C818" s="4" t="s">
        <v>19</v>
      </c>
      <c r="D818" s="4" t="s">
        <v>20</v>
      </c>
      <c r="E818" s="4" t="s">
        <v>587</v>
      </c>
      <c r="F818" s="4" t="s">
        <v>42</v>
      </c>
      <c r="G818" s="4">
        <v>4.4</v>
      </c>
      <c r="H818" s="4">
        <v>174.0</v>
      </c>
      <c r="I818" s="6">
        <v>4778.0</v>
      </c>
      <c r="J818" s="4">
        <v>1.6</v>
      </c>
      <c r="K818" s="7">
        <v>7224.0</v>
      </c>
      <c r="L818" s="4">
        <v>309000.0</v>
      </c>
      <c r="M818" s="8" t="str">
        <f t="shared" si="1"/>
        <v>Lower</v>
      </c>
      <c r="N818" s="4">
        <v>8590000.0</v>
      </c>
      <c r="O818" s="4">
        <v>133.0</v>
      </c>
      <c r="P818" s="4">
        <v>4.2</v>
      </c>
      <c r="Q818" s="4" t="s">
        <v>40</v>
      </c>
      <c r="R818" s="4" t="s">
        <v>28</v>
      </c>
    </row>
    <row r="819" ht="15.75" customHeight="1">
      <c r="A819" s="4">
        <v>819.0</v>
      </c>
      <c r="B819" s="4" t="s">
        <v>1105</v>
      </c>
      <c r="C819" s="4" t="s">
        <v>19</v>
      </c>
      <c r="D819" s="4" t="s">
        <v>20</v>
      </c>
      <c r="E819" s="4" t="s">
        <v>1106</v>
      </c>
      <c r="F819" s="4" t="s">
        <v>267</v>
      </c>
      <c r="G819" s="4">
        <v>5.1</v>
      </c>
      <c r="H819" s="4">
        <v>116.0</v>
      </c>
      <c r="I819" s="6">
        <v>709.0</v>
      </c>
      <c r="J819" s="4">
        <v>1.3</v>
      </c>
      <c r="K819" s="6">
        <v>9.28</v>
      </c>
      <c r="L819" s="4">
        <v>191000.0</v>
      </c>
      <c r="M819" s="8" t="str">
        <f t="shared" si="1"/>
        <v>Lower</v>
      </c>
      <c r="N819" s="4">
        <v>1170000.0</v>
      </c>
      <c r="O819" s="4">
        <v>182.0</v>
      </c>
      <c r="P819" s="4">
        <v>5.4</v>
      </c>
      <c r="Q819" s="4" t="s">
        <v>40</v>
      </c>
      <c r="R819" s="4" t="s">
        <v>28</v>
      </c>
    </row>
    <row r="820" ht="15.75" customHeight="1">
      <c r="A820" s="4">
        <v>820.0</v>
      </c>
      <c r="B820" s="4" t="s">
        <v>1107</v>
      </c>
      <c r="C820" s="4" t="s">
        <v>61</v>
      </c>
      <c r="D820" s="4" t="s">
        <v>20</v>
      </c>
      <c r="E820" s="4" t="s">
        <v>106</v>
      </c>
      <c r="F820" s="4" t="s">
        <v>47</v>
      </c>
      <c r="G820" s="4">
        <v>4.1</v>
      </c>
      <c r="H820" s="4">
        <v>226.0</v>
      </c>
      <c r="I820" s="6">
        <v>334.0</v>
      </c>
      <c r="J820" s="4">
        <v>1.4</v>
      </c>
      <c r="K820" s="7">
        <v>2812.0</v>
      </c>
      <c r="L820" s="4">
        <v>165000.0</v>
      </c>
      <c r="M820" s="8" t="str">
        <f t="shared" si="1"/>
        <v>Lower</v>
      </c>
      <c r="N820" s="4">
        <v>244000.0</v>
      </c>
      <c r="O820" s="4">
        <v>105.0</v>
      </c>
      <c r="P820" s="4">
        <v>5.1</v>
      </c>
      <c r="Q820" s="4" t="s">
        <v>23</v>
      </c>
      <c r="R820" s="4" t="s">
        <v>29</v>
      </c>
    </row>
    <row r="821" ht="15.75" customHeight="1">
      <c r="A821" s="4">
        <v>821.0</v>
      </c>
      <c r="B821" s="4" t="s">
        <v>1108</v>
      </c>
      <c r="C821" s="4" t="s">
        <v>19</v>
      </c>
      <c r="D821" s="4" t="s">
        <v>20</v>
      </c>
      <c r="E821" s="4" t="s">
        <v>31</v>
      </c>
      <c r="F821" s="4" t="s">
        <v>1109</v>
      </c>
      <c r="G821" s="4">
        <v>5.3</v>
      </c>
      <c r="H821" s="4">
        <v>411.0</v>
      </c>
      <c r="I821" s="6">
        <v>16747.0</v>
      </c>
      <c r="J821" s="4">
        <v>1.1</v>
      </c>
      <c r="K821" s="7">
        <v>8834.0</v>
      </c>
      <c r="L821" s="4">
        <v>603000.0</v>
      </c>
      <c r="M821" s="8" t="str">
        <f t="shared" si="1"/>
        <v>Mid</v>
      </c>
      <c r="N821" s="4">
        <v>2.44E7</v>
      </c>
      <c r="O821" s="4">
        <v>51.0</v>
      </c>
      <c r="P821" s="4">
        <v>4.2</v>
      </c>
      <c r="Q821" s="4" t="s">
        <v>40</v>
      </c>
      <c r="R821" s="4" t="s">
        <v>23</v>
      </c>
    </row>
    <row r="822" ht="15.75" customHeight="1">
      <c r="A822" s="4">
        <v>822.0</v>
      </c>
      <c r="B822" s="4" t="s">
        <v>1110</v>
      </c>
      <c r="C822" s="4" t="s">
        <v>19</v>
      </c>
      <c r="D822" s="4" t="s">
        <v>20</v>
      </c>
      <c r="E822" s="4" t="s">
        <v>509</v>
      </c>
      <c r="F822" s="4" t="s">
        <v>64</v>
      </c>
      <c r="G822" s="4">
        <v>7.3</v>
      </c>
      <c r="H822" s="4">
        <v>179.0</v>
      </c>
      <c r="I822" s="6">
        <v>5818.0</v>
      </c>
      <c r="J822" s="4">
        <v>1.1</v>
      </c>
      <c r="K822" s="7">
        <v>12806.0</v>
      </c>
      <c r="L822" s="4">
        <v>349000.0</v>
      </c>
      <c r="M822" s="8" t="str">
        <f t="shared" si="1"/>
        <v>Lower</v>
      </c>
      <c r="N822" s="4">
        <v>1.08E7</v>
      </c>
      <c r="O822" s="4">
        <v>28.0</v>
      </c>
      <c r="P822" s="4">
        <v>4.5</v>
      </c>
      <c r="Q822" s="4" t="s">
        <v>28</v>
      </c>
      <c r="R822" s="4" t="s">
        <v>36</v>
      </c>
    </row>
    <row r="823" ht="15.75" customHeight="1">
      <c r="A823" s="4">
        <v>823.0</v>
      </c>
      <c r="B823" s="4" t="s">
        <v>1111</v>
      </c>
      <c r="C823" s="4" t="s">
        <v>19</v>
      </c>
      <c r="D823" s="4" t="s">
        <v>20</v>
      </c>
      <c r="E823" s="4" t="s">
        <v>126</v>
      </c>
      <c r="F823" s="4" t="s">
        <v>46</v>
      </c>
      <c r="G823" s="4">
        <v>9.7</v>
      </c>
      <c r="H823" s="4">
        <v>163.0</v>
      </c>
      <c r="I823" s="6">
        <v>12186.0</v>
      </c>
      <c r="J823" s="4">
        <v>1.7</v>
      </c>
      <c r="K823" s="7">
        <v>24371.0</v>
      </c>
      <c r="L823" s="4">
        <v>398000.0</v>
      </c>
      <c r="M823" s="8" t="str">
        <f t="shared" si="1"/>
        <v>Lower</v>
      </c>
      <c r="N823" s="4">
        <v>2.89E7</v>
      </c>
      <c r="O823" s="4">
        <v>312.0</v>
      </c>
      <c r="P823" s="4">
        <v>6.4</v>
      </c>
      <c r="Q823" s="4" t="s">
        <v>28</v>
      </c>
      <c r="R823" s="4" t="s">
        <v>29</v>
      </c>
    </row>
    <row r="824" ht="15.75" customHeight="1">
      <c r="A824" s="4">
        <v>824.0</v>
      </c>
      <c r="B824" s="4" t="s">
        <v>1112</v>
      </c>
      <c r="C824" s="4" t="s">
        <v>80</v>
      </c>
      <c r="D824" s="4" t="s">
        <v>20</v>
      </c>
      <c r="E824" s="4" t="s">
        <v>88</v>
      </c>
      <c r="G824" s="4">
        <v>23.0</v>
      </c>
      <c r="H824" s="4">
        <v>6.0</v>
      </c>
      <c r="I824" s="6">
        <v>0.0</v>
      </c>
      <c r="J824" s="4">
        <v>1.0</v>
      </c>
      <c r="K824" s="7">
        <v>2484.0</v>
      </c>
      <c r="L824" s="4">
        <v>5500.0</v>
      </c>
      <c r="M824" s="8" t="str">
        <f t="shared" si="1"/>
        <v>Lower</v>
      </c>
      <c r="N824" s="4">
        <v>0.0</v>
      </c>
      <c r="O824" s="4">
        <v>1.0</v>
      </c>
      <c r="P824" s="4">
        <v>6.9</v>
      </c>
      <c r="Q824" s="4" t="s">
        <v>32</v>
      </c>
      <c r="R824" s="4" t="s">
        <v>40</v>
      </c>
    </row>
    <row r="825" ht="15.75" customHeight="1">
      <c r="A825" s="4">
        <v>825.0</v>
      </c>
      <c r="B825" s="4" t="s">
        <v>1113</v>
      </c>
      <c r="C825" s="4" t="s">
        <v>19</v>
      </c>
      <c r="D825" s="4" t="s">
        <v>20</v>
      </c>
      <c r="E825" s="4" t="s">
        <v>21</v>
      </c>
      <c r="F825" s="4" t="s">
        <v>31</v>
      </c>
      <c r="G825" s="4">
        <v>4.5</v>
      </c>
      <c r="H825" s="4">
        <v>726.0</v>
      </c>
      <c r="I825" s="6">
        <v>15.13</v>
      </c>
      <c r="J825" s="4">
        <v>1.5</v>
      </c>
      <c r="K825" s="7">
        <v>5954.0</v>
      </c>
      <c r="L825" s="4">
        <v>1020000.0</v>
      </c>
      <c r="M825" s="8" t="str">
        <f t="shared" si="1"/>
        <v>Mid</v>
      </c>
      <c r="N825" s="4">
        <v>2.12E7</v>
      </c>
      <c r="O825" s="4">
        <v>172.0</v>
      </c>
      <c r="P825" s="4">
        <v>4.4</v>
      </c>
      <c r="Q825" s="4" t="s">
        <v>29</v>
      </c>
      <c r="R825" s="4" t="s">
        <v>29</v>
      </c>
    </row>
    <row r="826" ht="15.75" customHeight="1">
      <c r="A826" s="4">
        <v>826.0</v>
      </c>
      <c r="B826" s="4" t="s">
        <v>1114</v>
      </c>
      <c r="C826" s="4" t="s">
        <v>80</v>
      </c>
      <c r="D826" s="4" t="s">
        <v>20</v>
      </c>
      <c r="E826" s="4" t="s">
        <v>59</v>
      </c>
      <c r="F826" s="4" t="s">
        <v>21</v>
      </c>
      <c r="G826" s="4">
        <v>3.5</v>
      </c>
      <c r="H826" s="5">
        <v>1817.0</v>
      </c>
      <c r="I826" s="6">
        <v>24.18</v>
      </c>
      <c r="J826" s="4">
        <v>2.0</v>
      </c>
      <c r="K826" s="6">
        <v>2.93</v>
      </c>
      <c r="L826" s="4">
        <v>1130000.0</v>
      </c>
      <c r="M826" s="8" t="str">
        <f t="shared" si="1"/>
        <v>Mid</v>
      </c>
      <c r="N826" s="4">
        <v>1.49E7</v>
      </c>
      <c r="O826" s="4">
        <v>54.0</v>
      </c>
      <c r="P826" s="4">
        <v>2.2</v>
      </c>
      <c r="Q826" s="4" t="s">
        <v>40</v>
      </c>
      <c r="R826" s="4" t="s">
        <v>23</v>
      </c>
    </row>
    <row r="827" ht="15.75" customHeight="1">
      <c r="A827" s="4">
        <v>827.0</v>
      </c>
      <c r="B827" s="4" t="s">
        <v>1115</v>
      </c>
      <c r="C827" s="4" t="s">
        <v>19</v>
      </c>
      <c r="D827" s="4" t="s">
        <v>20</v>
      </c>
      <c r="E827" s="4" t="s">
        <v>316</v>
      </c>
      <c r="F827" s="4" t="s">
        <v>842</v>
      </c>
      <c r="G827" s="4">
        <v>6.3</v>
      </c>
      <c r="H827" s="4">
        <v>45.0</v>
      </c>
      <c r="I827" s="6">
        <v>5003.0</v>
      </c>
      <c r="J827" s="4">
        <v>1.4</v>
      </c>
      <c r="K827" s="7">
        <v>13588.0</v>
      </c>
      <c r="L827" s="4">
        <v>118000.0</v>
      </c>
      <c r="M827" s="8" t="str">
        <f t="shared" si="1"/>
        <v>Lower</v>
      </c>
      <c r="N827" s="4">
        <v>1.22E7</v>
      </c>
      <c r="O827" s="4">
        <v>168.0</v>
      </c>
      <c r="P827" s="4">
        <v>5.5</v>
      </c>
      <c r="Q827" s="4" t="s">
        <v>28</v>
      </c>
      <c r="R827" s="4" t="s">
        <v>36</v>
      </c>
    </row>
    <row r="828" ht="15.75" customHeight="1">
      <c r="A828" s="4">
        <v>828.0</v>
      </c>
      <c r="B828" s="4" t="s">
        <v>1116</v>
      </c>
      <c r="C828" s="4" t="s">
        <v>54</v>
      </c>
      <c r="D828" s="4" t="s">
        <v>20</v>
      </c>
      <c r="E828" s="4" t="s">
        <v>21</v>
      </c>
      <c r="F828" s="4" t="s">
        <v>31</v>
      </c>
      <c r="G828" s="4">
        <v>4.1</v>
      </c>
      <c r="H828" s="4">
        <v>48.0</v>
      </c>
      <c r="I828" s="6">
        <v>4308.0</v>
      </c>
      <c r="J828" s="4">
        <v>1.2</v>
      </c>
      <c r="K828" s="7">
        <v>7554.0</v>
      </c>
      <c r="L828" s="4">
        <v>91500.0</v>
      </c>
      <c r="M828" s="8" t="str">
        <f t="shared" si="1"/>
        <v>Lower</v>
      </c>
      <c r="N828" s="4">
        <v>8119999.0</v>
      </c>
      <c r="O828" s="4">
        <v>53.0</v>
      </c>
      <c r="P828" s="4">
        <v>5.6</v>
      </c>
      <c r="Q828" s="4" t="s">
        <v>40</v>
      </c>
      <c r="R828" s="4" t="s">
        <v>36</v>
      </c>
    </row>
    <row r="829" ht="15.75" customHeight="1">
      <c r="A829" s="4">
        <v>829.0</v>
      </c>
      <c r="B829" s="4" t="s">
        <v>1117</v>
      </c>
      <c r="C829" s="4" t="s">
        <v>61</v>
      </c>
      <c r="D829" s="4" t="s">
        <v>20</v>
      </c>
      <c r="E829" s="4" t="s">
        <v>47</v>
      </c>
      <c r="F829" s="4" t="s">
        <v>49</v>
      </c>
      <c r="G829" s="4">
        <v>4.1</v>
      </c>
      <c r="H829" s="4">
        <v>403.0</v>
      </c>
      <c r="I829" s="6">
        <v>6118.0</v>
      </c>
      <c r="J829" s="4">
        <v>1.1</v>
      </c>
      <c r="K829" s="7">
        <v>2876.0</v>
      </c>
      <c r="L829" s="4">
        <v>339000.0</v>
      </c>
      <c r="M829" s="8" t="str">
        <f t="shared" si="1"/>
        <v>Lower</v>
      </c>
      <c r="N829" s="4">
        <v>5150000.0</v>
      </c>
      <c r="O829" s="4">
        <v>51.0</v>
      </c>
      <c r="P829" s="4">
        <v>1.8</v>
      </c>
      <c r="Q829" s="4" t="s">
        <v>28</v>
      </c>
      <c r="R829" s="4" t="s">
        <v>28</v>
      </c>
    </row>
    <row r="830" ht="15.75" customHeight="1">
      <c r="A830" s="4">
        <v>830.0</v>
      </c>
      <c r="B830" s="4" t="s">
        <v>1118</v>
      </c>
      <c r="C830" s="4" t="s">
        <v>61</v>
      </c>
      <c r="D830" s="4" t="s">
        <v>20</v>
      </c>
      <c r="E830" s="4" t="s">
        <v>59</v>
      </c>
      <c r="F830" s="4" t="s">
        <v>21</v>
      </c>
      <c r="G830" s="4">
        <v>6.2</v>
      </c>
      <c r="H830" s="4">
        <v>62.0</v>
      </c>
      <c r="I830" s="6">
        <v>107.0</v>
      </c>
      <c r="J830" s="4">
        <v>1.8</v>
      </c>
      <c r="K830" s="7">
        <v>4674.0</v>
      </c>
      <c r="L830" s="4">
        <v>51100.0</v>
      </c>
      <c r="M830" s="8" t="str">
        <f t="shared" si="1"/>
        <v>Lower</v>
      </c>
      <c r="N830" s="4">
        <v>88800.0</v>
      </c>
      <c r="O830" s="4">
        <v>201.0</v>
      </c>
      <c r="P830" s="4">
        <v>4.5</v>
      </c>
      <c r="Q830" s="4" t="s">
        <v>24</v>
      </c>
      <c r="R830" s="4" t="s">
        <v>24</v>
      </c>
    </row>
    <row r="831" ht="15.75" customHeight="1">
      <c r="A831" s="4">
        <v>831.0</v>
      </c>
      <c r="B831" s="4" t="s">
        <v>1119</v>
      </c>
      <c r="C831" s="4" t="s">
        <v>19</v>
      </c>
      <c r="D831" s="4" t="s">
        <v>20</v>
      </c>
      <c r="E831" s="4" t="s">
        <v>47</v>
      </c>
      <c r="F831" s="4" t="s">
        <v>49</v>
      </c>
      <c r="G831" s="4">
        <v>5.9</v>
      </c>
      <c r="H831" s="4">
        <v>905.0</v>
      </c>
      <c r="I831" s="6">
        <v>22.3</v>
      </c>
      <c r="J831" s="4">
        <v>1.2</v>
      </c>
      <c r="K831" s="7">
        <v>6728.0</v>
      </c>
      <c r="L831" s="4">
        <v>1010000.0</v>
      </c>
      <c r="M831" s="8" t="str">
        <f t="shared" si="1"/>
        <v>Mid</v>
      </c>
      <c r="N831" s="4">
        <v>2.48E7</v>
      </c>
      <c r="O831" s="4">
        <v>46.0</v>
      </c>
      <c r="P831" s="4">
        <v>2.9</v>
      </c>
      <c r="Q831" s="4" t="s">
        <v>36</v>
      </c>
      <c r="R831" s="4" t="s">
        <v>36</v>
      </c>
    </row>
    <row r="832" ht="15.75" customHeight="1">
      <c r="A832" s="4">
        <v>832.0</v>
      </c>
      <c r="B832" s="4" t="s">
        <v>1120</v>
      </c>
      <c r="C832" s="4" t="s">
        <v>56</v>
      </c>
      <c r="D832" s="4" t="s">
        <v>20</v>
      </c>
      <c r="E832" s="4" t="s">
        <v>57</v>
      </c>
      <c r="F832" s="4" t="s">
        <v>267</v>
      </c>
      <c r="G832" s="4">
        <v>5.3</v>
      </c>
      <c r="H832" s="5">
        <v>1915.0</v>
      </c>
      <c r="I832" s="6">
        <v>14706.0</v>
      </c>
      <c r="J832" s="4">
        <v>1.2</v>
      </c>
      <c r="K832" s="6">
        <v>605.0</v>
      </c>
      <c r="L832" s="4">
        <v>239000.0</v>
      </c>
      <c r="M832" s="8" t="str">
        <f t="shared" si="1"/>
        <v>Lower</v>
      </c>
      <c r="N832" s="4">
        <v>1830000.0</v>
      </c>
      <c r="O832" s="4">
        <v>18.0</v>
      </c>
      <c r="P832" s="4">
        <v>0.8</v>
      </c>
      <c r="Q832" s="4" t="s">
        <v>29</v>
      </c>
      <c r="R832" s="4" t="s">
        <v>36</v>
      </c>
    </row>
    <row r="833" ht="15.75" customHeight="1">
      <c r="A833" s="4">
        <v>833.0</v>
      </c>
      <c r="B833" s="4" t="s">
        <v>1121</v>
      </c>
      <c r="C833" s="4" t="s">
        <v>39</v>
      </c>
      <c r="D833" s="4" t="s">
        <v>20</v>
      </c>
      <c r="E833" s="4" t="s">
        <v>69</v>
      </c>
      <c r="F833" s="4" t="s">
        <v>47</v>
      </c>
      <c r="G833" s="4">
        <v>4.5</v>
      </c>
      <c r="H833" s="5">
        <v>1743.0</v>
      </c>
      <c r="I833" s="6">
        <v>4591.0</v>
      </c>
      <c r="J833" s="4">
        <v>1.3</v>
      </c>
      <c r="K833" s="6">
        <v>2.7</v>
      </c>
      <c r="L833" s="4">
        <v>1100000.0</v>
      </c>
      <c r="M833" s="8" t="str">
        <f t="shared" si="1"/>
        <v>Mid</v>
      </c>
      <c r="N833" s="4">
        <v>2850000.0</v>
      </c>
      <c r="O833" s="4">
        <v>29.0</v>
      </c>
      <c r="P833" s="4">
        <v>5.1</v>
      </c>
      <c r="Q833" s="4" t="s">
        <v>36</v>
      </c>
      <c r="R833" s="4" t="s">
        <v>29</v>
      </c>
    </row>
    <row r="834" ht="15.75" customHeight="1">
      <c r="A834" s="4">
        <v>834.0</v>
      </c>
      <c r="B834" s="4" t="s">
        <v>1122</v>
      </c>
      <c r="C834" s="4" t="s">
        <v>19</v>
      </c>
      <c r="D834" s="4" t="s">
        <v>20</v>
      </c>
      <c r="E834" s="4" t="s">
        <v>47</v>
      </c>
      <c r="F834" s="4" t="s">
        <v>49</v>
      </c>
      <c r="G834" s="4">
        <v>5.0</v>
      </c>
      <c r="H834" s="4">
        <v>436.0</v>
      </c>
      <c r="I834" s="6">
        <v>830.0</v>
      </c>
      <c r="J834" s="4">
        <v>1.1</v>
      </c>
      <c r="K834" s="7">
        <v>4483.0</v>
      </c>
      <c r="L834" s="4">
        <v>427000.0</v>
      </c>
      <c r="M834" s="8" t="str">
        <f t="shared" si="1"/>
        <v>Lower</v>
      </c>
      <c r="N834" s="4">
        <v>813000.0</v>
      </c>
      <c r="O834" s="4">
        <v>39.0</v>
      </c>
      <c r="P834" s="4">
        <v>2.6</v>
      </c>
      <c r="Q834" s="4" t="s">
        <v>40</v>
      </c>
      <c r="R834" s="4" t="s">
        <v>40</v>
      </c>
    </row>
    <row r="835" ht="15.75" customHeight="1">
      <c r="A835" s="4">
        <v>835.0</v>
      </c>
      <c r="B835" s="4" t="s">
        <v>1123</v>
      </c>
      <c r="C835" s="4" t="s">
        <v>56</v>
      </c>
      <c r="D835" s="4" t="s">
        <v>20</v>
      </c>
      <c r="E835" s="4" t="s">
        <v>57</v>
      </c>
      <c r="F835" s="4" t="s">
        <v>545</v>
      </c>
      <c r="G835" s="4">
        <v>5.9</v>
      </c>
      <c r="H835" s="4">
        <v>297.0</v>
      </c>
      <c r="I835" s="6">
        <v>3753.0</v>
      </c>
      <c r="J835" s="4">
        <v>1.2</v>
      </c>
      <c r="K835" s="6">
        <v>934.0</v>
      </c>
      <c r="L835" s="4">
        <v>64000.0</v>
      </c>
      <c r="M835" s="8" t="str">
        <f t="shared" si="1"/>
        <v>Lower</v>
      </c>
      <c r="N835" s="4">
        <v>987000.0</v>
      </c>
      <c r="O835" s="4">
        <v>4.0</v>
      </c>
      <c r="P835" s="4">
        <v>0.6</v>
      </c>
      <c r="Q835" s="4" t="s">
        <v>23</v>
      </c>
      <c r="R835" s="4" t="s">
        <v>29</v>
      </c>
    </row>
    <row r="836" ht="15.75" customHeight="1">
      <c r="A836" s="4">
        <v>836.0</v>
      </c>
      <c r="B836" s="4" t="s">
        <v>1124</v>
      </c>
      <c r="C836" s="4" t="s">
        <v>56</v>
      </c>
      <c r="D836" s="4" t="s">
        <v>20</v>
      </c>
      <c r="E836" s="4" t="s">
        <v>638</v>
      </c>
      <c r="G836" s="4">
        <v>13.6</v>
      </c>
      <c r="H836" s="4">
        <v>876.0</v>
      </c>
      <c r="I836" s="6">
        <v>0.0</v>
      </c>
      <c r="J836" s="4">
        <v>1.0</v>
      </c>
      <c r="K836" s="6">
        <v>27.0</v>
      </c>
      <c r="L836" s="4">
        <v>877.0</v>
      </c>
      <c r="M836" s="8" t="str">
        <f t="shared" si="1"/>
        <v>Lower</v>
      </c>
      <c r="N836" s="4">
        <v>0.0</v>
      </c>
      <c r="O836" s="4">
        <v>1.0</v>
      </c>
      <c r="P836" s="4">
        <v>0.6</v>
      </c>
      <c r="Q836" s="4" t="s">
        <v>24</v>
      </c>
      <c r="R836" s="4" t="s">
        <v>29</v>
      </c>
    </row>
    <row r="837" ht="15.75" customHeight="1">
      <c r="A837" s="4">
        <v>837.0</v>
      </c>
      <c r="B837" s="4" t="s">
        <v>1125</v>
      </c>
      <c r="C837" s="4" t="s">
        <v>19</v>
      </c>
      <c r="D837" s="4" t="s">
        <v>20</v>
      </c>
      <c r="E837" s="4" t="s">
        <v>430</v>
      </c>
      <c r="F837" s="4" t="s">
        <v>21</v>
      </c>
      <c r="G837" s="4">
        <v>3.0</v>
      </c>
      <c r="H837" s="5">
        <v>3432.0</v>
      </c>
      <c r="I837" s="6">
        <v>20081.0</v>
      </c>
      <c r="J837" s="4">
        <v>2.4</v>
      </c>
      <c r="K837" s="7">
        <v>2232.0</v>
      </c>
      <c r="L837" s="4">
        <v>2210000.0</v>
      </c>
      <c r="M837" s="8" t="str">
        <f t="shared" si="1"/>
        <v>Mid</v>
      </c>
      <c r="N837" s="4">
        <v>1.29E7</v>
      </c>
      <c r="O837" s="4">
        <v>50.0</v>
      </c>
      <c r="P837" s="4">
        <v>2.6</v>
      </c>
      <c r="Q837" s="4" t="s">
        <v>36</v>
      </c>
      <c r="R837" s="4" t="s">
        <v>24</v>
      </c>
    </row>
    <row r="838" ht="15.75" customHeight="1">
      <c r="A838" s="4">
        <v>838.0</v>
      </c>
      <c r="B838" s="4" t="s">
        <v>1126</v>
      </c>
      <c r="C838" s="4" t="s">
        <v>19</v>
      </c>
      <c r="D838" s="4" t="s">
        <v>51</v>
      </c>
      <c r="E838" s="4" t="s">
        <v>1127</v>
      </c>
      <c r="F838" s="4" t="s">
        <v>1128</v>
      </c>
      <c r="G838" s="4">
        <v>2.5</v>
      </c>
      <c r="H838" s="5">
        <v>2635.0</v>
      </c>
      <c r="I838" s="6">
        <v>42554.0</v>
      </c>
      <c r="J838" s="4">
        <v>1.0</v>
      </c>
      <c r="K838" s="6">
        <v>396.0</v>
      </c>
      <c r="L838" s="4">
        <v>523000.0</v>
      </c>
      <c r="M838" s="8" t="str">
        <f t="shared" si="1"/>
        <v>Mid</v>
      </c>
      <c r="N838" s="4">
        <v>8460000.0</v>
      </c>
      <c r="O838" s="4">
        <v>10.0</v>
      </c>
      <c r="P838" s="4">
        <v>0.5</v>
      </c>
      <c r="Q838" s="4" t="s">
        <v>40</v>
      </c>
      <c r="R838" s="4" t="s">
        <v>29</v>
      </c>
    </row>
    <row r="839" ht="15.75" customHeight="1">
      <c r="A839" s="4">
        <v>839.0</v>
      </c>
      <c r="B839" s="4" t="s">
        <v>1129</v>
      </c>
      <c r="C839" s="4" t="s">
        <v>56</v>
      </c>
      <c r="D839" s="4" t="s">
        <v>20</v>
      </c>
      <c r="E839" s="4" t="s">
        <v>49</v>
      </c>
      <c r="F839" s="4" t="s">
        <v>21</v>
      </c>
      <c r="G839" s="4">
        <v>3.6</v>
      </c>
      <c r="H839" s="4">
        <v>318.0</v>
      </c>
      <c r="I839" s="6">
        <v>10389.0</v>
      </c>
      <c r="J839" s="4">
        <v>1.2</v>
      </c>
      <c r="K839" s="7">
        <v>5265.0</v>
      </c>
      <c r="L839" s="4">
        <v>520000.0</v>
      </c>
      <c r="M839" s="8" t="str">
        <f t="shared" si="1"/>
        <v>Mid</v>
      </c>
      <c r="N839" s="4">
        <v>1.7E7</v>
      </c>
      <c r="O839" s="4">
        <v>21.0</v>
      </c>
      <c r="P839" s="4">
        <v>4.1</v>
      </c>
      <c r="Q839" s="4" t="s">
        <v>24</v>
      </c>
      <c r="R839" s="4" t="s">
        <v>36</v>
      </c>
    </row>
    <row r="840" ht="15.75" customHeight="1">
      <c r="A840" s="4">
        <v>840.0</v>
      </c>
      <c r="B840" s="4" t="s">
        <v>1130</v>
      </c>
      <c r="C840" s="4" t="s">
        <v>100</v>
      </c>
      <c r="D840" s="4" t="s">
        <v>20</v>
      </c>
      <c r="E840" s="4" t="s">
        <v>95</v>
      </c>
      <c r="F840" s="4" t="s">
        <v>64</v>
      </c>
      <c r="G840" s="4">
        <v>6.6</v>
      </c>
      <c r="H840" s="4">
        <v>193.0</v>
      </c>
      <c r="I840" s="6">
        <v>6672.0</v>
      </c>
      <c r="J840" s="4">
        <v>1.5</v>
      </c>
      <c r="K840" s="7">
        <v>15154.0</v>
      </c>
      <c r="L840" s="4">
        <v>666000.0</v>
      </c>
      <c r="M840" s="8" t="str">
        <f t="shared" si="1"/>
        <v>Mid</v>
      </c>
      <c r="N840" s="4">
        <v>2.3E7</v>
      </c>
      <c r="O840" s="4">
        <v>161.0</v>
      </c>
      <c r="P840" s="4">
        <v>5.9</v>
      </c>
      <c r="Q840" s="4" t="s">
        <v>40</v>
      </c>
      <c r="R840" s="4" t="s">
        <v>40</v>
      </c>
    </row>
    <row r="841" ht="15.75" customHeight="1">
      <c r="A841" s="4">
        <v>841.0</v>
      </c>
      <c r="B841" s="4" t="s">
        <v>1131</v>
      </c>
      <c r="C841" s="4" t="s">
        <v>1024</v>
      </c>
      <c r="D841" s="4" t="s">
        <v>20</v>
      </c>
      <c r="E841" s="4" t="s">
        <v>21</v>
      </c>
      <c r="F841" s="4" t="s">
        <v>62</v>
      </c>
      <c r="G841" s="4">
        <v>4.7</v>
      </c>
      <c r="H841" s="4">
        <v>338.0</v>
      </c>
      <c r="I841" s="6">
        <v>1534.0</v>
      </c>
      <c r="J841" s="4">
        <v>1.9</v>
      </c>
      <c r="K841" s="7">
        <v>3426.0</v>
      </c>
      <c r="L841" s="4">
        <v>249000.0</v>
      </c>
      <c r="M841" s="8" t="str">
        <f t="shared" si="1"/>
        <v>Lower</v>
      </c>
      <c r="N841" s="4">
        <v>1130000.0</v>
      </c>
      <c r="O841" s="4">
        <v>122.0</v>
      </c>
      <c r="P841" s="4">
        <v>4.1</v>
      </c>
      <c r="Q841" s="4" t="s">
        <v>32</v>
      </c>
      <c r="R841" s="4" t="s">
        <v>29</v>
      </c>
    </row>
    <row r="842" ht="15.75" customHeight="1">
      <c r="A842" s="4">
        <v>842.0</v>
      </c>
      <c r="B842" s="4" t="s">
        <v>1132</v>
      </c>
      <c r="C842" s="4" t="s">
        <v>19</v>
      </c>
      <c r="D842" s="4" t="s">
        <v>20</v>
      </c>
      <c r="E842" s="4" t="s">
        <v>31</v>
      </c>
      <c r="F842" s="4" t="s">
        <v>21</v>
      </c>
      <c r="G842" s="4">
        <v>7.0</v>
      </c>
      <c r="H842" s="4">
        <v>151.0</v>
      </c>
      <c r="I842" s="6">
        <v>6542.0</v>
      </c>
      <c r="J842" s="4">
        <v>1.1</v>
      </c>
      <c r="K842" s="7">
        <v>14934.0</v>
      </c>
      <c r="L842" s="4">
        <v>398000.0</v>
      </c>
      <c r="M842" s="8" t="str">
        <f t="shared" si="1"/>
        <v>Lower</v>
      </c>
      <c r="N842" s="4">
        <v>1.72E7</v>
      </c>
      <c r="O842" s="4">
        <v>54.0</v>
      </c>
      <c r="P842" s="4">
        <v>6.1</v>
      </c>
      <c r="Q842" s="4" t="s">
        <v>36</v>
      </c>
      <c r="R842" s="4" t="s">
        <v>28</v>
      </c>
    </row>
    <row r="843" ht="15.75" customHeight="1">
      <c r="A843" s="4">
        <v>843.0</v>
      </c>
      <c r="B843" s="4" t="s">
        <v>1133</v>
      </c>
      <c r="C843" s="4" t="s">
        <v>19</v>
      </c>
      <c r="D843" s="4" t="s">
        <v>20</v>
      </c>
      <c r="E843" s="4" t="s">
        <v>21</v>
      </c>
      <c r="F843" s="4" t="s">
        <v>387</v>
      </c>
      <c r="G843" s="4">
        <v>6.1</v>
      </c>
      <c r="H843" s="4">
        <v>761.0</v>
      </c>
      <c r="I843" s="6">
        <v>15385.0</v>
      </c>
      <c r="J843" s="4">
        <v>1.7</v>
      </c>
      <c r="K843" s="7">
        <v>6726.0</v>
      </c>
      <c r="L843" s="4">
        <v>720000.0</v>
      </c>
      <c r="M843" s="8" t="str">
        <f t="shared" si="1"/>
        <v>Mid</v>
      </c>
      <c r="N843" s="4">
        <v>1.46E7</v>
      </c>
      <c r="O843" s="4">
        <v>21.0</v>
      </c>
      <c r="P843" s="4">
        <v>5.5</v>
      </c>
      <c r="Q843" s="4" t="s">
        <v>36</v>
      </c>
      <c r="R843" s="4" t="s">
        <v>36</v>
      </c>
    </row>
    <row r="844" ht="15.75" customHeight="1">
      <c r="A844" s="4">
        <v>844.0</v>
      </c>
      <c r="B844" s="4" t="s">
        <v>1134</v>
      </c>
      <c r="C844" s="4" t="s">
        <v>45</v>
      </c>
      <c r="D844" s="4" t="s">
        <v>20</v>
      </c>
      <c r="E844" s="4" t="s">
        <v>21</v>
      </c>
      <c r="F844" s="4" t="s">
        <v>31</v>
      </c>
      <c r="G844" s="4">
        <v>4.6</v>
      </c>
      <c r="H844" s="4">
        <v>253.0</v>
      </c>
      <c r="I844" s="6">
        <v>13036.0</v>
      </c>
      <c r="J844" s="4">
        <v>1.6</v>
      </c>
      <c r="K844" s="7">
        <v>7697.0</v>
      </c>
      <c r="L844" s="4">
        <v>408000.0</v>
      </c>
      <c r="M844" s="8" t="str">
        <f t="shared" si="1"/>
        <v>Lower</v>
      </c>
      <c r="N844" s="4">
        <v>2.05E7</v>
      </c>
      <c r="O844" s="4">
        <v>266.0</v>
      </c>
      <c r="P844" s="4">
        <v>4.3</v>
      </c>
      <c r="Q844" s="4" t="s">
        <v>29</v>
      </c>
      <c r="R844" s="4" t="s">
        <v>29</v>
      </c>
    </row>
    <row r="845" ht="15.75" customHeight="1">
      <c r="A845" s="4">
        <v>845.0</v>
      </c>
      <c r="B845" s="4" t="s">
        <v>1135</v>
      </c>
      <c r="C845" s="4" t="s">
        <v>80</v>
      </c>
      <c r="D845" s="4" t="s">
        <v>20</v>
      </c>
      <c r="E845" s="4" t="s">
        <v>176</v>
      </c>
      <c r="F845" s="4" t="s">
        <v>236</v>
      </c>
      <c r="G845" s="4">
        <v>6.3</v>
      </c>
      <c r="H845" s="4">
        <v>226.0</v>
      </c>
      <c r="I845" s="6">
        <v>208.0</v>
      </c>
      <c r="J845" s="4">
        <v>1.2</v>
      </c>
      <c r="K845" s="7">
        <v>4188.0</v>
      </c>
      <c r="L845" s="4">
        <v>156000.0</v>
      </c>
      <c r="M845" s="8" t="str">
        <f t="shared" si="1"/>
        <v>Lower</v>
      </c>
      <c r="N845" s="4">
        <v>144000.0</v>
      </c>
      <c r="O845" s="4">
        <v>9.0</v>
      </c>
      <c r="P845" s="4">
        <v>3.3</v>
      </c>
      <c r="Q845" s="4" t="s">
        <v>24</v>
      </c>
      <c r="R845" s="4" t="s">
        <v>29</v>
      </c>
    </row>
    <row r="846" ht="15.75" customHeight="1">
      <c r="A846" s="4">
        <v>846.0</v>
      </c>
      <c r="B846" s="4" t="s">
        <v>1136</v>
      </c>
      <c r="C846" s="4" t="s">
        <v>56</v>
      </c>
      <c r="D846" s="4" t="s">
        <v>20</v>
      </c>
      <c r="E846" s="4" t="s">
        <v>21</v>
      </c>
      <c r="F846" s="4" t="s">
        <v>49</v>
      </c>
      <c r="G846" s="4">
        <v>2.3</v>
      </c>
      <c r="H846" s="5">
        <v>1283.0</v>
      </c>
      <c r="I846" s="6">
        <v>7134.0</v>
      </c>
      <c r="J846" s="4">
        <v>1.3</v>
      </c>
      <c r="K846" s="6">
        <v>1.64</v>
      </c>
      <c r="L846" s="4">
        <v>939000.0</v>
      </c>
      <c r="M846" s="8" t="str">
        <f t="shared" si="1"/>
        <v>Mid</v>
      </c>
      <c r="N846" s="4">
        <v>5220000.0</v>
      </c>
      <c r="O846" s="4">
        <v>52.0</v>
      </c>
      <c r="P846" s="4">
        <v>2.4</v>
      </c>
      <c r="Q846" s="4" t="s">
        <v>28</v>
      </c>
      <c r="R846" s="4" t="s">
        <v>40</v>
      </c>
    </row>
    <row r="847" ht="15.75" customHeight="1">
      <c r="A847" s="4">
        <v>847.0</v>
      </c>
      <c r="B847" s="4" t="s">
        <v>1137</v>
      </c>
      <c r="C847" s="4" t="s">
        <v>19</v>
      </c>
      <c r="D847" s="4" t="s">
        <v>20</v>
      </c>
      <c r="E847" s="4" t="s">
        <v>21</v>
      </c>
      <c r="F847" s="4" t="s">
        <v>47</v>
      </c>
      <c r="G847" s="4">
        <v>4.9</v>
      </c>
      <c r="H847" s="4">
        <v>925.0</v>
      </c>
      <c r="I847" s="6">
        <v>22455.0</v>
      </c>
      <c r="J847" s="4">
        <v>2.7</v>
      </c>
      <c r="K847" s="7">
        <v>3666.0</v>
      </c>
      <c r="L847" s="4">
        <v>615000.0</v>
      </c>
      <c r="M847" s="8" t="str">
        <f t="shared" si="1"/>
        <v>Mid</v>
      </c>
      <c r="N847" s="4">
        <v>1.49E7</v>
      </c>
      <c r="O847" s="4">
        <v>256.0</v>
      </c>
      <c r="P847" s="4">
        <v>3.5</v>
      </c>
      <c r="Q847" s="4" t="s">
        <v>28</v>
      </c>
      <c r="R847" s="4" t="s">
        <v>28</v>
      </c>
    </row>
    <row r="848" ht="15.75" customHeight="1">
      <c r="A848" s="4">
        <v>848.0</v>
      </c>
      <c r="B848" s="4" t="s">
        <v>1138</v>
      </c>
      <c r="C848" s="4" t="s">
        <v>73</v>
      </c>
      <c r="D848" s="4" t="s">
        <v>20</v>
      </c>
      <c r="E848" s="4" t="s">
        <v>47</v>
      </c>
      <c r="F848" s="4" t="s">
        <v>64</v>
      </c>
      <c r="G848" s="4">
        <v>7.4</v>
      </c>
      <c r="H848" s="4">
        <v>82.0</v>
      </c>
      <c r="I848" s="6">
        <v>2265.0</v>
      </c>
      <c r="J848" s="4">
        <v>1.5</v>
      </c>
      <c r="K848" s="6">
        <v>7.21</v>
      </c>
      <c r="L848" s="4">
        <v>81000.0</v>
      </c>
      <c r="M848" s="8" t="str">
        <f t="shared" si="1"/>
        <v>Lower</v>
      </c>
      <c r="N848" s="4">
        <v>2230000.0</v>
      </c>
      <c r="O848" s="4">
        <v>43.0</v>
      </c>
      <c r="P848" s="4">
        <v>2.8</v>
      </c>
      <c r="Q848" s="4" t="s">
        <v>40</v>
      </c>
      <c r="R848" s="4" t="s">
        <v>24</v>
      </c>
    </row>
    <row r="849" ht="15.75" customHeight="1">
      <c r="A849" s="4">
        <v>849.0</v>
      </c>
      <c r="B849" s="4" t="s">
        <v>1139</v>
      </c>
      <c r="C849" s="4" t="s">
        <v>19</v>
      </c>
      <c r="D849" s="4" t="s">
        <v>20</v>
      </c>
      <c r="E849" s="4" t="s">
        <v>357</v>
      </c>
      <c r="F849" s="4" t="s">
        <v>635</v>
      </c>
      <c r="G849" s="4">
        <v>5.9</v>
      </c>
      <c r="H849" s="4">
        <v>96.0</v>
      </c>
      <c r="I849" s="6">
        <v>3043.0</v>
      </c>
      <c r="J849" s="4">
        <v>1.8</v>
      </c>
      <c r="K849" s="6">
        <v>8.74</v>
      </c>
      <c r="L849" s="4">
        <v>150000.0</v>
      </c>
      <c r="M849" s="8" t="str">
        <f t="shared" si="1"/>
        <v>Lower</v>
      </c>
      <c r="N849" s="4">
        <v>4740000.0</v>
      </c>
      <c r="O849" s="4">
        <v>249.0</v>
      </c>
      <c r="P849" s="4">
        <v>4.2</v>
      </c>
      <c r="Q849" s="4" t="s">
        <v>23</v>
      </c>
      <c r="R849" s="4" t="s">
        <v>28</v>
      </c>
    </row>
    <row r="850" ht="15.75" customHeight="1">
      <c r="A850" s="4">
        <v>850.0</v>
      </c>
      <c r="B850" s="4" t="s">
        <v>1140</v>
      </c>
      <c r="C850" s="4" t="s">
        <v>45</v>
      </c>
      <c r="D850" s="4" t="s">
        <v>20</v>
      </c>
      <c r="E850" s="4" t="s">
        <v>42</v>
      </c>
      <c r="F850" s="4" t="s">
        <v>21</v>
      </c>
      <c r="G850" s="4">
        <v>3.5</v>
      </c>
      <c r="H850" s="4">
        <v>725.0</v>
      </c>
      <c r="I850" s="6">
        <v>10002.0</v>
      </c>
      <c r="J850" s="4">
        <v>1.7</v>
      </c>
      <c r="K850" s="7">
        <v>3999.0</v>
      </c>
      <c r="L850" s="4">
        <v>925000.0</v>
      </c>
      <c r="M850" s="8" t="str">
        <f t="shared" si="1"/>
        <v>Mid</v>
      </c>
      <c r="N850" s="4">
        <v>1.26E7</v>
      </c>
      <c r="O850" s="4">
        <v>512.0</v>
      </c>
      <c r="P850" s="4">
        <v>2.9</v>
      </c>
      <c r="Q850" s="4" t="s">
        <v>29</v>
      </c>
      <c r="R850" s="4" t="s">
        <v>32</v>
      </c>
    </row>
    <row r="851" ht="15.75" customHeight="1">
      <c r="A851" s="4">
        <v>851.0</v>
      </c>
      <c r="B851" s="4" t="s">
        <v>1141</v>
      </c>
      <c r="C851" s="4" t="s">
        <v>45</v>
      </c>
      <c r="D851" s="4" t="s">
        <v>51</v>
      </c>
      <c r="E851" s="4" t="s">
        <v>31</v>
      </c>
      <c r="F851" s="4" t="s">
        <v>141</v>
      </c>
      <c r="G851" s="4">
        <v>20.0</v>
      </c>
      <c r="H851" s="4">
        <v>468.0</v>
      </c>
      <c r="I851" s="6">
        <v>129534.0</v>
      </c>
      <c r="J851" s="4">
        <v>3.1</v>
      </c>
      <c r="K851" s="7">
        <v>41951.0</v>
      </c>
      <c r="L851" s="4">
        <v>697000.0</v>
      </c>
      <c r="M851" s="8" t="str">
        <f t="shared" si="1"/>
        <v>Mid</v>
      </c>
      <c r="N851" s="4">
        <v>1.91E8</v>
      </c>
      <c r="O851" s="4">
        <v>382.0</v>
      </c>
      <c r="P851" s="4">
        <v>6.1</v>
      </c>
      <c r="Q851" s="4" t="s">
        <v>29</v>
      </c>
      <c r="R851" s="4" t="s">
        <v>29</v>
      </c>
    </row>
    <row r="852" ht="15.75" customHeight="1">
      <c r="A852" s="4">
        <v>852.0</v>
      </c>
      <c r="B852" s="4" t="s">
        <v>1142</v>
      </c>
      <c r="C852" s="4" t="s">
        <v>61</v>
      </c>
      <c r="D852" s="4" t="s">
        <v>20</v>
      </c>
      <c r="E852" s="4" t="s">
        <v>47</v>
      </c>
      <c r="F852" s="4" t="s">
        <v>49</v>
      </c>
      <c r="G852" s="4">
        <v>4.7</v>
      </c>
      <c r="H852" s="4">
        <v>109.0</v>
      </c>
      <c r="I852" s="6">
        <v>805.0</v>
      </c>
      <c r="J852" s="4">
        <v>1.0</v>
      </c>
      <c r="K852" s="6">
        <v>3.63</v>
      </c>
      <c r="L852" s="4">
        <v>94200.0</v>
      </c>
      <c r="M852" s="8" t="str">
        <f t="shared" si="1"/>
        <v>Lower</v>
      </c>
      <c r="N852" s="4">
        <v>700000.0</v>
      </c>
      <c r="O852" s="4">
        <v>29.0</v>
      </c>
      <c r="P852" s="4">
        <v>2.4</v>
      </c>
      <c r="Q852" s="4" t="s">
        <v>32</v>
      </c>
      <c r="R852" s="4" t="s">
        <v>24</v>
      </c>
    </row>
    <row r="853" ht="15.75" customHeight="1">
      <c r="A853" s="4">
        <v>853.0</v>
      </c>
      <c r="B853" s="4" t="s">
        <v>1143</v>
      </c>
      <c r="C853" s="4" t="s">
        <v>39</v>
      </c>
      <c r="D853" s="4" t="s">
        <v>20</v>
      </c>
      <c r="E853" s="4" t="s">
        <v>49</v>
      </c>
      <c r="F853" s="4" t="s">
        <v>21</v>
      </c>
      <c r="G853" s="4">
        <v>5.2</v>
      </c>
      <c r="H853" s="4">
        <v>149.0</v>
      </c>
      <c r="I853" s="6">
        <v>3388.0</v>
      </c>
      <c r="J853" s="4">
        <v>1.3</v>
      </c>
      <c r="K853" s="7">
        <v>6526.0</v>
      </c>
      <c r="L853" s="4">
        <v>208000.0</v>
      </c>
      <c r="M853" s="8" t="str">
        <f t="shared" si="1"/>
        <v>Lower</v>
      </c>
      <c r="N853" s="4">
        <v>4730000.0</v>
      </c>
      <c r="O853" s="4">
        <v>19.0</v>
      </c>
      <c r="P853" s="4">
        <v>3.9</v>
      </c>
      <c r="Q853" s="4" t="s">
        <v>32</v>
      </c>
      <c r="R853" s="4" t="s">
        <v>36</v>
      </c>
    </row>
    <row r="854" ht="15.75" customHeight="1">
      <c r="A854" s="4">
        <v>854.0</v>
      </c>
      <c r="B854" s="4" t="s">
        <v>1144</v>
      </c>
      <c r="C854" s="4" t="s">
        <v>61</v>
      </c>
      <c r="D854" s="4" t="s">
        <v>20</v>
      </c>
      <c r="E854" s="4" t="s">
        <v>47</v>
      </c>
      <c r="F854" s="4" t="s">
        <v>31</v>
      </c>
      <c r="G854" s="4">
        <v>7.6</v>
      </c>
      <c r="H854" s="4">
        <v>295.0</v>
      </c>
      <c r="I854" s="6">
        <v>2749.0</v>
      </c>
      <c r="J854" s="4">
        <v>1.3</v>
      </c>
      <c r="K854" s="7">
        <v>7612.0</v>
      </c>
      <c r="L854" s="4">
        <v>352000.0</v>
      </c>
      <c r="M854" s="8" t="str">
        <f t="shared" si="1"/>
        <v>Lower</v>
      </c>
      <c r="N854" s="4">
        <v>3280000.0</v>
      </c>
      <c r="O854" s="4">
        <v>74.0</v>
      </c>
      <c r="P854" s="4">
        <v>6.1</v>
      </c>
      <c r="Q854" s="4" t="s">
        <v>40</v>
      </c>
      <c r="R854" s="4" t="s">
        <v>36</v>
      </c>
    </row>
    <row r="855" ht="15.75" customHeight="1">
      <c r="A855" s="4">
        <v>855.0</v>
      </c>
      <c r="B855" s="4" t="s">
        <v>1145</v>
      </c>
      <c r="C855" s="4" t="s">
        <v>19</v>
      </c>
      <c r="D855" s="4" t="s">
        <v>20</v>
      </c>
      <c r="E855" s="4" t="s">
        <v>232</v>
      </c>
      <c r="G855" s="4">
        <v>6.4</v>
      </c>
      <c r="H855" s="4">
        <v>72.0</v>
      </c>
      <c r="I855" s="6">
        <v>1384.0</v>
      </c>
      <c r="J855" s="4">
        <v>1.0</v>
      </c>
      <c r="K855" s="7">
        <v>4691.0</v>
      </c>
      <c r="L855" s="4">
        <v>70400.0</v>
      </c>
      <c r="M855" s="8" t="str">
        <f t="shared" si="1"/>
        <v>Lower</v>
      </c>
      <c r="N855" s="4">
        <v>1350000.0</v>
      </c>
      <c r="O855" s="4">
        <v>1.0</v>
      </c>
      <c r="P855" s="4">
        <v>4.9</v>
      </c>
      <c r="Q855" s="4" t="s">
        <v>40</v>
      </c>
      <c r="R855" s="4" t="s">
        <v>29</v>
      </c>
    </row>
    <row r="856" ht="15.75" customHeight="1">
      <c r="A856" s="4">
        <v>856.0</v>
      </c>
      <c r="B856" s="4" t="s">
        <v>1146</v>
      </c>
      <c r="C856" s="4" t="s">
        <v>61</v>
      </c>
      <c r="D856" s="4" t="s">
        <v>20</v>
      </c>
      <c r="E856" s="4" t="s">
        <v>47</v>
      </c>
      <c r="F856" s="4" t="s">
        <v>31</v>
      </c>
      <c r="G856" s="4">
        <v>3.4</v>
      </c>
      <c r="H856" s="5">
        <v>2029.0</v>
      </c>
      <c r="I856" s="6">
        <v>1893.0</v>
      </c>
      <c r="J856" s="4">
        <v>1.1</v>
      </c>
      <c r="K856" s="6">
        <v>450.0</v>
      </c>
      <c r="L856" s="4">
        <v>331000.0</v>
      </c>
      <c r="M856" s="8" t="str">
        <f t="shared" si="1"/>
        <v>Lower</v>
      </c>
      <c r="N856" s="4">
        <v>308000.0</v>
      </c>
      <c r="O856" s="4">
        <v>16.0</v>
      </c>
      <c r="P856" s="4">
        <v>1.1</v>
      </c>
      <c r="Q856" s="4" t="s">
        <v>28</v>
      </c>
      <c r="R856" s="4" t="s">
        <v>29</v>
      </c>
    </row>
    <row r="857" ht="15.75" customHeight="1">
      <c r="A857" s="4">
        <v>857.0</v>
      </c>
      <c r="B857" s="4" t="s">
        <v>1147</v>
      </c>
      <c r="C857" s="4" t="s">
        <v>19</v>
      </c>
      <c r="D857" s="4" t="s">
        <v>20</v>
      </c>
      <c r="E857" s="4" t="s">
        <v>21</v>
      </c>
      <c r="F857" s="4" t="s">
        <v>267</v>
      </c>
      <c r="G857" s="4">
        <v>5.2</v>
      </c>
      <c r="H857" s="4">
        <v>249.0</v>
      </c>
      <c r="I857" s="6">
        <v>0.0</v>
      </c>
      <c r="J857" s="4">
        <v>1.4</v>
      </c>
      <c r="K857" s="7">
        <v>2451.0</v>
      </c>
      <c r="L857" s="4">
        <v>124000.0</v>
      </c>
      <c r="M857" s="8" t="str">
        <f t="shared" si="1"/>
        <v>Lower</v>
      </c>
      <c r="N857" s="4">
        <v>2.0</v>
      </c>
      <c r="O857" s="4">
        <v>55.0</v>
      </c>
      <c r="P857" s="4">
        <v>5.2</v>
      </c>
      <c r="Q857" s="4" t="s">
        <v>32</v>
      </c>
      <c r="R857" s="4" t="s">
        <v>36</v>
      </c>
    </row>
    <row r="858" ht="15.75" customHeight="1">
      <c r="A858" s="4">
        <v>858.0</v>
      </c>
      <c r="B858" s="4" t="s">
        <v>1148</v>
      </c>
      <c r="C858" s="4" t="s">
        <v>39</v>
      </c>
      <c r="D858" s="4" t="s">
        <v>20</v>
      </c>
      <c r="E858" s="4" t="s">
        <v>119</v>
      </c>
      <c r="F858" s="4" t="s">
        <v>119</v>
      </c>
      <c r="G858" s="4">
        <v>3.2</v>
      </c>
      <c r="H858" s="4">
        <v>72.0</v>
      </c>
      <c r="I858" s="6">
        <v>1275.0</v>
      </c>
      <c r="J858" s="4">
        <v>1.0</v>
      </c>
      <c r="K858" s="7">
        <v>2888.0</v>
      </c>
      <c r="L858" s="4">
        <v>70700.0</v>
      </c>
      <c r="M858" s="8" t="str">
        <f t="shared" si="1"/>
        <v>Lower</v>
      </c>
      <c r="N858" s="4">
        <v>1250000.0</v>
      </c>
      <c r="O858" s="4">
        <v>14.0</v>
      </c>
      <c r="P858" s="4">
        <v>5.6</v>
      </c>
      <c r="Q858" s="4" t="s">
        <v>29</v>
      </c>
      <c r="R858" s="4" t="s">
        <v>24</v>
      </c>
    </row>
    <row r="859" ht="15.75" customHeight="1">
      <c r="A859" s="4">
        <v>859.0</v>
      </c>
      <c r="B859" s="4" t="s">
        <v>1149</v>
      </c>
      <c r="C859" s="4" t="s">
        <v>80</v>
      </c>
      <c r="D859" s="4" t="s">
        <v>20</v>
      </c>
      <c r="E859" s="4" t="s">
        <v>49</v>
      </c>
      <c r="F859" s="4" t="s">
        <v>57</v>
      </c>
      <c r="G859" s="4">
        <v>4.2</v>
      </c>
      <c r="H859" s="5">
        <v>1285.0</v>
      </c>
      <c r="I859" s="6">
        <v>33.84</v>
      </c>
      <c r="J859" s="4">
        <v>1.3</v>
      </c>
      <c r="K859" s="7">
        <v>2353.0</v>
      </c>
      <c r="L859" s="4">
        <v>704000.0</v>
      </c>
      <c r="M859" s="8" t="str">
        <f t="shared" si="1"/>
        <v>Mid</v>
      </c>
      <c r="N859" s="4">
        <v>1.83E7</v>
      </c>
      <c r="O859" s="4">
        <v>21.0</v>
      </c>
      <c r="P859" s="4">
        <v>1.4</v>
      </c>
      <c r="Q859" s="4" t="s">
        <v>32</v>
      </c>
      <c r="R859" s="4" t="s">
        <v>29</v>
      </c>
    </row>
    <row r="860" ht="15.75" customHeight="1">
      <c r="A860" s="4">
        <v>860.0</v>
      </c>
      <c r="B860" s="4" t="s">
        <v>1150</v>
      </c>
      <c r="C860" s="4" t="s">
        <v>199</v>
      </c>
      <c r="D860" s="4" t="s">
        <v>20</v>
      </c>
      <c r="E860" s="4" t="s">
        <v>21</v>
      </c>
      <c r="F860" s="4" t="s">
        <v>31</v>
      </c>
      <c r="G860" s="4">
        <v>4.6</v>
      </c>
      <c r="H860" s="4">
        <v>765.0</v>
      </c>
      <c r="I860" s="6">
        <v>12198.0</v>
      </c>
      <c r="J860" s="4">
        <v>2.9</v>
      </c>
      <c r="K860" s="7">
        <v>2658.0</v>
      </c>
      <c r="L860" s="4">
        <v>314000.0</v>
      </c>
      <c r="M860" s="8" t="str">
        <f t="shared" si="1"/>
        <v>Lower</v>
      </c>
      <c r="N860" s="4">
        <v>5000000.0</v>
      </c>
      <c r="O860" s="4">
        <v>182.0</v>
      </c>
      <c r="P860" s="4">
        <v>2.7</v>
      </c>
      <c r="Q860" s="4" t="s">
        <v>28</v>
      </c>
      <c r="R860" s="4" t="s">
        <v>29</v>
      </c>
    </row>
    <row r="861" ht="15.75" customHeight="1">
      <c r="A861" s="4">
        <v>861.0</v>
      </c>
      <c r="B861" s="4" t="s">
        <v>1151</v>
      </c>
      <c r="C861" s="4" t="s">
        <v>80</v>
      </c>
      <c r="D861" s="4" t="s">
        <v>20</v>
      </c>
      <c r="E861" s="4" t="s">
        <v>88</v>
      </c>
      <c r="F861" s="4" t="s">
        <v>675</v>
      </c>
      <c r="G861" s="4">
        <v>18.1</v>
      </c>
      <c r="H861" s="4">
        <v>31.0</v>
      </c>
      <c r="I861" s="6">
        <v>31.0</v>
      </c>
      <c r="J861" s="4">
        <v>1.0</v>
      </c>
      <c r="K861" s="7">
        <v>7408.0</v>
      </c>
      <c r="L861" s="4">
        <v>15200.0</v>
      </c>
      <c r="M861" s="8" t="str">
        <f t="shared" si="1"/>
        <v>Lower</v>
      </c>
      <c r="N861" s="4">
        <v>15200.0</v>
      </c>
      <c r="O861" s="4">
        <v>5.0</v>
      </c>
      <c r="P861" s="4">
        <v>2.4</v>
      </c>
      <c r="Q861" s="4" t="s">
        <v>28</v>
      </c>
      <c r="R861" s="4" t="s">
        <v>23</v>
      </c>
    </row>
    <row r="862" ht="15.75" customHeight="1">
      <c r="A862" s="4">
        <v>862.0</v>
      </c>
      <c r="B862" s="4" t="s">
        <v>1152</v>
      </c>
      <c r="C862" s="4" t="s">
        <v>19</v>
      </c>
      <c r="D862" s="4" t="s">
        <v>20</v>
      </c>
      <c r="E862" s="4" t="s">
        <v>47</v>
      </c>
      <c r="F862" s="4" t="s">
        <v>362</v>
      </c>
      <c r="G862" s="4">
        <v>5.3</v>
      </c>
      <c r="H862" s="4">
        <v>381.0</v>
      </c>
      <c r="I862" s="6">
        <v>8769.0</v>
      </c>
      <c r="J862" s="4">
        <v>1.2</v>
      </c>
      <c r="K862" s="7">
        <v>5904.0</v>
      </c>
      <c r="L862" s="4">
        <v>394000.0</v>
      </c>
      <c r="M862" s="8" t="str">
        <f t="shared" si="1"/>
        <v>Lower</v>
      </c>
      <c r="N862" s="4">
        <v>9080000.0</v>
      </c>
      <c r="O862" s="4">
        <v>34.0</v>
      </c>
      <c r="P862" s="4">
        <v>3.0</v>
      </c>
      <c r="Q862" s="4" t="s">
        <v>23</v>
      </c>
      <c r="R862" s="4" t="s">
        <v>23</v>
      </c>
    </row>
    <row r="863" ht="15.75" customHeight="1">
      <c r="A863" s="4">
        <v>863.0</v>
      </c>
      <c r="B863" s="4" t="s">
        <v>1153</v>
      </c>
      <c r="C863" s="4" t="s">
        <v>19</v>
      </c>
      <c r="D863" s="4" t="s">
        <v>20</v>
      </c>
      <c r="E863" s="4" t="s">
        <v>21</v>
      </c>
      <c r="F863" s="4" t="s">
        <v>59</v>
      </c>
      <c r="G863" s="4">
        <v>7.3</v>
      </c>
      <c r="H863" s="4">
        <v>390.0</v>
      </c>
      <c r="I863" s="6">
        <v>3596.0</v>
      </c>
      <c r="J863" s="4">
        <v>1.8</v>
      </c>
      <c r="K863" s="7">
        <v>5695.0</v>
      </c>
      <c r="L863" s="4">
        <v>262000.0</v>
      </c>
      <c r="M863" s="8" t="str">
        <f t="shared" si="1"/>
        <v>Lower</v>
      </c>
      <c r="N863" s="4">
        <v>2410000.0</v>
      </c>
      <c r="O863" s="4">
        <v>134.0</v>
      </c>
      <c r="P863" s="4">
        <v>4.1</v>
      </c>
      <c r="Q863" s="4" t="s">
        <v>28</v>
      </c>
      <c r="R863" s="4" t="s">
        <v>40</v>
      </c>
    </row>
    <row r="864" ht="15.75" customHeight="1">
      <c r="A864" s="4">
        <v>864.0</v>
      </c>
      <c r="B864" s="4" t="s">
        <v>1154</v>
      </c>
      <c r="C864" s="4" t="s">
        <v>56</v>
      </c>
      <c r="D864" s="4" t="s">
        <v>20</v>
      </c>
      <c r="E864" s="4" t="s">
        <v>638</v>
      </c>
      <c r="G864" s="4">
        <v>5.5</v>
      </c>
      <c r="H864" s="4">
        <v>4.0</v>
      </c>
      <c r="I864" s="6">
        <v>0.0</v>
      </c>
      <c r="J864" s="4">
        <v>1.0</v>
      </c>
      <c r="K864" s="6">
        <v>6.0</v>
      </c>
      <c r="L864" s="4">
        <v>5.0</v>
      </c>
      <c r="M864" s="8" t="str">
        <f t="shared" si="1"/>
        <v>Lower</v>
      </c>
      <c r="N864" s="4">
        <v>0.0</v>
      </c>
      <c r="O864" s="4">
        <v>1.0</v>
      </c>
      <c r="P864" s="4">
        <v>0.6</v>
      </c>
      <c r="Q864" s="4" t="s">
        <v>40</v>
      </c>
      <c r="R864" s="4" t="s">
        <v>40</v>
      </c>
    </row>
    <row r="865" ht="15.75" customHeight="1">
      <c r="A865" s="4">
        <v>865.0</v>
      </c>
      <c r="B865" s="4" t="s">
        <v>1155</v>
      </c>
      <c r="C865" s="4" t="s">
        <v>39</v>
      </c>
      <c r="D865" s="4" t="s">
        <v>20</v>
      </c>
      <c r="E865" s="4" t="s">
        <v>49</v>
      </c>
      <c r="F865" s="4" t="s">
        <v>69</v>
      </c>
      <c r="G865" s="4">
        <v>3.5</v>
      </c>
      <c r="H865" s="5">
        <v>8847.0</v>
      </c>
      <c r="I865" s="6">
        <v>0.0</v>
      </c>
      <c r="J865" s="4">
        <v>1.5</v>
      </c>
      <c r="K865" s="6">
        <v>345.0</v>
      </c>
      <c r="L865" s="4">
        <v>2470000.0</v>
      </c>
      <c r="M865" s="8" t="str">
        <f t="shared" si="1"/>
        <v>Mid</v>
      </c>
      <c r="N865" s="4">
        <v>0.0</v>
      </c>
      <c r="O865" s="4">
        <v>30.0</v>
      </c>
      <c r="P865" s="4">
        <v>3.4</v>
      </c>
      <c r="Q865" s="4" t="s">
        <v>28</v>
      </c>
      <c r="R865" s="4" t="s">
        <v>29</v>
      </c>
    </row>
    <row r="866" ht="15.75" customHeight="1">
      <c r="A866" s="4">
        <v>866.0</v>
      </c>
      <c r="B866" s="4" t="s">
        <v>1156</v>
      </c>
      <c r="C866" s="4" t="s">
        <v>56</v>
      </c>
      <c r="D866" s="4" t="s">
        <v>20</v>
      </c>
      <c r="E866" s="4" t="s">
        <v>232</v>
      </c>
      <c r="F866" s="4" t="s">
        <v>46</v>
      </c>
      <c r="G866" s="4">
        <v>6.0</v>
      </c>
      <c r="H866" s="4">
        <v>58.0</v>
      </c>
      <c r="I866" s="6">
        <v>807.0</v>
      </c>
      <c r="J866" s="4">
        <v>1.1</v>
      </c>
      <c r="K866" s="6">
        <v>7.04</v>
      </c>
      <c r="L866" s="4">
        <v>69500.0</v>
      </c>
      <c r="M866" s="8" t="str">
        <f t="shared" si="1"/>
        <v>Lower</v>
      </c>
      <c r="N866" s="4">
        <v>971000.0</v>
      </c>
      <c r="O866" s="4">
        <v>49.0</v>
      </c>
      <c r="P866" s="4">
        <v>3.5</v>
      </c>
      <c r="Q866" s="4" t="s">
        <v>24</v>
      </c>
      <c r="R866" s="4" t="s">
        <v>23</v>
      </c>
    </row>
    <row r="867" ht="15.75" customHeight="1">
      <c r="A867" s="4">
        <v>867.0</v>
      </c>
      <c r="B867" s="4" t="s">
        <v>1157</v>
      </c>
      <c r="C867" s="4" t="s">
        <v>45</v>
      </c>
      <c r="D867" s="4" t="s">
        <v>20</v>
      </c>
      <c r="E867" s="4" t="s">
        <v>21</v>
      </c>
      <c r="F867" s="4" t="s">
        <v>267</v>
      </c>
      <c r="G867" s="4">
        <v>3.4</v>
      </c>
      <c r="H867" s="4">
        <v>359.0</v>
      </c>
      <c r="I867" s="6">
        <v>3686.0</v>
      </c>
      <c r="J867" s="4">
        <v>2.0</v>
      </c>
      <c r="K867" s="7">
        <v>2001.0</v>
      </c>
      <c r="L867" s="4">
        <v>241000.0</v>
      </c>
      <c r="M867" s="8" t="str">
        <f t="shared" si="1"/>
        <v>Lower</v>
      </c>
      <c r="N867" s="4">
        <v>2370000.0</v>
      </c>
      <c r="O867" s="4">
        <v>330.0</v>
      </c>
      <c r="P867" s="4">
        <v>1.5</v>
      </c>
      <c r="Q867" s="4" t="s">
        <v>24</v>
      </c>
      <c r="R867" s="4" t="s">
        <v>24</v>
      </c>
    </row>
    <row r="868" ht="15.75" customHeight="1">
      <c r="A868" s="4">
        <v>868.0</v>
      </c>
      <c r="B868" s="4" t="s">
        <v>1158</v>
      </c>
      <c r="C868" s="4" t="s">
        <v>19</v>
      </c>
      <c r="D868" s="4" t="s">
        <v>20</v>
      </c>
      <c r="E868" s="4" t="s">
        <v>69</v>
      </c>
      <c r="F868" s="4" t="s">
        <v>864</v>
      </c>
      <c r="G868" s="4">
        <v>6.6</v>
      </c>
      <c r="H868" s="5">
        <v>2586.0</v>
      </c>
      <c r="I868" s="6">
        <v>41334.0</v>
      </c>
      <c r="J868" s="4">
        <v>1.3</v>
      </c>
      <c r="K868" s="6">
        <v>15.84</v>
      </c>
      <c r="L868" s="4">
        <v>6940000.0</v>
      </c>
      <c r="M868" s="8" t="str">
        <f t="shared" si="1"/>
        <v>Higher</v>
      </c>
      <c r="N868" s="4">
        <v>1.12E8</v>
      </c>
      <c r="O868" s="4">
        <v>68.0</v>
      </c>
      <c r="P868" s="4">
        <v>6.1</v>
      </c>
      <c r="Q868" s="4" t="s">
        <v>28</v>
      </c>
      <c r="R868" s="4" t="s">
        <v>29</v>
      </c>
    </row>
    <row r="869" ht="15.75" customHeight="1">
      <c r="A869" s="4">
        <v>869.0</v>
      </c>
      <c r="B869" s="4" t="s">
        <v>1159</v>
      </c>
      <c r="C869" s="4" t="s">
        <v>39</v>
      </c>
      <c r="D869" s="4" t="s">
        <v>20</v>
      </c>
      <c r="E869" s="4" t="s">
        <v>21</v>
      </c>
      <c r="F869" s="4" t="s">
        <v>69</v>
      </c>
      <c r="G869" s="4">
        <v>3.5</v>
      </c>
      <c r="H869" s="5">
        <v>1779.0</v>
      </c>
      <c r="I869" s="6">
        <v>30.98</v>
      </c>
      <c r="J869" s="4">
        <v>2.2</v>
      </c>
      <c r="K869" s="7">
        <v>1982.0</v>
      </c>
      <c r="L869" s="4">
        <v>821000.0</v>
      </c>
      <c r="M869" s="8" t="str">
        <f t="shared" si="1"/>
        <v>Mid</v>
      </c>
      <c r="N869" s="4">
        <v>1.43E7</v>
      </c>
      <c r="O869" s="4">
        <v>178.0</v>
      </c>
      <c r="P869" s="4">
        <v>1.7</v>
      </c>
      <c r="Q869" s="4" t="s">
        <v>40</v>
      </c>
      <c r="R869" s="4" t="s">
        <v>29</v>
      </c>
    </row>
    <row r="870" ht="15.75" customHeight="1">
      <c r="A870" s="4">
        <v>870.0</v>
      </c>
      <c r="B870" s="4" t="s">
        <v>1160</v>
      </c>
      <c r="C870" s="4" t="s">
        <v>39</v>
      </c>
      <c r="D870" s="4" t="s">
        <v>20</v>
      </c>
      <c r="E870" s="4" t="s">
        <v>276</v>
      </c>
      <c r="F870" s="4" t="s">
        <v>126</v>
      </c>
      <c r="G870" s="4">
        <v>4.9</v>
      </c>
      <c r="H870" s="4">
        <v>374.0</v>
      </c>
      <c r="I870" s="6">
        <v>14417.0</v>
      </c>
      <c r="J870" s="4">
        <v>1.3</v>
      </c>
      <c r="K870" s="7">
        <v>7242.0</v>
      </c>
      <c r="L870" s="4">
        <v>476000.0</v>
      </c>
      <c r="M870" s="8" t="str">
        <f t="shared" si="1"/>
        <v>Lower</v>
      </c>
      <c r="N870" s="4">
        <v>1.84E7</v>
      </c>
      <c r="O870" s="4">
        <v>66.0</v>
      </c>
      <c r="P870" s="4">
        <v>3.8</v>
      </c>
      <c r="Q870" s="4" t="s">
        <v>23</v>
      </c>
      <c r="R870" s="4" t="s">
        <v>32</v>
      </c>
    </row>
    <row r="871" ht="15.75" customHeight="1">
      <c r="A871" s="4">
        <v>871.0</v>
      </c>
      <c r="B871" s="4" t="s">
        <v>1161</v>
      </c>
      <c r="C871" s="4" t="s">
        <v>19</v>
      </c>
      <c r="D871" s="4" t="s">
        <v>20</v>
      </c>
      <c r="E871" s="4" t="s">
        <v>69</v>
      </c>
      <c r="F871" s="4" t="s">
        <v>47</v>
      </c>
      <c r="G871" s="4">
        <v>3.5</v>
      </c>
      <c r="H871" s="14">
        <v>4.23</v>
      </c>
      <c r="I871" s="6">
        <v>86632.0</v>
      </c>
      <c r="J871" s="4">
        <v>1.1</v>
      </c>
      <c r="K871" s="7">
        <v>3332.0</v>
      </c>
      <c r="L871" s="4">
        <v>4030000.0</v>
      </c>
      <c r="M871" s="8" t="str">
        <f t="shared" si="1"/>
        <v>Higher</v>
      </c>
      <c r="N871" s="4">
        <v>8.25E7</v>
      </c>
      <c r="O871" s="4">
        <v>23.0</v>
      </c>
      <c r="P871" s="4">
        <v>3.0</v>
      </c>
      <c r="Q871" s="4" t="s">
        <v>40</v>
      </c>
      <c r="R871" s="4" t="s">
        <v>24</v>
      </c>
    </row>
    <row r="872" ht="15.75" customHeight="1">
      <c r="A872" s="4">
        <v>872.0</v>
      </c>
      <c r="B872" s="4" t="s">
        <v>1162</v>
      </c>
      <c r="C872" s="4" t="s">
        <v>19</v>
      </c>
      <c r="D872" s="4" t="s">
        <v>20</v>
      </c>
      <c r="E872" s="4" t="s">
        <v>49</v>
      </c>
      <c r="F872" s="4" t="s">
        <v>21</v>
      </c>
      <c r="G872" s="4">
        <v>6.4</v>
      </c>
      <c r="H872" s="4">
        <v>96.0</v>
      </c>
      <c r="I872" s="6">
        <v>371.0</v>
      </c>
      <c r="J872" s="4">
        <v>2.7</v>
      </c>
      <c r="K872" s="7">
        <v>6991.0</v>
      </c>
      <c r="L872" s="4">
        <v>103000.0</v>
      </c>
      <c r="M872" s="8" t="str">
        <f t="shared" si="1"/>
        <v>Lower</v>
      </c>
      <c r="N872" s="4">
        <v>398000.0</v>
      </c>
      <c r="O872" s="4">
        <v>371.0</v>
      </c>
      <c r="P872" s="4">
        <v>4.0</v>
      </c>
      <c r="Q872" s="4" t="s">
        <v>29</v>
      </c>
      <c r="R872" s="4" t="s">
        <v>24</v>
      </c>
    </row>
    <row r="873" ht="15.75" customHeight="1">
      <c r="A873" s="4">
        <v>873.0</v>
      </c>
      <c r="B873" s="4" t="s">
        <v>1163</v>
      </c>
      <c r="C873" s="4" t="s">
        <v>45</v>
      </c>
      <c r="D873" s="4" t="s">
        <v>20</v>
      </c>
      <c r="E873" s="4" t="s">
        <v>176</v>
      </c>
      <c r="F873" s="4" t="s">
        <v>236</v>
      </c>
      <c r="G873" s="4">
        <v>3.6</v>
      </c>
      <c r="H873" s="4">
        <v>340.0</v>
      </c>
      <c r="I873" s="6">
        <v>4527.0</v>
      </c>
      <c r="J873" s="4">
        <v>1.1</v>
      </c>
      <c r="K873" s="6">
        <v>5.35</v>
      </c>
      <c r="L873" s="4">
        <v>475000.0</v>
      </c>
      <c r="M873" s="8" t="str">
        <f t="shared" si="1"/>
        <v>Lower</v>
      </c>
      <c r="N873" s="4">
        <v>6330000.0</v>
      </c>
      <c r="O873" s="4">
        <v>38.0</v>
      </c>
      <c r="P873" s="4">
        <v>3.9</v>
      </c>
      <c r="Q873" s="4" t="s">
        <v>29</v>
      </c>
      <c r="R873" s="4" t="s">
        <v>29</v>
      </c>
    </row>
    <row r="874" ht="15.75" customHeight="1">
      <c r="A874" s="4">
        <v>874.0</v>
      </c>
      <c r="B874" s="4" t="s">
        <v>1164</v>
      </c>
      <c r="C874" s="4" t="s">
        <v>56</v>
      </c>
      <c r="D874" s="4" t="s">
        <v>20</v>
      </c>
      <c r="E874" s="4" t="s">
        <v>638</v>
      </c>
      <c r="G874" s="4">
        <v>5.2</v>
      </c>
      <c r="H874" s="4">
        <v>0.0</v>
      </c>
      <c r="I874" s="6">
        <v>0.0</v>
      </c>
      <c r="J874" s="4">
        <v>1.0</v>
      </c>
      <c r="K874" s="6">
        <v>10.0</v>
      </c>
      <c r="L874" s="4">
        <v>0.0</v>
      </c>
      <c r="M874" s="8" t="str">
        <f t="shared" si="1"/>
        <v>Uncertain</v>
      </c>
      <c r="N874" s="4">
        <v>0.0</v>
      </c>
      <c r="O874" s="4">
        <v>1.0</v>
      </c>
      <c r="P874" s="4">
        <v>2.0</v>
      </c>
      <c r="Q874" s="4" t="s">
        <v>28</v>
      </c>
      <c r="R874" s="4" t="s">
        <v>28</v>
      </c>
    </row>
    <row r="875" ht="15.75" customHeight="1">
      <c r="A875" s="4">
        <v>875.0</v>
      </c>
      <c r="B875" s="4" t="s">
        <v>1165</v>
      </c>
      <c r="C875" s="4" t="s">
        <v>19</v>
      </c>
      <c r="D875" s="4" t="s">
        <v>20</v>
      </c>
      <c r="E875" s="4" t="s">
        <v>1166</v>
      </c>
      <c r="F875" s="4" t="s">
        <v>1167</v>
      </c>
      <c r="G875" s="4">
        <v>7.3</v>
      </c>
      <c r="H875" s="4">
        <v>76.0</v>
      </c>
      <c r="I875" s="6">
        <v>4783.0</v>
      </c>
      <c r="J875" s="4">
        <v>2.4</v>
      </c>
      <c r="K875" s="7">
        <v>17502.0</v>
      </c>
      <c r="L875" s="4">
        <v>182000.0</v>
      </c>
      <c r="M875" s="8" t="str">
        <f t="shared" si="1"/>
        <v>Lower</v>
      </c>
      <c r="N875" s="4">
        <v>1.1E7</v>
      </c>
      <c r="O875" s="4">
        <v>646.0</v>
      </c>
      <c r="P875" s="4">
        <v>6.1</v>
      </c>
      <c r="Q875" s="4" t="s">
        <v>32</v>
      </c>
      <c r="R875" s="4" t="s">
        <v>32</v>
      </c>
    </row>
    <row r="876" ht="15.75" customHeight="1">
      <c r="A876" s="4">
        <v>876.0</v>
      </c>
      <c r="B876" s="4" t="s">
        <v>1168</v>
      </c>
      <c r="C876" s="4" t="s">
        <v>19</v>
      </c>
      <c r="D876" s="4" t="s">
        <v>20</v>
      </c>
      <c r="E876" s="4" t="s">
        <v>232</v>
      </c>
      <c r="F876" s="4" t="s">
        <v>316</v>
      </c>
      <c r="G876" s="4">
        <v>6.5</v>
      </c>
      <c r="H876" s="4">
        <v>280.0</v>
      </c>
      <c r="I876" s="6">
        <v>48.74</v>
      </c>
      <c r="J876" s="4">
        <v>1.1</v>
      </c>
      <c r="K876" s="7">
        <v>13412.0</v>
      </c>
      <c r="L876" s="4">
        <v>796000.0</v>
      </c>
      <c r="M876" s="8" t="str">
        <f t="shared" si="1"/>
        <v>Mid</v>
      </c>
      <c r="N876" s="4">
        <v>1.14E8</v>
      </c>
      <c r="O876" s="4">
        <v>48.0</v>
      </c>
      <c r="P876" s="4">
        <v>5.3</v>
      </c>
      <c r="Q876" s="4" t="s">
        <v>28</v>
      </c>
      <c r="R876" s="4" t="s">
        <v>24</v>
      </c>
    </row>
    <row r="877" ht="15.75" customHeight="1">
      <c r="A877" s="4">
        <v>877.0</v>
      </c>
      <c r="B877" s="4" t="s">
        <v>1169</v>
      </c>
      <c r="C877" s="4" t="s">
        <v>19</v>
      </c>
      <c r="D877" s="4" t="s">
        <v>20</v>
      </c>
      <c r="E877" s="4" t="s">
        <v>242</v>
      </c>
      <c r="F877" s="4" t="s">
        <v>46</v>
      </c>
      <c r="G877" s="4">
        <v>8.6</v>
      </c>
      <c r="H877" s="4">
        <v>87.0</v>
      </c>
      <c r="I877" s="6">
        <v>23953.0</v>
      </c>
      <c r="J877" s="4">
        <v>1.5</v>
      </c>
      <c r="K877" s="7">
        <v>23479.0</v>
      </c>
      <c r="L877" s="4">
        <v>846000.0</v>
      </c>
      <c r="M877" s="8" t="str">
        <f t="shared" si="1"/>
        <v>Mid</v>
      </c>
      <c r="N877" s="4">
        <v>1.49E8</v>
      </c>
      <c r="O877" s="4">
        <v>1300.0</v>
      </c>
      <c r="P877" s="4">
        <v>6.7</v>
      </c>
      <c r="Q877" s="4" t="s">
        <v>23</v>
      </c>
      <c r="R877" s="4" t="s">
        <v>29</v>
      </c>
    </row>
    <row r="878" ht="15.75" customHeight="1">
      <c r="A878" s="4">
        <v>878.0</v>
      </c>
      <c r="B878" s="4" t="s">
        <v>1170</v>
      </c>
      <c r="C878" s="4" t="s">
        <v>19</v>
      </c>
      <c r="D878" s="4" t="s">
        <v>20</v>
      </c>
      <c r="E878" s="4" t="s">
        <v>21</v>
      </c>
      <c r="F878" s="4" t="s">
        <v>42</v>
      </c>
      <c r="G878" s="4">
        <v>3.6</v>
      </c>
      <c r="H878" s="4">
        <v>621.0</v>
      </c>
      <c r="I878" s="6">
        <v>1478.0</v>
      </c>
      <c r="J878" s="4">
        <v>1.8</v>
      </c>
      <c r="K878" s="7">
        <v>3411.0</v>
      </c>
      <c r="L878" s="4">
        <v>474000.0</v>
      </c>
      <c r="M878" s="8" t="str">
        <f t="shared" si="1"/>
        <v>Lower</v>
      </c>
      <c r="N878" s="4">
        <v>1130000.0</v>
      </c>
      <c r="O878" s="4">
        <v>219.0</v>
      </c>
      <c r="P878" s="4">
        <v>5.4</v>
      </c>
      <c r="Q878" s="4" t="s">
        <v>32</v>
      </c>
      <c r="R878" s="4" t="s">
        <v>29</v>
      </c>
    </row>
    <row r="879" ht="15.75" customHeight="1">
      <c r="A879" s="4">
        <v>879.0</v>
      </c>
      <c r="B879" s="4" t="s">
        <v>1171</v>
      </c>
      <c r="C879" s="4" t="s">
        <v>80</v>
      </c>
      <c r="D879" s="4" t="s">
        <v>20</v>
      </c>
      <c r="E879" s="4" t="s">
        <v>21</v>
      </c>
      <c r="F879" s="4" t="s">
        <v>71</v>
      </c>
      <c r="G879" s="4">
        <v>2.8</v>
      </c>
      <c r="H879" s="5">
        <v>1811.0</v>
      </c>
      <c r="I879" s="6">
        <v>645.0</v>
      </c>
      <c r="J879" s="4">
        <v>1.0</v>
      </c>
      <c r="K879" s="6">
        <v>363.0</v>
      </c>
      <c r="L879" s="4">
        <v>234000.0</v>
      </c>
      <c r="M879" s="8" t="str">
        <f t="shared" si="1"/>
        <v>Lower</v>
      </c>
      <c r="N879" s="4">
        <v>87600.0</v>
      </c>
      <c r="O879" s="4">
        <v>3.0</v>
      </c>
      <c r="P879" s="4">
        <v>1.0</v>
      </c>
      <c r="Q879" s="4" t="s">
        <v>29</v>
      </c>
      <c r="R879" s="4" t="s">
        <v>36</v>
      </c>
    </row>
    <row r="880" ht="15.75" customHeight="1">
      <c r="A880" s="4">
        <v>880.0</v>
      </c>
      <c r="B880" s="4" t="s">
        <v>1172</v>
      </c>
      <c r="C880" s="4" t="s">
        <v>19</v>
      </c>
      <c r="D880" s="4" t="s">
        <v>20</v>
      </c>
      <c r="E880" s="4" t="s">
        <v>77</v>
      </c>
      <c r="F880" s="4" t="s">
        <v>31</v>
      </c>
      <c r="G880" s="4">
        <v>5.7</v>
      </c>
      <c r="H880" s="4">
        <v>277.0</v>
      </c>
      <c r="I880" s="6">
        <v>8004.0</v>
      </c>
      <c r="J880" s="4">
        <v>1.4</v>
      </c>
      <c r="K880" s="7">
        <v>8936.0</v>
      </c>
      <c r="L880" s="4">
        <v>461000.0</v>
      </c>
      <c r="M880" s="8" t="str">
        <f t="shared" si="1"/>
        <v>Lower</v>
      </c>
      <c r="N880" s="4">
        <v>1.23E7</v>
      </c>
      <c r="O880" s="4">
        <v>202.0</v>
      </c>
      <c r="P880" s="4">
        <v>4.0</v>
      </c>
      <c r="Q880" s="4" t="s">
        <v>28</v>
      </c>
      <c r="R880" s="4" t="s">
        <v>29</v>
      </c>
    </row>
    <row r="881" ht="15.75" customHeight="1">
      <c r="A881" s="4">
        <v>881.0</v>
      </c>
      <c r="B881" s="4" t="s">
        <v>1173</v>
      </c>
      <c r="C881" s="4" t="s">
        <v>19</v>
      </c>
      <c r="D881" s="4" t="s">
        <v>20</v>
      </c>
      <c r="E881" s="4" t="s">
        <v>1174</v>
      </c>
      <c r="F881" s="4" t="s">
        <v>42</v>
      </c>
      <c r="G881" s="4">
        <v>3.9</v>
      </c>
      <c r="H881" s="4">
        <v>890.0</v>
      </c>
      <c r="I881" s="6">
        <v>13884.0</v>
      </c>
      <c r="J881" s="4">
        <v>1.2</v>
      </c>
      <c r="K881" s="7">
        <v>5286.0</v>
      </c>
      <c r="L881" s="4">
        <v>1170000.0</v>
      </c>
      <c r="M881" s="8" t="str">
        <f t="shared" si="1"/>
        <v>Mid</v>
      </c>
      <c r="N881" s="4">
        <v>1.83E7</v>
      </c>
      <c r="O881" s="4">
        <v>483.0</v>
      </c>
      <c r="P881" s="4">
        <v>3.5</v>
      </c>
      <c r="Q881" s="4" t="s">
        <v>29</v>
      </c>
      <c r="R881" s="4" t="s">
        <v>24</v>
      </c>
    </row>
    <row r="882" ht="15.75" customHeight="1">
      <c r="A882" s="4">
        <v>882.0</v>
      </c>
      <c r="B882" s="4" t="s">
        <v>1175</v>
      </c>
      <c r="C882" s="4" t="s">
        <v>61</v>
      </c>
      <c r="D882" s="4" t="s">
        <v>20</v>
      </c>
      <c r="E882" s="4" t="s">
        <v>21</v>
      </c>
      <c r="F882" s="4" t="s">
        <v>808</v>
      </c>
      <c r="G882" s="4">
        <v>4.5</v>
      </c>
      <c r="H882" s="4">
        <v>391.0</v>
      </c>
      <c r="I882" s="6">
        <v>719.0</v>
      </c>
      <c r="J882" s="4">
        <v>1.1</v>
      </c>
      <c r="K882" s="6">
        <v>403.0</v>
      </c>
      <c r="L882" s="4">
        <v>51200.0</v>
      </c>
      <c r="M882" s="8" t="str">
        <f t="shared" si="1"/>
        <v>Lower</v>
      </c>
      <c r="N882" s="4">
        <v>93800.0</v>
      </c>
      <c r="O882" s="4">
        <v>25.0</v>
      </c>
      <c r="P882" s="4">
        <v>0.5</v>
      </c>
      <c r="Q882" s="4" t="s">
        <v>23</v>
      </c>
      <c r="R882" s="4" t="s">
        <v>40</v>
      </c>
    </row>
    <row r="883" ht="15.75" customHeight="1">
      <c r="A883" s="4">
        <v>883.0</v>
      </c>
      <c r="B883" s="4" t="s">
        <v>1176</v>
      </c>
      <c r="C883" s="4" t="s">
        <v>19</v>
      </c>
      <c r="D883" s="4" t="s">
        <v>20</v>
      </c>
      <c r="E883" s="4" t="s">
        <v>21</v>
      </c>
      <c r="F883" s="4" t="s">
        <v>59</v>
      </c>
      <c r="G883" s="4">
        <v>4.6</v>
      </c>
      <c r="H883" s="4">
        <v>252.0</v>
      </c>
      <c r="I883" s="6">
        <v>197.0</v>
      </c>
      <c r="J883" s="4">
        <v>2.1</v>
      </c>
      <c r="K883" s="7">
        <v>3778.0</v>
      </c>
      <c r="L883" s="4">
        <v>161000.0</v>
      </c>
      <c r="M883" s="8" t="str">
        <f t="shared" si="1"/>
        <v>Lower</v>
      </c>
      <c r="N883" s="4">
        <v>127000.0</v>
      </c>
      <c r="O883" s="4">
        <v>231.0</v>
      </c>
      <c r="P883" s="4">
        <v>4.8</v>
      </c>
      <c r="Q883" s="4" t="s">
        <v>40</v>
      </c>
      <c r="R883" s="4" t="s">
        <v>29</v>
      </c>
    </row>
    <row r="884" ht="15.75" customHeight="1">
      <c r="A884" s="4">
        <v>884.0</v>
      </c>
      <c r="B884" s="4" t="s">
        <v>1177</v>
      </c>
      <c r="C884" s="4" t="s">
        <v>39</v>
      </c>
      <c r="D884" s="4" t="s">
        <v>20</v>
      </c>
      <c r="E884" s="4" t="s">
        <v>283</v>
      </c>
      <c r="F884" s="4" t="s">
        <v>71</v>
      </c>
      <c r="G884" s="4">
        <v>8.7</v>
      </c>
      <c r="H884" s="4">
        <v>523.0</v>
      </c>
      <c r="I884" s="6">
        <v>534.0</v>
      </c>
      <c r="J884" s="4">
        <v>1.0</v>
      </c>
      <c r="K884" s="7">
        <v>6194.0</v>
      </c>
      <c r="L884" s="4">
        <v>402000.0</v>
      </c>
      <c r="M884" s="8" t="str">
        <f t="shared" si="1"/>
        <v>Lower</v>
      </c>
      <c r="N884" s="4">
        <v>411000.0</v>
      </c>
      <c r="O884" s="4">
        <v>3.0</v>
      </c>
      <c r="P884" s="4">
        <v>5.0</v>
      </c>
      <c r="Q884" s="4" t="s">
        <v>40</v>
      </c>
      <c r="R884" s="4" t="s">
        <v>28</v>
      </c>
    </row>
    <row r="885" ht="15.75" customHeight="1">
      <c r="A885" s="4">
        <v>885.0</v>
      </c>
      <c r="B885" s="4" t="s">
        <v>1178</v>
      </c>
      <c r="C885" s="4" t="s">
        <v>19</v>
      </c>
      <c r="D885" s="4" t="s">
        <v>20</v>
      </c>
      <c r="E885" s="4" t="s">
        <v>377</v>
      </c>
      <c r="F885" s="4" t="s">
        <v>267</v>
      </c>
      <c r="G885" s="4">
        <v>6.8</v>
      </c>
      <c r="H885" s="4">
        <v>136.0</v>
      </c>
      <c r="I885" s="6">
        <v>3659.0</v>
      </c>
      <c r="J885" s="4">
        <v>1.3</v>
      </c>
      <c r="K885" s="7">
        <v>7866.0</v>
      </c>
      <c r="L885" s="4">
        <v>159000.0</v>
      </c>
      <c r="M885" s="8" t="str">
        <f t="shared" si="1"/>
        <v>Lower</v>
      </c>
      <c r="N885" s="4">
        <v>4280000.0</v>
      </c>
      <c r="O885" s="4">
        <v>46.0</v>
      </c>
      <c r="P885" s="4">
        <v>3.3</v>
      </c>
      <c r="Q885" s="4" t="s">
        <v>36</v>
      </c>
      <c r="R885" s="4" t="s">
        <v>23</v>
      </c>
    </row>
    <row r="886" ht="15.75" customHeight="1">
      <c r="A886" s="4">
        <v>886.0</v>
      </c>
      <c r="B886" s="4" t="s">
        <v>1179</v>
      </c>
      <c r="C886" s="4" t="s">
        <v>56</v>
      </c>
      <c r="D886" s="4" t="s">
        <v>20</v>
      </c>
      <c r="E886" s="4" t="s">
        <v>638</v>
      </c>
      <c r="G886" s="4">
        <v>8.3</v>
      </c>
      <c r="H886" s="4">
        <v>864.0</v>
      </c>
      <c r="I886" s="6">
        <v>0.0</v>
      </c>
      <c r="J886" s="4">
        <v>1.0</v>
      </c>
      <c r="K886" s="6">
        <v>17.0</v>
      </c>
      <c r="L886" s="4">
        <v>864.0</v>
      </c>
      <c r="M886" s="8" t="str">
        <f t="shared" si="1"/>
        <v>Lower</v>
      </c>
      <c r="N886" s="4">
        <v>0.0</v>
      </c>
      <c r="O886" s="4">
        <v>1.0</v>
      </c>
      <c r="P886" s="4">
        <v>0.4</v>
      </c>
      <c r="Q886" s="4" t="s">
        <v>32</v>
      </c>
      <c r="R886" s="4" t="s">
        <v>23</v>
      </c>
    </row>
    <row r="887" ht="15.75" customHeight="1">
      <c r="A887" s="4">
        <v>887.0</v>
      </c>
      <c r="B887" s="4" t="s">
        <v>1180</v>
      </c>
      <c r="C887" s="4" t="s">
        <v>19</v>
      </c>
      <c r="D887" s="4" t="s">
        <v>20</v>
      </c>
      <c r="E887" s="4" t="s">
        <v>21</v>
      </c>
      <c r="F887" s="4" t="s">
        <v>22</v>
      </c>
      <c r="G887" s="4">
        <v>5.5</v>
      </c>
      <c r="H887" s="4">
        <v>944.0</v>
      </c>
      <c r="I887" s="6">
        <v>3847.0</v>
      </c>
      <c r="J887" s="4">
        <v>1.7</v>
      </c>
      <c r="K887" s="7">
        <v>3249.0</v>
      </c>
      <c r="L887" s="4">
        <v>535000.0</v>
      </c>
      <c r="M887" s="8" t="str">
        <f t="shared" si="1"/>
        <v>Mid</v>
      </c>
      <c r="N887" s="4">
        <v>2180000.0</v>
      </c>
      <c r="O887" s="4">
        <v>222.0</v>
      </c>
      <c r="P887" s="4">
        <v>1.9</v>
      </c>
      <c r="Q887" s="4" t="s">
        <v>24</v>
      </c>
      <c r="R887" s="4" t="s">
        <v>29</v>
      </c>
    </row>
    <row r="888" ht="15.75" customHeight="1">
      <c r="A888" s="4">
        <v>888.0</v>
      </c>
      <c r="B888" s="4" t="s">
        <v>1181</v>
      </c>
      <c r="C888" s="4" t="s">
        <v>80</v>
      </c>
      <c r="D888" s="4" t="s">
        <v>20</v>
      </c>
      <c r="E888" s="4" t="s">
        <v>49</v>
      </c>
      <c r="F888" s="4" t="s">
        <v>85</v>
      </c>
      <c r="G888" s="4">
        <v>4.2</v>
      </c>
      <c r="H888" s="4">
        <v>947.0</v>
      </c>
      <c r="I888" s="6">
        <v>7344.0</v>
      </c>
      <c r="J888" s="4">
        <v>1.2</v>
      </c>
      <c r="K888" s="6">
        <v>809.0</v>
      </c>
      <c r="L888" s="4">
        <v>156000.0</v>
      </c>
      <c r="M888" s="8" t="str">
        <f t="shared" si="1"/>
        <v>Lower</v>
      </c>
      <c r="N888" s="4">
        <v>1210000.0</v>
      </c>
      <c r="O888" s="4">
        <v>18.0</v>
      </c>
      <c r="P888" s="4">
        <v>0.6</v>
      </c>
      <c r="Q888" s="4" t="s">
        <v>32</v>
      </c>
      <c r="R888" s="4" t="s">
        <v>40</v>
      </c>
    </row>
    <row r="889" ht="15.75" customHeight="1">
      <c r="A889" s="4">
        <v>889.0</v>
      </c>
      <c r="B889" s="4" t="s">
        <v>1182</v>
      </c>
      <c r="C889" s="4" t="s">
        <v>80</v>
      </c>
      <c r="D889" s="4" t="s">
        <v>20</v>
      </c>
      <c r="E889" s="4" t="s">
        <v>88</v>
      </c>
      <c r="G889" s="4">
        <v>19.9</v>
      </c>
      <c r="H889" s="4">
        <v>23.0</v>
      </c>
      <c r="I889" s="6">
        <v>0.0</v>
      </c>
      <c r="J889" s="4">
        <v>1.0</v>
      </c>
      <c r="K889" s="6">
        <v>140.0</v>
      </c>
      <c r="L889" s="4">
        <v>1500.0</v>
      </c>
      <c r="M889" s="8" t="str">
        <f t="shared" si="1"/>
        <v>Lower</v>
      </c>
      <c r="N889" s="4">
        <v>0.0</v>
      </c>
      <c r="O889" s="4">
        <v>1.0</v>
      </c>
      <c r="P889" s="4">
        <v>7.0</v>
      </c>
      <c r="Q889" s="4" t="s">
        <v>36</v>
      </c>
      <c r="R889" s="4" t="s">
        <v>32</v>
      </c>
    </row>
    <row r="890" ht="15.75" customHeight="1">
      <c r="A890" s="4">
        <v>890.0</v>
      </c>
      <c r="B890" s="4" t="s">
        <v>1183</v>
      </c>
      <c r="C890" s="4" t="s">
        <v>19</v>
      </c>
      <c r="D890" s="4" t="s">
        <v>20</v>
      </c>
      <c r="E890" s="4" t="s">
        <v>21</v>
      </c>
      <c r="F890" s="4" t="s">
        <v>907</v>
      </c>
      <c r="G890" s="4">
        <v>5.2</v>
      </c>
      <c r="H890" s="4">
        <v>351.0</v>
      </c>
      <c r="I890" s="6">
        <v>564.0</v>
      </c>
      <c r="J890" s="4">
        <v>1.3</v>
      </c>
      <c r="K890" s="7">
        <v>3044.0</v>
      </c>
      <c r="L890" s="4">
        <v>206000.0</v>
      </c>
      <c r="M890" s="8" t="str">
        <f t="shared" si="1"/>
        <v>Lower</v>
      </c>
      <c r="N890" s="4">
        <v>332000.0</v>
      </c>
      <c r="O890" s="4">
        <v>92.0</v>
      </c>
      <c r="P890" s="4">
        <v>4.0</v>
      </c>
      <c r="Q890" s="4" t="s">
        <v>40</v>
      </c>
      <c r="R890" s="4" t="s">
        <v>24</v>
      </c>
    </row>
    <row r="891" ht="15.75" customHeight="1">
      <c r="A891" s="4">
        <v>891.0</v>
      </c>
      <c r="B891" s="4" t="s">
        <v>1184</v>
      </c>
      <c r="C891" s="4" t="s">
        <v>19</v>
      </c>
      <c r="D891" s="4" t="s">
        <v>20</v>
      </c>
      <c r="E891" s="4" t="s">
        <v>46</v>
      </c>
      <c r="F891" s="4" t="s">
        <v>31</v>
      </c>
      <c r="G891" s="4">
        <v>5.2</v>
      </c>
      <c r="H891" s="4">
        <v>165.0</v>
      </c>
      <c r="I891" s="6">
        <v>9304.0</v>
      </c>
      <c r="J891" s="4">
        <v>1.0</v>
      </c>
      <c r="K891" s="7">
        <v>12035.0</v>
      </c>
      <c r="L891" s="4">
        <v>444000.0</v>
      </c>
      <c r="M891" s="8" t="str">
        <f t="shared" si="1"/>
        <v>Lower</v>
      </c>
      <c r="N891" s="4">
        <v>2.45E7</v>
      </c>
      <c r="O891" s="4">
        <v>37.0</v>
      </c>
      <c r="P891" s="4">
        <v>5.9</v>
      </c>
      <c r="Q891" s="4" t="s">
        <v>36</v>
      </c>
      <c r="R891" s="4" t="s">
        <v>28</v>
      </c>
    </row>
    <row r="892" ht="15.75" customHeight="1">
      <c r="A892" s="4">
        <v>892.0</v>
      </c>
      <c r="B892" s="4" t="s">
        <v>1185</v>
      </c>
      <c r="C892" s="4" t="s">
        <v>19</v>
      </c>
      <c r="D892" s="4" t="s">
        <v>20</v>
      </c>
      <c r="E892" s="4" t="s">
        <v>77</v>
      </c>
      <c r="F892" s="4" t="s">
        <v>62</v>
      </c>
      <c r="G892" s="4">
        <v>5.4</v>
      </c>
      <c r="H892" s="4">
        <v>480.0</v>
      </c>
      <c r="I892" s="6">
        <v>22626.0</v>
      </c>
      <c r="J892" s="4">
        <v>1.6</v>
      </c>
      <c r="K892" s="7">
        <v>8601.0</v>
      </c>
      <c r="L892" s="4">
        <v>1160000.0</v>
      </c>
      <c r="M892" s="8" t="str">
        <f t="shared" si="1"/>
        <v>Mid</v>
      </c>
      <c r="N892" s="4">
        <v>4.56E7</v>
      </c>
      <c r="O892" s="4">
        <v>243.0</v>
      </c>
      <c r="P892" s="4">
        <v>4.1</v>
      </c>
      <c r="Q892" s="4" t="s">
        <v>40</v>
      </c>
      <c r="R892" s="4" t="s">
        <v>28</v>
      </c>
    </row>
    <row r="893" ht="15.75" customHeight="1">
      <c r="A893" s="4">
        <v>893.0</v>
      </c>
      <c r="B893" s="4" t="s">
        <v>1186</v>
      </c>
      <c r="C893" s="4" t="s">
        <v>19</v>
      </c>
      <c r="D893" s="4" t="s">
        <v>20</v>
      </c>
      <c r="E893" s="4" t="s">
        <v>46</v>
      </c>
      <c r="F893" s="4" t="s">
        <v>423</v>
      </c>
      <c r="G893" s="4">
        <v>8.0</v>
      </c>
      <c r="H893" s="4">
        <v>163.0</v>
      </c>
      <c r="I893" s="6">
        <v>18924.0</v>
      </c>
      <c r="J893" s="4">
        <v>1.7</v>
      </c>
      <c r="K893" s="7">
        <v>19446.0</v>
      </c>
      <c r="L893" s="4">
        <v>426000.0</v>
      </c>
      <c r="M893" s="8" t="str">
        <f t="shared" si="1"/>
        <v>Lower</v>
      </c>
      <c r="N893" s="4">
        <v>4.41E7</v>
      </c>
      <c r="O893" s="4">
        <v>311.0</v>
      </c>
      <c r="P893" s="4">
        <v>6.2</v>
      </c>
      <c r="Q893" s="4" t="s">
        <v>24</v>
      </c>
      <c r="R893" s="4" t="s">
        <v>24</v>
      </c>
    </row>
    <row r="894" ht="15.75" customHeight="1">
      <c r="A894" s="4">
        <v>894.0</v>
      </c>
      <c r="B894" s="4" t="s">
        <v>1187</v>
      </c>
      <c r="C894" s="4" t="s">
        <v>199</v>
      </c>
      <c r="D894" s="4" t="s">
        <v>20</v>
      </c>
      <c r="E894" s="4" t="s">
        <v>69</v>
      </c>
      <c r="F894" s="4" t="s">
        <v>593</v>
      </c>
      <c r="G894" s="4">
        <v>4.4</v>
      </c>
      <c r="H894" s="4">
        <v>149.0</v>
      </c>
      <c r="I894" s="6">
        <v>5.89</v>
      </c>
      <c r="J894" s="4">
        <v>1.1</v>
      </c>
      <c r="K894" s="7">
        <v>5273.0</v>
      </c>
      <c r="L894" s="4">
        <v>202000.0</v>
      </c>
      <c r="M894" s="8" t="str">
        <f t="shared" si="1"/>
        <v>Lower</v>
      </c>
      <c r="N894" s="4">
        <v>7980000.0</v>
      </c>
      <c r="O894" s="4">
        <v>36.0</v>
      </c>
      <c r="P894" s="4">
        <v>4.3</v>
      </c>
      <c r="Q894" s="4" t="s">
        <v>24</v>
      </c>
      <c r="R894" s="4" t="s">
        <v>29</v>
      </c>
    </row>
    <row r="895" ht="15.75" customHeight="1">
      <c r="A895" s="4">
        <v>895.0</v>
      </c>
      <c r="B895" s="4" t="s">
        <v>1188</v>
      </c>
      <c r="C895" s="4" t="s">
        <v>61</v>
      </c>
      <c r="D895" s="4" t="s">
        <v>20</v>
      </c>
      <c r="E895" s="4" t="s">
        <v>59</v>
      </c>
      <c r="F895" s="4" t="s">
        <v>47</v>
      </c>
      <c r="G895" s="4">
        <v>7.2</v>
      </c>
      <c r="H895" s="4">
        <v>300.0</v>
      </c>
      <c r="I895" s="6">
        <v>7.0</v>
      </c>
      <c r="J895" s="4">
        <v>1.2</v>
      </c>
      <c r="K895" s="7">
        <v>2147.0</v>
      </c>
      <c r="L895" s="4">
        <v>98700.0</v>
      </c>
      <c r="M895" s="8" t="str">
        <f t="shared" si="1"/>
        <v>Lower</v>
      </c>
      <c r="N895" s="4">
        <v>19800.0</v>
      </c>
      <c r="O895" s="4">
        <v>45.0</v>
      </c>
      <c r="P895" s="4">
        <v>0.8</v>
      </c>
      <c r="Q895" s="4" t="s">
        <v>23</v>
      </c>
      <c r="R895" s="4" t="s">
        <v>28</v>
      </c>
    </row>
    <row r="896" ht="15.75" customHeight="1">
      <c r="A896" s="4">
        <v>896.0</v>
      </c>
      <c r="B896" s="4" t="s">
        <v>1189</v>
      </c>
      <c r="C896" s="4" t="s">
        <v>73</v>
      </c>
      <c r="D896" s="4" t="s">
        <v>20</v>
      </c>
      <c r="E896" s="4" t="s">
        <v>21</v>
      </c>
      <c r="F896" s="4" t="s">
        <v>593</v>
      </c>
      <c r="G896" s="4">
        <v>8.1</v>
      </c>
      <c r="H896" s="4">
        <v>388.0</v>
      </c>
      <c r="I896" s="6">
        <v>25354.0</v>
      </c>
      <c r="J896" s="4">
        <v>2.2</v>
      </c>
      <c r="K896" s="7">
        <v>8475.0</v>
      </c>
      <c r="L896" s="4">
        <v>408000.0</v>
      </c>
      <c r="M896" s="8" t="str">
        <f t="shared" si="1"/>
        <v>Lower</v>
      </c>
      <c r="N896" s="4">
        <v>2.66E7</v>
      </c>
      <c r="O896" s="4">
        <v>191.0</v>
      </c>
      <c r="P896" s="4">
        <v>5.6</v>
      </c>
      <c r="Q896" s="4" t="s">
        <v>23</v>
      </c>
      <c r="R896" s="4" t="s">
        <v>24</v>
      </c>
    </row>
    <row r="897" ht="15.75" customHeight="1">
      <c r="A897" s="4">
        <v>897.0</v>
      </c>
      <c r="B897" s="4" t="s">
        <v>1190</v>
      </c>
      <c r="C897" s="4" t="s">
        <v>56</v>
      </c>
      <c r="D897" s="4" t="s">
        <v>20</v>
      </c>
      <c r="E897" s="4" t="s">
        <v>638</v>
      </c>
      <c r="G897" s="4">
        <v>8.4</v>
      </c>
      <c r="H897" s="4">
        <v>184.0</v>
      </c>
      <c r="I897" s="6">
        <v>0.0</v>
      </c>
      <c r="J897" s="4">
        <v>1.0</v>
      </c>
      <c r="K897" s="6">
        <v>25.0</v>
      </c>
      <c r="L897" s="4">
        <v>553.0</v>
      </c>
      <c r="M897" s="8" t="str">
        <f t="shared" si="1"/>
        <v>Lower</v>
      </c>
      <c r="N897" s="4">
        <v>0.0</v>
      </c>
      <c r="O897" s="4">
        <v>1.0</v>
      </c>
      <c r="P897" s="4">
        <v>0.7</v>
      </c>
      <c r="Q897" s="4" t="s">
        <v>23</v>
      </c>
      <c r="R897" s="4" t="s">
        <v>24</v>
      </c>
    </row>
    <row r="898" ht="15.75" customHeight="1">
      <c r="A898" s="4">
        <v>898.0</v>
      </c>
      <c r="B898" s="4" t="s">
        <v>1191</v>
      </c>
      <c r="C898" s="4" t="s">
        <v>19</v>
      </c>
      <c r="D898" s="4" t="s">
        <v>20</v>
      </c>
      <c r="E898" s="4" t="s">
        <v>333</v>
      </c>
      <c r="F898" s="4" t="s">
        <v>69</v>
      </c>
      <c r="G898" s="4">
        <v>8.5</v>
      </c>
      <c r="H898" s="4">
        <v>245.0</v>
      </c>
      <c r="I898" s="6">
        <v>16.36</v>
      </c>
      <c r="J898" s="4">
        <v>1.3</v>
      </c>
      <c r="K898" s="7">
        <v>17639.0</v>
      </c>
      <c r="L898" s="4">
        <v>562000.0</v>
      </c>
      <c r="M898" s="8" t="str">
        <f t="shared" si="1"/>
        <v>Mid</v>
      </c>
      <c r="N898" s="4">
        <v>3.3E7</v>
      </c>
      <c r="O898" s="4">
        <v>179.0</v>
      </c>
      <c r="P898" s="4">
        <v>5.3</v>
      </c>
      <c r="Q898" s="4" t="s">
        <v>29</v>
      </c>
      <c r="R898" s="4" t="s">
        <v>24</v>
      </c>
    </row>
    <row r="899" ht="15.75" customHeight="1">
      <c r="A899" s="4">
        <v>899.0</v>
      </c>
      <c r="B899" s="4" t="s">
        <v>1192</v>
      </c>
      <c r="C899" s="4" t="s">
        <v>56</v>
      </c>
      <c r="D899" s="4" t="s">
        <v>20</v>
      </c>
      <c r="E899" s="4" t="s">
        <v>638</v>
      </c>
      <c r="G899" s="4">
        <v>5.0</v>
      </c>
      <c r="H899" s="4">
        <v>1.0</v>
      </c>
      <c r="I899" s="6">
        <v>0.0</v>
      </c>
      <c r="J899" s="4">
        <v>1.0</v>
      </c>
      <c r="K899" s="6">
        <v>5.0</v>
      </c>
      <c r="L899" s="4">
        <v>2.0</v>
      </c>
      <c r="M899" s="8" t="str">
        <f t="shared" si="1"/>
        <v>Lower</v>
      </c>
      <c r="N899" s="4">
        <v>0.0</v>
      </c>
      <c r="O899" s="4">
        <v>1.0</v>
      </c>
      <c r="P899" s="4">
        <v>0.2</v>
      </c>
      <c r="Q899" s="4" t="s">
        <v>28</v>
      </c>
      <c r="R899" s="4" t="s">
        <v>28</v>
      </c>
    </row>
    <row r="900" ht="15.75" customHeight="1">
      <c r="A900" s="4">
        <v>900.0</v>
      </c>
      <c r="B900" s="4" t="s">
        <v>1193</v>
      </c>
      <c r="C900" s="4" t="s">
        <v>39</v>
      </c>
      <c r="D900" s="4" t="s">
        <v>20</v>
      </c>
      <c r="E900" s="4" t="s">
        <v>21</v>
      </c>
      <c r="F900" s="4" t="s">
        <v>31</v>
      </c>
      <c r="G900" s="4">
        <v>3.6</v>
      </c>
      <c r="H900" s="4">
        <v>510.0</v>
      </c>
      <c r="I900" s="6">
        <v>17282.0</v>
      </c>
      <c r="J900" s="4">
        <v>2.0</v>
      </c>
      <c r="K900" s="7">
        <v>4982.0</v>
      </c>
      <c r="L900" s="4">
        <v>551000.0</v>
      </c>
      <c r="M900" s="8" t="str">
        <f t="shared" si="1"/>
        <v>Mid</v>
      </c>
      <c r="N900" s="4">
        <v>1.86E7</v>
      </c>
      <c r="O900" s="4">
        <v>138.0</v>
      </c>
      <c r="P900" s="4">
        <v>4.0</v>
      </c>
      <c r="Q900" s="4" t="s">
        <v>29</v>
      </c>
      <c r="R900" s="4" t="s">
        <v>36</v>
      </c>
    </row>
    <row r="901" ht="15.75" customHeight="1">
      <c r="A901" s="4">
        <v>901.0</v>
      </c>
      <c r="B901" s="4" t="s">
        <v>1194</v>
      </c>
      <c r="C901" s="4" t="s">
        <v>54</v>
      </c>
      <c r="D901" s="4" t="s">
        <v>20</v>
      </c>
      <c r="E901" s="4" t="s">
        <v>21</v>
      </c>
      <c r="F901" s="4" t="s">
        <v>276</v>
      </c>
      <c r="G901" s="4">
        <v>4.8</v>
      </c>
      <c r="H901" s="4">
        <v>212.0</v>
      </c>
      <c r="I901" s="6">
        <v>234.0</v>
      </c>
      <c r="J901" s="4">
        <v>1.5</v>
      </c>
      <c r="K901" s="7">
        <v>3821.0</v>
      </c>
      <c r="L901" s="4">
        <v>169000.0</v>
      </c>
      <c r="M901" s="8" t="str">
        <f t="shared" si="1"/>
        <v>Lower</v>
      </c>
      <c r="N901" s="4">
        <v>186000.0</v>
      </c>
      <c r="O901" s="4">
        <v>113.0</v>
      </c>
      <c r="P901" s="4">
        <v>2.3</v>
      </c>
      <c r="Q901" s="4" t="s">
        <v>40</v>
      </c>
      <c r="R901" s="4" t="s">
        <v>29</v>
      </c>
    </row>
    <row r="902" ht="15.75" customHeight="1">
      <c r="A902" s="4">
        <v>902.0</v>
      </c>
      <c r="B902" s="4" t="s">
        <v>1195</v>
      </c>
      <c r="C902" s="4" t="s">
        <v>54</v>
      </c>
      <c r="D902" s="4" t="s">
        <v>20</v>
      </c>
      <c r="E902" s="4" t="s">
        <v>119</v>
      </c>
      <c r="F902" s="4" t="s">
        <v>21</v>
      </c>
      <c r="G902" s="4">
        <v>5.6</v>
      </c>
      <c r="H902" s="4">
        <v>115.0</v>
      </c>
      <c r="I902" s="6">
        <v>47.88</v>
      </c>
      <c r="J902" s="4">
        <v>1.1</v>
      </c>
      <c r="K902" s="7">
        <v>3846.0</v>
      </c>
      <c r="L902" s="4">
        <v>85000.0</v>
      </c>
      <c r="M902" s="8" t="str">
        <f t="shared" si="1"/>
        <v>Lower</v>
      </c>
      <c r="N902" s="4">
        <v>3.51E7</v>
      </c>
      <c r="O902" s="4">
        <v>16.0</v>
      </c>
      <c r="P902" s="4">
        <v>3.3</v>
      </c>
      <c r="Q902" s="4" t="s">
        <v>24</v>
      </c>
      <c r="R902" s="4" t="s">
        <v>24</v>
      </c>
    </row>
    <row r="903" ht="15.75" customHeight="1">
      <c r="A903" s="4">
        <v>903.0</v>
      </c>
      <c r="B903" s="4" t="s">
        <v>1196</v>
      </c>
      <c r="C903" s="4" t="s">
        <v>80</v>
      </c>
      <c r="D903" s="4" t="s">
        <v>20</v>
      </c>
      <c r="E903" s="4" t="s">
        <v>47</v>
      </c>
      <c r="F903" s="4" t="s">
        <v>71</v>
      </c>
      <c r="G903" s="4">
        <v>3.3</v>
      </c>
      <c r="H903" s="4">
        <v>935.0</v>
      </c>
      <c r="I903" s="6">
        <v>2154.0</v>
      </c>
      <c r="J903" s="4">
        <v>1.0</v>
      </c>
      <c r="K903" s="6">
        <v>727.0</v>
      </c>
      <c r="L903" s="4">
        <v>187000.0</v>
      </c>
      <c r="M903" s="8" t="str">
        <f t="shared" si="1"/>
        <v>Lower</v>
      </c>
      <c r="N903" s="4">
        <v>431000.0</v>
      </c>
      <c r="O903" s="4">
        <v>2.0</v>
      </c>
      <c r="P903" s="4">
        <v>0.8</v>
      </c>
      <c r="Q903" s="4" t="s">
        <v>40</v>
      </c>
      <c r="R903" s="4" t="s">
        <v>29</v>
      </c>
    </row>
    <row r="904" ht="15.75" customHeight="1">
      <c r="A904" s="4">
        <v>904.0</v>
      </c>
      <c r="B904" s="4" t="s">
        <v>1197</v>
      </c>
      <c r="C904" s="4" t="s">
        <v>19</v>
      </c>
      <c r="D904" s="4" t="s">
        <v>20</v>
      </c>
      <c r="E904" s="4" t="s">
        <v>339</v>
      </c>
      <c r="F904" s="4" t="s">
        <v>414</v>
      </c>
      <c r="G904" s="4">
        <v>5.5</v>
      </c>
      <c r="H904" s="4">
        <v>95.0</v>
      </c>
      <c r="I904" s="6">
        <v>1811.0</v>
      </c>
      <c r="J904" s="4">
        <v>1.3</v>
      </c>
      <c r="K904" s="7">
        <v>9092.0</v>
      </c>
      <c r="L904" s="4">
        <v>177000.0</v>
      </c>
      <c r="M904" s="8" t="str">
        <f t="shared" si="1"/>
        <v>Lower</v>
      </c>
      <c r="N904" s="4">
        <v>3390000.0</v>
      </c>
      <c r="O904" s="4">
        <v>81.0</v>
      </c>
      <c r="P904" s="4">
        <v>4.2</v>
      </c>
      <c r="Q904" s="4" t="s">
        <v>28</v>
      </c>
      <c r="R904" s="4" t="s">
        <v>29</v>
      </c>
    </row>
    <row r="905" ht="15.75" customHeight="1">
      <c r="A905" s="4">
        <v>905.0</v>
      </c>
      <c r="B905" s="4" t="s">
        <v>1198</v>
      </c>
      <c r="C905" s="4" t="s">
        <v>56</v>
      </c>
      <c r="D905" s="4" t="s">
        <v>20</v>
      </c>
      <c r="E905" s="4" t="s">
        <v>57</v>
      </c>
      <c r="F905" s="4" t="s">
        <v>64</v>
      </c>
      <c r="G905" s="4">
        <v>5.8</v>
      </c>
      <c r="H905" s="4">
        <v>54.0</v>
      </c>
      <c r="I905" s="6">
        <v>12.38</v>
      </c>
      <c r="J905" s="4">
        <v>1.3</v>
      </c>
      <c r="K905" s="7">
        <v>12087.0</v>
      </c>
      <c r="L905" s="4">
        <v>491000.0</v>
      </c>
      <c r="M905" s="8" t="str">
        <f t="shared" si="1"/>
        <v>Lower</v>
      </c>
      <c r="N905" s="4">
        <v>1.21E8</v>
      </c>
      <c r="O905" s="4">
        <v>26.0</v>
      </c>
      <c r="P905" s="4">
        <v>5.3</v>
      </c>
      <c r="Q905" s="4" t="s">
        <v>32</v>
      </c>
      <c r="R905" s="4" t="s">
        <v>32</v>
      </c>
    </row>
    <row r="906" ht="15.75" customHeight="1">
      <c r="A906" s="4">
        <v>906.0</v>
      </c>
      <c r="B906" s="4" t="s">
        <v>1199</v>
      </c>
      <c r="C906" s="4" t="s">
        <v>39</v>
      </c>
      <c r="D906" s="4" t="s">
        <v>20</v>
      </c>
      <c r="E906" s="4" t="s">
        <v>176</v>
      </c>
      <c r="F906" s="4" t="s">
        <v>236</v>
      </c>
      <c r="G906" s="4">
        <v>4.1</v>
      </c>
      <c r="H906" s="4">
        <v>147.0</v>
      </c>
      <c r="I906" s="6">
        <v>536.0</v>
      </c>
      <c r="J906" s="4">
        <v>1.1</v>
      </c>
      <c r="K906" s="7">
        <v>5446.0</v>
      </c>
      <c r="L906" s="4">
        <v>202000.0</v>
      </c>
      <c r="M906" s="8" t="str">
        <f t="shared" si="1"/>
        <v>Lower</v>
      </c>
      <c r="N906" s="4">
        <v>737000.0</v>
      </c>
      <c r="O906" s="4">
        <v>17.0</v>
      </c>
      <c r="P906" s="4">
        <v>5.1</v>
      </c>
      <c r="Q906" s="4" t="s">
        <v>24</v>
      </c>
      <c r="R906" s="4" t="s">
        <v>29</v>
      </c>
    </row>
    <row r="907" ht="15.75" customHeight="1">
      <c r="A907" s="4">
        <v>907.0</v>
      </c>
      <c r="B907" s="4" t="s">
        <v>1200</v>
      </c>
      <c r="C907" s="4" t="s">
        <v>19</v>
      </c>
      <c r="D907" s="4" t="s">
        <v>20</v>
      </c>
      <c r="E907" s="4" t="s">
        <v>333</v>
      </c>
      <c r="F907" s="4" t="s">
        <v>334</v>
      </c>
      <c r="G907" s="4">
        <v>7.1</v>
      </c>
      <c r="H907" s="4">
        <v>200.0</v>
      </c>
      <c r="I907" s="6">
        <v>19406.0</v>
      </c>
      <c r="J907" s="4">
        <v>1.4</v>
      </c>
      <c r="K907" s="7">
        <v>10743.0</v>
      </c>
      <c r="L907" s="4">
        <v>1000000.0</v>
      </c>
      <c r="M907" s="8" t="str">
        <f t="shared" si="1"/>
        <v>Mid</v>
      </c>
      <c r="N907" s="4">
        <v>4.97E7</v>
      </c>
      <c r="O907" s="4">
        <v>243.0</v>
      </c>
      <c r="P907" s="4">
        <v>3.8</v>
      </c>
      <c r="Q907" s="4" t="s">
        <v>32</v>
      </c>
      <c r="R907" s="4" t="s">
        <v>28</v>
      </c>
    </row>
    <row r="908" ht="15.75" customHeight="1">
      <c r="A908" s="4">
        <v>908.0</v>
      </c>
      <c r="B908" s="4" t="s">
        <v>1201</v>
      </c>
      <c r="C908" s="4" t="s">
        <v>19</v>
      </c>
      <c r="D908" s="4" t="s">
        <v>20</v>
      </c>
      <c r="E908" s="4" t="s">
        <v>21</v>
      </c>
      <c r="F908" s="4" t="s">
        <v>42</v>
      </c>
      <c r="G908" s="4">
        <v>3.0</v>
      </c>
      <c r="H908" s="5">
        <v>2185.0</v>
      </c>
      <c r="I908" s="6">
        <v>11.87</v>
      </c>
      <c r="J908" s="4">
        <v>1.1</v>
      </c>
      <c r="K908" s="7">
        <v>1409.0</v>
      </c>
      <c r="L908" s="4">
        <v>739000.0</v>
      </c>
      <c r="M908" s="8" t="str">
        <f t="shared" si="1"/>
        <v>Mid</v>
      </c>
      <c r="N908" s="4">
        <v>4010000.0</v>
      </c>
      <c r="O908" s="4">
        <v>19.0</v>
      </c>
      <c r="P908" s="4">
        <v>1.9</v>
      </c>
      <c r="Q908" s="4" t="s">
        <v>24</v>
      </c>
      <c r="R908" s="4" t="s">
        <v>36</v>
      </c>
    </row>
    <row r="909" ht="15.75" customHeight="1">
      <c r="A909" s="4">
        <v>909.0</v>
      </c>
      <c r="B909" s="4" t="s">
        <v>1202</v>
      </c>
      <c r="C909" s="4" t="s">
        <v>19</v>
      </c>
      <c r="D909" s="4" t="s">
        <v>20</v>
      </c>
      <c r="E909" s="4" t="s">
        <v>21</v>
      </c>
      <c r="F909" s="4" t="s">
        <v>1203</v>
      </c>
      <c r="G909" s="4">
        <v>4.3</v>
      </c>
      <c r="H909" s="4">
        <v>121.0</v>
      </c>
      <c r="I909" s="6">
        <v>6.99</v>
      </c>
      <c r="J909" s="4">
        <v>1.8</v>
      </c>
      <c r="K909" s="7">
        <v>10558.0</v>
      </c>
      <c r="L909" s="4">
        <v>596000.0</v>
      </c>
      <c r="M909" s="8" t="str">
        <f t="shared" si="1"/>
        <v>Mid</v>
      </c>
      <c r="N909" s="4">
        <v>1.88E7</v>
      </c>
      <c r="O909" s="4">
        <v>905.0</v>
      </c>
      <c r="P909" s="4">
        <v>6.2</v>
      </c>
      <c r="Q909" s="4" t="s">
        <v>40</v>
      </c>
      <c r="R909" s="4" t="s">
        <v>29</v>
      </c>
    </row>
    <row r="910" ht="15.75" customHeight="1">
      <c r="A910" s="4">
        <v>910.0</v>
      </c>
      <c r="B910" s="4" t="s">
        <v>1204</v>
      </c>
      <c r="C910" s="4" t="s">
        <v>19</v>
      </c>
      <c r="D910" s="4" t="s">
        <v>20</v>
      </c>
      <c r="E910" s="4" t="s">
        <v>333</v>
      </c>
      <c r="F910" s="4" t="s">
        <v>1205</v>
      </c>
      <c r="G910" s="4">
        <v>9.6</v>
      </c>
      <c r="H910" s="4">
        <v>299.0</v>
      </c>
      <c r="I910" s="6">
        <v>17498.0</v>
      </c>
      <c r="J910" s="4">
        <v>1.3</v>
      </c>
      <c r="K910" s="7">
        <v>21684.0</v>
      </c>
      <c r="L910" s="4">
        <v>534000.0</v>
      </c>
      <c r="M910" s="8" t="str">
        <f t="shared" si="1"/>
        <v>Mid</v>
      </c>
      <c r="N910" s="4">
        <v>3.12E7</v>
      </c>
      <c r="O910" s="4">
        <v>210.0</v>
      </c>
      <c r="P910" s="4">
        <v>5.8</v>
      </c>
      <c r="Q910" s="4" t="s">
        <v>40</v>
      </c>
      <c r="R910" s="4" t="s">
        <v>24</v>
      </c>
    </row>
    <row r="911" ht="15.75" customHeight="1">
      <c r="A911" s="4">
        <v>911.0</v>
      </c>
      <c r="B911" s="4" t="s">
        <v>1206</v>
      </c>
      <c r="C911" s="4" t="s">
        <v>19</v>
      </c>
      <c r="D911" s="4" t="s">
        <v>20</v>
      </c>
      <c r="E911" s="4" t="s">
        <v>567</v>
      </c>
      <c r="F911" s="4" t="s">
        <v>21</v>
      </c>
      <c r="G911" s="4">
        <v>4.6</v>
      </c>
      <c r="H911" s="4">
        <v>431.0</v>
      </c>
      <c r="I911" s="6">
        <v>5482.0</v>
      </c>
      <c r="J911" s="4">
        <v>1.4</v>
      </c>
      <c r="K911" s="7">
        <v>4711.0</v>
      </c>
      <c r="L911" s="4">
        <v>418000.0</v>
      </c>
      <c r="M911" s="8" t="str">
        <f t="shared" si="1"/>
        <v>Lower</v>
      </c>
      <c r="N911" s="4">
        <v>5310000.0</v>
      </c>
      <c r="O911" s="4">
        <v>277.0</v>
      </c>
      <c r="P911" s="4">
        <v>2.8</v>
      </c>
      <c r="Q911" s="4" t="s">
        <v>24</v>
      </c>
      <c r="R911" s="4" t="s">
        <v>29</v>
      </c>
    </row>
    <row r="912" ht="15.75" customHeight="1">
      <c r="A912" s="4">
        <v>912.0</v>
      </c>
      <c r="B912" s="4" t="s">
        <v>1207</v>
      </c>
      <c r="C912" s="4" t="s">
        <v>19</v>
      </c>
      <c r="D912" s="4" t="s">
        <v>51</v>
      </c>
      <c r="E912" s="4" t="s">
        <v>46</v>
      </c>
      <c r="F912" s="4" t="s">
        <v>423</v>
      </c>
      <c r="G912" s="4">
        <v>19.4</v>
      </c>
      <c r="H912" s="5">
        <v>3375.0</v>
      </c>
      <c r="I912" s="6">
        <v>249671.0</v>
      </c>
      <c r="J912" s="4">
        <v>1.0</v>
      </c>
      <c r="K912" s="7">
        <v>2701.0</v>
      </c>
      <c r="L912" s="4">
        <v>326000.0</v>
      </c>
      <c r="M912" s="8" t="str">
        <f t="shared" si="1"/>
        <v>Lower</v>
      </c>
      <c r="N912" s="4">
        <v>2.32E7</v>
      </c>
      <c r="O912" s="4">
        <v>5.0</v>
      </c>
      <c r="P912" s="4">
        <v>0.7</v>
      </c>
      <c r="Q912" s="4" t="s">
        <v>23</v>
      </c>
      <c r="R912" s="4" t="s">
        <v>24</v>
      </c>
    </row>
    <row r="913" ht="15.75" customHeight="1">
      <c r="A913" s="4">
        <v>913.0</v>
      </c>
      <c r="B913" s="4" t="s">
        <v>1208</v>
      </c>
      <c r="C913" s="4" t="s">
        <v>39</v>
      </c>
      <c r="D913" s="4" t="s">
        <v>20</v>
      </c>
      <c r="E913" s="4" t="s">
        <v>31</v>
      </c>
      <c r="F913" s="4" t="s">
        <v>126</v>
      </c>
      <c r="G913" s="4">
        <v>5.1</v>
      </c>
      <c r="H913" s="4">
        <v>300.0</v>
      </c>
      <c r="I913" s="6">
        <v>19596.0</v>
      </c>
      <c r="J913" s="4">
        <v>1.4</v>
      </c>
      <c r="K913" s="7">
        <v>8224.0</v>
      </c>
      <c r="L913" s="4">
        <v>452000.0</v>
      </c>
      <c r="M913" s="8" t="str">
        <f t="shared" si="1"/>
        <v>Lower</v>
      </c>
      <c r="N913" s="4">
        <v>2.93E7</v>
      </c>
      <c r="O913" s="4">
        <v>89.0</v>
      </c>
      <c r="P913" s="4">
        <v>4.1</v>
      </c>
      <c r="Q913" s="4" t="s">
        <v>40</v>
      </c>
      <c r="R913" s="4" t="s">
        <v>40</v>
      </c>
    </row>
    <row r="914" ht="15.75" customHeight="1">
      <c r="A914" s="4">
        <v>914.0</v>
      </c>
      <c r="B914" s="4" t="s">
        <v>1209</v>
      </c>
      <c r="C914" s="4" t="s">
        <v>39</v>
      </c>
      <c r="D914" s="4" t="s">
        <v>20</v>
      </c>
      <c r="E914" s="4" t="s">
        <v>21</v>
      </c>
      <c r="F914" s="4" t="s">
        <v>46</v>
      </c>
      <c r="G914" s="4">
        <v>6.0</v>
      </c>
      <c r="H914" s="4">
        <v>601.0</v>
      </c>
      <c r="I914" s="6">
        <v>7758.0</v>
      </c>
      <c r="J914" s="4">
        <v>2.0</v>
      </c>
      <c r="K914" s="7">
        <v>5288.0</v>
      </c>
      <c r="L914" s="4">
        <v>517000.0</v>
      </c>
      <c r="M914" s="8" t="str">
        <f t="shared" si="1"/>
        <v>Mid</v>
      </c>
      <c r="N914" s="4">
        <v>6670000.0</v>
      </c>
      <c r="O914" s="4">
        <v>237.0</v>
      </c>
      <c r="P914" s="4">
        <v>4.5</v>
      </c>
      <c r="Q914" s="4" t="s">
        <v>29</v>
      </c>
      <c r="R914" s="4" t="s">
        <v>24</v>
      </c>
    </row>
    <row r="915" ht="15.75" customHeight="1">
      <c r="A915" s="4">
        <v>915.0</v>
      </c>
      <c r="B915" s="4" t="s">
        <v>1210</v>
      </c>
      <c r="C915" s="4" t="s">
        <v>19</v>
      </c>
      <c r="D915" s="4" t="s">
        <v>20</v>
      </c>
      <c r="E915" s="4" t="s">
        <v>135</v>
      </c>
      <c r="F915" s="4" t="s">
        <v>71</v>
      </c>
      <c r="G915" s="4">
        <v>4.7</v>
      </c>
      <c r="H915" s="4">
        <v>559.0</v>
      </c>
      <c r="I915" s="6">
        <v>0.0</v>
      </c>
      <c r="J915" s="4">
        <v>2.0</v>
      </c>
      <c r="K915" s="6">
        <v>9.0</v>
      </c>
      <c r="L915" s="4">
        <v>1200.0</v>
      </c>
      <c r="M915" s="8" t="str">
        <f t="shared" si="1"/>
        <v>Lower</v>
      </c>
      <c r="N915" s="4">
        <v>0.0</v>
      </c>
      <c r="O915" s="4">
        <v>3.0</v>
      </c>
      <c r="P915" s="4">
        <v>0.1</v>
      </c>
      <c r="Q915" s="4" t="s">
        <v>32</v>
      </c>
      <c r="R915" s="4" t="s">
        <v>32</v>
      </c>
    </row>
    <row r="916" ht="15.75" customHeight="1">
      <c r="A916" s="4">
        <v>916.0</v>
      </c>
      <c r="B916" s="4" t="s">
        <v>1211</v>
      </c>
      <c r="C916" s="4" t="s">
        <v>19</v>
      </c>
      <c r="D916" s="4" t="s">
        <v>20</v>
      </c>
      <c r="E916" s="4" t="s">
        <v>49</v>
      </c>
      <c r="F916" s="4" t="s">
        <v>108</v>
      </c>
      <c r="G916" s="4">
        <v>3.1</v>
      </c>
      <c r="H916" s="4">
        <v>245.0</v>
      </c>
      <c r="I916" s="6">
        <v>235.0</v>
      </c>
      <c r="J916" s="4">
        <v>1.1</v>
      </c>
      <c r="K916" s="7">
        <v>1518.0</v>
      </c>
      <c r="L916" s="4">
        <v>115000.0</v>
      </c>
      <c r="M916" s="8" t="str">
        <f t="shared" si="1"/>
        <v>Lower</v>
      </c>
      <c r="N916" s="4">
        <v>110000.0</v>
      </c>
      <c r="O916" s="4">
        <v>7.0</v>
      </c>
      <c r="P916" s="4">
        <v>2.1</v>
      </c>
      <c r="Q916" s="4" t="s">
        <v>40</v>
      </c>
      <c r="R916" s="4" t="s">
        <v>29</v>
      </c>
    </row>
    <row r="917" ht="15.75" customHeight="1">
      <c r="A917" s="4">
        <v>917.0</v>
      </c>
      <c r="B917" s="4" t="s">
        <v>1212</v>
      </c>
      <c r="C917" s="4" t="s">
        <v>39</v>
      </c>
      <c r="D917" s="4" t="s">
        <v>20</v>
      </c>
      <c r="E917" s="4" t="s">
        <v>675</v>
      </c>
      <c r="F917" s="4" t="s">
        <v>21</v>
      </c>
      <c r="G917" s="4">
        <v>4.8</v>
      </c>
      <c r="H917" s="4">
        <v>346.0</v>
      </c>
      <c r="I917" s="6">
        <v>4528.0</v>
      </c>
      <c r="J917" s="4">
        <v>1.7</v>
      </c>
      <c r="K917" s="7">
        <v>5019.0</v>
      </c>
      <c r="L917" s="4">
        <v>410000.0</v>
      </c>
      <c r="M917" s="8" t="str">
        <f t="shared" si="1"/>
        <v>Lower</v>
      </c>
      <c r="N917" s="4">
        <v>5360000.0</v>
      </c>
      <c r="O917" s="4">
        <v>55.0</v>
      </c>
      <c r="P917" s="4">
        <v>5.0</v>
      </c>
      <c r="Q917" s="4" t="s">
        <v>32</v>
      </c>
      <c r="R917" s="4" t="s">
        <v>36</v>
      </c>
    </row>
    <row r="918" ht="15.75" customHeight="1">
      <c r="A918" s="4">
        <v>918.0</v>
      </c>
      <c r="B918" s="4" t="s">
        <v>1213</v>
      </c>
      <c r="C918" s="4" t="s">
        <v>61</v>
      </c>
      <c r="D918" s="4" t="s">
        <v>20</v>
      </c>
      <c r="E918" s="4" t="s">
        <v>126</v>
      </c>
      <c r="F918" s="4" t="s">
        <v>59</v>
      </c>
      <c r="G918" s="4">
        <v>6.8</v>
      </c>
      <c r="H918" s="4">
        <v>32.0</v>
      </c>
      <c r="I918" s="6">
        <v>923.0</v>
      </c>
      <c r="J918" s="4">
        <v>1.1</v>
      </c>
      <c r="K918" s="7">
        <v>7798.0</v>
      </c>
      <c r="L918" s="4">
        <v>40300.0</v>
      </c>
      <c r="M918" s="8" t="str">
        <f t="shared" si="1"/>
        <v>Lower</v>
      </c>
      <c r="N918" s="4">
        <v>1160000.0</v>
      </c>
      <c r="O918" s="4">
        <v>30.0</v>
      </c>
      <c r="P918" s="4">
        <v>5.3</v>
      </c>
      <c r="Q918" s="4" t="s">
        <v>29</v>
      </c>
      <c r="R918" s="4" t="s">
        <v>24</v>
      </c>
    </row>
    <row r="919" ht="15.75" customHeight="1">
      <c r="A919" s="4">
        <v>919.0</v>
      </c>
      <c r="B919" s="4" t="s">
        <v>1214</v>
      </c>
      <c r="C919" s="4" t="s">
        <v>19</v>
      </c>
      <c r="D919" s="4" t="s">
        <v>20</v>
      </c>
      <c r="E919" s="4" t="s">
        <v>131</v>
      </c>
      <c r="F919" s="4" t="s">
        <v>1215</v>
      </c>
      <c r="G919" s="4">
        <v>2.7</v>
      </c>
      <c r="H919" s="4">
        <v>494.0</v>
      </c>
      <c r="I919" s="6">
        <v>4.0</v>
      </c>
      <c r="J919" s="4">
        <v>1.0</v>
      </c>
      <c r="K919" s="6">
        <v>113.0</v>
      </c>
      <c r="L919" s="4">
        <v>19800.0</v>
      </c>
      <c r="M919" s="8" t="str">
        <f t="shared" si="1"/>
        <v>Lower</v>
      </c>
      <c r="N919" s="4">
        <v>333.0</v>
      </c>
      <c r="O919" s="4">
        <v>4.0</v>
      </c>
      <c r="P919" s="4">
        <v>0.1</v>
      </c>
      <c r="Q919" s="4" t="s">
        <v>36</v>
      </c>
      <c r="R919" s="4" t="s">
        <v>29</v>
      </c>
    </row>
    <row r="920" ht="15.75" customHeight="1">
      <c r="A920" s="4">
        <v>920.0</v>
      </c>
      <c r="B920" s="4" t="s">
        <v>1216</v>
      </c>
      <c r="C920" s="4" t="s">
        <v>19</v>
      </c>
      <c r="D920" s="4" t="s">
        <v>20</v>
      </c>
      <c r="E920" s="4" t="s">
        <v>49</v>
      </c>
      <c r="F920" s="4" t="s">
        <v>21</v>
      </c>
      <c r="G920" s="4">
        <v>4.4</v>
      </c>
      <c r="H920" s="4">
        <v>604.0</v>
      </c>
      <c r="I920" s="6">
        <v>0.0</v>
      </c>
      <c r="J920" s="4">
        <v>1.8</v>
      </c>
      <c r="K920" s="6">
        <v>96.0</v>
      </c>
      <c r="L920" s="4">
        <v>14200.0</v>
      </c>
      <c r="M920" s="8" t="str">
        <f t="shared" si="1"/>
        <v>Lower</v>
      </c>
      <c r="N920" s="4">
        <v>0.0</v>
      </c>
      <c r="O920" s="4">
        <v>8.0</v>
      </c>
      <c r="P920" s="4">
        <v>2.7</v>
      </c>
      <c r="Q920" s="4" t="s">
        <v>23</v>
      </c>
      <c r="R920" s="4" t="s">
        <v>24</v>
      </c>
    </row>
    <row r="921" ht="15.75" customHeight="1">
      <c r="A921" s="4">
        <v>921.0</v>
      </c>
      <c r="B921" s="4" t="s">
        <v>1217</v>
      </c>
      <c r="C921" s="4" t="s">
        <v>19</v>
      </c>
      <c r="D921" s="4" t="s">
        <v>20</v>
      </c>
      <c r="E921" s="4" t="s">
        <v>31</v>
      </c>
      <c r="F921" s="4" t="s">
        <v>47</v>
      </c>
      <c r="G921" s="4">
        <v>5.2</v>
      </c>
      <c r="H921" s="4">
        <v>477.0</v>
      </c>
      <c r="I921" s="6">
        <v>25425.0</v>
      </c>
      <c r="J921" s="4">
        <v>1.9</v>
      </c>
      <c r="K921" s="7">
        <v>11422.0</v>
      </c>
      <c r="L921" s="4">
        <v>996000.0</v>
      </c>
      <c r="M921" s="8" t="str">
        <f t="shared" si="1"/>
        <v>Mid</v>
      </c>
      <c r="N921" s="4">
        <v>5.11E7</v>
      </c>
      <c r="O921" s="4">
        <v>263.0</v>
      </c>
      <c r="P921" s="4">
        <v>5.6</v>
      </c>
      <c r="Q921" s="4" t="s">
        <v>32</v>
      </c>
      <c r="R921" s="4" t="s">
        <v>29</v>
      </c>
    </row>
    <row r="922" ht="15.75" customHeight="1">
      <c r="A922" s="4">
        <v>922.0</v>
      </c>
      <c r="B922" s="4" t="s">
        <v>1218</v>
      </c>
      <c r="C922" s="4" t="s">
        <v>100</v>
      </c>
      <c r="D922" s="4" t="s">
        <v>20</v>
      </c>
      <c r="E922" s="4" t="s">
        <v>21</v>
      </c>
      <c r="F922" s="4" t="s">
        <v>561</v>
      </c>
      <c r="G922" s="4">
        <v>3.1</v>
      </c>
      <c r="H922" s="4">
        <v>438.0</v>
      </c>
      <c r="I922" s="6">
        <v>4588.0</v>
      </c>
      <c r="J922" s="4">
        <v>1.8</v>
      </c>
      <c r="K922" s="7">
        <v>2284.0</v>
      </c>
      <c r="L922" s="4">
        <v>257000.0</v>
      </c>
      <c r="M922" s="8" t="str">
        <f t="shared" si="1"/>
        <v>Lower</v>
      </c>
      <c r="N922" s="4">
        <v>2650000.0</v>
      </c>
      <c r="O922" s="4">
        <v>190.0</v>
      </c>
      <c r="P922" s="4">
        <v>2.0</v>
      </c>
      <c r="Q922" s="4" t="s">
        <v>24</v>
      </c>
      <c r="R922" s="4" t="s">
        <v>36</v>
      </c>
    </row>
    <row r="923" ht="15.75" customHeight="1">
      <c r="A923" s="4">
        <v>923.0</v>
      </c>
      <c r="B923" s="4" t="s">
        <v>1219</v>
      </c>
      <c r="C923" s="4" t="s">
        <v>54</v>
      </c>
      <c r="D923" s="4" t="s">
        <v>20</v>
      </c>
      <c r="E923" s="4" t="s">
        <v>901</v>
      </c>
      <c r="F923" s="4" t="s">
        <v>902</v>
      </c>
      <c r="G923" s="4">
        <v>5.2</v>
      </c>
      <c r="H923" s="4">
        <v>112.0</v>
      </c>
      <c r="I923" s="6">
        <v>19253.0</v>
      </c>
      <c r="J923" s="4">
        <v>1.4</v>
      </c>
      <c r="K923" s="7">
        <v>8879.0</v>
      </c>
      <c r="L923" s="4">
        <v>223000.0</v>
      </c>
      <c r="M923" s="8" t="str">
        <f t="shared" si="1"/>
        <v>Lower</v>
      </c>
      <c r="N923" s="4">
        <v>3.76E7</v>
      </c>
      <c r="O923" s="4">
        <v>114.0</v>
      </c>
      <c r="P923" s="4">
        <v>4.4</v>
      </c>
      <c r="Q923" s="4" t="s">
        <v>23</v>
      </c>
      <c r="R923" s="4" t="s">
        <v>23</v>
      </c>
    </row>
    <row r="924" ht="15.75" customHeight="1">
      <c r="A924" s="4">
        <v>924.0</v>
      </c>
      <c r="B924" s="4" t="s">
        <v>1220</v>
      </c>
      <c r="C924" s="4" t="s">
        <v>19</v>
      </c>
      <c r="D924" s="4" t="s">
        <v>20</v>
      </c>
      <c r="E924" s="4" t="s">
        <v>31</v>
      </c>
      <c r="F924" s="4" t="s">
        <v>42</v>
      </c>
      <c r="G924" s="4">
        <v>4.8</v>
      </c>
      <c r="H924" s="4">
        <v>372.0</v>
      </c>
      <c r="I924" s="6">
        <v>622.0</v>
      </c>
      <c r="J924" s="4">
        <v>1.0</v>
      </c>
      <c r="K924" s="7">
        <v>6551.0</v>
      </c>
      <c r="L924" s="4">
        <v>505000.0</v>
      </c>
      <c r="M924" s="8" t="str">
        <f t="shared" si="1"/>
        <v>Mid</v>
      </c>
      <c r="N924" s="4">
        <v>842000.0</v>
      </c>
      <c r="O924" s="4">
        <v>11.0</v>
      </c>
      <c r="P924" s="4">
        <v>4.2</v>
      </c>
      <c r="Q924" s="4" t="s">
        <v>32</v>
      </c>
      <c r="R924" s="4" t="s">
        <v>24</v>
      </c>
    </row>
    <row r="925" ht="15.75" customHeight="1">
      <c r="A925" s="4">
        <v>925.0</v>
      </c>
      <c r="B925" s="4" t="s">
        <v>1221</v>
      </c>
      <c r="C925" s="4" t="s">
        <v>56</v>
      </c>
      <c r="D925" s="4" t="s">
        <v>20</v>
      </c>
      <c r="E925" s="4" t="s">
        <v>638</v>
      </c>
      <c r="G925" s="4">
        <v>6.8</v>
      </c>
      <c r="H925" s="4">
        <v>1.0</v>
      </c>
      <c r="I925" s="6">
        <v>0.0</v>
      </c>
      <c r="J925" s="4">
        <v>1.0</v>
      </c>
      <c r="K925" s="6">
        <v>7.0</v>
      </c>
      <c r="L925" s="4">
        <v>1.0</v>
      </c>
      <c r="M925" s="8" t="str">
        <f t="shared" si="1"/>
        <v>Lower</v>
      </c>
      <c r="N925" s="4">
        <v>0.0</v>
      </c>
      <c r="O925" s="4">
        <v>1.0</v>
      </c>
      <c r="P925" s="4">
        <v>1.0</v>
      </c>
      <c r="Q925" s="4" t="s">
        <v>28</v>
      </c>
      <c r="R925" s="4" t="s">
        <v>28</v>
      </c>
    </row>
    <row r="926" ht="15.75" customHeight="1">
      <c r="A926" s="4">
        <v>926.0</v>
      </c>
      <c r="B926" s="4" t="s">
        <v>1222</v>
      </c>
      <c r="C926" s="4" t="s">
        <v>19</v>
      </c>
      <c r="D926" s="4" t="s">
        <v>20</v>
      </c>
      <c r="E926" s="4" t="s">
        <v>414</v>
      </c>
      <c r="F926" s="4" t="s">
        <v>1014</v>
      </c>
      <c r="G926" s="4">
        <v>4.3</v>
      </c>
      <c r="H926" s="4">
        <v>431.0</v>
      </c>
      <c r="I926" s="6">
        <v>5203.0</v>
      </c>
      <c r="J926" s="4">
        <v>1.1</v>
      </c>
      <c r="K926" s="7">
        <v>3945.0</v>
      </c>
      <c r="L926" s="4">
        <v>358000.0</v>
      </c>
      <c r="M926" s="8" t="str">
        <f t="shared" si="1"/>
        <v>Lower</v>
      </c>
      <c r="N926" s="4">
        <v>4340000.0</v>
      </c>
      <c r="O926" s="4">
        <v>37.0</v>
      </c>
      <c r="P926" s="4">
        <v>2.4</v>
      </c>
      <c r="Q926" s="4" t="s">
        <v>23</v>
      </c>
      <c r="R926" s="4" t="s">
        <v>32</v>
      </c>
    </row>
    <row r="927" ht="15.75" customHeight="1">
      <c r="A927" s="4">
        <v>927.0</v>
      </c>
      <c r="B927" s="4" t="s">
        <v>1223</v>
      </c>
      <c r="C927" s="4" t="s">
        <v>19</v>
      </c>
      <c r="D927" s="4" t="s">
        <v>20</v>
      </c>
      <c r="E927" s="4" t="s">
        <v>21</v>
      </c>
      <c r="F927" s="4" t="s">
        <v>414</v>
      </c>
      <c r="G927" s="4">
        <v>4.8</v>
      </c>
      <c r="H927" s="4">
        <v>211.0</v>
      </c>
      <c r="I927" s="6">
        <v>4232.0</v>
      </c>
      <c r="J927" s="4">
        <v>2.4</v>
      </c>
      <c r="K927" s="7">
        <v>8179.0</v>
      </c>
      <c r="L927" s="4">
        <v>476000.0</v>
      </c>
      <c r="M927" s="8" t="str">
        <f t="shared" si="1"/>
        <v>Lower</v>
      </c>
      <c r="N927" s="4">
        <v>1.02E7</v>
      </c>
      <c r="O927" s="4">
        <v>497.0</v>
      </c>
      <c r="P927" s="4">
        <v>5.8</v>
      </c>
      <c r="Q927" s="4" t="s">
        <v>32</v>
      </c>
      <c r="R927" s="4" t="s">
        <v>40</v>
      </c>
    </row>
    <row r="928" ht="15.75" customHeight="1">
      <c r="A928" s="4">
        <v>928.0</v>
      </c>
      <c r="B928" s="4" t="s">
        <v>1224</v>
      </c>
      <c r="C928" s="4" t="s">
        <v>19</v>
      </c>
      <c r="D928" s="4" t="s">
        <v>20</v>
      </c>
      <c r="E928" s="4" t="s">
        <v>95</v>
      </c>
      <c r="F928" s="4" t="s">
        <v>21</v>
      </c>
      <c r="G928" s="4">
        <v>7.1</v>
      </c>
      <c r="H928" s="4">
        <v>217.0</v>
      </c>
      <c r="I928" s="6">
        <v>3374.0</v>
      </c>
      <c r="J928" s="4">
        <v>1.3</v>
      </c>
      <c r="K928" s="6">
        <v>9.21</v>
      </c>
      <c r="L928" s="4">
        <v>293000.0</v>
      </c>
      <c r="M928" s="8" t="str">
        <f t="shared" si="1"/>
        <v>Lower</v>
      </c>
      <c r="N928" s="4">
        <v>4550000.0</v>
      </c>
      <c r="O928" s="4">
        <v>58.0</v>
      </c>
      <c r="P928" s="4">
        <v>4.5</v>
      </c>
      <c r="Q928" s="4" t="s">
        <v>28</v>
      </c>
      <c r="R928" s="4" t="s">
        <v>36</v>
      </c>
    </row>
    <row r="929" ht="15.75" customHeight="1">
      <c r="A929" s="4">
        <v>929.0</v>
      </c>
      <c r="B929" s="4" t="s">
        <v>1225</v>
      </c>
      <c r="C929" s="4" t="s">
        <v>19</v>
      </c>
      <c r="D929" s="4" t="s">
        <v>20</v>
      </c>
      <c r="E929" s="4" t="s">
        <v>59</v>
      </c>
      <c r="F929" s="4" t="s">
        <v>21</v>
      </c>
      <c r="G929" s="4">
        <v>1.8</v>
      </c>
      <c r="H929" s="4">
        <v>223.0</v>
      </c>
      <c r="I929" s="6">
        <v>165.0</v>
      </c>
      <c r="J929" s="4">
        <v>1.0</v>
      </c>
      <c r="K929" s="7">
        <v>1391.0</v>
      </c>
      <c r="L929" s="4">
        <v>144000.0</v>
      </c>
      <c r="M929" s="8" t="str">
        <f t="shared" si="1"/>
        <v>Lower</v>
      </c>
      <c r="N929" s="4">
        <v>107000.0</v>
      </c>
      <c r="O929" s="4">
        <v>7.0</v>
      </c>
      <c r="P929" s="4">
        <v>2.7</v>
      </c>
      <c r="Q929" s="4" t="s">
        <v>36</v>
      </c>
      <c r="R929" s="4" t="s">
        <v>29</v>
      </c>
    </row>
    <row r="930" ht="15.75" customHeight="1">
      <c r="A930" s="4">
        <v>930.0</v>
      </c>
      <c r="B930" s="4" t="s">
        <v>1226</v>
      </c>
      <c r="C930" s="4" t="s">
        <v>45</v>
      </c>
      <c r="D930" s="4" t="s">
        <v>20</v>
      </c>
      <c r="E930" s="4" t="s">
        <v>31</v>
      </c>
      <c r="F930" s="4" t="s">
        <v>1227</v>
      </c>
      <c r="G930" s="4">
        <v>6.0</v>
      </c>
      <c r="H930" s="4">
        <v>215.0</v>
      </c>
      <c r="I930" s="6">
        <v>392.0</v>
      </c>
      <c r="J930" s="4">
        <v>1.4</v>
      </c>
      <c r="K930" s="7">
        <v>2769.0</v>
      </c>
      <c r="L930" s="4">
        <v>119000.0</v>
      </c>
      <c r="M930" s="8" t="str">
        <f t="shared" si="1"/>
        <v>Lower</v>
      </c>
      <c r="N930" s="4">
        <v>281000.0</v>
      </c>
      <c r="O930" s="4">
        <v>48.0</v>
      </c>
      <c r="P930" s="4">
        <v>1.2</v>
      </c>
      <c r="Q930" s="4" t="s">
        <v>36</v>
      </c>
      <c r="R930" s="4" t="s">
        <v>36</v>
      </c>
    </row>
    <row r="931" ht="15.75" customHeight="1">
      <c r="A931" s="4">
        <v>931.0</v>
      </c>
      <c r="B931" s="4" t="s">
        <v>1228</v>
      </c>
      <c r="C931" s="4" t="s">
        <v>19</v>
      </c>
      <c r="D931" s="4" t="s">
        <v>20</v>
      </c>
      <c r="E931" s="4" t="s">
        <v>21</v>
      </c>
      <c r="F931" s="4" t="s">
        <v>62</v>
      </c>
      <c r="G931" s="4">
        <v>5.2</v>
      </c>
      <c r="H931" s="4">
        <v>693.0</v>
      </c>
      <c r="I931" s="6">
        <v>39.97</v>
      </c>
      <c r="J931" s="4">
        <v>2.1</v>
      </c>
      <c r="K931" s="7">
        <v>9854.0</v>
      </c>
      <c r="L931" s="4">
        <v>1500000.0</v>
      </c>
      <c r="M931" s="8" t="str">
        <f t="shared" si="1"/>
        <v>Mid</v>
      </c>
      <c r="N931" s="4">
        <v>8.87E7</v>
      </c>
      <c r="O931" s="4">
        <v>198.0</v>
      </c>
      <c r="P931" s="4">
        <v>4.9</v>
      </c>
      <c r="Q931" s="4" t="s">
        <v>23</v>
      </c>
      <c r="R931" s="4" t="s">
        <v>32</v>
      </c>
    </row>
    <row r="932" ht="15.75" customHeight="1">
      <c r="A932" s="4">
        <v>932.0</v>
      </c>
      <c r="B932" s="4" t="s">
        <v>1229</v>
      </c>
      <c r="C932" s="4" t="s">
        <v>19</v>
      </c>
      <c r="D932" s="4" t="s">
        <v>20</v>
      </c>
      <c r="E932" s="4" t="s">
        <v>77</v>
      </c>
      <c r="F932" s="4" t="s">
        <v>103</v>
      </c>
      <c r="G932" s="4">
        <v>8.0</v>
      </c>
      <c r="H932" s="4">
        <v>186.0</v>
      </c>
      <c r="I932" s="6">
        <v>3426.0</v>
      </c>
      <c r="J932" s="4">
        <v>1.2</v>
      </c>
      <c r="K932" s="7">
        <v>18972.0</v>
      </c>
      <c r="L932" s="4">
        <v>665000.0</v>
      </c>
      <c r="M932" s="8" t="str">
        <f t="shared" si="1"/>
        <v>Mid</v>
      </c>
      <c r="N932" s="4">
        <v>1.22E7</v>
      </c>
      <c r="O932" s="4">
        <v>70.0</v>
      </c>
      <c r="P932" s="4">
        <v>6.0</v>
      </c>
      <c r="Q932" s="4" t="s">
        <v>32</v>
      </c>
      <c r="R932" s="4" t="s">
        <v>40</v>
      </c>
    </row>
    <row r="933" ht="15.75" customHeight="1">
      <c r="A933" s="4">
        <v>933.0</v>
      </c>
      <c r="B933" s="4" t="s">
        <v>1230</v>
      </c>
      <c r="C933" s="4" t="s">
        <v>45</v>
      </c>
      <c r="D933" s="4" t="s">
        <v>20</v>
      </c>
      <c r="E933" s="4" t="s">
        <v>139</v>
      </c>
      <c r="F933" s="4" t="s">
        <v>126</v>
      </c>
      <c r="G933" s="4">
        <v>3.6</v>
      </c>
      <c r="H933" s="4">
        <v>382.0</v>
      </c>
      <c r="I933" s="6">
        <v>8784.0</v>
      </c>
      <c r="J933" s="4">
        <v>1.2</v>
      </c>
      <c r="K933" s="7">
        <v>7274.0</v>
      </c>
      <c r="L933" s="4">
        <v>785000.0</v>
      </c>
      <c r="M933" s="8" t="str">
        <f t="shared" si="1"/>
        <v>Mid</v>
      </c>
      <c r="N933" s="4">
        <v>1.8E7</v>
      </c>
      <c r="O933" s="4">
        <v>102.0</v>
      </c>
      <c r="P933" s="4">
        <v>5.1</v>
      </c>
      <c r="Q933" s="4" t="s">
        <v>28</v>
      </c>
      <c r="R933" s="4" t="s">
        <v>36</v>
      </c>
    </row>
    <row r="934" ht="15.75" customHeight="1">
      <c r="A934" s="4">
        <v>934.0</v>
      </c>
      <c r="B934" s="4" t="s">
        <v>1231</v>
      </c>
      <c r="C934" s="4" t="s">
        <v>61</v>
      </c>
      <c r="D934" s="4" t="s">
        <v>20</v>
      </c>
      <c r="E934" s="4" t="s">
        <v>62</v>
      </c>
      <c r="F934" s="4" t="s">
        <v>59</v>
      </c>
      <c r="G934" s="4">
        <v>6.8</v>
      </c>
      <c r="H934" s="4">
        <v>29.0</v>
      </c>
      <c r="I934" s="6">
        <v>1522.0</v>
      </c>
      <c r="J934" s="4">
        <v>1.2</v>
      </c>
      <c r="K934" s="7">
        <v>14578.0</v>
      </c>
      <c r="L934" s="4">
        <v>70600.0</v>
      </c>
      <c r="M934" s="8" t="str">
        <f t="shared" si="1"/>
        <v>Lower</v>
      </c>
      <c r="N934" s="4">
        <v>3750000.0</v>
      </c>
      <c r="O934" s="4">
        <v>186.0</v>
      </c>
      <c r="P934" s="4">
        <v>5.5</v>
      </c>
      <c r="Q934" s="4" t="s">
        <v>24</v>
      </c>
      <c r="R934" s="4" t="s">
        <v>24</v>
      </c>
    </row>
    <row r="935" ht="15.75" customHeight="1">
      <c r="A935" s="4">
        <v>935.0</v>
      </c>
      <c r="B935" s="4" t="s">
        <v>1232</v>
      </c>
      <c r="C935" s="4" t="s">
        <v>56</v>
      </c>
      <c r="D935" s="4" t="s">
        <v>20</v>
      </c>
      <c r="E935" s="4" t="s">
        <v>638</v>
      </c>
      <c r="G935" s="4">
        <v>10.3</v>
      </c>
      <c r="H935" s="4">
        <v>865.0</v>
      </c>
      <c r="I935" s="6">
        <v>0.0</v>
      </c>
      <c r="J935" s="4">
        <v>1.0</v>
      </c>
      <c r="K935" s="6">
        <v>21.0</v>
      </c>
      <c r="L935" s="4">
        <v>865.0</v>
      </c>
      <c r="M935" s="8" t="str">
        <f t="shared" si="1"/>
        <v>Lower</v>
      </c>
      <c r="N935" s="4">
        <v>0.0</v>
      </c>
      <c r="O935" s="4">
        <v>1.0</v>
      </c>
      <c r="P935" s="4">
        <v>0.5</v>
      </c>
      <c r="Q935" s="4" t="s">
        <v>36</v>
      </c>
      <c r="R935" s="4" t="s">
        <v>29</v>
      </c>
    </row>
    <row r="936" ht="15.75" customHeight="1">
      <c r="A936" s="4">
        <v>936.0</v>
      </c>
      <c r="B936" s="4" t="s">
        <v>1233</v>
      </c>
      <c r="C936" s="4" t="s">
        <v>39</v>
      </c>
      <c r="D936" s="4" t="s">
        <v>20</v>
      </c>
      <c r="E936" s="4" t="s">
        <v>119</v>
      </c>
      <c r="F936" s="4" t="s">
        <v>69</v>
      </c>
      <c r="G936" s="4">
        <v>2.4</v>
      </c>
      <c r="H936" s="4">
        <v>95.0</v>
      </c>
      <c r="I936" s="6">
        <v>0.0</v>
      </c>
      <c r="J936" s="4">
        <v>1.0</v>
      </c>
      <c r="K936" s="6">
        <v>523.0</v>
      </c>
      <c r="L936" s="4">
        <v>20300.0</v>
      </c>
      <c r="M936" s="8" t="str">
        <f t="shared" si="1"/>
        <v>Lower</v>
      </c>
      <c r="N936" s="4">
        <v>0.0</v>
      </c>
      <c r="O936" s="4">
        <v>13.0</v>
      </c>
      <c r="P936" s="4">
        <v>2.8</v>
      </c>
      <c r="Q936" s="4" t="s">
        <v>40</v>
      </c>
      <c r="R936" s="4" t="s">
        <v>40</v>
      </c>
    </row>
    <row r="937" ht="15.75" customHeight="1">
      <c r="A937" s="4">
        <v>937.0</v>
      </c>
      <c r="B937" s="4" t="s">
        <v>1234</v>
      </c>
      <c r="C937" s="4" t="s">
        <v>45</v>
      </c>
      <c r="D937" s="4" t="s">
        <v>20</v>
      </c>
      <c r="E937" s="4" t="s">
        <v>31</v>
      </c>
      <c r="F937" s="4" t="s">
        <v>1235</v>
      </c>
      <c r="G937" s="4">
        <v>3.8</v>
      </c>
      <c r="H937" s="4">
        <v>132.0</v>
      </c>
      <c r="I937" s="6">
        <v>2608.0</v>
      </c>
      <c r="J937" s="4">
        <v>1.0</v>
      </c>
      <c r="K937" s="7">
        <v>2331.0</v>
      </c>
      <c r="L937" s="4">
        <v>97800.0</v>
      </c>
      <c r="M937" s="8" t="str">
        <f t="shared" si="1"/>
        <v>Lower</v>
      </c>
      <c r="N937" s="4">
        <v>1940000.0</v>
      </c>
      <c r="O937" s="4">
        <v>3.0</v>
      </c>
      <c r="P937" s="4">
        <v>2.1</v>
      </c>
      <c r="Q937" s="4" t="s">
        <v>36</v>
      </c>
      <c r="R937" s="4" t="s">
        <v>36</v>
      </c>
    </row>
    <row r="938" ht="15.75" customHeight="1">
      <c r="A938" s="4">
        <v>938.0</v>
      </c>
      <c r="B938" s="4" t="s">
        <v>1236</v>
      </c>
      <c r="C938" s="4" t="s">
        <v>80</v>
      </c>
      <c r="D938" s="4" t="s">
        <v>20</v>
      </c>
      <c r="E938" s="4" t="s">
        <v>88</v>
      </c>
      <c r="F938" s="4" t="s">
        <v>108</v>
      </c>
      <c r="G938" s="4">
        <v>13.3</v>
      </c>
      <c r="H938" s="4">
        <v>152.0</v>
      </c>
      <c r="I938" s="6">
        <v>0.0</v>
      </c>
      <c r="J938" s="4">
        <v>1.0</v>
      </c>
      <c r="K938" s="6">
        <v>53.0</v>
      </c>
      <c r="L938" s="4">
        <v>1400.0</v>
      </c>
      <c r="M938" s="8" t="str">
        <f t="shared" si="1"/>
        <v>Lower</v>
      </c>
      <c r="N938" s="4">
        <v>0.0</v>
      </c>
      <c r="O938" s="4">
        <v>2.0</v>
      </c>
      <c r="P938" s="4">
        <v>0.8</v>
      </c>
      <c r="Q938" s="4" t="s">
        <v>36</v>
      </c>
      <c r="R938" s="4" t="s">
        <v>36</v>
      </c>
    </row>
    <row r="939" ht="15.75" customHeight="1">
      <c r="A939" s="4">
        <v>939.0</v>
      </c>
      <c r="B939" s="4" t="s">
        <v>1237</v>
      </c>
      <c r="C939" s="4" t="s">
        <v>19</v>
      </c>
      <c r="D939" s="4" t="s">
        <v>20</v>
      </c>
      <c r="E939" s="4" t="s">
        <v>47</v>
      </c>
      <c r="F939" s="4" t="s">
        <v>49</v>
      </c>
      <c r="G939" s="4">
        <v>3.5</v>
      </c>
      <c r="H939" s="5">
        <v>2989.0</v>
      </c>
      <c r="I939" s="6">
        <v>56393.0</v>
      </c>
      <c r="J939" s="4">
        <v>1.1</v>
      </c>
      <c r="K939" s="6">
        <v>1.32</v>
      </c>
      <c r="L939" s="4">
        <v>1540000.0</v>
      </c>
      <c r="M939" s="8" t="str">
        <f t="shared" si="1"/>
        <v>Mid</v>
      </c>
      <c r="N939" s="4">
        <v>2.98E7</v>
      </c>
      <c r="O939" s="4">
        <v>20.0</v>
      </c>
      <c r="P939" s="4">
        <v>1.0</v>
      </c>
      <c r="Q939" s="4" t="s">
        <v>23</v>
      </c>
      <c r="R939" s="4" t="s">
        <v>29</v>
      </c>
    </row>
    <row r="940" ht="15.75" customHeight="1">
      <c r="A940" s="4">
        <v>940.0</v>
      </c>
      <c r="B940" s="4" t="s">
        <v>1238</v>
      </c>
      <c r="C940" s="4" t="s">
        <v>54</v>
      </c>
      <c r="D940" s="4" t="s">
        <v>20</v>
      </c>
      <c r="E940" s="4" t="s">
        <v>59</v>
      </c>
      <c r="F940" s="4" t="s">
        <v>21</v>
      </c>
      <c r="G940" s="4">
        <v>5.2</v>
      </c>
      <c r="H940" s="4">
        <v>273.0</v>
      </c>
      <c r="I940" s="6">
        <v>11689.0</v>
      </c>
      <c r="J940" s="4">
        <v>2.0</v>
      </c>
      <c r="K940" s="7">
        <v>11295.0</v>
      </c>
      <c r="L940" s="4">
        <v>516000.0</v>
      </c>
      <c r="M940" s="8" t="str">
        <f t="shared" si="1"/>
        <v>Mid</v>
      </c>
      <c r="N940" s="4">
        <v>2.43E7</v>
      </c>
      <c r="O940" s="4">
        <v>199.0</v>
      </c>
      <c r="P940" s="4">
        <v>4.8</v>
      </c>
      <c r="Q940" s="4" t="s">
        <v>32</v>
      </c>
      <c r="R940" s="4" t="s">
        <v>24</v>
      </c>
    </row>
    <row r="941" ht="15.75" customHeight="1">
      <c r="A941" s="4">
        <v>941.0</v>
      </c>
      <c r="B941" s="4" t="s">
        <v>1239</v>
      </c>
      <c r="C941" s="4" t="s">
        <v>19</v>
      </c>
      <c r="D941" s="4" t="s">
        <v>20</v>
      </c>
      <c r="E941" s="4" t="s">
        <v>126</v>
      </c>
      <c r="F941" s="4" t="s">
        <v>64</v>
      </c>
      <c r="G941" s="4">
        <v>8.8</v>
      </c>
      <c r="H941" s="4">
        <v>93.0</v>
      </c>
      <c r="I941" s="6">
        <v>959.0</v>
      </c>
      <c r="J941" s="4">
        <v>1.1</v>
      </c>
      <c r="K941" s="6">
        <v>15.79</v>
      </c>
      <c r="L941" s="4">
        <v>159000.0</v>
      </c>
      <c r="M941" s="8" t="str">
        <f t="shared" si="1"/>
        <v>Lower</v>
      </c>
      <c r="N941" s="4">
        <v>1650000.0</v>
      </c>
      <c r="O941" s="4">
        <v>57.0</v>
      </c>
      <c r="P941" s="4">
        <v>5.1</v>
      </c>
      <c r="Q941" s="4" t="s">
        <v>40</v>
      </c>
      <c r="R941" s="4" t="s">
        <v>24</v>
      </c>
    </row>
    <row r="942" ht="15.75" customHeight="1">
      <c r="A942" s="4">
        <v>942.0</v>
      </c>
      <c r="B942" s="4" t="s">
        <v>1240</v>
      </c>
      <c r="C942" s="4" t="s">
        <v>80</v>
      </c>
      <c r="D942" s="4" t="s">
        <v>20</v>
      </c>
      <c r="E942" s="4" t="s">
        <v>88</v>
      </c>
      <c r="F942" s="4" t="s">
        <v>108</v>
      </c>
      <c r="G942" s="4">
        <v>13.3</v>
      </c>
      <c r="H942" s="4">
        <v>111.0</v>
      </c>
      <c r="I942" s="6">
        <v>0.0</v>
      </c>
      <c r="J942" s="4">
        <v>1.4</v>
      </c>
      <c r="K942" s="6">
        <v>53.0</v>
      </c>
      <c r="L942" s="15">
        <v>1300.0</v>
      </c>
      <c r="M942" s="8" t="str">
        <f t="shared" si="1"/>
        <v>Lower</v>
      </c>
      <c r="N942" s="4">
        <v>0.0</v>
      </c>
      <c r="O942" s="4">
        <v>3.0</v>
      </c>
      <c r="P942" s="4">
        <v>0.8</v>
      </c>
      <c r="Q942" s="4" t="s">
        <v>28</v>
      </c>
      <c r="R942" s="4" t="s">
        <v>28</v>
      </c>
    </row>
    <row r="943" ht="15.75" customHeight="1">
      <c r="A943" s="4">
        <v>943.0</v>
      </c>
      <c r="B943" s="4" t="s">
        <v>1241</v>
      </c>
      <c r="C943" s="4" t="s">
        <v>19</v>
      </c>
      <c r="D943" s="4" t="s">
        <v>20</v>
      </c>
      <c r="E943" s="4" t="s">
        <v>327</v>
      </c>
      <c r="F943" s="4" t="s">
        <v>472</v>
      </c>
      <c r="G943" s="4">
        <v>4.6</v>
      </c>
      <c r="H943" s="4">
        <v>444.0</v>
      </c>
      <c r="I943" s="6">
        <v>25988.0</v>
      </c>
      <c r="J943" s="4">
        <v>1.4</v>
      </c>
      <c r="K943" s="7">
        <v>4448.0</v>
      </c>
      <c r="L943" s="4">
        <v>428000.0</v>
      </c>
      <c r="M943" s="8" t="str">
        <f t="shared" si="1"/>
        <v>Lower</v>
      </c>
      <c r="N943" s="4">
        <v>2.51E7</v>
      </c>
      <c r="O943" s="4">
        <v>65.0</v>
      </c>
      <c r="P943" s="4">
        <v>4.2</v>
      </c>
      <c r="Q943" s="4" t="s">
        <v>28</v>
      </c>
      <c r="R943" s="4" t="s">
        <v>29</v>
      </c>
    </row>
    <row r="944" ht="15.75" customHeight="1">
      <c r="A944" s="4">
        <v>944.0</v>
      </c>
      <c r="B944" s="4" t="s">
        <v>1242</v>
      </c>
      <c r="C944" s="4" t="s">
        <v>56</v>
      </c>
      <c r="D944" s="4" t="s">
        <v>20</v>
      </c>
      <c r="E944" s="4" t="s">
        <v>21</v>
      </c>
      <c r="F944" s="4" t="s">
        <v>46</v>
      </c>
      <c r="G944" s="4">
        <v>5.8</v>
      </c>
      <c r="H944" s="4">
        <v>124.0</v>
      </c>
      <c r="I944" s="6">
        <v>11664.0</v>
      </c>
      <c r="J944" s="4">
        <v>1.3</v>
      </c>
      <c r="K944" s="7">
        <v>12239.0</v>
      </c>
      <c r="L944" s="4">
        <v>537000.0</v>
      </c>
      <c r="M944" s="8" t="str">
        <f t="shared" si="1"/>
        <v>Mid</v>
      </c>
      <c r="N944" s="4">
        <v>4.85E7</v>
      </c>
      <c r="O944" s="4">
        <v>109.0</v>
      </c>
      <c r="P944" s="4">
        <v>5.4</v>
      </c>
      <c r="Q944" s="4" t="s">
        <v>29</v>
      </c>
      <c r="R944" s="4" t="s">
        <v>28</v>
      </c>
    </row>
    <row r="945" ht="15.75" customHeight="1">
      <c r="A945" s="4">
        <v>945.0</v>
      </c>
      <c r="B945" s="4" t="s">
        <v>1243</v>
      </c>
      <c r="C945" s="4" t="s">
        <v>19</v>
      </c>
      <c r="D945" s="4" t="s">
        <v>20</v>
      </c>
      <c r="E945" s="4" t="s">
        <v>69</v>
      </c>
      <c r="F945" s="4" t="s">
        <v>62</v>
      </c>
      <c r="G945" s="4">
        <v>5.3</v>
      </c>
      <c r="H945" s="4">
        <v>236.0</v>
      </c>
      <c r="I945" s="6">
        <v>0.0</v>
      </c>
      <c r="J945" s="4">
        <v>1.0</v>
      </c>
      <c r="K945" s="7">
        <v>2821.0</v>
      </c>
      <c r="L945" s="4">
        <v>141000.0</v>
      </c>
      <c r="M945" s="8" t="str">
        <f t="shared" si="1"/>
        <v>Lower</v>
      </c>
      <c r="N945" s="4">
        <v>65.0</v>
      </c>
      <c r="O945" s="4">
        <v>6.0</v>
      </c>
      <c r="P945" s="4">
        <v>5.8</v>
      </c>
      <c r="Q945" s="4" t="s">
        <v>24</v>
      </c>
      <c r="R945" s="4" t="s">
        <v>28</v>
      </c>
    </row>
    <row r="946" ht="15.75" customHeight="1">
      <c r="A946" s="4">
        <v>946.0</v>
      </c>
      <c r="B946" s="4" t="s">
        <v>1244</v>
      </c>
      <c r="C946" s="4" t="s">
        <v>56</v>
      </c>
      <c r="D946" s="4" t="s">
        <v>20</v>
      </c>
      <c r="E946" s="4" t="s">
        <v>638</v>
      </c>
      <c r="G946" s="4">
        <v>2.9</v>
      </c>
      <c r="H946" s="4">
        <v>234.0</v>
      </c>
      <c r="I946" s="6">
        <v>0.0</v>
      </c>
      <c r="J946" s="4">
        <v>1.0</v>
      </c>
      <c r="K946" s="6">
        <v>6.0</v>
      </c>
      <c r="L946" s="4">
        <v>234.0</v>
      </c>
      <c r="M946" s="8" t="str">
        <f t="shared" si="1"/>
        <v>Lower</v>
      </c>
      <c r="N946" s="4">
        <v>0.0</v>
      </c>
      <c r="O946" s="4">
        <v>1.0</v>
      </c>
      <c r="P946" s="4">
        <v>0.7</v>
      </c>
      <c r="Q946" s="4" t="s">
        <v>36</v>
      </c>
      <c r="R946" s="4" t="s">
        <v>36</v>
      </c>
    </row>
    <row r="947" ht="15.75" customHeight="1">
      <c r="A947" s="4">
        <v>947.0</v>
      </c>
      <c r="B947" s="4" t="s">
        <v>1245</v>
      </c>
      <c r="C947" s="4" t="s">
        <v>80</v>
      </c>
      <c r="D947" s="4" t="s">
        <v>20</v>
      </c>
      <c r="E947" s="4" t="s">
        <v>31</v>
      </c>
      <c r="F947" s="4" t="s">
        <v>46</v>
      </c>
      <c r="G947" s="4">
        <v>6.8</v>
      </c>
      <c r="H947" s="4">
        <v>394.0</v>
      </c>
      <c r="I947" s="6">
        <v>20708.0</v>
      </c>
      <c r="J947" s="4">
        <v>1.3</v>
      </c>
      <c r="K947" s="6">
        <v>11.5</v>
      </c>
      <c r="L947" s="4">
        <v>930000.0</v>
      </c>
      <c r="M947" s="8" t="str">
        <f t="shared" si="1"/>
        <v>Mid</v>
      </c>
      <c r="N947" s="4">
        <v>6.06E7</v>
      </c>
      <c r="O947" s="4">
        <v>74.0</v>
      </c>
      <c r="P947" s="4">
        <v>4.3</v>
      </c>
      <c r="Q947" s="4" t="s">
        <v>28</v>
      </c>
      <c r="R947" s="4" t="s">
        <v>40</v>
      </c>
    </row>
    <row r="948" ht="15.75" customHeight="1">
      <c r="A948" s="4">
        <v>948.0</v>
      </c>
      <c r="B948" s="4" t="s">
        <v>1246</v>
      </c>
      <c r="C948" s="4" t="s">
        <v>826</v>
      </c>
      <c r="D948" s="4" t="s">
        <v>20</v>
      </c>
      <c r="E948" s="4" t="s">
        <v>31</v>
      </c>
      <c r="F948" s="4" t="s">
        <v>21</v>
      </c>
      <c r="G948" s="4">
        <v>4.9</v>
      </c>
      <c r="H948" s="4">
        <v>102.0</v>
      </c>
      <c r="I948" s="6">
        <v>9682.0</v>
      </c>
      <c r="J948" s="4">
        <v>1.4</v>
      </c>
      <c r="K948" s="7">
        <v>9369.0</v>
      </c>
      <c r="L948" s="4">
        <v>199000.0</v>
      </c>
      <c r="M948" s="8" t="str">
        <f t="shared" si="1"/>
        <v>Lower</v>
      </c>
      <c r="N948" s="4">
        <v>1.89E7</v>
      </c>
      <c r="O948" s="4">
        <v>79.0</v>
      </c>
      <c r="P948" s="4">
        <v>5.4</v>
      </c>
      <c r="Q948" s="4" t="s">
        <v>28</v>
      </c>
      <c r="R948" s="4" t="s">
        <v>24</v>
      </c>
    </row>
    <row r="949" ht="15.75" customHeight="1">
      <c r="A949" s="4">
        <v>949.0</v>
      </c>
      <c r="B949" s="4" t="s">
        <v>1247</v>
      </c>
      <c r="C949" s="4" t="s">
        <v>19</v>
      </c>
      <c r="D949" s="4" t="s">
        <v>20</v>
      </c>
      <c r="E949" s="4" t="s">
        <v>64</v>
      </c>
      <c r="F949" s="4" t="s">
        <v>126</v>
      </c>
      <c r="G949" s="4">
        <v>5.1</v>
      </c>
      <c r="H949" s="4">
        <v>522.0</v>
      </c>
      <c r="I949" s="6">
        <v>13098.0</v>
      </c>
      <c r="J949" s="4">
        <v>2.0</v>
      </c>
      <c r="K949" s="7">
        <v>8304.0</v>
      </c>
      <c r="L949" s="4">
        <v>755000.0</v>
      </c>
      <c r="M949" s="8" t="str">
        <f t="shared" si="1"/>
        <v>Mid</v>
      </c>
      <c r="N949" s="4">
        <v>1.81E7</v>
      </c>
      <c r="O949" s="4">
        <v>211.0</v>
      </c>
      <c r="P949" s="4">
        <v>4.1</v>
      </c>
      <c r="Q949" s="4" t="s">
        <v>28</v>
      </c>
      <c r="R949" s="4" t="s">
        <v>23</v>
      </c>
    </row>
    <row r="950" ht="15.75" customHeight="1">
      <c r="A950" s="4">
        <v>950.0</v>
      </c>
      <c r="B950" s="4" t="s">
        <v>1248</v>
      </c>
      <c r="C950" s="4" t="s">
        <v>80</v>
      </c>
      <c r="D950" s="4" t="s">
        <v>20</v>
      </c>
      <c r="E950" s="4" t="s">
        <v>88</v>
      </c>
      <c r="F950" s="4" t="s">
        <v>108</v>
      </c>
      <c r="G950" s="4">
        <v>9.6</v>
      </c>
      <c r="H950" s="4">
        <v>16.0</v>
      </c>
      <c r="I950" s="6">
        <v>0.0</v>
      </c>
      <c r="J950" s="4">
        <v>1.5</v>
      </c>
      <c r="K950" s="6">
        <v>29.0</v>
      </c>
      <c r="L950" s="15">
        <v>1300.0</v>
      </c>
      <c r="M950" s="8" t="str">
        <f t="shared" si="1"/>
        <v>Lower</v>
      </c>
      <c r="N950" s="4">
        <v>0.0</v>
      </c>
      <c r="O950" s="4">
        <v>2.0</v>
      </c>
      <c r="P950" s="4">
        <v>0.7</v>
      </c>
      <c r="Q950" s="4" t="s">
        <v>36</v>
      </c>
      <c r="R950" s="4" t="s">
        <v>36</v>
      </c>
    </row>
    <row r="951" ht="15.75" customHeight="1">
      <c r="A951" s="4">
        <v>951.0</v>
      </c>
      <c r="B951" s="4" t="s">
        <v>1249</v>
      </c>
      <c r="C951" s="4" t="s">
        <v>19</v>
      </c>
      <c r="D951" s="4" t="s">
        <v>20</v>
      </c>
      <c r="E951" s="4" t="s">
        <v>46</v>
      </c>
      <c r="F951" s="4" t="s">
        <v>71</v>
      </c>
      <c r="G951" s="4">
        <v>7.5</v>
      </c>
      <c r="H951" s="4">
        <v>170.0</v>
      </c>
      <c r="I951" s="6">
        <v>15877.0</v>
      </c>
      <c r="J951" s="4">
        <v>1.1</v>
      </c>
      <c r="K951" s="7">
        <v>15227.0</v>
      </c>
      <c r="L951" s="4">
        <v>325000.0</v>
      </c>
      <c r="M951" s="8" t="str">
        <f t="shared" si="1"/>
        <v>Lower</v>
      </c>
      <c r="N951" s="4">
        <v>3.02E7</v>
      </c>
      <c r="O951" s="4">
        <v>17.0</v>
      </c>
      <c r="P951" s="4">
        <v>5.2</v>
      </c>
      <c r="Q951" s="4" t="s">
        <v>24</v>
      </c>
      <c r="R951" s="4" t="s">
        <v>40</v>
      </c>
    </row>
    <row r="952" ht="15.75" customHeight="1">
      <c r="A952" s="4">
        <v>952.0</v>
      </c>
      <c r="B952" s="4" t="s">
        <v>1250</v>
      </c>
      <c r="C952" s="4" t="s">
        <v>19</v>
      </c>
      <c r="D952" s="4" t="s">
        <v>20</v>
      </c>
      <c r="E952" s="4" t="s">
        <v>26</v>
      </c>
      <c r="F952" s="4" t="s">
        <v>1251</v>
      </c>
      <c r="G952" s="4">
        <v>7.2</v>
      </c>
      <c r="H952" s="5">
        <v>1335.0</v>
      </c>
      <c r="I952" s="6">
        <v>0.0</v>
      </c>
      <c r="J952" s="4">
        <v>1.2</v>
      </c>
      <c r="K952" s="6">
        <v>497.0</v>
      </c>
      <c r="L952" s="4">
        <v>102000.0</v>
      </c>
      <c r="M952" s="8" t="str">
        <f t="shared" si="1"/>
        <v>Lower</v>
      </c>
      <c r="N952" s="4">
        <v>0.0</v>
      </c>
      <c r="O952" s="4">
        <v>13.0</v>
      </c>
      <c r="P952" s="4">
        <v>7.0</v>
      </c>
      <c r="Q952" s="4" t="s">
        <v>28</v>
      </c>
      <c r="R952" s="4" t="s">
        <v>29</v>
      </c>
    </row>
    <row r="953" ht="15.75" customHeight="1">
      <c r="A953" s="4">
        <v>953.0</v>
      </c>
      <c r="B953" s="4" t="s">
        <v>1252</v>
      </c>
      <c r="C953" s="4" t="s">
        <v>56</v>
      </c>
      <c r="D953" s="4" t="s">
        <v>20</v>
      </c>
      <c r="E953" s="4" t="s">
        <v>47</v>
      </c>
      <c r="F953" s="4" t="s">
        <v>21</v>
      </c>
      <c r="G953" s="4">
        <v>7.4</v>
      </c>
      <c r="H953" s="4">
        <v>130.0</v>
      </c>
      <c r="I953" s="6">
        <v>0.0</v>
      </c>
      <c r="J953" s="4">
        <v>1.1</v>
      </c>
      <c r="K953" s="7">
        <v>4062.0</v>
      </c>
      <c r="L953" s="4">
        <v>74600.0</v>
      </c>
      <c r="M953" s="8" t="str">
        <f t="shared" si="1"/>
        <v>Lower</v>
      </c>
      <c r="N953" s="4">
        <v>305.0</v>
      </c>
      <c r="O953" s="4">
        <v>15.0</v>
      </c>
      <c r="P953" s="4">
        <v>2.9</v>
      </c>
      <c r="Q953" s="4" t="s">
        <v>24</v>
      </c>
      <c r="R953" s="4" t="s">
        <v>29</v>
      </c>
    </row>
    <row r="954" ht="15.75" customHeight="1">
      <c r="A954" s="4">
        <v>954.0</v>
      </c>
      <c r="B954" s="4" t="s">
        <v>1253</v>
      </c>
      <c r="C954" s="4" t="s">
        <v>39</v>
      </c>
      <c r="D954" s="4" t="s">
        <v>20</v>
      </c>
      <c r="E954" s="4" t="s">
        <v>414</v>
      </c>
      <c r="F954" s="4" t="s">
        <v>126</v>
      </c>
      <c r="G954" s="4">
        <v>5.1</v>
      </c>
      <c r="H954" s="4">
        <v>557.0</v>
      </c>
      <c r="I954" s="6">
        <v>15422.0</v>
      </c>
      <c r="J954" s="4">
        <v>1.3</v>
      </c>
      <c r="K954" s="7">
        <v>10873.0</v>
      </c>
      <c r="L954" s="4">
        <v>1210000.0</v>
      </c>
      <c r="M954" s="8" t="str">
        <f t="shared" si="1"/>
        <v>Mid</v>
      </c>
      <c r="N954" s="4">
        <v>3.32E7</v>
      </c>
      <c r="O954" s="4">
        <v>387.0</v>
      </c>
      <c r="P954" s="4">
        <v>5.5</v>
      </c>
      <c r="Q954" s="4" t="s">
        <v>23</v>
      </c>
      <c r="R954" s="4" t="s">
        <v>29</v>
      </c>
    </row>
    <row r="955" ht="15.75" customHeight="1">
      <c r="A955" s="4">
        <v>955.0</v>
      </c>
      <c r="B955" s="4" t="s">
        <v>1254</v>
      </c>
      <c r="C955" s="4" t="s">
        <v>19</v>
      </c>
      <c r="D955" s="4" t="s">
        <v>20</v>
      </c>
      <c r="E955" s="4" t="s">
        <v>333</v>
      </c>
      <c r="F955" s="4" t="s">
        <v>334</v>
      </c>
      <c r="G955" s="4">
        <v>6.3</v>
      </c>
      <c r="H955" s="4">
        <v>257.0</v>
      </c>
      <c r="I955" s="6">
        <v>5538.0</v>
      </c>
      <c r="J955" s="4">
        <v>1.4</v>
      </c>
      <c r="K955" s="7">
        <v>11742.0</v>
      </c>
      <c r="L955" s="4">
        <v>437000.0</v>
      </c>
      <c r="M955" s="8" t="str">
        <f t="shared" si="1"/>
        <v>Lower</v>
      </c>
      <c r="N955" s="4">
        <v>9410000.0</v>
      </c>
      <c r="O955" s="4">
        <v>99.0</v>
      </c>
      <c r="P955" s="4">
        <v>5.2</v>
      </c>
      <c r="Q955" s="4" t="s">
        <v>28</v>
      </c>
      <c r="R955" s="4" t="s">
        <v>28</v>
      </c>
    </row>
    <row r="956" ht="15.75" customHeight="1">
      <c r="A956" s="4">
        <v>956.0</v>
      </c>
      <c r="B956" s="4" t="s">
        <v>1255</v>
      </c>
      <c r="C956" s="4" t="s">
        <v>80</v>
      </c>
      <c r="D956" s="4" t="s">
        <v>20</v>
      </c>
      <c r="E956" s="4" t="s">
        <v>31</v>
      </c>
      <c r="F956" s="4" t="s">
        <v>21</v>
      </c>
      <c r="G956" s="4">
        <v>4.5</v>
      </c>
      <c r="H956" s="4">
        <v>649.0</v>
      </c>
      <c r="I956" s="6">
        <v>13045.0</v>
      </c>
      <c r="J956" s="4">
        <v>1.2</v>
      </c>
      <c r="K956" s="7">
        <v>3688.0</v>
      </c>
      <c r="L956" s="4">
        <v>578000.0</v>
      </c>
      <c r="M956" s="8" t="str">
        <f t="shared" si="1"/>
        <v>Mid</v>
      </c>
      <c r="N956" s="4">
        <v>1.24E7</v>
      </c>
      <c r="O956" s="4">
        <v>35.0</v>
      </c>
      <c r="P956" s="4">
        <v>2.1</v>
      </c>
      <c r="Q956" s="4" t="s">
        <v>32</v>
      </c>
      <c r="R956" s="4" t="s">
        <v>28</v>
      </c>
    </row>
    <row r="957" ht="15.75" customHeight="1">
      <c r="A957" s="4">
        <v>957.0</v>
      </c>
      <c r="B957" s="4" t="s">
        <v>1256</v>
      </c>
      <c r="C957" s="4" t="s">
        <v>61</v>
      </c>
      <c r="D957" s="4" t="s">
        <v>20</v>
      </c>
      <c r="E957" s="4" t="s">
        <v>59</v>
      </c>
      <c r="F957" s="4" t="s">
        <v>47</v>
      </c>
      <c r="G957" s="4">
        <v>5.9</v>
      </c>
      <c r="H957" s="4">
        <v>63.0</v>
      </c>
      <c r="I957" s="6">
        <v>4.0</v>
      </c>
      <c r="J957" s="4">
        <v>1.1</v>
      </c>
      <c r="K957" s="7">
        <v>2782.0</v>
      </c>
      <c r="L957" s="4">
        <v>34000.0</v>
      </c>
      <c r="M957" s="8" t="str">
        <f t="shared" si="1"/>
        <v>Lower</v>
      </c>
      <c r="N957" s="4">
        <v>2400.0</v>
      </c>
      <c r="O957" s="4">
        <v>53.0</v>
      </c>
      <c r="P957" s="4">
        <v>2.9</v>
      </c>
      <c r="Q957" s="4" t="s">
        <v>29</v>
      </c>
      <c r="R957" s="4" t="s">
        <v>29</v>
      </c>
    </row>
    <row r="958" ht="15.75" customHeight="1">
      <c r="A958" s="4">
        <v>958.0</v>
      </c>
      <c r="B958" s="4" t="s">
        <v>1257</v>
      </c>
      <c r="C958" s="4" t="s">
        <v>19</v>
      </c>
      <c r="D958" s="4" t="s">
        <v>20</v>
      </c>
      <c r="E958" s="4" t="s">
        <v>69</v>
      </c>
      <c r="F958" s="4" t="s">
        <v>49</v>
      </c>
      <c r="G958" s="4">
        <v>7.3</v>
      </c>
      <c r="H958" s="4">
        <v>644.0</v>
      </c>
      <c r="I958" s="6">
        <v>27302.0</v>
      </c>
      <c r="J958" s="4">
        <v>1.2</v>
      </c>
      <c r="K958" s="7">
        <v>16466.0</v>
      </c>
      <c r="L958" s="4">
        <v>1630000.0</v>
      </c>
      <c r="M958" s="8" t="str">
        <f t="shared" si="1"/>
        <v>Mid</v>
      </c>
      <c r="N958" s="4">
        <v>6.9E7</v>
      </c>
      <c r="O958" s="4">
        <v>94.0</v>
      </c>
      <c r="P958" s="4">
        <v>6.3</v>
      </c>
      <c r="Q958" s="4" t="s">
        <v>23</v>
      </c>
      <c r="R958" s="4" t="s">
        <v>29</v>
      </c>
    </row>
    <row r="959" ht="15.75" customHeight="1">
      <c r="A959" s="4">
        <v>959.0</v>
      </c>
      <c r="B959" s="4" t="s">
        <v>1258</v>
      </c>
      <c r="C959" s="4" t="s">
        <v>54</v>
      </c>
      <c r="D959" s="4" t="s">
        <v>20</v>
      </c>
      <c r="E959" s="4" t="s">
        <v>183</v>
      </c>
      <c r="F959" s="4" t="s">
        <v>21</v>
      </c>
      <c r="G959" s="4">
        <v>7.4</v>
      </c>
      <c r="H959" s="4">
        <v>77.0</v>
      </c>
      <c r="I959" s="6">
        <v>640.0</v>
      </c>
      <c r="J959" s="4">
        <v>1.2</v>
      </c>
      <c r="K959" s="7">
        <v>2601.0</v>
      </c>
      <c r="L959" s="4">
        <v>25500.0</v>
      </c>
      <c r="M959" s="8" t="str">
        <f t="shared" si="1"/>
        <v>Lower</v>
      </c>
      <c r="N959" s="4">
        <v>211000.0</v>
      </c>
      <c r="O959" s="4">
        <v>15.0</v>
      </c>
      <c r="P959" s="4">
        <v>2.1</v>
      </c>
      <c r="Q959" s="4" t="s">
        <v>24</v>
      </c>
      <c r="R959" s="4" t="s">
        <v>36</v>
      </c>
    </row>
    <row r="960" ht="15.75" customHeight="1">
      <c r="A960" s="4">
        <v>960.0</v>
      </c>
      <c r="B960" s="4" t="s">
        <v>1259</v>
      </c>
      <c r="C960" s="4" t="s">
        <v>39</v>
      </c>
      <c r="D960" s="4" t="s">
        <v>20</v>
      </c>
      <c r="E960" s="4" t="s">
        <v>59</v>
      </c>
      <c r="F960" s="4" t="s">
        <v>42</v>
      </c>
      <c r="G960" s="4">
        <v>5.9</v>
      </c>
      <c r="H960" s="4">
        <v>523.0</v>
      </c>
      <c r="I960" s="6">
        <v>24938.0</v>
      </c>
      <c r="J960" s="4">
        <v>1.6</v>
      </c>
      <c r="K960" s="7">
        <v>8974.0</v>
      </c>
      <c r="L960" s="4">
        <v>897000.0</v>
      </c>
      <c r="M960" s="8" t="str">
        <f t="shared" si="1"/>
        <v>Mid</v>
      </c>
      <c r="N960" s="4">
        <v>4.06E7</v>
      </c>
      <c r="O960" s="4">
        <v>134.0</v>
      </c>
      <c r="P960" s="4">
        <v>3.9</v>
      </c>
      <c r="Q960" s="4" t="s">
        <v>40</v>
      </c>
      <c r="R960" s="4" t="s">
        <v>28</v>
      </c>
    </row>
    <row r="961" ht="15.75" customHeight="1">
      <c r="A961" s="4">
        <v>961.0</v>
      </c>
      <c r="B961" s="4" t="s">
        <v>1260</v>
      </c>
      <c r="C961" s="4" t="s">
        <v>54</v>
      </c>
      <c r="D961" s="4" t="s">
        <v>20</v>
      </c>
      <c r="E961" s="4" t="s">
        <v>1261</v>
      </c>
      <c r="F961" s="4" t="s">
        <v>851</v>
      </c>
      <c r="G961" s="4">
        <v>5.4</v>
      </c>
      <c r="H961" s="4">
        <v>18.0</v>
      </c>
      <c r="I961" s="6">
        <v>1671.0</v>
      </c>
      <c r="J961" s="4">
        <v>1.5</v>
      </c>
      <c r="K961" s="7">
        <v>9763.0</v>
      </c>
      <c r="L961" s="4">
        <v>33300.0</v>
      </c>
      <c r="M961" s="8" t="str">
        <f t="shared" si="1"/>
        <v>Lower</v>
      </c>
      <c r="N961" s="4">
        <v>3020000.0</v>
      </c>
      <c r="O961" s="4">
        <v>221.0</v>
      </c>
      <c r="P961" s="4">
        <v>4.6</v>
      </c>
      <c r="Q961" s="4" t="s">
        <v>29</v>
      </c>
      <c r="R961" s="4" t="s">
        <v>29</v>
      </c>
    </row>
    <row r="962" ht="15.75" customHeight="1">
      <c r="A962" s="4">
        <v>962.0</v>
      </c>
      <c r="B962" s="4" t="s">
        <v>1262</v>
      </c>
      <c r="C962" s="4" t="s">
        <v>61</v>
      </c>
      <c r="D962" s="4" t="s">
        <v>20</v>
      </c>
      <c r="E962" s="4" t="s">
        <v>106</v>
      </c>
      <c r="F962" s="4" t="s">
        <v>47</v>
      </c>
      <c r="G962" s="4">
        <v>6.2</v>
      </c>
      <c r="H962" s="4">
        <v>181.0</v>
      </c>
      <c r="I962" s="6">
        <v>793.0</v>
      </c>
      <c r="J962" s="4">
        <v>1.4</v>
      </c>
      <c r="K962" s="7">
        <v>3664.0</v>
      </c>
      <c r="L962" s="4">
        <v>123000.0</v>
      </c>
      <c r="M962" s="8" t="str">
        <f t="shared" si="1"/>
        <v>Lower</v>
      </c>
      <c r="N962" s="4">
        <v>539000.0</v>
      </c>
      <c r="O962" s="4">
        <v>62.0</v>
      </c>
      <c r="P962" s="4">
        <v>2.7</v>
      </c>
      <c r="Q962" s="4" t="s">
        <v>23</v>
      </c>
      <c r="R962" s="4" t="s">
        <v>29</v>
      </c>
    </row>
    <row r="963" ht="15.75" customHeight="1">
      <c r="A963" s="4">
        <v>963.0</v>
      </c>
      <c r="B963" s="4" t="s">
        <v>1263</v>
      </c>
      <c r="C963" s="4" t="s">
        <v>19</v>
      </c>
      <c r="D963" s="4" t="s">
        <v>20</v>
      </c>
      <c r="E963" s="4" t="s">
        <v>1264</v>
      </c>
      <c r="F963" s="4" t="s">
        <v>746</v>
      </c>
      <c r="G963" s="4">
        <v>6.1</v>
      </c>
      <c r="H963" s="4">
        <v>206.0</v>
      </c>
      <c r="I963" s="6">
        <v>340.0</v>
      </c>
      <c r="J963" s="4">
        <v>1.0</v>
      </c>
      <c r="K963" s="7">
        <v>2911.0</v>
      </c>
      <c r="L963" s="4">
        <v>71000.0</v>
      </c>
      <c r="M963" s="8" t="str">
        <f t="shared" si="1"/>
        <v>Lower</v>
      </c>
      <c r="N963" s="4">
        <v>117000.0</v>
      </c>
      <c r="O963" s="4">
        <v>11.0</v>
      </c>
      <c r="P963" s="4">
        <v>1.6</v>
      </c>
      <c r="Q963" s="4" t="s">
        <v>29</v>
      </c>
      <c r="R963" s="4" t="s">
        <v>24</v>
      </c>
    </row>
    <row r="964" ht="15.75" customHeight="1">
      <c r="A964" s="4">
        <v>964.0</v>
      </c>
      <c r="B964" s="4" t="s">
        <v>1265</v>
      </c>
      <c r="C964" s="4" t="s">
        <v>100</v>
      </c>
      <c r="D964" s="4" t="s">
        <v>20</v>
      </c>
      <c r="E964" s="4" t="s">
        <v>42</v>
      </c>
      <c r="F964" s="4" t="s">
        <v>124</v>
      </c>
      <c r="G964" s="4">
        <v>4.8</v>
      </c>
      <c r="H964" s="4">
        <v>714.0</v>
      </c>
      <c r="I964" s="6">
        <v>0.0</v>
      </c>
      <c r="J964" s="4">
        <v>1.5</v>
      </c>
      <c r="K964" s="7">
        <v>2436.0</v>
      </c>
      <c r="L964" s="4">
        <v>566000.0</v>
      </c>
      <c r="M964" s="8" t="str">
        <f t="shared" si="1"/>
        <v>Mid</v>
      </c>
      <c r="N964" s="4">
        <v>30.0</v>
      </c>
      <c r="O964" s="4">
        <v>46.0</v>
      </c>
      <c r="P964" s="4">
        <v>2.8</v>
      </c>
      <c r="Q964" s="4" t="s">
        <v>40</v>
      </c>
      <c r="R964" s="4" t="s">
        <v>36</v>
      </c>
    </row>
    <row r="965" ht="15.75" customHeight="1">
      <c r="A965" s="4">
        <v>965.0</v>
      </c>
      <c r="B965" s="4" t="s">
        <v>1266</v>
      </c>
      <c r="C965" s="4" t="s">
        <v>19</v>
      </c>
      <c r="D965" s="4" t="s">
        <v>20</v>
      </c>
      <c r="E965" s="4" t="s">
        <v>69</v>
      </c>
      <c r="F965" s="4" t="s">
        <v>1267</v>
      </c>
      <c r="G965" s="4">
        <v>7.1</v>
      </c>
      <c r="H965" s="4">
        <v>229.0</v>
      </c>
      <c r="I965" s="6">
        <v>2.79</v>
      </c>
      <c r="J965" s="4">
        <v>1.1</v>
      </c>
      <c r="K965" s="7">
        <v>16818.0</v>
      </c>
      <c r="L965" s="4">
        <v>575000.0</v>
      </c>
      <c r="M965" s="8" t="str">
        <f t="shared" si="1"/>
        <v>Mid</v>
      </c>
      <c r="N965" s="4">
        <v>6990000.0</v>
      </c>
      <c r="O965" s="4">
        <v>55.0</v>
      </c>
      <c r="P965" s="4">
        <v>6.1</v>
      </c>
      <c r="Q965" s="4" t="s">
        <v>32</v>
      </c>
      <c r="R965" s="4" t="s">
        <v>24</v>
      </c>
    </row>
    <row r="966" ht="15.75" customHeight="1">
      <c r="A966" s="4">
        <v>966.0</v>
      </c>
      <c r="B966" s="4" t="s">
        <v>1268</v>
      </c>
      <c r="C966" s="4" t="s">
        <v>45</v>
      </c>
      <c r="D966" s="4" t="s">
        <v>20</v>
      </c>
      <c r="E966" s="4" t="s">
        <v>59</v>
      </c>
      <c r="F966" s="4" t="s">
        <v>969</v>
      </c>
      <c r="G966" s="4">
        <v>5.2</v>
      </c>
      <c r="H966" s="4">
        <v>88.0</v>
      </c>
      <c r="I966" s="6">
        <v>9077.0</v>
      </c>
      <c r="J966" s="4">
        <v>1.1</v>
      </c>
      <c r="K966" s="7">
        <v>7035.0</v>
      </c>
      <c r="L966" s="4">
        <v>177000.0</v>
      </c>
      <c r="M966" s="8" t="str">
        <f t="shared" si="1"/>
        <v>Lower</v>
      </c>
      <c r="N966" s="4">
        <v>1.59E7</v>
      </c>
      <c r="O966" s="4">
        <v>169.0</v>
      </c>
      <c r="P966" s="4">
        <v>3.4</v>
      </c>
      <c r="Q966" s="4" t="s">
        <v>40</v>
      </c>
      <c r="R966" s="4" t="s">
        <v>24</v>
      </c>
    </row>
    <row r="967" ht="15.75" customHeight="1">
      <c r="A967" s="4">
        <v>967.0</v>
      </c>
      <c r="B967" s="4" t="s">
        <v>1269</v>
      </c>
      <c r="C967" s="4" t="s">
        <v>39</v>
      </c>
      <c r="D967" s="4" t="s">
        <v>20</v>
      </c>
      <c r="E967" s="4" t="s">
        <v>21</v>
      </c>
      <c r="F967" s="4" t="s">
        <v>31</v>
      </c>
      <c r="G967" s="4">
        <v>3.8</v>
      </c>
      <c r="H967" s="4">
        <v>152.0</v>
      </c>
      <c r="I967" s="6">
        <v>2532.0</v>
      </c>
      <c r="J967" s="4">
        <v>1.1</v>
      </c>
      <c r="K967" s="7">
        <v>3995.0</v>
      </c>
      <c r="L967" s="4">
        <v>176000.0</v>
      </c>
      <c r="M967" s="8" t="str">
        <f t="shared" si="1"/>
        <v>Lower</v>
      </c>
      <c r="N967" s="4">
        <v>2930000.0</v>
      </c>
      <c r="O967" s="4">
        <v>55.0</v>
      </c>
      <c r="P967" s="4">
        <v>3.5</v>
      </c>
      <c r="Q967" s="4" t="s">
        <v>32</v>
      </c>
      <c r="R967" s="4" t="s">
        <v>24</v>
      </c>
    </row>
    <row r="968" ht="15.75" customHeight="1">
      <c r="A968" s="4">
        <v>968.0</v>
      </c>
      <c r="B968" s="4" t="s">
        <v>1270</v>
      </c>
      <c r="C968" s="4" t="s">
        <v>73</v>
      </c>
      <c r="D968" s="4" t="s">
        <v>20</v>
      </c>
      <c r="E968" s="4" t="s">
        <v>21</v>
      </c>
      <c r="F968" s="4" t="s">
        <v>64</v>
      </c>
      <c r="G968" s="4">
        <v>9.2</v>
      </c>
      <c r="H968" s="4">
        <v>48.0</v>
      </c>
      <c r="I968" s="6">
        <v>19638.0</v>
      </c>
      <c r="J968" s="4">
        <v>1.6</v>
      </c>
      <c r="K968" s="7">
        <v>22013.0</v>
      </c>
      <c r="L968" s="4">
        <v>122000.0</v>
      </c>
      <c r="M968" s="8" t="str">
        <f t="shared" si="1"/>
        <v>Lower</v>
      </c>
      <c r="N968" s="4">
        <v>4.92E7</v>
      </c>
      <c r="O968" s="4">
        <v>327.0</v>
      </c>
      <c r="P968" s="4">
        <v>6.1</v>
      </c>
      <c r="Q968" s="4" t="s">
        <v>28</v>
      </c>
      <c r="R968" s="4" t="s">
        <v>29</v>
      </c>
    </row>
    <row r="969" ht="15.75" customHeight="1">
      <c r="A969" s="4">
        <v>969.0</v>
      </c>
      <c r="B969" s="4" t="s">
        <v>1271</v>
      </c>
      <c r="C969" s="4" t="s">
        <v>19</v>
      </c>
      <c r="D969" s="4" t="s">
        <v>20</v>
      </c>
      <c r="E969" s="4" t="s">
        <v>21</v>
      </c>
      <c r="F969" s="4" t="s">
        <v>141</v>
      </c>
      <c r="G969" s="4">
        <v>7.1</v>
      </c>
      <c r="H969" s="4">
        <v>560.0</v>
      </c>
      <c r="I969" s="6">
        <v>14827.0</v>
      </c>
      <c r="J969" s="4">
        <v>1.6</v>
      </c>
      <c r="K969" s="7">
        <v>8943.0</v>
      </c>
      <c r="L969" s="4">
        <v>654000.0</v>
      </c>
      <c r="M969" s="8" t="str">
        <f t="shared" si="1"/>
        <v>Mid</v>
      </c>
      <c r="N969" s="4">
        <v>1.72E7</v>
      </c>
      <c r="O969" s="4">
        <v>208.0</v>
      </c>
      <c r="P969" s="4">
        <v>3.2</v>
      </c>
      <c r="Q969" s="4" t="s">
        <v>40</v>
      </c>
      <c r="R969" s="4" t="s">
        <v>23</v>
      </c>
    </row>
    <row r="970" ht="15.75" customHeight="1">
      <c r="A970" s="4">
        <v>970.0</v>
      </c>
      <c r="B970" s="4" t="s">
        <v>1272</v>
      </c>
      <c r="C970" s="4" t="s">
        <v>19</v>
      </c>
      <c r="D970" s="4" t="s">
        <v>20</v>
      </c>
      <c r="E970" s="4" t="s">
        <v>108</v>
      </c>
      <c r="F970" s="4" t="s">
        <v>21</v>
      </c>
      <c r="G970" s="4">
        <v>9.0</v>
      </c>
      <c r="H970" s="4">
        <v>26.0</v>
      </c>
      <c r="I970" s="6">
        <v>247.0</v>
      </c>
      <c r="J970" s="4">
        <v>1.0</v>
      </c>
      <c r="K970" s="7">
        <v>12176.0</v>
      </c>
      <c r="L970" s="4">
        <v>59800.0</v>
      </c>
      <c r="M970" s="8" t="str">
        <f t="shared" si="1"/>
        <v>Lower</v>
      </c>
      <c r="N970" s="4">
        <v>558000.0</v>
      </c>
      <c r="O970" s="4">
        <v>8.0</v>
      </c>
      <c r="P970" s="4">
        <v>6.3</v>
      </c>
      <c r="Q970" s="4" t="s">
        <v>23</v>
      </c>
      <c r="R970" s="4" t="s">
        <v>36</v>
      </c>
    </row>
    <row r="971" ht="15.75" customHeight="1">
      <c r="A971" s="4">
        <v>971.0</v>
      </c>
      <c r="B971" s="4" t="s">
        <v>1273</v>
      </c>
      <c r="C971" s="4" t="s">
        <v>19</v>
      </c>
      <c r="D971" s="4" t="s">
        <v>20</v>
      </c>
      <c r="E971" s="4" t="s">
        <v>21</v>
      </c>
      <c r="F971" s="4" t="s">
        <v>612</v>
      </c>
      <c r="G971" s="4">
        <v>3.1</v>
      </c>
      <c r="H971" s="4">
        <v>326.0</v>
      </c>
      <c r="I971" s="6">
        <v>3406.0</v>
      </c>
      <c r="J971" s="4">
        <v>1.8</v>
      </c>
      <c r="K971" s="7">
        <v>3225.0</v>
      </c>
      <c r="L971" s="4">
        <v>313000.0</v>
      </c>
      <c r="M971" s="8" t="str">
        <f t="shared" si="1"/>
        <v>Lower</v>
      </c>
      <c r="N971" s="4">
        <v>3270000.0</v>
      </c>
      <c r="O971" s="4">
        <v>290.0</v>
      </c>
      <c r="P971" s="4">
        <v>3.3</v>
      </c>
      <c r="Q971" s="4" t="s">
        <v>36</v>
      </c>
      <c r="R971" s="4" t="s">
        <v>24</v>
      </c>
    </row>
    <row r="972" ht="15.75" customHeight="1">
      <c r="A972" s="4">
        <v>972.0</v>
      </c>
      <c r="B972" s="4" t="s">
        <v>1274</v>
      </c>
      <c r="C972" s="4" t="s">
        <v>61</v>
      </c>
      <c r="D972" s="4" t="s">
        <v>20</v>
      </c>
      <c r="E972" s="4" t="s">
        <v>21</v>
      </c>
      <c r="F972" s="4" t="s">
        <v>183</v>
      </c>
      <c r="G972" s="4">
        <v>4.0</v>
      </c>
      <c r="H972" s="5">
        <v>1886.0</v>
      </c>
      <c r="I972" s="6">
        <v>0.0</v>
      </c>
      <c r="J972" s="4">
        <v>1.3</v>
      </c>
      <c r="K972" s="6">
        <v>190.0</v>
      </c>
      <c r="L972" s="4">
        <v>92500.0</v>
      </c>
      <c r="M972" s="8" t="str">
        <f t="shared" si="1"/>
        <v>Lower</v>
      </c>
      <c r="N972" s="4">
        <v>0.0</v>
      </c>
      <c r="O972" s="4">
        <v>15.0</v>
      </c>
      <c r="P972" s="4">
        <v>5.4</v>
      </c>
      <c r="Q972" s="4" t="s">
        <v>29</v>
      </c>
      <c r="R972" s="4" t="s">
        <v>28</v>
      </c>
    </row>
    <row r="973" ht="15.75" customHeight="1">
      <c r="A973" s="4">
        <v>973.0</v>
      </c>
      <c r="B973" s="4" t="s">
        <v>1275</v>
      </c>
      <c r="C973" s="4" t="s">
        <v>45</v>
      </c>
      <c r="D973" s="4" t="s">
        <v>20</v>
      </c>
      <c r="E973" s="4" t="s">
        <v>31</v>
      </c>
      <c r="F973" s="4" t="s">
        <v>1017</v>
      </c>
      <c r="G973" s="4">
        <v>3.5</v>
      </c>
      <c r="H973" s="4">
        <v>131.0</v>
      </c>
      <c r="I973" s="6">
        <v>2227.0</v>
      </c>
      <c r="J973" s="4">
        <v>1.0</v>
      </c>
      <c r="K973" s="7">
        <v>5863.0</v>
      </c>
      <c r="L973" s="4">
        <v>191000.0</v>
      </c>
      <c r="M973" s="8" t="str">
        <f t="shared" si="1"/>
        <v>Lower</v>
      </c>
      <c r="N973" s="4">
        <v>3240000.0</v>
      </c>
      <c r="O973" s="4">
        <v>24.0</v>
      </c>
      <c r="P973" s="4">
        <v>4.3</v>
      </c>
      <c r="Q973" s="4" t="s">
        <v>36</v>
      </c>
      <c r="R973" s="4" t="s">
        <v>24</v>
      </c>
    </row>
    <row r="974" ht="15.75" customHeight="1">
      <c r="A974" s="4">
        <v>974.0</v>
      </c>
      <c r="B974" s="4" t="s">
        <v>1276</v>
      </c>
      <c r="C974" s="4" t="s">
        <v>73</v>
      </c>
      <c r="D974" s="4" t="s">
        <v>20</v>
      </c>
      <c r="E974" s="4" t="s">
        <v>141</v>
      </c>
      <c r="F974" s="4" t="s">
        <v>31</v>
      </c>
      <c r="G974" s="4">
        <v>6.9</v>
      </c>
      <c r="H974" s="4">
        <v>273.0</v>
      </c>
      <c r="I974" s="6">
        <v>14986.0</v>
      </c>
      <c r="J974" s="4">
        <v>1.4</v>
      </c>
      <c r="K974" s="7">
        <v>7345.0</v>
      </c>
      <c r="L974" s="4">
        <v>290000.0</v>
      </c>
      <c r="M974" s="8" t="str">
        <f t="shared" si="1"/>
        <v>Lower</v>
      </c>
      <c r="N974" s="4">
        <v>1.57E7</v>
      </c>
      <c r="O974" s="4">
        <v>50.0</v>
      </c>
      <c r="P974" s="4">
        <v>3.0</v>
      </c>
      <c r="Q974" s="4" t="s">
        <v>40</v>
      </c>
      <c r="R974" s="4" t="s">
        <v>36</v>
      </c>
    </row>
    <row r="975" ht="15.75" customHeight="1">
      <c r="A975" s="4">
        <v>975.0</v>
      </c>
      <c r="B975" s="4" t="s">
        <v>1277</v>
      </c>
      <c r="C975" s="4" t="s">
        <v>56</v>
      </c>
      <c r="D975" s="4" t="s">
        <v>20</v>
      </c>
      <c r="E975" s="4" t="s">
        <v>638</v>
      </c>
      <c r="G975" s="4">
        <v>3.1</v>
      </c>
      <c r="H975" s="4">
        <v>2.0</v>
      </c>
      <c r="I975" s="6">
        <v>0.0</v>
      </c>
      <c r="J975" s="4">
        <v>1.0</v>
      </c>
      <c r="K975" s="6">
        <v>6.0</v>
      </c>
      <c r="L975" s="4">
        <v>3.0</v>
      </c>
      <c r="M975" s="8" t="str">
        <f t="shared" si="1"/>
        <v>Lower</v>
      </c>
      <c r="N975" s="4">
        <v>0.0</v>
      </c>
      <c r="O975" s="4">
        <v>1.0</v>
      </c>
      <c r="P975" s="4">
        <v>0.7</v>
      </c>
      <c r="Q975" s="4" t="s">
        <v>28</v>
      </c>
      <c r="R975" s="4" t="s">
        <v>28</v>
      </c>
    </row>
    <row r="976" ht="15.75" customHeight="1">
      <c r="A976" s="4">
        <v>976.0</v>
      </c>
      <c r="B976" s="4" t="s">
        <v>1278</v>
      </c>
      <c r="C976" s="4" t="s">
        <v>45</v>
      </c>
      <c r="D976" s="4" t="s">
        <v>20</v>
      </c>
      <c r="E976" s="4" t="s">
        <v>21</v>
      </c>
      <c r="F976" s="4" t="s">
        <v>1279</v>
      </c>
      <c r="G976" s="4">
        <v>3.0</v>
      </c>
      <c r="H976" s="5">
        <v>3725.0</v>
      </c>
      <c r="I976" s="6">
        <v>0.0</v>
      </c>
      <c r="J976" s="4">
        <v>1.3</v>
      </c>
      <c r="K976" s="6">
        <v>66.0</v>
      </c>
      <c r="L976" s="4">
        <v>169000.0</v>
      </c>
      <c r="M976" s="8" t="str">
        <f t="shared" si="1"/>
        <v>Lower</v>
      </c>
      <c r="N976" s="4">
        <v>0.0</v>
      </c>
      <c r="O976" s="4">
        <v>12.0</v>
      </c>
      <c r="P976" s="4">
        <v>0.9</v>
      </c>
      <c r="Q976" s="4" t="s">
        <v>29</v>
      </c>
      <c r="R976" s="4" t="s">
        <v>29</v>
      </c>
    </row>
    <row r="977" ht="15.75" customHeight="1">
      <c r="A977" s="4">
        <v>977.0</v>
      </c>
      <c r="B977" s="4" t="s">
        <v>1280</v>
      </c>
      <c r="C977" s="4" t="s">
        <v>19</v>
      </c>
      <c r="D977" s="4" t="s">
        <v>20</v>
      </c>
      <c r="E977" s="4" t="s">
        <v>139</v>
      </c>
      <c r="F977" s="4" t="s">
        <v>108</v>
      </c>
      <c r="G977" s="4">
        <v>3.6</v>
      </c>
      <c r="H977" s="4">
        <v>117.0</v>
      </c>
      <c r="I977" s="6">
        <v>649.0</v>
      </c>
      <c r="J977" s="4">
        <v>1.0</v>
      </c>
      <c r="K977" s="7">
        <v>7394.0</v>
      </c>
      <c r="L977" s="4">
        <v>250000.0</v>
      </c>
      <c r="M977" s="8" t="str">
        <f t="shared" si="1"/>
        <v>Lower</v>
      </c>
      <c r="N977" s="4">
        <v>1390000.0</v>
      </c>
      <c r="O977" s="4">
        <v>25.0</v>
      </c>
      <c r="P977" s="4">
        <v>5.6</v>
      </c>
      <c r="Q977" s="4" t="s">
        <v>40</v>
      </c>
      <c r="R977" s="4" t="s">
        <v>24</v>
      </c>
    </row>
    <row r="978" ht="15.75" customHeight="1">
      <c r="A978" s="4">
        <v>978.0</v>
      </c>
      <c r="B978" s="4" t="s">
        <v>1281</v>
      </c>
      <c r="C978" s="4" t="s">
        <v>19</v>
      </c>
      <c r="D978" s="4" t="s">
        <v>20</v>
      </c>
      <c r="E978" s="4" t="s">
        <v>232</v>
      </c>
      <c r="F978" s="4" t="s">
        <v>269</v>
      </c>
      <c r="G978" s="4">
        <v>5.2</v>
      </c>
      <c r="H978" s="4">
        <v>47.0</v>
      </c>
      <c r="I978" s="6">
        <v>104.0</v>
      </c>
      <c r="J978" s="4">
        <v>1.0</v>
      </c>
      <c r="K978" s="7">
        <v>4007.0</v>
      </c>
      <c r="L978" s="4">
        <v>47000.0</v>
      </c>
      <c r="M978" s="8" t="str">
        <f t="shared" si="1"/>
        <v>Lower</v>
      </c>
      <c r="N978" s="4">
        <v>105000.0</v>
      </c>
      <c r="O978" s="4">
        <v>16.0</v>
      </c>
      <c r="P978" s="4">
        <v>4.5</v>
      </c>
      <c r="Q978" s="4" t="s">
        <v>40</v>
      </c>
      <c r="R978" s="4" t="s">
        <v>28</v>
      </c>
    </row>
    <row r="979" ht="15.75" customHeight="1">
      <c r="A979" s="4">
        <v>979.0</v>
      </c>
      <c r="B979" s="4" t="s">
        <v>1282</v>
      </c>
      <c r="C979" s="4" t="s">
        <v>19</v>
      </c>
      <c r="D979" s="4" t="s">
        <v>20</v>
      </c>
      <c r="E979" s="4" t="s">
        <v>42</v>
      </c>
      <c r="F979" s="4" t="s">
        <v>1261</v>
      </c>
      <c r="G979" s="4">
        <v>6.5</v>
      </c>
      <c r="H979" s="4">
        <v>178.0</v>
      </c>
      <c r="I979" s="6">
        <v>9415.0</v>
      </c>
      <c r="J979" s="4">
        <v>1.3</v>
      </c>
      <c r="K979" s="6">
        <v>11.26</v>
      </c>
      <c r="L979" s="4">
        <v>546000.0</v>
      </c>
      <c r="M979" s="8" t="str">
        <f t="shared" si="1"/>
        <v>Mid</v>
      </c>
      <c r="N979" s="4">
        <v>2.18E7</v>
      </c>
      <c r="O979" s="4">
        <v>342.0</v>
      </c>
      <c r="P979" s="4">
        <v>4.4</v>
      </c>
      <c r="Q979" s="4" t="s">
        <v>40</v>
      </c>
      <c r="R979" s="4" t="s">
        <v>36</v>
      </c>
    </row>
    <row r="980" ht="15.75" customHeight="1">
      <c r="A980" s="4">
        <v>980.0</v>
      </c>
      <c r="B980" s="4" t="s">
        <v>1283</v>
      </c>
      <c r="C980" s="4" t="s">
        <v>73</v>
      </c>
      <c r="D980" s="4" t="s">
        <v>20</v>
      </c>
      <c r="E980" s="4" t="s">
        <v>21</v>
      </c>
      <c r="F980" s="4" t="s">
        <v>738</v>
      </c>
      <c r="G980" s="4">
        <v>5.9</v>
      </c>
      <c r="H980" s="4">
        <v>382.0</v>
      </c>
      <c r="I980" s="6">
        <v>0.0</v>
      </c>
      <c r="J980" s="4">
        <v>1.3</v>
      </c>
      <c r="K980" s="7">
        <v>1735.0</v>
      </c>
      <c r="L980" s="4">
        <v>117000.0</v>
      </c>
      <c r="M980" s="8" t="str">
        <f t="shared" si="1"/>
        <v>Lower</v>
      </c>
      <c r="N980" s="4">
        <v>0.0</v>
      </c>
      <c r="O980" s="4">
        <v>31.0</v>
      </c>
      <c r="P980" s="4">
        <v>3.7</v>
      </c>
      <c r="Q980" s="4" t="s">
        <v>40</v>
      </c>
      <c r="R980" s="4" t="s">
        <v>29</v>
      </c>
    </row>
    <row r="981" ht="15.75" customHeight="1">
      <c r="A981" s="4">
        <v>981.0</v>
      </c>
      <c r="B981" s="4" t="s">
        <v>1284</v>
      </c>
      <c r="C981" s="4" t="s">
        <v>39</v>
      </c>
      <c r="D981" s="4" t="s">
        <v>20</v>
      </c>
      <c r="E981" s="4" t="s">
        <v>139</v>
      </c>
      <c r="F981" s="4" t="s">
        <v>71</v>
      </c>
      <c r="G981" s="4">
        <v>4.0</v>
      </c>
      <c r="H981" s="4">
        <v>362.0</v>
      </c>
      <c r="I981" s="6">
        <v>6812.0</v>
      </c>
      <c r="J981" s="4">
        <v>1.0</v>
      </c>
      <c r="K981" s="7">
        <v>2603.0</v>
      </c>
      <c r="L981" s="4">
        <v>195000.0</v>
      </c>
      <c r="M981" s="8" t="str">
        <f t="shared" si="1"/>
        <v>Lower</v>
      </c>
      <c r="N981" s="4">
        <v>3670000.0</v>
      </c>
      <c r="O981" s="4">
        <v>3.0</v>
      </c>
      <c r="P981" s="4">
        <v>1.6</v>
      </c>
      <c r="Q981" s="4" t="s">
        <v>29</v>
      </c>
      <c r="R981" s="4" t="s">
        <v>29</v>
      </c>
    </row>
    <row r="982" ht="15.75" customHeight="1">
      <c r="A982" s="4">
        <v>982.0</v>
      </c>
      <c r="B982" s="4" t="s">
        <v>1285</v>
      </c>
      <c r="C982" s="4" t="s">
        <v>80</v>
      </c>
      <c r="D982" s="4" t="s">
        <v>20</v>
      </c>
      <c r="E982" s="4" t="s">
        <v>21</v>
      </c>
      <c r="F982" s="4" t="s">
        <v>59</v>
      </c>
      <c r="G982" s="4">
        <v>4.2</v>
      </c>
      <c r="H982" s="4">
        <v>831.0</v>
      </c>
      <c r="I982" s="6">
        <v>4394.0</v>
      </c>
      <c r="J982" s="4">
        <v>1.6</v>
      </c>
      <c r="K982" s="7">
        <v>4862.0</v>
      </c>
      <c r="L982" s="4">
        <v>777000.0</v>
      </c>
      <c r="M982" s="8" t="str">
        <f t="shared" si="1"/>
        <v>Mid</v>
      </c>
      <c r="N982" s="4">
        <v>4110000.0</v>
      </c>
      <c r="O982" s="4">
        <v>80.0</v>
      </c>
      <c r="P982" s="4">
        <v>4.7</v>
      </c>
      <c r="Q982" s="4" t="s">
        <v>40</v>
      </c>
      <c r="R982" s="4" t="s">
        <v>28</v>
      </c>
    </row>
    <row r="983" ht="15.75" customHeight="1">
      <c r="A983" s="4">
        <v>983.0</v>
      </c>
      <c r="B983" s="4" t="s">
        <v>1286</v>
      </c>
      <c r="C983" s="4" t="s">
        <v>45</v>
      </c>
      <c r="D983" s="4" t="s">
        <v>20</v>
      </c>
      <c r="E983" s="4" t="s">
        <v>59</v>
      </c>
      <c r="F983" s="4" t="s">
        <v>69</v>
      </c>
      <c r="G983" s="4">
        <v>3.5</v>
      </c>
      <c r="H983" s="4">
        <v>225.0</v>
      </c>
      <c r="I983" s="6">
        <v>160.0</v>
      </c>
      <c r="J983" s="4">
        <v>1.4</v>
      </c>
      <c r="K983" s="7">
        <v>1591.0</v>
      </c>
      <c r="L983" s="4">
        <v>106000.0</v>
      </c>
      <c r="M983" s="8" t="str">
        <f t="shared" si="1"/>
        <v>Lower</v>
      </c>
      <c r="N983" s="4">
        <v>75000.0</v>
      </c>
      <c r="O983" s="4">
        <v>42.0</v>
      </c>
      <c r="P983" s="4">
        <v>2.0</v>
      </c>
      <c r="Q983" s="4" t="s">
        <v>29</v>
      </c>
      <c r="R983" s="4" t="s">
        <v>29</v>
      </c>
    </row>
    <row r="984" ht="15.75" customHeight="1">
      <c r="A984" s="4">
        <v>984.0</v>
      </c>
      <c r="B984" s="4" t="s">
        <v>1287</v>
      </c>
      <c r="C984" s="4" t="s">
        <v>19</v>
      </c>
      <c r="D984" s="4" t="s">
        <v>20</v>
      </c>
      <c r="E984" s="4" t="s">
        <v>336</v>
      </c>
      <c r="F984" s="4" t="s">
        <v>22</v>
      </c>
      <c r="G984" s="4">
        <v>8.5</v>
      </c>
      <c r="H984" s="4">
        <v>96.0</v>
      </c>
      <c r="I984" s="6">
        <v>6832.0</v>
      </c>
      <c r="J984" s="4">
        <v>1.1</v>
      </c>
      <c r="K984" s="7">
        <v>20786.0</v>
      </c>
      <c r="L984" s="4">
        <v>239000.0</v>
      </c>
      <c r="M984" s="8" t="str">
        <f t="shared" si="1"/>
        <v>Lower</v>
      </c>
      <c r="N984" s="4">
        <v>1.7E7</v>
      </c>
      <c r="O984" s="4">
        <v>58.0</v>
      </c>
      <c r="P984" s="4">
        <v>6.2</v>
      </c>
      <c r="Q984" s="4" t="s">
        <v>28</v>
      </c>
      <c r="R984" s="4" t="s">
        <v>29</v>
      </c>
    </row>
    <row r="985" ht="15.75" customHeight="1">
      <c r="A985" s="4">
        <v>985.0</v>
      </c>
      <c r="B985" s="4" t="s">
        <v>1288</v>
      </c>
      <c r="C985" s="4" t="s">
        <v>19</v>
      </c>
      <c r="D985" s="4" t="s">
        <v>20</v>
      </c>
      <c r="E985" s="4" t="s">
        <v>21</v>
      </c>
      <c r="F985" s="4" t="s">
        <v>1057</v>
      </c>
      <c r="G985" s="4">
        <v>5.1</v>
      </c>
      <c r="H985" s="4">
        <v>54.0</v>
      </c>
      <c r="I985" s="6">
        <v>1698.0</v>
      </c>
      <c r="J985" s="4">
        <v>1.0</v>
      </c>
      <c r="K985" s="7">
        <v>6787.0</v>
      </c>
      <c r="L985" s="4">
        <v>71200.0</v>
      </c>
      <c r="M985" s="8" t="str">
        <f t="shared" si="1"/>
        <v>Lower</v>
      </c>
      <c r="N985" s="4">
        <v>2240000.0</v>
      </c>
      <c r="O985" s="4">
        <v>12.0</v>
      </c>
      <c r="P985" s="4">
        <v>4.2</v>
      </c>
      <c r="Q985" s="4" t="s">
        <v>40</v>
      </c>
      <c r="R985" s="4" t="s">
        <v>29</v>
      </c>
    </row>
    <row r="986" ht="15.75" customHeight="1">
      <c r="A986" s="4">
        <v>986.0</v>
      </c>
      <c r="B986" s="4" t="s">
        <v>1289</v>
      </c>
      <c r="C986" s="4" t="s">
        <v>19</v>
      </c>
      <c r="D986" s="4" t="s">
        <v>20</v>
      </c>
      <c r="E986" s="4" t="s">
        <v>69</v>
      </c>
      <c r="F986" s="4" t="s">
        <v>95</v>
      </c>
      <c r="G986" s="4">
        <v>6.0</v>
      </c>
      <c r="H986" s="5">
        <v>3633.0</v>
      </c>
      <c r="I986" s="6">
        <v>54313.0</v>
      </c>
      <c r="J986" s="4">
        <v>1.2</v>
      </c>
      <c r="K986" s="7">
        <v>8654.0</v>
      </c>
      <c r="L986" s="4">
        <v>5350000.0</v>
      </c>
      <c r="M986" s="8" t="str">
        <f t="shared" si="1"/>
        <v>Higher</v>
      </c>
      <c r="N986" s="4">
        <v>7.99E7</v>
      </c>
      <c r="O986" s="4">
        <v>85.0</v>
      </c>
      <c r="P986" s="4">
        <v>4.0</v>
      </c>
      <c r="Q986" s="4" t="s">
        <v>28</v>
      </c>
      <c r="R986" s="4" t="s">
        <v>29</v>
      </c>
    </row>
    <row r="987" ht="15.75" customHeight="1">
      <c r="A987" s="4">
        <v>987.0</v>
      </c>
      <c r="B987" s="4" t="s">
        <v>1290</v>
      </c>
      <c r="C987" s="4" t="s">
        <v>19</v>
      </c>
      <c r="D987" s="4" t="s">
        <v>51</v>
      </c>
      <c r="E987" s="4" t="s">
        <v>49</v>
      </c>
      <c r="F987" s="4" t="s">
        <v>71</v>
      </c>
      <c r="G987" s="4">
        <v>5.6</v>
      </c>
      <c r="H987" s="5">
        <v>1026.0</v>
      </c>
      <c r="I987" s="6">
        <v>32.38</v>
      </c>
      <c r="J987" s="4">
        <v>1.0</v>
      </c>
      <c r="K987" s="7">
        <v>1435.0</v>
      </c>
      <c r="L987" s="4">
        <v>297000.0</v>
      </c>
      <c r="M987" s="8" t="str">
        <f t="shared" si="1"/>
        <v>Lower</v>
      </c>
      <c r="N987" s="4">
        <v>9380000.0</v>
      </c>
      <c r="O987" s="4">
        <v>2.0</v>
      </c>
      <c r="P987" s="4">
        <v>0.8</v>
      </c>
      <c r="Q987" s="4" t="s">
        <v>40</v>
      </c>
      <c r="R987" s="4" t="s">
        <v>29</v>
      </c>
    </row>
    <row r="988" ht="15.75" customHeight="1">
      <c r="A988" s="4">
        <v>988.0</v>
      </c>
      <c r="B988" s="4" t="s">
        <v>1291</v>
      </c>
      <c r="C988" s="4" t="s">
        <v>19</v>
      </c>
      <c r="D988" s="4" t="s">
        <v>20</v>
      </c>
      <c r="E988" s="4" t="s">
        <v>95</v>
      </c>
      <c r="F988" s="4" t="s">
        <v>64</v>
      </c>
      <c r="G988" s="4">
        <v>2.7</v>
      </c>
      <c r="H988" s="5">
        <v>3045.0</v>
      </c>
      <c r="I988" s="6">
        <v>6844.0</v>
      </c>
      <c r="J988" s="4">
        <v>1.1</v>
      </c>
      <c r="K988" s="7">
        <v>1135.0</v>
      </c>
      <c r="L988" s="4">
        <v>1310000.0</v>
      </c>
      <c r="M988" s="8" t="str">
        <f t="shared" si="1"/>
        <v>Mid</v>
      </c>
      <c r="N988" s="4">
        <v>3020000.0</v>
      </c>
      <c r="O988" s="4">
        <v>114.0</v>
      </c>
      <c r="P988" s="4">
        <v>1.1</v>
      </c>
      <c r="Q988" s="4" t="s">
        <v>29</v>
      </c>
      <c r="R988" s="4" t="s">
        <v>32</v>
      </c>
    </row>
    <row r="989" ht="15.75" customHeight="1">
      <c r="A989" s="4">
        <v>989.0</v>
      </c>
      <c r="B989" s="4" t="s">
        <v>1292</v>
      </c>
      <c r="C989" s="4" t="s">
        <v>45</v>
      </c>
      <c r="D989" s="4" t="s">
        <v>20</v>
      </c>
      <c r="E989" s="4" t="s">
        <v>139</v>
      </c>
      <c r="F989" s="4" t="s">
        <v>1293</v>
      </c>
      <c r="G989" s="4">
        <v>4.5</v>
      </c>
      <c r="H989" s="4">
        <v>851.0</v>
      </c>
      <c r="I989" s="6">
        <v>14497.0</v>
      </c>
      <c r="J989" s="4">
        <v>1.5</v>
      </c>
      <c r="K989" s="7">
        <v>3818.0</v>
      </c>
      <c r="L989" s="4">
        <v>777000.0</v>
      </c>
      <c r="M989" s="8" t="str">
        <f t="shared" si="1"/>
        <v>Mid</v>
      </c>
      <c r="N989" s="4">
        <v>1.29E7</v>
      </c>
      <c r="O989" s="4">
        <v>337.0</v>
      </c>
      <c r="P989" s="4">
        <v>2.2</v>
      </c>
      <c r="Q989" s="4" t="s">
        <v>36</v>
      </c>
      <c r="R989" s="4" t="s">
        <v>24</v>
      </c>
    </row>
    <row r="990" ht="15.75" customHeight="1">
      <c r="A990" s="4">
        <v>990.0</v>
      </c>
      <c r="B990" s="4" t="s">
        <v>1294</v>
      </c>
      <c r="C990" s="4" t="s">
        <v>56</v>
      </c>
      <c r="D990" s="4" t="s">
        <v>20</v>
      </c>
      <c r="E990" s="4" t="s">
        <v>21</v>
      </c>
      <c r="F990" s="4" t="s">
        <v>454</v>
      </c>
      <c r="G990" s="4">
        <v>7.2</v>
      </c>
      <c r="H990" s="4">
        <v>109.0</v>
      </c>
      <c r="I990" s="6">
        <v>13845.0</v>
      </c>
      <c r="J990" s="4">
        <v>1.9</v>
      </c>
      <c r="K990" s="7">
        <v>14056.0</v>
      </c>
      <c r="L990" s="4">
        <v>216000.0</v>
      </c>
      <c r="M990" s="8" t="str">
        <f t="shared" si="1"/>
        <v>Lower</v>
      </c>
      <c r="N990" s="4">
        <v>2.73E7</v>
      </c>
      <c r="O990" s="4">
        <v>311.0</v>
      </c>
      <c r="P990" s="4">
        <v>4.9</v>
      </c>
      <c r="Q990" s="4" t="s">
        <v>28</v>
      </c>
      <c r="R990" s="4" t="s">
        <v>29</v>
      </c>
    </row>
    <row r="991" ht="15.75" customHeight="1">
      <c r="A991" s="4">
        <v>991.0</v>
      </c>
      <c r="B991" s="4" t="s">
        <v>1295</v>
      </c>
      <c r="C991" s="4" t="s">
        <v>19</v>
      </c>
      <c r="D991" s="4" t="s">
        <v>20</v>
      </c>
      <c r="E991" s="4" t="s">
        <v>42</v>
      </c>
      <c r="F991" s="4" t="s">
        <v>21</v>
      </c>
      <c r="G991" s="4">
        <v>2.7</v>
      </c>
      <c r="H991" s="5">
        <v>6535.0</v>
      </c>
      <c r="I991" s="6">
        <v>98411.0</v>
      </c>
      <c r="J991" s="4">
        <v>1.2</v>
      </c>
      <c r="K991" s="7">
        <v>1927.0</v>
      </c>
      <c r="L991" s="4">
        <v>4440000.0</v>
      </c>
      <c r="M991" s="8" t="str">
        <f t="shared" si="1"/>
        <v>Higher</v>
      </c>
      <c r="N991" s="4">
        <v>6.69E7</v>
      </c>
      <c r="O991" s="4">
        <v>214.0</v>
      </c>
      <c r="P991" s="4">
        <v>3.7</v>
      </c>
      <c r="Q991" s="4" t="s">
        <v>24</v>
      </c>
      <c r="R991" s="4" t="s">
        <v>24</v>
      </c>
    </row>
    <row r="992" ht="15.75" customHeight="1">
      <c r="A992" s="4">
        <v>992.0</v>
      </c>
      <c r="B992" s="4" t="s">
        <v>1296</v>
      </c>
      <c r="C992" s="4" t="s">
        <v>54</v>
      </c>
      <c r="D992" s="4" t="s">
        <v>20</v>
      </c>
      <c r="E992" s="4" t="s">
        <v>59</v>
      </c>
      <c r="F992" s="4" t="s">
        <v>21</v>
      </c>
      <c r="G992" s="4">
        <v>3.8</v>
      </c>
      <c r="H992" s="4">
        <v>925.0</v>
      </c>
      <c r="I992" s="6">
        <v>1366.0</v>
      </c>
      <c r="J992" s="4">
        <v>1.6</v>
      </c>
      <c r="K992" s="6">
        <v>727.0</v>
      </c>
      <c r="L992" s="4">
        <v>172000.0</v>
      </c>
      <c r="M992" s="8" t="str">
        <f t="shared" si="1"/>
        <v>Lower</v>
      </c>
      <c r="N992" s="4">
        <v>253000.0</v>
      </c>
      <c r="O992" s="4">
        <v>44.0</v>
      </c>
      <c r="P992" s="4">
        <v>0.7</v>
      </c>
      <c r="Q992" s="4" t="s">
        <v>28</v>
      </c>
      <c r="R992" s="4" t="s">
        <v>40</v>
      </c>
    </row>
    <row r="993" ht="15.75" customHeight="1">
      <c r="A993" s="4">
        <v>993.0</v>
      </c>
      <c r="B993" s="4" t="s">
        <v>1297</v>
      </c>
      <c r="C993" s="4" t="s">
        <v>54</v>
      </c>
      <c r="D993" s="4" t="s">
        <v>20</v>
      </c>
      <c r="E993" s="4" t="s">
        <v>21</v>
      </c>
      <c r="F993" s="4" t="s">
        <v>1298</v>
      </c>
      <c r="G993" s="4">
        <v>6.2</v>
      </c>
      <c r="H993" s="4">
        <v>260.0</v>
      </c>
      <c r="I993" s="6">
        <v>2647.0</v>
      </c>
      <c r="J993" s="4">
        <v>2.1</v>
      </c>
      <c r="K993" s="6">
        <v>3.03</v>
      </c>
      <c r="L993" s="4">
        <v>127000.0</v>
      </c>
      <c r="M993" s="8" t="str">
        <f t="shared" si="1"/>
        <v>Lower</v>
      </c>
      <c r="N993" s="4">
        <v>1290000.0</v>
      </c>
      <c r="O993" s="4">
        <v>226.0</v>
      </c>
      <c r="P993" s="4">
        <v>1.5</v>
      </c>
      <c r="Q993" s="4" t="s">
        <v>23</v>
      </c>
      <c r="R993" s="4" t="s">
        <v>29</v>
      </c>
    </row>
    <row r="994" ht="15.75" customHeight="1">
      <c r="A994" s="4">
        <v>994.0</v>
      </c>
      <c r="B994" s="4" t="s">
        <v>1299</v>
      </c>
      <c r="C994" s="4" t="s">
        <v>19</v>
      </c>
      <c r="D994" s="4" t="s">
        <v>20</v>
      </c>
      <c r="E994" s="4" t="s">
        <v>491</v>
      </c>
      <c r="F994" s="4" t="s">
        <v>1300</v>
      </c>
      <c r="G994" s="4">
        <v>2.7</v>
      </c>
      <c r="H994" s="5">
        <v>2852.0</v>
      </c>
      <c r="I994" s="6">
        <v>4.0</v>
      </c>
      <c r="J994" s="4">
        <v>1.1</v>
      </c>
      <c r="K994" s="6">
        <v>75.0</v>
      </c>
      <c r="L994" s="4">
        <v>65600.0</v>
      </c>
      <c r="M994" s="8" t="str">
        <f t="shared" si="1"/>
        <v>Lower</v>
      </c>
      <c r="N994" s="4">
        <v>191.0</v>
      </c>
      <c r="O994" s="4">
        <v>8.0</v>
      </c>
      <c r="P994" s="4">
        <v>0.2</v>
      </c>
      <c r="Q994" s="4" t="s">
        <v>24</v>
      </c>
      <c r="R994" s="4" t="s">
        <v>28</v>
      </c>
    </row>
    <row r="995" ht="15.75" customHeight="1">
      <c r="A995" s="4">
        <v>995.0</v>
      </c>
      <c r="B995" s="4" t="s">
        <v>1301</v>
      </c>
      <c r="C995" s="4" t="s">
        <v>61</v>
      </c>
      <c r="D995" s="4" t="s">
        <v>20</v>
      </c>
      <c r="E995" s="4" t="s">
        <v>47</v>
      </c>
      <c r="F995" s="4" t="s">
        <v>21</v>
      </c>
      <c r="G995" s="4">
        <v>5.1</v>
      </c>
      <c r="H995" s="4">
        <v>629.0</v>
      </c>
      <c r="I995" s="6">
        <v>2492.0</v>
      </c>
      <c r="J995" s="4">
        <v>1.4</v>
      </c>
      <c r="K995" s="7">
        <v>3001.0</v>
      </c>
      <c r="L995" s="4">
        <v>396000.0</v>
      </c>
      <c r="M995" s="8" t="str">
        <f t="shared" si="1"/>
        <v>Lower</v>
      </c>
      <c r="N995" s="4">
        <v>1570000.0</v>
      </c>
      <c r="O995" s="4">
        <v>142.0</v>
      </c>
      <c r="P995" s="4">
        <v>1.9</v>
      </c>
      <c r="Q995" s="4" t="s">
        <v>24</v>
      </c>
      <c r="R995" s="4" t="s">
        <v>29</v>
      </c>
    </row>
    <row r="996" ht="15.75" customHeight="1">
      <c r="A996" s="4">
        <v>996.0</v>
      </c>
      <c r="B996" s="4" t="s">
        <v>1302</v>
      </c>
      <c r="C996" s="4" t="s">
        <v>19</v>
      </c>
      <c r="D996" s="4" t="s">
        <v>20</v>
      </c>
      <c r="E996" s="4" t="s">
        <v>49</v>
      </c>
      <c r="F996" s="4" t="s">
        <v>21</v>
      </c>
      <c r="G996" s="4">
        <v>4.0</v>
      </c>
      <c r="H996" s="4">
        <v>248.0</v>
      </c>
      <c r="I996" s="6">
        <v>1423.0</v>
      </c>
      <c r="J996" s="4">
        <v>1.3</v>
      </c>
      <c r="K996" s="7">
        <v>1873.0</v>
      </c>
      <c r="L996" s="4">
        <v>133000.0</v>
      </c>
      <c r="M996" s="8" t="str">
        <f t="shared" si="1"/>
        <v>Lower</v>
      </c>
      <c r="N996" s="4">
        <v>766000.0</v>
      </c>
      <c r="O996" s="4">
        <v>31.0</v>
      </c>
      <c r="P996" s="4">
        <v>1.8</v>
      </c>
      <c r="Q996" s="4" t="s">
        <v>36</v>
      </c>
      <c r="R996" s="4" t="s">
        <v>24</v>
      </c>
    </row>
    <row r="997" ht="15.75" customHeight="1">
      <c r="A997" s="4">
        <v>997.0</v>
      </c>
      <c r="B997" s="4" t="s">
        <v>1303</v>
      </c>
      <c r="C997" s="4" t="s">
        <v>80</v>
      </c>
      <c r="D997" s="4" t="s">
        <v>20</v>
      </c>
      <c r="E997" s="4" t="s">
        <v>88</v>
      </c>
      <c r="G997" s="4">
        <v>10.4</v>
      </c>
      <c r="H997" s="4">
        <v>874.0</v>
      </c>
      <c r="I997" s="6">
        <v>0.0</v>
      </c>
      <c r="J997" s="4">
        <v>1.0</v>
      </c>
      <c r="K997" s="6">
        <v>21.0</v>
      </c>
      <c r="L997" s="15">
        <v>1300.0</v>
      </c>
      <c r="M997" s="8" t="str">
        <f t="shared" si="1"/>
        <v>Lower</v>
      </c>
      <c r="N997" s="4">
        <v>0.0</v>
      </c>
      <c r="O997" s="4">
        <v>1.0</v>
      </c>
      <c r="P997" s="4">
        <v>0.8</v>
      </c>
      <c r="Q997" s="4" t="s">
        <v>23</v>
      </c>
      <c r="R997" s="4" t="s">
        <v>23</v>
      </c>
    </row>
    <row r="998" ht="15.75" customHeight="1">
      <c r="A998" s="4">
        <v>998.0</v>
      </c>
      <c r="B998" s="4" t="s">
        <v>1304</v>
      </c>
      <c r="C998" s="4" t="s">
        <v>80</v>
      </c>
      <c r="D998" s="4" t="s">
        <v>20</v>
      </c>
      <c r="E998" s="4" t="s">
        <v>88</v>
      </c>
      <c r="F998" s="4" t="s">
        <v>108</v>
      </c>
      <c r="G998" s="4">
        <v>9.6</v>
      </c>
      <c r="H998" s="4">
        <v>216.0</v>
      </c>
      <c r="I998" s="6">
        <v>0.0</v>
      </c>
      <c r="J998" s="4">
        <v>1.0</v>
      </c>
      <c r="K998" s="6">
        <v>19.0</v>
      </c>
      <c r="L998" s="15">
        <v>1300.0</v>
      </c>
      <c r="M998" s="8" t="str">
        <f t="shared" si="1"/>
        <v>Lower</v>
      </c>
      <c r="N998" s="4">
        <v>0.0</v>
      </c>
      <c r="O998" s="4">
        <v>2.0</v>
      </c>
      <c r="P998" s="4">
        <v>0.4</v>
      </c>
      <c r="Q998" s="4" t="s">
        <v>32</v>
      </c>
      <c r="R998" s="4" t="s">
        <v>32</v>
      </c>
    </row>
    <row r="999" ht="15.75" customHeight="1">
      <c r="A999" s="4">
        <v>999.0</v>
      </c>
      <c r="B999" s="4" t="s">
        <v>1305</v>
      </c>
      <c r="C999" s="4" t="s">
        <v>19</v>
      </c>
      <c r="D999" s="4" t="s">
        <v>20</v>
      </c>
      <c r="E999" s="4" t="s">
        <v>62</v>
      </c>
      <c r="F999" s="4" t="s">
        <v>625</v>
      </c>
      <c r="G999" s="4">
        <v>5.1</v>
      </c>
      <c r="H999" s="4">
        <v>605.0</v>
      </c>
      <c r="I999" s="6">
        <v>16.19</v>
      </c>
      <c r="J999" s="4">
        <v>1.1</v>
      </c>
      <c r="K999" s="7">
        <v>6827.0</v>
      </c>
      <c r="L999" s="4">
        <v>837000.0</v>
      </c>
      <c r="M999" s="8" t="str">
        <f t="shared" si="1"/>
        <v>Mid</v>
      </c>
      <c r="N999" s="4">
        <v>2.24E7</v>
      </c>
      <c r="O999" s="4">
        <v>24.0</v>
      </c>
      <c r="P999" s="4">
        <v>3.6</v>
      </c>
      <c r="Q999" s="4" t="s">
        <v>28</v>
      </c>
      <c r="R999" s="4" t="s">
        <v>36</v>
      </c>
    </row>
    <row r="1000" ht="15.75" customHeight="1">
      <c r="A1000" s="4">
        <v>1000.0</v>
      </c>
      <c r="B1000" s="4" t="s">
        <v>1306</v>
      </c>
      <c r="C1000" s="4" t="s">
        <v>19</v>
      </c>
      <c r="D1000" s="4" t="s">
        <v>20</v>
      </c>
      <c r="E1000" s="4" t="s">
        <v>42</v>
      </c>
      <c r="F1000" s="4" t="s">
        <v>21</v>
      </c>
      <c r="G1000" s="4">
        <v>7.9</v>
      </c>
      <c r="H1000" s="4">
        <v>97.0</v>
      </c>
      <c r="I1000" s="6">
        <v>21465.0</v>
      </c>
      <c r="J1000" s="4">
        <v>2.7</v>
      </c>
      <c r="K1000" s="7">
        <v>19426.0</v>
      </c>
      <c r="L1000" s="4">
        <v>856000.0</v>
      </c>
      <c r="M1000" s="8" t="str">
        <f t="shared" si="1"/>
        <v>Mid</v>
      </c>
      <c r="N1000" s="4">
        <v>7.45E7</v>
      </c>
      <c r="O1000" s="4">
        <v>782.0</v>
      </c>
      <c r="P1000" s="4">
        <v>6.3</v>
      </c>
      <c r="Q1000" s="4" t="s">
        <v>28</v>
      </c>
      <c r="R1000" s="4" t="s">
        <v>29</v>
      </c>
    </row>
    <row r="1001" ht="15.75" customHeight="1">
      <c r="M1001" s="17"/>
    </row>
    <row r="1002" ht="15.75" customHeight="1">
      <c r="M1002" s="17"/>
    </row>
    <row r="1003" ht="15.75" customHeight="1">
      <c r="M1003" s="17"/>
    </row>
    <row r="1004" ht="15.75" customHeight="1">
      <c r="M1004" s="17"/>
    </row>
    <row r="1005" ht="15.75" customHeight="1">
      <c r="M1005" s="17"/>
    </row>
    <row r="1006" ht="15.75" customHeight="1">
      <c r="M1006" s="17"/>
    </row>
    <row r="1007" ht="15.75" customHeight="1">
      <c r="M1007" s="17"/>
    </row>
    <row r="1008" ht="15.75" customHeight="1">
      <c r="M1008" s="17"/>
    </row>
    <row r="1009" ht="15.75" customHeight="1">
      <c r="M1009" s="17"/>
    </row>
    <row r="1010" ht="15.75" customHeight="1">
      <c r="M1010" s="17"/>
    </row>
    <row r="1011" ht="15.75" customHeight="1">
      <c r="M1011" s="17"/>
    </row>
    <row r="1012" ht="15.75" customHeight="1">
      <c r="M1012" s="17"/>
    </row>
    <row r="1013" ht="15.75" customHeight="1">
      <c r="M1013" s="17"/>
    </row>
    <row r="1014" ht="15.75" customHeight="1">
      <c r="M1014" s="17"/>
    </row>
    <row r="1015" ht="15.75" customHeight="1">
      <c r="M1015" s="17"/>
    </row>
    <row r="1016" ht="15.75" customHeight="1">
      <c r="M1016" s="17"/>
    </row>
    <row r="1017" ht="15.75" customHeight="1">
      <c r="M1017" s="17"/>
    </row>
    <row r="1018" ht="15.75" customHeight="1">
      <c r="M1018" s="17"/>
    </row>
    <row r="1019" ht="15.75" customHeight="1">
      <c r="M1019" s="17"/>
    </row>
    <row r="1020" ht="15.75" customHeight="1">
      <c r="M1020" s="17"/>
    </row>
    <row r="1021" ht="15.75" customHeight="1">
      <c r="M1021" s="17"/>
    </row>
    <row r="1022" ht="15.75" customHeight="1">
      <c r="M1022" s="17"/>
    </row>
    <row r="1023" ht="15.75" customHeight="1">
      <c r="M1023" s="17"/>
    </row>
    <row r="1024" ht="15.75" customHeight="1">
      <c r="M1024" s="17"/>
    </row>
    <row r="1025" ht="15.75" customHeight="1">
      <c r="M1025" s="17"/>
    </row>
    <row r="1026" ht="15.75" customHeight="1">
      <c r="M1026" s="17"/>
    </row>
    <row r="1027" ht="15.75" customHeight="1">
      <c r="M1027" s="17"/>
    </row>
    <row r="1028" ht="15.75" customHeight="1">
      <c r="M1028" s="17"/>
    </row>
    <row r="1029" ht="15.75" customHeight="1">
      <c r="M1029" s="17"/>
    </row>
    <row r="1030" ht="15.75" customHeight="1">
      <c r="M1030" s="17"/>
    </row>
    <row r="1031" ht="15.75" customHeight="1">
      <c r="M1031" s="17"/>
    </row>
    <row r="1032" ht="15.75" customHeight="1">
      <c r="M1032" s="17"/>
    </row>
    <row r="1033" ht="15.75" customHeight="1">
      <c r="M1033" s="17"/>
    </row>
    <row r="1034" ht="15.75" customHeight="1">
      <c r="M1034" s="17"/>
    </row>
    <row r="1035" ht="15.75" customHeight="1">
      <c r="M1035" s="17"/>
    </row>
    <row r="1036" ht="15.75" customHeight="1">
      <c r="M1036" s="17"/>
    </row>
    <row r="1037" ht="15.75" customHeight="1">
      <c r="M1037" s="17"/>
    </row>
    <row r="1038" ht="15.75" customHeight="1">
      <c r="M1038" s="17"/>
    </row>
    <row r="1039" ht="15.75" customHeight="1">
      <c r="M1039" s="17"/>
    </row>
    <row r="1040" ht="15.75" customHeight="1">
      <c r="M1040" s="17"/>
    </row>
    <row r="1041" ht="15.75" customHeight="1">
      <c r="M1041" s="17"/>
    </row>
    <row r="1042" ht="15.75" customHeight="1">
      <c r="M1042" s="17"/>
    </row>
    <row r="1043" ht="15.75" customHeight="1">
      <c r="M1043" s="17"/>
    </row>
    <row r="1044" ht="15.75" customHeight="1">
      <c r="M1044" s="17"/>
    </row>
    <row r="1045" ht="15.75" customHeight="1">
      <c r="M1045" s="17"/>
    </row>
    <row r="1046" ht="15.75" customHeight="1">
      <c r="M1046" s="17"/>
    </row>
    <row r="1047" ht="15.75" customHeight="1">
      <c r="M1047" s="17"/>
    </row>
    <row r="1048" ht="15.75" customHeight="1">
      <c r="M1048" s="17"/>
    </row>
    <row r="1049" ht="15.75" customHeight="1">
      <c r="M1049" s="17"/>
    </row>
    <row r="1050" ht="15.75" customHeight="1">
      <c r="M1050" s="17"/>
    </row>
    <row r="1051" ht="15.75" customHeight="1">
      <c r="M1051" s="17"/>
    </row>
    <row r="1052" ht="15.75" customHeight="1">
      <c r="M1052" s="17"/>
    </row>
    <row r="1053" ht="15.75" customHeight="1">
      <c r="M1053" s="17"/>
    </row>
    <row r="1054" ht="15.75" customHeight="1">
      <c r="M1054" s="17"/>
    </row>
    <row r="1055" ht="15.75" customHeight="1">
      <c r="M1055" s="17"/>
    </row>
    <row r="1056" ht="15.75" customHeight="1">
      <c r="M1056" s="17"/>
    </row>
    <row r="1057" ht="15.75" customHeight="1">
      <c r="M1057" s="17"/>
    </row>
    <row r="1058" ht="15.75" customHeight="1">
      <c r="M1058" s="17"/>
    </row>
    <row r="1059" ht="15.75" customHeight="1">
      <c r="M1059" s="17"/>
    </row>
    <row r="1060" ht="15.75" customHeight="1">
      <c r="M1060" s="17"/>
    </row>
    <row r="1061" ht="15.75" customHeight="1">
      <c r="M1061" s="17"/>
    </row>
    <row r="1062" ht="15.75" customHeight="1">
      <c r="M1062" s="17"/>
    </row>
    <row r="1063" ht="15.75" customHeight="1">
      <c r="M1063" s="17"/>
    </row>
    <row r="1064" ht="15.75" customHeight="1">
      <c r="M1064" s="17"/>
    </row>
    <row r="1065" ht="15.75" customHeight="1">
      <c r="M1065" s="17"/>
    </row>
    <row r="1066" ht="15.75" customHeight="1">
      <c r="M1066" s="17"/>
    </row>
    <row r="1067" ht="15.75" customHeight="1">
      <c r="M1067" s="17"/>
    </row>
    <row r="1068" ht="15.75" customHeight="1">
      <c r="M1068" s="17"/>
    </row>
    <row r="1069" ht="15.75" customHeight="1">
      <c r="M1069" s="17"/>
    </row>
    <row r="1070" ht="15.75" customHeight="1">
      <c r="M1070" s="17"/>
    </row>
    <row r="1071" ht="15.75" customHeight="1">
      <c r="M1071" s="17"/>
    </row>
    <row r="1072" ht="15.75" customHeight="1">
      <c r="M1072" s="17"/>
    </row>
    <row r="1073" ht="15.75" customHeight="1">
      <c r="M1073" s="17"/>
    </row>
    <row r="1074" ht="15.75" customHeight="1">
      <c r="M1074" s="17"/>
    </row>
    <row r="1075" ht="15.75" customHeight="1">
      <c r="M1075" s="17"/>
    </row>
    <row r="1076" ht="15.75" customHeight="1">
      <c r="M1076" s="17"/>
    </row>
    <row r="1077" ht="15.75" customHeight="1">
      <c r="M1077" s="17"/>
    </row>
    <row r="1078" ht="15.75" customHeight="1">
      <c r="M1078" s="17"/>
    </row>
    <row r="1079" ht="15.75" customHeight="1">
      <c r="M1079" s="17"/>
    </row>
    <row r="1080" ht="15.75" customHeight="1">
      <c r="M1080" s="17"/>
    </row>
    <row r="1081" ht="15.75" customHeight="1">
      <c r="M1081" s="17"/>
    </row>
    <row r="1082" ht="15.75" customHeight="1">
      <c r="M1082" s="17"/>
    </row>
    <row r="1083" ht="15.75" customHeight="1">
      <c r="M1083" s="17"/>
    </row>
    <row r="1084" ht="15.75" customHeight="1">
      <c r="M1084" s="17"/>
    </row>
    <row r="1085" ht="15.75" customHeight="1">
      <c r="M1085" s="17"/>
    </row>
    <row r="1086" ht="15.75" customHeight="1">
      <c r="M1086" s="17"/>
    </row>
    <row r="1087" ht="15.75" customHeight="1">
      <c r="M1087" s="17"/>
    </row>
    <row r="1088" ht="15.75" customHeight="1">
      <c r="M1088" s="17"/>
    </row>
    <row r="1089" ht="15.75" customHeight="1">
      <c r="M1089" s="17"/>
    </row>
    <row r="1090" ht="15.75" customHeight="1">
      <c r="M1090" s="17"/>
    </row>
    <row r="1091" ht="15.75" customHeight="1">
      <c r="M1091" s="17"/>
    </row>
    <row r="1092" ht="15.75" customHeight="1">
      <c r="M1092" s="17"/>
    </row>
    <row r="1093" ht="15.75" customHeight="1">
      <c r="M1093" s="17"/>
    </row>
    <row r="1094" ht="15.75" customHeight="1">
      <c r="M1094" s="17"/>
    </row>
    <row r="1095" ht="15.75" customHeight="1">
      <c r="M1095" s="17"/>
    </row>
    <row r="1096" ht="15.75" customHeight="1">
      <c r="M1096" s="17"/>
    </row>
    <row r="1097" ht="15.75" customHeight="1">
      <c r="M1097" s="17"/>
    </row>
    <row r="1098" ht="15.75" customHeight="1">
      <c r="M1098" s="17"/>
    </row>
    <row r="1099" ht="15.75" customHeight="1">
      <c r="M1099" s="17"/>
    </row>
    <row r="1100" ht="15.75" customHeight="1">
      <c r="M1100" s="17"/>
    </row>
    <row r="1101" ht="15.75" customHeight="1">
      <c r="M1101" s="17"/>
    </row>
    <row r="1102" ht="15.75" customHeight="1">
      <c r="M1102" s="17"/>
    </row>
    <row r="1103" ht="15.75" customHeight="1">
      <c r="M1103" s="17"/>
    </row>
    <row r="1104" ht="15.75" customHeight="1">
      <c r="M1104" s="17"/>
    </row>
    <row r="1105" ht="15.75" customHeight="1">
      <c r="M1105" s="17"/>
    </row>
    <row r="1106" ht="15.75" customHeight="1">
      <c r="M1106" s="17"/>
    </row>
    <row r="1107" ht="15.75" customHeight="1">
      <c r="M1107" s="17"/>
    </row>
    <row r="1108" ht="15.75" customHeight="1">
      <c r="M1108" s="17"/>
    </row>
    <row r="1109" ht="15.75" customHeight="1">
      <c r="M1109" s="17"/>
    </row>
    <row r="1110" ht="15.75" customHeight="1">
      <c r="M1110" s="17"/>
    </row>
    <row r="1111" ht="15.75" customHeight="1">
      <c r="M1111" s="17"/>
    </row>
    <row r="1112" ht="15.75" customHeight="1">
      <c r="M1112" s="17"/>
    </row>
    <row r="1113" ht="15.75" customHeight="1">
      <c r="M1113" s="17"/>
    </row>
    <row r="1114" ht="15.75" customHeight="1">
      <c r="M1114" s="17"/>
    </row>
    <row r="1115" ht="15.75" customHeight="1">
      <c r="M1115" s="17"/>
    </row>
    <row r="1116" ht="15.75" customHeight="1">
      <c r="M1116" s="17"/>
    </row>
    <row r="1117" ht="15.75" customHeight="1">
      <c r="M1117" s="17"/>
    </row>
    <row r="1118" ht="15.75" customHeight="1">
      <c r="M1118" s="17"/>
    </row>
    <row r="1119" ht="15.75" customHeight="1">
      <c r="M1119" s="17"/>
    </row>
    <row r="1120" ht="15.75" customHeight="1">
      <c r="M1120" s="17"/>
    </row>
    <row r="1121" ht="15.75" customHeight="1">
      <c r="M1121" s="17"/>
    </row>
    <row r="1122" ht="15.75" customHeight="1">
      <c r="M1122" s="17"/>
    </row>
    <row r="1123" ht="15.75" customHeight="1">
      <c r="M1123" s="17"/>
    </row>
    <row r="1124" ht="15.75" customHeight="1">
      <c r="M1124" s="17"/>
    </row>
    <row r="1125" ht="15.75" customHeight="1">
      <c r="M1125" s="17"/>
    </row>
    <row r="1126" ht="15.75" customHeight="1">
      <c r="M1126" s="17"/>
    </row>
    <row r="1127" ht="15.75" customHeight="1">
      <c r="M1127" s="17"/>
    </row>
    <row r="1128" ht="15.75" customHeight="1">
      <c r="M1128" s="17"/>
    </row>
    <row r="1129" ht="15.75" customHeight="1">
      <c r="M1129" s="17"/>
    </row>
    <row r="1130" ht="15.75" customHeight="1">
      <c r="M1130" s="17"/>
    </row>
    <row r="1131" ht="15.75" customHeight="1">
      <c r="M1131" s="17"/>
    </row>
    <row r="1132" ht="15.75" customHeight="1">
      <c r="M1132" s="17"/>
    </row>
    <row r="1133" ht="15.75" customHeight="1">
      <c r="M1133" s="17"/>
    </row>
    <row r="1134" ht="15.75" customHeight="1">
      <c r="M1134" s="17"/>
    </row>
    <row r="1135" ht="15.75" customHeight="1">
      <c r="M1135" s="17"/>
    </row>
    <row r="1136" ht="15.75" customHeight="1">
      <c r="M1136" s="17"/>
    </row>
    <row r="1137" ht="15.75" customHeight="1">
      <c r="M1137" s="17"/>
    </row>
    <row r="1138" ht="15.75" customHeight="1">
      <c r="M1138" s="17"/>
    </row>
    <row r="1139" ht="15.75" customHeight="1">
      <c r="M1139" s="17"/>
    </row>
    <row r="1140" ht="15.75" customHeight="1">
      <c r="M1140" s="17"/>
    </row>
    <row r="1141" ht="15.75" customHeight="1">
      <c r="M1141" s="17"/>
    </row>
    <row r="1142" ht="15.75" customHeight="1">
      <c r="M1142" s="17"/>
    </row>
    <row r="1143" ht="15.75" customHeight="1">
      <c r="M1143" s="17"/>
    </row>
    <row r="1144" ht="15.75" customHeight="1">
      <c r="M1144" s="17"/>
    </row>
    <row r="1145" ht="15.75" customHeight="1">
      <c r="M1145" s="17"/>
    </row>
    <row r="1146" ht="15.75" customHeight="1">
      <c r="M1146" s="17"/>
    </row>
    <row r="1147" ht="15.75" customHeight="1">
      <c r="M1147" s="17"/>
    </row>
    <row r="1148" ht="15.75" customHeight="1">
      <c r="M1148" s="17"/>
    </row>
    <row r="1149" ht="15.75" customHeight="1">
      <c r="M1149" s="17"/>
    </row>
    <row r="1150" ht="15.75" customHeight="1">
      <c r="M1150" s="17"/>
    </row>
    <row r="1151" ht="15.75" customHeight="1">
      <c r="M1151" s="17"/>
    </row>
    <row r="1152" ht="15.75" customHeight="1">
      <c r="M1152" s="17"/>
    </row>
    <row r="1153" ht="15.75" customHeight="1">
      <c r="M1153" s="17"/>
    </row>
    <row r="1154" ht="15.75" customHeight="1">
      <c r="M1154" s="17"/>
    </row>
    <row r="1155" ht="15.75" customHeight="1">
      <c r="M1155" s="17"/>
    </row>
    <row r="1156" ht="15.75" customHeight="1">
      <c r="M1156" s="17"/>
    </row>
    <row r="1157" ht="15.75" customHeight="1">
      <c r="M1157" s="17"/>
    </row>
    <row r="1158" ht="15.75" customHeight="1">
      <c r="M1158" s="17"/>
    </row>
    <row r="1159" ht="15.75" customHeight="1">
      <c r="M1159" s="17"/>
    </row>
    <row r="1160" ht="15.75" customHeight="1">
      <c r="M1160" s="17"/>
    </row>
    <row r="1161" ht="15.75" customHeight="1">
      <c r="M1161" s="17"/>
    </row>
    <row r="1162" ht="15.75" customHeight="1">
      <c r="M1162" s="17"/>
    </row>
    <row r="1163" ht="15.75" customHeight="1">
      <c r="M1163" s="17"/>
    </row>
    <row r="1164" ht="15.75" customHeight="1">
      <c r="M1164" s="17"/>
    </row>
    <row r="1165" ht="15.75" customHeight="1">
      <c r="M1165" s="17"/>
    </row>
    <row r="1166" ht="15.75" customHeight="1">
      <c r="M1166" s="17"/>
    </row>
    <row r="1167" ht="15.75" customHeight="1">
      <c r="M1167" s="17"/>
    </row>
    <row r="1168" ht="15.75" customHeight="1">
      <c r="M1168" s="17"/>
    </row>
    <row r="1169" ht="15.75" customHeight="1">
      <c r="M1169" s="17"/>
    </row>
    <row r="1170" ht="15.75" customHeight="1">
      <c r="M1170" s="17"/>
    </row>
    <row r="1171" ht="15.75" customHeight="1">
      <c r="M1171" s="17"/>
    </row>
    <row r="1172" ht="15.75" customHeight="1">
      <c r="M1172" s="17"/>
    </row>
    <row r="1173" ht="15.75" customHeight="1">
      <c r="M1173" s="17"/>
    </row>
    <row r="1174" ht="15.75" customHeight="1">
      <c r="M1174" s="17"/>
    </row>
    <row r="1175" ht="15.75" customHeight="1">
      <c r="M1175" s="17"/>
    </row>
    <row r="1176" ht="15.75" customHeight="1">
      <c r="M1176" s="17"/>
    </row>
    <row r="1177" ht="15.75" customHeight="1">
      <c r="M1177" s="17"/>
    </row>
    <row r="1178" ht="15.75" customHeight="1">
      <c r="M1178" s="17"/>
    </row>
    <row r="1179" ht="15.75" customHeight="1">
      <c r="M1179" s="17"/>
    </row>
    <row r="1180" ht="15.75" customHeight="1">
      <c r="M1180" s="17"/>
    </row>
    <row r="1181" ht="15.75" customHeight="1">
      <c r="M1181" s="17"/>
    </row>
    <row r="1182" ht="15.75" customHeight="1">
      <c r="M1182" s="17"/>
    </row>
    <row r="1183" ht="15.75" customHeight="1">
      <c r="M1183" s="17"/>
    </row>
    <row r="1184" ht="15.75" customHeight="1">
      <c r="M1184" s="17"/>
    </row>
    <row r="1185" ht="15.75" customHeight="1">
      <c r="M1185" s="17"/>
    </row>
    <row r="1186" ht="15.75" customHeight="1">
      <c r="M1186" s="17"/>
    </row>
    <row r="1187" ht="15.75" customHeight="1">
      <c r="M1187" s="17"/>
    </row>
    <row r="1188" ht="15.75" customHeight="1">
      <c r="M1188" s="17"/>
    </row>
    <row r="1189" ht="15.75" customHeight="1">
      <c r="M1189" s="17"/>
    </row>
    <row r="1190" ht="15.75" customHeight="1">
      <c r="M1190" s="17"/>
    </row>
    <row r="1191" ht="15.75" customHeight="1">
      <c r="M1191" s="17"/>
    </row>
    <row r="1192" ht="15.75" customHeight="1">
      <c r="M1192" s="17"/>
    </row>
    <row r="1193" ht="15.75" customHeight="1">
      <c r="M1193" s="17"/>
    </row>
    <row r="1194" ht="15.75" customHeight="1">
      <c r="M1194" s="17"/>
    </row>
    <row r="1195" ht="15.75" customHeight="1">
      <c r="M1195" s="17"/>
    </row>
    <row r="1196" ht="15.75" customHeight="1">
      <c r="M1196" s="17"/>
    </row>
    <row r="1197" ht="15.75" customHeight="1">
      <c r="M1197" s="17"/>
    </row>
    <row r="1198" ht="15.75" customHeight="1">
      <c r="M1198" s="17"/>
    </row>
    <row r="1199" ht="15.75" customHeight="1">
      <c r="M1199" s="17"/>
    </row>
    <row r="1200" ht="15.75" customHeight="1">
      <c r="M1200" s="17"/>
    </row>
  </sheetData>
  <autoFilter ref="$A$1:$R$1200"/>
  <customSheetViews>
    <customSheetView guid="{6430B102-F6F4-4F22-85CF-F54F6DDA067A}" filter="1" showAutoFilter="1">
      <autoFilter ref="$A$1:$R$1000"/>
    </customSheetView>
    <customSheetView guid="{6430B102-F6F4-4F22-85CF-F54F6DDA067A}" filter="1" showAutoFilter="1">
      <autoFilter ref="$A$1:$R$1000"/>
    </customSheetView>
    <customSheetView guid="{6430B102-F6F4-4F22-85CF-F54F6DDA067A}" filter="1" showAutoFilter="1">
      <autoFilter ref="$A$1:$R$1000"/>
    </customSheetView>
  </customSheetViews>
  <conditionalFormatting sqref="A1:R1000">
    <cfRule type="cellIs" dxfId="0" priority="1" operator="equal">
      <formula>0</formula>
    </cfRule>
  </conditionalFormatting>
  <hyperlinks>
    <hyperlink r:id="rId1" ref="F601"/>
  </hyperlinks>
  <printOptions/>
  <pageMargins bottom="0.984027777777778" footer="0.0" header="0.0" left="0.747916666666667" right="0.747916666666667" top="0.984027777777778"/>
  <pageSetup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A2" s="13" t="s">
        <v>1379</v>
      </c>
    </row>
    <row r="51">
      <c r="A51" s="62" t="s">
        <v>1380</v>
      </c>
      <c r="B51" s="63"/>
      <c r="C51" s="63"/>
      <c r="D51" s="63"/>
      <c r="E51" s="63"/>
      <c r="F51" s="63"/>
      <c r="G51" s="63"/>
      <c r="H51" s="63"/>
      <c r="I51" s="63"/>
      <c r="J51" s="63"/>
      <c r="K51" s="63"/>
    </row>
    <row r="52">
      <c r="A52" s="62" t="s">
        <v>1381</v>
      </c>
      <c r="B52" s="63"/>
      <c r="C52" s="63"/>
      <c r="D52" s="63"/>
      <c r="E52" s="63"/>
      <c r="F52" s="63"/>
      <c r="G52" s="63"/>
      <c r="H52" s="63"/>
      <c r="I52" s="63"/>
      <c r="J52" s="63"/>
      <c r="K52" s="63"/>
    </row>
    <row r="53">
      <c r="A53" s="63"/>
      <c r="B53" s="63"/>
      <c r="C53" s="63"/>
      <c r="D53" s="63"/>
      <c r="E53" s="63"/>
      <c r="F53" s="63"/>
      <c r="G53" s="63"/>
      <c r="H53" s="63"/>
      <c r="I53" s="63"/>
      <c r="J53" s="63"/>
      <c r="K53" s="63"/>
    </row>
    <row r="54">
      <c r="A54" s="63"/>
      <c r="B54" s="63"/>
      <c r="C54" s="63"/>
      <c r="D54" s="63"/>
      <c r="E54" s="63"/>
      <c r="F54" s="63"/>
      <c r="G54" s="64" t="s">
        <v>1382</v>
      </c>
      <c r="H54" s="65"/>
      <c r="I54" s="65"/>
      <c r="J54" s="65"/>
      <c r="K54" s="65"/>
      <c r="L54" s="65"/>
    </row>
    <row r="55">
      <c r="A55" s="63"/>
      <c r="B55" s="63"/>
      <c r="C55" s="63"/>
      <c r="D55" s="63"/>
      <c r="E55" s="63"/>
      <c r="F55" s="63"/>
      <c r="G55" s="63"/>
      <c r="H55" s="63"/>
      <c r="I55" s="63"/>
      <c r="J55" s="63"/>
      <c r="K55" s="63"/>
    </row>
    <row r="56">
      <c r="A56" s="63"/>
      <c r="B56" s="63"/>
      <c r="C56" s="63"/>
      <c r="D56" s="63"/>
      <c r="E56" s="63"/>
      <c r="F56" s="63"/>
      <c r="G56" s="63"/>
      <c r="H56" s="63"/>
      <c r="I56" s="63"/>
      <c r="J56" s="63"/>
      <c r="K56" s="63"/>
    </row>
    <row r="57">
      <c r="A57" s="63"/>
      <c r="B57" s="63"/>
      <c r="C57" s="63"/>
      <c r="D57" s="63"/>
      <c r="E57" s="63"/>
      <c r="F57" s="63"/>
      <c r="G57" s="63"/>
      <c r="H57" s="63"/>
      <c r="I57" s="63"/>
      <c r="J57" s="63"/>
      <c r="K57" s="63"/>
    </row>
    <row r="58">
      <c r="A58" s="63"/>
      <c r="B58" s="63"/>
      <c r="C58" s="63"/>
      <c r="D58" s="63"/>
      <c r="E58" s="63"/>
      <c r="F58" s="63"/>
      <c r="G58" s="63"/>
      <c r="H58" s="63"/>
      <c r="I58" s="63"/>
      <c r="J58" s="63"/>
      <c r="K58" s="63"/>
    </row>
    <row r="59">
      <c r="A59" s="63"/>
      <c r="B59" s="63"/>
      <c r="C59" s="63"/>
      <c r="D59" s="63"/>
      <c r="E59" s="63"/>
      <c r="F59" s="63"/>
      <c r="G59" s="63"/>
      <c r="H59" s="63"/>
      <c r="I59" s="63"/>
      <c r="J59" s="63"/>
      <c r="K59" s="63"/>
    </row>
    <row r="60">
      <c r="A60" s="63"/>
      <c r="B60" s="63"/>
      <c r="C60" s="63"/>
      <c r="D60" s="63"/>
      <c r="E60" s="63"/>
      <c r="F60" s="63"/>
      <c r="G60" s="63"/>
      <c r="H60" s="63"/>
      <c r="I60" s="63"/>
      <c r="J60" s="63"/>
      <c r="K60" s="63"/>
    </row>
    <row r="61">
      <c r="A61" s="63"/>
      <c r="B61" s="63"/>
      <c r="C61" s="63"/>
      <c r="D61" s="63"/>
      <c r="E61" s="63"/>
      <c r="F61" s="63"/>
      <c r="G61" s="63"/>
      <c r="H61" s="63"/>
      <c r="I61" s="63"/>
      <c r="J61" s="63"/>
      <c r="K61" s="63"/>
    </row>
    <row r="62">
      <c r="A62" s="63"/>
      <c r="B62" s="63"/>
      <c r="C62" s="63"/>
      <c r="D62" s="63"/>
      <c r="E62" s="63"/>
      <c r="F62" s="63"/>
      <c r="G62" s="63"/>
      <c r="H62" s="63"/>
      <c r="I62" s="63"/>
      <c r="J62" s="63"/>
      <c r="K62" s="63"/>
    </row>
    <row r="63">
      <c r="A63" s="63"/>
      <c r="B63" s="63"/>
      <c r="C63" s="63"/>
      <c r="D63" s="63"/>
      <c r="E63" s="63"/>
      <c r="F63" s="63"/>
      <c r="G63" s="63"/>
      <c r="H63" s="63"/>
      <c r="I63" s="63"/>
      <c r="J63" s="63"/>
      <c r="K63" s="63"/>
    </row>
    <row r="64">
      <c r="A64" s="63"/>
      <c r="B64" s="63"/>
      <c r="C64" s="63"/>
      <c r="D64" s="63"/>
      <c r="E64" s="63"/>
      <c r="F64" s="63"/>
      <c r="G64" s="63"/>
      <c r="H64" s="63"/>
      <c r="I64" s="63"/>
      <c r="J64" s="63"/>
      <c r="K64" s="63"/>
    </row>
    <row r="65">
      <c r="A65" s="63"/>
      <c r="B65" s="63"/>
      <c r="C65" s="63"/>
      <c r="D65" s="63"/>
      <c r="E65" s="63"/>
      <c r="F65" s="63"/>
      <c r="G65" s="63"/>
      <c r="H65" s="63"/>
      <c r="I65" s="63"/>
      <c r="J65" s="63"/>
      <c r="K65" s="63"/>
    </row>
    <row r="66">
      <c r="A66" s="63"/>
      <c r="B66" s="63"/>
      <c r="C66" s="63"/>
      <c r="D66" s="63"/>
      <c r="E66" s="63"/>
      <c r="F66" s="63"/>
      <c r="G66" s="63"/>
      <c r="H66" s="63"/>
      <c r="I66" s="63"/>
      <c r="J66" s="63"/>
      <c r="K66" s="63"/>
    </row>
    <row r="67">
      <c r="A67" s="63"/>
      <c r="B67" s="63"/>
      <c r="C67" s="63"/>
      <c r="D67" s="63"/>
      <c r="E67" s="63"/>
      <c r="F67" s="63"/>
      <c r="G67" s="63"/>
      <c r="H67" s="63"/>
      <c r="I67" s="63"/>
      <c r="J67" s="63"/>
      <c r="K67" s="63"/>
    </row>
    <row r="68">
      <c r="A68" s="63"/>
      <c r="B68" s="63"/>
      <c r="C68" s="63"/>
      <c r="D68" s="63"/>
      <c r="E68" s="63"/>
      <c r="F68" s="63"/>
      <c r="G68" s="63"/>
      <c r="H68" s="63"/>
      <c r="I68" s="63"/>
      <c r="J68" s="63"/>
      <c r="K68" s="63"/>
    </row>
    <row r="69">
      <c r="A69" s="63"/>
      <c r="B69" s="63"/>
      <c r="C69" s="63"/>
      <c r="D69" s="63"/>
      <c r="E69" s="63"/>
      <c r="F69" s="63"/>
      <c r="G69" s="63"/>
      <c r="H69" s="63"/>
      <c r="I69" s="63"/>
      <c r="J69" s="63"/>
      <c r="K69" s="63"/>
    </row>
    <row r="70">
      <c r="A70" s="63"/>
      <c r="B70" s="63"/>
      <c r="C70" s="63"/>
      <c r="D70" s="63"/>
      <c r="E70" s="63"/>
      <c r="F70" s="63"/>
      <c r="G70" s="63"/>
      <c r="H70" s="63"/>
      <c r="I70" s="63"/>
      <c r="J70" s="63"/>
      <c r="K70" s="63"/>
    </row>
    <row r="71">
      <c r="A71" s="63"/>
      <c r="B71" s="63"/>
      <c r="C71" s="63"/>
      <c r="D71" s="63"/>
      <c r="E71" s="63"/>
      <c r="F71" s="63"/>
      <c r="G71" s="63"/>
      <c r="H71" s="63"/>
      <c r="I71" s="63"/>
      <c r="J71" s="63"/>
      <c r="K71" s="63"/>
    </row>
    <row r="72">
      <c r="A72" s="63"/>
      <c r="B72" s="63"/>
      <c r="C72" s="63"/>
      <c r="D72" s="63"/>
      <c r="E72" s="63"/>
      <c r="F72" s="63"/>
      <c r="G72" s="63"/>
      <c r="H72" s="63"/>
      <c r="I72" s="63"/>
      <c r="J72" s="63"/>
      <c r="K72" s="63"/>
    </row>
    <row r="73">
      <c r="A73" s="63"/>
      <c r="B73" s="63"/>
      <c r="C73" s="63"/>
      <c r="D73" s="63"/>
      <c r="E73" s="63"/>
      <c r="F73" s="63"/>
      <c r="G73" s="63"/>
      <c r="H73" s="63"/>
      <c r="I73" s="63"/>
      <c r="J73" s="63"/>
      <c r="K73" s="63"/>
    </row>
    <row r="74">
      <c r="A74" s="63"/>
      <c r="B74" s="63"/>
      <c r="C74" s="63"/>
      <c r="D74" s="63"/>
      <c r="E74" s="63"/>
      <c r="F74" s="63"/>
      <c r="G74" s="63"/>
      <c r="H74" s="63"/>
      <c r="I74" s="63"/>
      <c r="J74" s="63"/>
      <c r="K74" s="63"/>
    </row>
    <row r="75">
      <c r="A75" s="63"/>
      <c r="B75" s="63"/>
      <c r="C75" s="63"/>
      <c r="D75" s="63"/>
      <c r="E75" s="63"/>
      <c r="F75" s="63"/>
      <c r="G75" s="63"/>
      <c r="H75" s="63"/>
      <c r="I75" s="63"/>
      <c r="J75" s="63"/>
      <c r="K75" s="63"/>
    </row>
    <row r="76">
      <c r="A76" s="63"/>
      <c r="B76" s="63"/>
      <c r="C76" s="63"/>
      <c r="D76" s="63"/>
      <c r="E76" s="63"/>
      <c r="F76" s="63"/>
      <c r="G76" s="63"/>
      <c r="H76" s="63"/>
      <c r="I76" s="63"/>
      <c r="J76" s="63"/>
      <c r="K76" s="63"/>
    </row>
    <row r="77">
      <c r="A77" s="63"/>
      <c r="B77" s="63"/>
      <c r="C77" s="63"/>
      <c r="D77" s="63"/>
      <c r="E77" s="63"/>
      <c r="F77" s="63"/>
      <c r="G77" s="63"/>
      <c r="H77" s="63"/>
      <c r="I77" s="63"/>
      <c r="J77" s="63"/>
      <c r="K77" s="63"/>
    </row>
    <row r="78">
      <c r="A78" s="63"/>
      <c r="B78" s="63"/>
      <c r="C78" s="63"/>
      <c r="D78" s="63"/>
      <c r="E78" s="63"/>
      <c r="F78" s="63"/>
      <c r="G78" s="63"/>
      <c r="H78" s="63"/>
      <c r="I78" s="63"/>
      <c r="J78" s="63"/>
      <c r="K78" s="63"/>
    </row>
    <row r="79">
      <c r="A79" s="63"/>
      <c r="B79" s="63"/>
      <c r="C79" s="63"/>
      <c r="D79" s="63"/>
      <c r="E79" s="63"/>
      <c r="F79" s="63"/>
      <c r="G79" s="63"/>
      <c r="H79" s="63"/>
      <c r="I79" s="63"/>
      <c r="J79" s="63"/>
      <c r="K79" s="63"/>
    </row>
    <row r="80">
      <c r="A80" s="63"/>
      <c r="B80" s="63"/>
      <c r="C80" s="63"/>
      <c r="D80" s="63"/>
      <c r="E80" s="63"/>
      <c r="F80" s="63"/>
      <c r="G80" s="63"/>
      <c r="H80" s="63"/>
      <c r="I80" s="63"/>
      <c r="J80" s="63"/>
      <c r="K80" s="63"/>
    </row>
    <row r="81">
      <c r="A81" s="63"/>
      <c r="B81" s="63"/>
      <c r="C81" s="63"/>
      <c r="D81" s="63"/>
      <c r="E81" s="63"/>
      <c r="F81" s="63"/>
      <c r="G81" s="63"/>
      <c r="H81" s="63"/>
      <c r="I81" s="63"/>
      <c r="J81" s="63"/>
      <c r="K81" s="63"/>
    </row>
    <row r="82">
      <c r="A82" s="63"/>
      <c r="B82" s="63"/>
      <c r="C82" s="63"/>
      <c r="D82" s="63"/>
      <c r="E82" s="63"/>
      <c r="F82" s="63"/>
      <c r="G82" s="63"/>
      <c r="H82" s="63"/>
      <c r="I82" s="63"/>
      <c r="J82" s="63"/>
      <c r="K82" s="6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3">
      <c r="A3" s="13" t="s">
        <v>1383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6"/>
      <c r="B1" s="66"/>
      <c r="C1" s="66"/>
      <c r="D1" s="66"/>
      <c r="E1" s="66"/>
      <c r="F1" s="66"/>
      <c r="G1" s="66"/>
      <c r="H1" s="66"/>
      <c r="I1" s="66"/>
      <c r="J1" s="66"/>
      <c r="K1" s="66"/>
      <c r="L1" s="66"/>
      <c r="M1" s="66"/>
      <c r="N1" s="66"/>
      <c r="O1" s="66"/>
      <c r="P1" s="66"/>
      <c r="Q1" s="66"/>
      <c r="R1" s="66"/>
      <c r="S1" s="66"/>
      <c r="T1" s="66"/>
      <c r="U1" s="66"/>
      <c r="V1" s="66"/>
      <c r="W1" s="66"/>
      <c r="X1" s="66"/>
      <c r="Y1" s="66"/>
      <c r="Z1" s="66"/>
    </row>
    <row r="2">
      <c r="A2" s="66"/>
      <c r="B2" s="66"/>
      <c r="C2" s="66"/>
      <c r="D2" s="66"/>
      <c r="E2" s="66"/>
      <c r="F2" s="66"/>
      <c r="G2" s="66"/>
      <c r="H2" s="66"/>
      <c r="I2" s="66"/>
      <c r="J2" s="66"/>
      <c r="K2" s="66"/>
      <c r="L2" s="66"/>
      <c r="M2" s="66"/>
      <c r="N2" s="66"/>
      <c r="O2" s="66"/>
      <c r="P2" s="66"/>
      <c r="Q2" s="66"/>
      <c r="R2" s="66"/>
      <c r="S2" s="66"/>
      <c r="T2" s="66"/>
      <c r="U2" s="66"/>
      <c r="V2" s="66"/>
      <c r="W2" s="66"/>
      <c r="X2" s="66"/>
      <c r="Y2" s="66"/>
      <c r="Z2" s="66"/>
    </row>
    <row r="3">
      <c r="A3" s="66"/>
      <c r="B3" s="66"/>
      <c r="C3" s="66"/>
      <c r="D3" s="66"/>
      <c r="E3" s="66"/>
      <c r="F3" s="66"/>
      <c r="G3" s="66"/>
      <c r="H3" s="66"/>
      <c r="I3" s="66"/>
      <c r="J3" s="66"/>
      <c r="K3" s="66"/>
      <c r="L3" s="66"/>
      <c r="M3" s="66"/>
      <c r="N3" s="66"/>
      <c r="O3" s="66"/>
      <c r="P3" s="66"/>
      <c r="Q3" s="66"/>
      <c r="R3" s="66"/>
      <c r="S3" s="66"/>
      <c r="T3" s="66"/>
      <c r="U3" s="66"/>
      <c r="V3" s="66"/>
      <c r="W3" s="66"/>
      <c r="X3" s="66"/>
      <c r="Y3" s="66"/>
      <c r="Z3" s="66"/>
    </row>
    <row r="4">
      <c r="A4" s="66"/>
      <c r="B4" s="66"/>
      <c r="C4" s="66"/>
      <c r="D4" s="66"/>
      <c r="E4" s="66"/>
      <c r="F4" s="66"/>
      <c r="G4" s="66"/>
      <c r="H4" s="66"/>
      <c r="I4" s="66"/>
      <c r="J4" s="66"/>
      <c r="K4" s="66"/>
      <c r="L4" s="66"/>
      <c r="M4" s="66"/>
      <c r="N4" s="66"/>
      <c r="O4" s="66"/>
      <c r="P4" s="66"/>
      <c r="Q4" s="66"/>
      <c r="R4" s="66"/>
      <c r="S4" s="66"/>
      <c r="T4" s="66"/>
      <c r="U4" s="66"/>
      <c r="V4" s="66"/>
      <c r="W4" s="66"/>
      <c r="X4" s="66"/>
      <c r="Y4" s="66"/>
      <c r="Z4" s="66"/>
    </row>
    <row r="5">
      <c r="A5" s="66"/>
      <c r="B5" s="66"/>
      <c r="C5" s="66"/>
      <c r="D5" s="66"/>
      <c r="E5" s="66"/>
      <c r="F5" s="66"/>
      <c r="G5" s="66"/>
      <c r="H5" s="66"/>
      <c r="I5" s="66"/>
      <c r="J5" s="66"/>
      <c r="K5" s="66"/>
      <c r="L5" s="66"/>
      <c r="M5" s="66"/>
      <c r="N5" s="66"/>
      <c r="O5" s="66"/>
      <c r="P5" s="66"/>
      <c r="Q5" s="66"/>
      <c r="R5" s="66"/>
      <c r="S5" s="66"/>
      <c r="T5" s="66"/>
      <c r="U5" s="66"/>
      <c r="V5" s="66"/>
      <c r="W5" s="66"/>
      <c r="X5" s="66"/>
      <c r="Y5" s="66"/>
      <c r="Z5" s="66"/>
    </row>
    <row r="6">
      <c r="A6" s="66"/>
      <c r="B6" s="66"/>
      <c r="C6" s="66"/>
      <c r="D6" s="66"/>
      <c r="E6" s="66"/>
      <c r="F6" s="66"/>
      <c r="G6" s="66"/>
      <c r="H6" s="66"/>
      <c r="I6" s="66"/>
      <c r="J6" s="66"/>
      <c r="K6" s="66"/>
      <c r="L6" s="66"/>
      <c r="M6" s="66"/>
      <c r="N6" s="66"/>
      <c r="O6" s="66"/>
      <c r="P6" s="66"/>
      <c r="Q6" s="66"/>
      <c r="R6" s="66"/>
      <c r="S6" s="66"/>
      <c r="T6" s="66"/>
      <c r="U6" s="66"/>
      <c r="V6" s="66"/>
      <c r="W6" s="66"/>
      <c r="X6" s="66"/>
      <c r="Y6" s="66"/>
      <c r="Z6" s="66"/>
    </row>
    <row r="7">
      <c r="A7" s="66"/>
      <c r="B7" s="66"/>
      <c r="C7" s="66"/>
      <c r="D7" s="66"/>
      <c r="E7" s="66"/>
      <c r="F7" s="66"/>
      <c r="G7" s="66"/>
      <c r="H7" s="66"/>
      <c r="I7" s="66"/>
      <c r="J7" s="66"/>
      <c r="K7" s="66"/>
      <c r="L7" s="66"/>
      <c r="M7" s="66"/>
      <c r="N7" s="66"/>
      <c r="O7" s="66"/>
      <c r="P7" s="66"/>
      <c r="Q7" s="66"/>
      <c r="R7" s="66"/>
      <c r="S7" s="66"/>
      <c r="T7" s="66"/>
      <c r="U7" s="66"/>
      <c r="V7" s="66"/>
      <c r="W7" s="66"/>
      <c r="X7" s="66"/>
      <c r="Y7" s="66"/>
      <c r="Z7" s="66"/>
    </row>
    <row r="8">
      <c r="A8" s="66"/>
      <c r="B8" s="66"/>
      <c r="C8" s="66"/>
      <c r="D8" s="66"/>
      <c r="E8" s="66"/>
      <c r="F8" s="66"/>
      <c r="G8" s="66"/>
      <c r="H8" s="66"/>
      <c r="I8" s="66"/>
      <c r="J8" s="66"/>
      <c r="K8" s="66"/>
      <c r="L8" s="66"/>
      <c r="M8" s="66"/>
      <c r="N8" s="66"/>
      <c r="O8" s="66"/>
      <c r="P8" s="66"/>
      <c r="Q8" s="66"/>
      <c r="R8" s="66"/>
      <c r="S8" s="66"/>
      <c r="T8" s="66"/>
      <c r="U8" s="66"/>
      <c r="V8" s="66"/>
      <c r="W8" s="66"/>
      <c r="X8" s="66"/>
      <c r="Y8" s="66"/>
      <c r="Z8" s="66"/>
    </row>
    <row r="9">
      <c r="A9" s="66"/>
      <c r="B9" s="66"/>
      <c r="C9" s="66"/>
      <c r="D9" s="66"/>
      <c r="E9" s="66"/>
      <c r="F9" s="66"/>
      <c r="G9" s="66"/>
      <c r="H9" s="66"/>
      <c r="I9" s="66"/>
      <c r="J9" s="66"/>
      <c r="K9" s="66"/>
      <c r="L9" s="66"/>
      <c r="M9" s="66"/>
      <c r="N9" s="66"/>
      <c r="O9" s="66"/>
      <c r="P9" s="66"/>
      <c r="Q9" s="66"/>
      <c r="R9" s="66"/>
      <c r="S9" s="66"/>
      <c r="T9" s="66"/>
      <c r="U9" s="66"/>
      <c r="V9" s="66"/>
      <c r="W9" s="66"/>
      <c r="X9" s="66"/>
      <c r="Y9" s="66"/>
      <c r="Z9" s="66"/>
    </row>
    <row r="10">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31"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3" t="s">
        <v>17</v>
      </c>
    </row>
    <row r="2">
      <c r="A2" s="34">
        <v>16.0</v>
      </c>
      <c r="B2" s="35" t="s">
        <v>67</v>
      </c>
      <c r="C2" s="35" t="s">
        <v>19</v>
      </c>
      <c r="D2" s="35" t="s">
        <v>20</v>
      </c>
      <c r="E2" s="35" t="s">
        <v>21</v>
      </c>
      <c r="F2" s="35" t="s">
        <v>59</v>
      </c>
      <c r="G2" s="35">
        <v>7.4</v>
      </c>
      <c r="H2" s="36">
        <v>1201.0</v>
      </c>
      <c r="I2" s="35">
        <v>53092.0</v>
      </c>
      <c r="J2" s="35">
        <v>1.5</v>
      </c>
      <c r="K2" s="36">
        <v>15811.0</v>
      </c>
      <c r="L2" s="35">
        <v>2570000.0</v>
      </c>
      <c r="M2" s="35" t="s">
        <v>200</v>
      </c>
      <c r="N2" s="35">
        <v>1.14E8</v>
      </c>
      <c r="O2" s="35">
        <v>244.0</v>
      </c>
      <c r="P2" s="35">
        <v>6.6</v>
      </c>
      <c r="Q2" s="35" t="s">
        <v>28</v>
      </c>
      <c r="R2" s="37" t="s">
        <v>23</v>
      </c>
    </row>
    <row r="3">
      <c r="A3" s="34">
        <v>18.0</v>
      </c>
      <c r="B3" s="35" t="s">
        <v>70</v>
      </c>
      <c r="C3" s="35" t="s">
        <v>19</v>
      </c>
      <c r="D3" s="35" t="s">
        <v>51</v>
      </c>
      <c r="E3" s="35" t="s">
        <v>62</v>
      </c>
      <c r="F3" s="35" t="s">
        <v>71</v>
      </c>
      <c r="G3" s="35">
        <v>5.3</v>
      </c>
      <c r="H3" s="36">
        <v>5908.0</v>
      </c>
      <c r="I3" s="35">
        <v>86.79</v>
      </c>
      <c r="J3" s="35">
        <v>1.0</v>
      </c>
      <c r="K3" s="36">
        <v>1056.0</v>
      </c>
      <c r="L3" s="35">
        <v>1210000.0</v>
      </c>
      <c r="M3" s="35" t="s">
        <v>200</v>
      </c>
      <c r="N3" s="35">
        <v>1.78E7</v>
      </c>
      <c r="O3" s="35">
        <v>2.0</v>
      </c>
      <c r="P3" s="35">
        <v>0.7</v>
      </c>
      <c r="Q3" s="35" t="s">
        <v>36</v>
      </c>
      <c r="R3" s="37" t="s">
        <v>23</v>
      </c>
    </row>
    <row r="4">
      <c r="A4" s="34">
        <v>29.0</v>
      </c>
      <c r="B4" s="35" t="s">
        <v>97</v>
      </c>
      <c r="C4" s="35" t="s">
        <v>19</v>
      </c>
      <c r="D4" s="35" t="s">
        <v>20</v>
      </c>
      <c r="E4" s="35" t="s">
        <v>46</v>
      </c>
      <c r="F4" s="35" t="s">
        <v>21</v>
      </c>
      <c r="G4" s="35">
        <v>6.1</v>
      </c>
      <c r="H4" s="35">
        <v>1.63</v>
      </c>
      <c r="I4" s="35">
        <v>19883.0</v>
      </c>
      <c r="J4" s="35">
        <v>1.7</v>
      </c>
      <c r="K4" s="36">
        <v>6369.0</v>
      </c>
      <c r="L4" s="35">
        <v>1790000.0</v>
      </c>
      <c r="M4" s="35" t="s">
        <v>200</v>
      </c>
      <c r="N4" s="35">
        <v>2.18E7</v>
      </c>
      <c r="O4" s="35">
        <v>105.0</v>
      </c>
      <c r="P4" s="35">
        <v>5.2</v>
      </c>
      <c r="Q4" s="35" t="s">
        <v>36</v>
      </c>
      <c r="R4" s="37" t="s">
        <v>23</v>
      </c>
    </row>
    <row r="5">
      <c r="A5" s="34">
        <v>37.0</v>
      </c>
      <c r="B5" s="35" t="s">
        <v>116</v>
      </c>
      <c r="C5" s="35" t="s">
        <v>54</v>
      </c>
      <c r="D5" s="35" t="s">
        <v>20</v>
      </c>
      <c r="E5" s="35" t="s">
        <v>21</v>
      </c>
      <c r="F5" s="35" t="s">
        <v>42</v>
      </c>
      <c r="G5" s="35">
        <v>6.0</v>
      </c>
      <c r="H5" s="36">
        <v>1463.0</v>
      </c>
      <c r="I5" s="35">
        <v>116486.0</v>
      </c>
      <c r="J5" s="35">
        <v>2.7</v>
      </c>
      <c r="K5" s="36">
        <v>7598.0</v>
      </c>
      <c r="L5" s="35">
        <v>1680000.0</v>
      </c>
      <c r="M5" s="35" t="s">
        <v>200</v>
      </c>
      <c r="N5" s="35">
        <v>1.12E8</v>
      </c>
      <c r="O5" s="35">
        <v>686.0</v>
      </c>
      <c r="P5" s="35">
        <v>3.2</v>
      </c>
      <c r="Q5" s="35" t="s">
        <v>23</v>
      </c>
      <c r="R5" s="37" t="s">
        <v>23</v>
      </c>
    </row>
    <row r="6">
      <c r="A6" s="34">
        <v>40.0</v>
      </c>
      <c r="B6" s="35" t="s">
        <v>123</v>
      </c>
      <c r="C6" s="35" t="s">
        <v>19</v>
      </c>
      <c r="D6" s="35" t="s">
        <v>51</v>
      </c>
      <c r="E6" s="35" t="s">
        <v>124</v>
      </c>
      <c r="F6" s="35" t="s">
        <v>71</v>
      </c>
      <c r="G6" s="35">
        <v>5.8</v>
      </c>
      <c r="H6" s="36">
        <v>2048.0</v>
      </c>
      <c r="I6" s="35">
        <v>54303.0</v>
      </c>
      <c r="J6" s="35">
        <v>1.0</v>
      </c>
      <c r="K6" s="35">
        <v>826.0</v>
      </c>
      <c r="L6" s="35">
        <v>332000.0</v>
      </c>
      <c r="M6" s="35" t="s">
        <v>203</v>
      </c>
      <c r="N6" s="35">
        <v>8800000.0</v>
      </c>
      <c r="O6" s="35">
        <v>2.0</v>
      </c>
      <c r="P6" s="35">
        <v>0.5</v>
      </c>
      <c r="Q6" s="35" t="s">
        <v>29</v>
      </c>
      <c r="R6" s="37" t="s">
        <v>23</v>
      </c>
    </row>
    <row r="7">
      <c r="A7" s="34">
        <v>57.0</v>
      </c>
      <c r="B7" s="35" t="s">
        <v>154</v>
      </c>
      <c r="C7" s="35" t="s">
        <v>80</v>
      </c>
      <c r="D7" s="35" t="s">
        <v>20</v>
      </c>
      <c r="E7" s="35" t="s">
        <v>21</v>
      </c>
      <c r="F7" s="35" t="s">
        <v>69</v>
      </c>
      <c r="G7" s="35">
        <v>5.8</v>
      </c>
      <c r="H7" s="36">
        <v>4221.0</v>
      </c>
      <c r="I7" s="35">
        <v>122314.0</v>
      </c>
      <c r="J7" s="35">
        <v>2.9</v>
      </c>
      <c r="K7" s="36">
        <v>11794.0</v>
      </c>
      <c r="L7" s="35">
        <v>7110000.0</v>
      </c>
      <c r="M7" s="35" t="s">
        <v>196</v>
      </c>
      <c r="N7" s="35">
        <v>2.06E8</v>
      </c>
      <c r="O7" s="35">
        <v>906.0</v>
      </c>
      <c r="P7" s="35">
        <v>5.2</v>
      </c>
      <c r="Q7" s="35" t="s">
        <v>32</v>
      </c>
      <c r="R7" s="37" t="s">
        <v>23</v>
      </c>
    </row>
    <row r="8">
      <c r="A8" s="34">
        <v>62.0</v>
      </c>
      <c r="B8" s="35" t="s">
        <v>165</v>
      </c>
      <c r="C8" s="35" t="s">
        <v>19</v>
      </c>
      <c r="D8" s="35" t="s">
        <v>20</v>
      </c>
      <c r="E8" s="35" t="s">
        <v>49</v>
      </c>
      <c r="F8" s="35" t="s">
        <v>21</v>
      </c>
      <c r="G8" s="35">
        <v>6.4</v>
      </c>
      <c r="H8" s="36">
        <v>1309.0</v>
      </c>
      <c r="I8" s="35">
        <v>2.79</v>
      </c>
      <c r="J8" s="35">
        <v>1.2</v>
      </c>
      <c r="K8" s="36">
        <v>6041.0</v>
      </c>
      <c r="L8" s="35">
        <v>1260000.0</v>
      </c>
      <c r="M8" s="35" t="s">
        <v>200</v>
      </c>
      <c r="N8" s="35">
        <v>2690000.0</v>
      </c>
      <c r="O8" s="35">
        <v>40.0</v>
      </c>
      <c r="P8" s="35">
        <v>4.3</v>
      </c>
      <c r="Q8" s="35" t="s">
        <v>29</v>
      </c>
      <c r="R8" s="37" t="s">
        <v>23</v>
      </c>
    </row>
    <row r="9">
      <c r="A9" s="34">
        <v>68.0</v>
      </c>
      <c r="B9" s="35" t="s">
        <v>178</v>
      </c>
      <c r="C9" s="35" t="s">
        <v>19</v>
      </c>
      <c r="D9" s="35" t="s">
        <v>20</v>
      </c>
      <c r="E9" s="35" t="s">
        <v>126</v>
      </c>
      <c r="F9" s="35" t="s">
        <v>95</v>
      </c>
      <c r="G9" s="35">
        <v>9.1</v>
      </c>
      <c r="H9" s="35">
        <v>800.0</v>
      </c>
      <c r="I9" s="35">
        <v>39761.0</v>
      </c>
      <c r="J9" s="35">
        <v>1.2</v>
      </c>
      <c r="K9" s="36">
        <v>14685.0</v>
      </c>
      <c r="L9" s="35">
        <v>1260000.0</v>
      </c>
      <c r="M9" s="35" t="s">
        <v>200</v>
      </c>
      <c r="N9" s="35">
        <v>6.27E7</v>
      </c>
      <c r="O9" s="35">
        <v>62.0</v>
      </c>
      <c r="P9" s="35">
        <v>6.8</v>
      </c>
      <c r="Q9" s="35" t="s">
        <v>36</v>
      </c>
      <c r="R9" s="37" t="s">
        <v>23</v>
      </c>
    </row>
    <row r="10">
      <c r="A10" s="34">
        <v>70.0</v>
      </c>
      <c r="B10" s="35" t="s">
        <v>181</v>
      </c>
      <c r="C10" s="35" t="s">
        <v>80</v>
      </c>
      <c r="D10" s="35" t="s">
        <v>20</v>
      </c>
      <c r="E10" s="35" t="s">
        <v>21</v>
      </c>
      <c r="F10" s="35" t="s">
        <v>59</v>
      </c>
      <c r="G10" s="35">
        <v>4.3</v>
      </c>
      <c r="H10" s="35">
        <v>675.0</v>
      </c>
      <c r="I10" s="35">
        <v>152.0</v>
      </c>
      <c r="J10" s="35">
        <v>2.4</v>
      </c>
      <c r="K10" s="36">
        <v>4065.0</v>
      </c>
      <c r="L10" s="35">
        <v>612000.0</v>
      </c>
      <c r="M10" s="35" t="s">
        <v>200</v>
      </c>
      <c r="N10" s="35">
        <v>138000.0</v>
      </c>
      <c r="O10" s="35">
        <v>219.0</v>
      </c>
      <c r="P10" s="35">
        <v>6.7</v>
      </c>
      <c r="Q10" s="35" t="s">
        <v>40</v>
      </c>
      <c r="R10" s="37" t="s">
        <v>23</v>
      </c>
    </row>
    <row r="11">
      <c r="A11" s="34">
        <v>82.0</v>
      </c>
      <c r="B11" s="35" t="s">
        <v>207</v>
      </c>
      <c r="C11" s="35" t="s">
        <v>19</v>
      </c>
      <c r="D11" s="35" t="s">
        <v>20</v>
      </c>
      <c r="E11" s="35" t="s">
        <v>46</v>
      </c>
      <c r="F11" s="35" t="s">
        <v>21</v>
      </c>
      <c r="G11" s="35">
        <v>7.0</v>
      </c>
      <c r="H11" s="36">
        <v>4259.0</v>
      </c>
      <c r="I11" s="35">
        <v>145.94</v>
      </c>
      <c r="J11" s="35">
        <v>3.9</v>
      </c>
      <c r="K11" s="36">
        <v>14929.0</v>
      </c>
      <c r="L11" s="35">
        <v>8890000.0</v>
      </c>
      <c r="M11" s="35" t="s">
        <v>196</v>
      </c>
      <c r="N11" s="35">
        <v>3.98E8</v>
      </c>
      <c r="O11" s="35">
        <v>2084.0</v>
      </c>
      <c r="P11" s="35">
        <v>5.4</v>
      </c>
      <c r="Q11" s="35" t="s">
        <v>24</v>
      </c>
      <c r="R11" s="37" t="s">
        <v>23</v>
      </c>
    </row>
    <row r="12">
      <c r="A12" s="34">
        <v>89.0</v>
      </c>
      <c r="B12" s="35" t="s">
        <v>214</v>
      </c>
      <c r="C12" s="35" t="s">
        <v>19</v>
      </c>
      <c r="D12" s="35" t="s">
        <v>20</v>
      </c>
      <c r="E12" s="35" t="s">
        <v>77</v>
      </c>
      <c r="F12" s="35" t="s">
        <v>59</v>
      </c>
      <c r="G12" s="35">
        <v>6.1</v>
      </c>
      <c r="H12" s="35">
        <v>369.0</v>
      </c>
      <c r="I12" s="35">
        <v>34598.0</v>
      </c>
      <c r="J12" s="35">
        <v>1.3</v>
      </c>
      <c r="K12" s="36">
        <v>15957.0</v>
      </c>
      <c r="L12" s="35">
        <v>1190000.0</v>
      </c>
      <c r="M12" s="35" t="s">
        <v>200</v>
      </c>
      <c r="N12" s="35">
        <v>9.95E7</v>
      </c>
      <c r="O12" s="35">
        <v>561.0</v>
      </c>
      <c r="P12" s="35">
        <v>6.7</v>
      </c>
      <c r="Q12" s="35" t="s">
        <v>28</v>
      </c>
      <c r="R12" s="37" t="s">
        <v>23</v>
      </c>
    </row>
    <row r="13">
      <c r="A13" s="34">
        <v>100.0</v>
      </c>
      <c r="B13" s="35" t="s">
        <v>225</v>
      </c>
      <c r="C13" s="35" t="s">
        <v>56</v>
      </c>
      <c r="D13" s="35" t="s">
        <v>20</v>
      </c>
      <c r="E13" s="35" t="s">
        <v>21</v>
      </c>
      <c r="F13" s="35" t="s">
        <v>69</v>
      </c>
      <c r="G13" s="35">
        <v>3.2</v>
      </c>
      <c r="H13" s="36">
        <v>2963.0</v>
      </c>
      <c r="I13" s="35">
        <v>85485.0</v>
      </c>
      <c r="J13" s="35">
        <v>1.7</v>
      </c>
      <c r="K13" s="36">
        <v>4024.0</v>
      </c>
      <c r="L13" s="35">
        <v>3950000.0</v>
      </c>
      <c r="M13" s="35" t="s">
        <v>196</v>
      </c>
      <c r="N13" s="35">
        <v>1.14E8</v>
      </c>
      <c r="O13" s="35">
        <v>125.0</v>
      </c>
      <c r="P13" s="35">
        <v>3.5</v>
      </c>
      <c r="Q13" s="35" t="s">
        <v>40</v>
      </c>
      <c r="R13" s="37" t="s">
        <v>23</v>
      </c>
    </row>
    <row r="14">
      <c r="A14" s="34">
        <v>109.0</v>
      </c>
      <c r="B14" s="35" t="s">
        <v>235</v>
      </c>
      <c r="C14" s="35" t="s">
        <v>39</v>
      </c>
      <c r="D14" s="35" t="s">
        <v>20</v>
      </c>
      <c r="E14" s="35" t="s">
        <v>236</v>
      </c>
      <c r="F14" s="35" t="s">
        <v>119</v>
      </c>
      <c r="G14" s="35">
        <v>4.0</v>
      </c>
      <c r="H14" s="36">
        <v>6534.0</v>
      </c>
      <c r="I14" s="35">
        <v>12638.0</v>
      </c>
      <c r="J14" s="35">
        <v>1.3</v>
      </c>
      <c r="K14" s="35">
        <v>865.0</v>
      </c>
      <c r="L14" s="35">
        <v>1540000.0</v>
      </c>
      <c r="M14" s="35" t="s">
        <v>200</v>
      </c>
      <c r="N14" s="35">
        <v>3220000.0</v>
      </c>
      <c r="O14" s="35">
        <v>12.0</v>
      </c>
      <c r="P14" s="35">
        <v>0.7</v>
      </c>
      <c r="Q14" s="35" t="s">
        <v>23</v>
      </c>
      <c r="R14" s="37" t="s">
        <v>23</v>
      </c>
    </row>
    <row r="15">
      <c r="A15" s="34">
        <v>115.0</v>
      </c>
      <c r="B15" s="35" t="s">
        <v>243</v>
      </c>
      <c r="C15" s="35" t="s">
        <v>80</v>
      </c>
      <c r="D15" s="35" t="s">
        <v>20</v>
      </c>
      <c r="E15" s="35" t="s">
        <v>59</v>
      </c>
      <c r="F15" s="35" t="s">
        <v>49</v>
      </c>
      <c r="G15" s="35">
        <v>7.8</v>
      </c>
      <c r="H15" s="36">
        <v>2233.0</v>
      </c>
      <c r="I15" s="35">
        <v>5657.0</v>
      </c>
      <c r="J15" s="35">
        <v>1.5</v>
      </c>
      <c r="K15" s="36">
        <v>6787.0</v>
      </c>
      <c r="L15" s="35">
        <v>1760000.0</v>
      </c>
      <c r="M15" s="35" t="s">
        <v>200</v>
      </c>
      <c r="N15" s="35">
        <v>4450000.0</v>
      </c>
      <c r="O15" s="35">
        <v>33.0</v>
      </c>
      <c r="P15" s="35">
        <v>3.0</v>
      </c>
      <c r="Q15" s="35" t="s">
        <v>32</v>
      </c>
      <c r="R15" s="37" t="s">
        <v>23</v>
      </c>
    </row>
    <row r="16">
      <c r="A16" s="34">
        <v>121.0</v>
      </c>
      <c r="B16" s="35" t="s">
        <v>250</v>
      </c>
      <c r="C16" s="35" t="s">
        <v>19</v>
      </c>
      <c r="D16" s="35" t="s">
        <v>20</v>
      </c>
      <c r="E16" s="35" t="s">
        <v>69</v>
      </c>
      <c r="F16" s="35" t="s">
        <v>21</v>
      </c>
      <c r="G16" s="35">
        <v>4.4</v>
      </c>
      <c r="H16" s="36">
        <v>4766.0</v>
      </c>
      <c r="I16" s="35">
        <v>78053.0</v>
      </c>
      <c r="J16" s="35">
        <v>1.2</v>
      </c>
      <c r="K16" s="36">
        <v>7467.0</v>
      </c>
      <c r="L16" s="35">
        <v>7540000.0</v>
      </c>
      <c r="M16" s="35" t="s">
        <v>196</v>
      </c>
      <c r="N16" s="35">
        <v>1.23E8</v>
      </c>
      <c r="O16" s="35">
        <v>49.0</v>
      </c>
      <c r="P16" s="35">
        <v>5.5</v>
      </c>
      <c r="Q16" s="35" t="s">
        <v>40</v>
      </c>
      <c r="R16" s="37" t="s">
        <v>23</v>
      </c>
    </row>
    <row r="17">
      <c r="A17" s="34">
        <v>129.0</v>
      </c>
      <c r="B17" s="35" t="s">
        <v>261</v>
      </c>
      <c r="C17" s="35" t="s">
        <v>19</v>
      </c>
      <c r="D17" s="35" t="s">
        <v>20</v>
      </c>
      <c r="E17" s="35" t="s">
        <v>21</v>
      </c>
      <c r="F17" s="35" t="s">
        <v>42</v>
      </c>
      <c r="G17" s="35">
        <v>5.6</v>
      </c>
      <c r="H17" s="36">
        <v>1699.0</v>
      </c>
      <c r="I17" s="35">
        <v>18.66</v>
      </c>
      <c r="J17" s="35">
        <v>2.0</v>
      </c>
      <c r="K17" s="36">
        <v>7369.0</v>
      </c>
      <c r="L17" s="35">
        <v>1960000.0</v>
      </c>
      <c r="M17" s="35" t="s">
        <v>200</v>
      </c>
      <c r="N17" s="35">
        <v>2.15E7</v>
      </c>
      <c r="O17" s="35">
        <v>393.0</v>
      </c>
      <c r="P17" s="35">
        <v>4.3</v>
      </c>
      <c r="Q17" s="35" t="s">
        <v>23</v>
      </c>
      <c r="R17" s="37" t="s">
        <v>23</v>
      </c>
    </row>
    <row r="18">
      <c r="A18" s="34">
        <v>131.0</v>
      </c>
      <c r="B18" s="35" t="s">
        <v>264</v>
      </c>
      <c r="C18" s="35" t="s">
        <v>56</v>
      </c>
      <c r="D18" s="35" t="s">
        <v>20</v>
      </c>
      <c r="E18" s="35" t="s">
        <v>21</v>
      </c>
      <c r="F18" s="35" t="s">
        <v>49</v>
      </c>
      <c r="G18" s="35">
        <v>4.2</v>
      </c>
      <c r="H18" s="35">
        <v>833.0</v>
      </c>
      <c r="I18" s="35">
        <v>26405.0</v>
      </c>
      <c r="J18" s="35">
        <v>2.2</v>
      </c>
      <c r="K18" s="36">
        <v>6441.0</v>
      </c>
      <c r="L18" s="35">
        <v>1410000.0</v>
      </c>
      <c r="M18" s="35" t="s">
        <v>200</v>
      </c>
      <c r="N18" s="35">
        <v>4.47E7</v>
      </c>
      <c r="O18" s="35">
        <v>422.0</v>
      </c>
      <c r="P18" s="35">
        <v>4.9</v>
      </c>
      <c r="Q18" s="35" t="s">
        <v>24</v>
      </c>
      <c r="R18" s="37" t="s">
        <v>23</v>
      </c>
    </row>
    <row r="19">
      <c r="A19" s="34">
        <v>146.0</v>
      </c>
      <c r="B19" s="35" t="s">
        <v>286</v>
      </c>
      <c r="C19" s="35" t="s">
        <v>19</v>
      </c>
      <c r="D19" s="35" t="s">
        <v>20</v>
      </c>
      <c r="E19" s="35" t="s">
        <v>287</v>
      </c>
      <c r="F19" s="35" t="s">
        <v>288</v>
      </c>
      <c r="G19" s="35">
        <v>3.5</v>
      </c>
      <c r="H19" s="36">
        <v>1038.0</v>
      </c>
      <c r="I19" s="35">
        <v>409.0</v>
      </c>
      <c r="J19" s="35">
        <v>1.5</v>
      </c>
      <c r="K19" s="36">
        <v>6262.0</v>
      </c>
      <c r="L19" s="35">
        <v>1480000.0</v>
      </c>
      <c r="M19" s="35" t="s">
        <v>200</v>
      </c>
      <c r="N19" s="35">
        <v>639000.0</v>
      </c>
      <c r="O19" s="35">
        <v>227.0</v>
      </c>
      <c r="P19" s="35">
        <v>4.6</v>
      </c>
      <c r="Q19" s="35" t="s">
        <v>29</v>
      </c>
      <c r="R19" s="37" t="s">
        <v>23</v>
      </c>
    </row>
    <row r="20">
      <c r="A20" s="34">
        <v>155.0</v>
      </c>
      <c r="B20" s="35" t="s">
        <v>302</v>
      </c>
      <c r="C20" s="35" t="s">
        <v>19</v>
      </c>
      <c r="D20" s="35" t="s">
        <v>20</v>
      </c>
      <c r="E20" s="35" t="s">
        <v>71</v>
      </c>
      <c r="F20" s="35" t="s">
        <v>283</v>
      </c>
      <c r="G20" s="35">
        <v>2.1</v>
      </c>
      <c r="H20" s="36">
        <v>1329.0</v>
      </c>
      <c r="I20" s="35">
        <v>33493.0</v>
      </c>
      <c r="J20" s="35">
        <v>1.0</v>
      </c>
      <c r="K20" s="36">
        <v>1173.0</v>
      </c>
      <c r="L20" s="35">
        <v>459000.0</v>
      </c>
      <c r="M20" s="35" t="s">
        <v>203</v>
      </c>
      <c r="N20" s="35">
        <v>1.2E7</v>
      </c>
      <c r="O20" s="35">
        <v>190.0</v>
      </c>
      <c r="P20" s="35">
        <v>1.4</v>
      </c>
      <c r="Q20" s="35" t="s">
        <v>23</v>
      </c>
      <c r="R20" s="37" t="s">
        <v>23</v>
      </c>
    </row>
    <row r="21">
      <c r="A21" s="34">
        <v>161.0</v>
      </c>
      <c r="B21" s="35" t="s">
        <v>309</v>
      </c>
      <c r="C21" s="35" t="s">
        <v>39</v>
      </c>
      <c r="D21" s="35" t="s">
        <v>20</v>
      </c>
      <c r="E21" s="35" t="s">
        <v>21</v>
      </c>
      <c r="F21" s="35" t="s">
        <v>59</v>
      </c>
      <c r="G21" s="35">
        <v>5.2</v>
      </c>
      <c r="H21" s="36">
        <v>5678.0</v>
      </c>
      <c r="I21" s="35">
        <v>84694.0</v>
      </c>
      <c r="J21" s="35">
        <v>2.7</v>
      </c>
      <c r="K21" s="36">
        <v>11163.0</v>
      </c>
      <c r="L21" s="35">
        <v>1.12E7</v>
      </c>
      <c r="M21" s="35" t="s">
        <v>196</v>
      </c>
      <c r="N21" s="35">
        <v>1.68E8</v>
      </c>
      <c r="O21" s="35">
        <v>333.0</v>
      </c>
      <c r="P21" s="35">
        <v>5.5</v>
      </c>
      <c r="Q21" s="35" t="s">
        <v>32</v>
      </c>
      <c r="R21" s="37" t="s">
        <v>23</v>
      </c>
    </row>
    <row r="22">
      <c r="A22" s="34">
        <v>191.0</v>
      </c>
      <c r="B22" s="35" t="s">
        <v>351</v>
      </c>
      <c r="C22" s="35" t="s">
        <v>73</v>
      </c>
      <c r="D22" s="35" t="s">
        <v>20</v>
      </c>
      <c r="E22" s="35" t="s">
        <v>21</v>
      </c>
      <c r="F22" s="35" t="s">
        <v>106</v>
      </c>
      <c r="G22" s="35">
        <v>4.2</v>
      </c>
      <c r="H22" s="35">
        <v>217.0</v>
      </c>
      <c r="I22" s="35">
        <v>19944.0</v>
      </c>
      <c r="J22" s="35">
        <v>1.1</v>
      </c>
      <c r="K22" s="36">
        <v>1329.0</v>
      </c>
      <c r="L22" s="35">
        <v>71100.0</v>
      </c>
      <c r="M22" s="35" t="s">
        <v>203</v>
      </c>
      <c r="N22" s="35">
        <v>6520000.0</v>
      </c>
      <c r="O22" s="35">
        <v>16.0</v>
      </c>
      <c r="P22" s="35">
        <v>1.5</v>
      </c>
      <c r="Q22" s="35" t="s">
        <v>29</v>
      </c>
      <c r="R22" s="37" t="s">
        <v>23</v>
      </c>
    </row>
    <row r="23">
      <c r="A23" s="34">
        <v>197.0</v>
      </c>
      <c r="B23" s="35" t="s">
        <v>358</v>
      </c>
      <c r="C23" s="35" t="s">
        <v>39</v>
      </c>
      <c r="D23" s="35" t="s">
        <v>20</v>
      </c>
      <c r="E23" s="35" t="s">
        <v>59</v>
      </c>
      <c r="F23" s="35" t="s">
        <v>21</v>
      </c>
      <c r="G23" s="35">
        <v>3.4</v>
      </c>
      <c r="H23" s="36">
        <v>9053.0</v>
      </c>
      <c r="I23" s="35">
        <v>69452.0</v>
      </c>
      <c r="J23" s="35">
        <v>1.7</v>
      </c>
      <c r="K23" s="36">
        <v>1115.0</v>
      </c>
      <c r="L23" s="35">
        <v>2680000.0</v>
      </c>
      <c r="M23" s="35" t="s">
        <v>200</v>
      </c>
      <c r="N23" s="35">
        <v>2.04E7</v>
      </c>
      <c r="O23" s="35">
        <v>18.0</v>
      </c>
      <c r="P23" s="35">
        <v>1.6</v>
      </c>
      <c r="Q23" s="35" t="s">
        <v>28</v>
      </c>
      <c r="R23" s="37" t="s">
        <v>23</v>
      </c>
    </row>
    <row r="24">
      <c r="A24" s="34">
        <v>262.0</v>
      </c>
      <c r="B24" s="35" t="s">
        <v>442</v>
      </c>
      <c r="C24" s="35" t="s">
        <v>199</v>
      </c>
      <c r="D24" s="35" t="s">
        <v>20</v>
      </c>
      <c r="E24" s="35" t="s">
        <v>49</v>
      </c>
      <c r="F24" s="35" t="s">
        <v>95</v>
      </c>
      <c r="G24" s="35">
        <v>6.8</v>
      </c>
      <c r="H24" s="35">
        <v>545.0</v>
      </c>
      <c r="I24" s="35">
        <v>51797.0</v>
      </c>
      <c r="J24" s="35">
        <v>1.6</v>
      </c>
      <c r="K24" s="36">
        <v>13869.0</v>
      </c>
      <c r="L24" s="35">
        <v>1950000.0</v>
      </c>
      <c r="M24" s="35" t="s">
        <v>200</v>
      </c>
      <c r="N24" s="35">
        <v>1.9E8</v>
      </c>
      <c r="O24" s="35">
        <v>195.0</v>
      </c>
      <c r="P24" s="35">
        <v>5.2</v>
      </c>
      <c r="Q24" s="35" t="s">
        <v>28</v>
      </c>
      <c r="R24" s="37" t="s">
        <v>23</v>
      </c>
    </row>
    <row r="25">
      <c r="A25" s="34">
        <v>266.0</v>
      </c>
      <c r="B25" s="35" t="s">
        <v>446</v>
      </c>
      <c r="C25" s="35" t="s">
        <v>19</v>
      </c>
      <c r="D25" s="35" t="s">
        <v>20</v>
      </c>
      <c r="E25" s="35" t="s">
        <v>21</v>
      </c>
      <c r="F25" s="35" t="s">
        <v>447</v>
      </c>
      <c r="G25" s="35">
        <v>4.3</v>
      </c>
      <c r="H25" s="35">
        <v>639.0</v>
      </c>
      <c r="I25" s="35">
        <v>5029.0</v>
      </c>
      <c r="J25" s="35">
        <v>1.1</v>
      </c>
      <c r="K25" s="36">
        <v>3736.0</v>
      </c>
      <c r="L25" s="35">
        <v>556000.0</v>
      </c>
      <c r="M25" s="35" t="s">
        <v>200</v>
      </c>
      <c r="N25" s="35">
        <v>4610000.0</v>
      </c>
      <c r="O25" s="35">
        <v>16.0</v>
      </c>
      <c r="P25" s="35">
        <v>2.2</v>
      </c>
      <c r="Q25" s="35" t="s">
        <v>23</v>
      </c>
      <c r="R25" s="37" t="s">
        <v>23</v>
      </c>
    </row>
    <row r="26">
      <c r="A26" s="34">
        <v>281.0</v>
      </c>
      <c r="B26" s="35" t="s">
        <v>466</v>
      </c>
      <c r="C26" s="35" t="s">
        <v>56</v>
      </c>
      <c r="D26" s="35" t="s">
        <v>20</v>
      </c>
      <c r="E26" s="35" t="s">
        <v>21</v>
      </c>
      <c r="F26" s="35" t="s">
        <v>42</v>
      </c>
      <c r="G26" s="35">
        <v>3.8</v>
      </c>
      <c r="H26" s="35">
        <v>485.0</v>
      </c>
      <c r="I26" s="35">
        <v>3008.0</v>
      </c>
      <c r="J26" s="35">
        <v>2.1</v>
      </c>
      <c r="K26" s="36">
        <v>3857.0</v>
      </c>
      <c r="L26" s="35">
        <v>503000.0</v>
      </c>
      <c r="M26" s="35" t="s">
        <v>200</v>
      </c>
      <c r="N26" s="35">
        <v>3360000.0</v>
      </c>
      <c r="O26" s="35">
        <v>311.0</v>
      </c>
      <c r="P26" s="35">
        <v>2.6</v>
      </c>
      <c r="Q26" s="35" t="s">
        <v>29</v>
      </c>
      <c r="R26" s="37" t="s">
        <v>23</v>
      </c>
    </row>
    <row r="27">
      <c r="A27" s="34">
        <v>286.0</v>
      </c>
      <c r="B27" s="35" t="s">
        <v>473</v>
      </c>
      <c r="C27" s="35" t="s">
        <v>19</v>
      </c>
      <c r="D27" s="35" t="s">
        <v>20</v>
      </c>
      <c r="E27" s="35" t="s">
        <v>414</v>
      </c>
      <c r="F27" s="35" t="s">
        <v>474</v>
      </c>
      <c r="G27" s="35">
        <v>7.7</v>
      </c>
      <c r="H27" s="35">
        <v>230.0</v>
      </c>
      <c r="I27" s="35">
        <v>30.93</v>
      </c>
      <c r="J27" s="35">
        <v>1.6</v>
      </c>
      <c r="K27" s="36">
        <v>18497.0</v>
      </c>
      <c r="L27" s="35">
        <v>841000.0</v>
      </c>
      <c r="M27" s="35" t="s">
        <v>200</v>
      </c>
      <c r="N27" s="35">
        <v>8.35E7</v>
      </c>
      <c r="O27" s="35">
        <v>542.0</v>
      </c>
      <c r="P27" s="35">
        <v>6.1</v>
      </c>
      <c r="Q27" s="35" t="s">
        <v>36</v>
      </c>
      <c r="R27" s="37" t="s">
        <v>23</v>
      </c>
    </row>
    <row r="28">
      <c r="A28" s="34">
        <v>315.0</v>
      </c>
      <c r="B28" s="35" t="s">
        <v>512</v>
      </c>
      <c r="C28" s="35" t="s">
        <v>39</v>
      </c>
      <c r="D28" s="35" t="s">
        <v>20</v>
      </c>
      <c r="E28" s="35" t="s">
        <v>47</v>
      </c>
      <c r="F28" s="35" t="s">
        <v>49</v>
      </c>
      <c r="G28" s="35">
        <v>3.0</v>
      </c>
      <c r="H28" s="35">
        <v>325.0</v>
      </c>
      <c r="I28" s="35">
        <v>5.09</v>
      </c>
      <c r="J28" s="35">
        <v>1.1</v>
      </c>
      <c r="K28" s="36">
        <v>3426.0</v>
      </c>
      <c r="L28" s="35">
        <v>396000.0</v>
      </c>
      <c r="M28" s="35" t="s">
        <v>203</v>
      </c>
      <c r="N28" s="35">
        <v>6190000.0</v>
      </c>
      <c r="O28" s="35">
        <v>24.0</v>
      </c>
      <c r="P28" s="35">
        <v>3.2</v>
      </c>
      <c r="Q28" s="35" t="s">
        <v>40</v>
      </c>
      <c r="R28" s="37" t="s">
        <v>23</v>
      </c>
    </row>
    <row r="29">
      <c r="A29" s="34">
        <v>339.0</v>
      </c>
      <c r="B29" s="35" t="s">
        <v>538</v>
      </c>
      <c r="C29" s="35" t="s">
        <v>19</v>
      </c>
      <c r="D29" s="35" t="s">
        <v>20</v>
      </c>
      <c r="E29" s="35" t="s">
        <v>46</v>
      </c>
      <c r="F29" s="35" t="s">
        <v>71</v>
      </c>
      <c r="G29" s="35">
        <v>9.2</v>
      </c>
      <c r="H29" s="35">
        <v>226.0</v>
      </c>
      <c r="I29" s="35">
        <v>15728.0</v>
      </c>
      <c r="J29" s="35">
        <v>1.1</v>
      </c>
      <c r="K29" s="36">
        <v>12889.0</v>
      </c>
      <c r="L29" s="35">
        <v>314000.0</v>
      </c>
      <c r="M29" s="35" t="s">
        <v>203</v>
      </c>
      <c r="N29" s="35">
        <v>2.18E7</v>
      </c>
      <c r="O29" s="35">
        <v>34.0</v>
      </c>
      <c r="P29" s="35">
        <v>4.2</v>
      </c>
      <c r="Q29" s="35" t="s">
        <v>36</v>
      </c>
      <c r="R29" s="37" t="s">
        <v>23</v>
      </c>
    </row>
    <row r="30">
      <c r="A30" s="34">
        <v>341.0</v>
      </c>
      <c r="B30" s="35" t="s">
        <v>540</v>
      </c>
      <c r="C30" s="35" t="s">
        <v>39</v>
      </c>
      <c r="D30" s="35" t="s">
        <v>20</v>
      </c>
      <c r="E30" s="35" t="s">
        <v>21</v>
      </c>
      <c r="F30" s="35" t="s">
        <v>42</v>
      </c>
      <c r="G30" s="35">
        <v>3.0</v>
      </c>
      <c r="H30" s="36">
        <v>2911.0</v>
      </c>
      <c r="I30" s="35">
        <v>7387.0</v>
      </c>
      <c r="J30" s="35">
        <v>2.0</v>
      </c>
      <c r="K30" s="36">
        <v>3798.0</v>
      </c>
      <c r="L30" s="35">
        <v>3260000.0</v>
      </c>
      <c r="M30" s="35" t="s">
        <v>196</v>
      </c>
      <c r="N30" s="35">
        <v>8279999.0</v>
      </c>
      <c r="O30" s="35">
        <v>268.0</v>
      </c>
      <c r="P30" s="35">
        <v>3.7</v>
      </c>
      <c r="Q30" s="35" t="s">
        <v>40</v>
      </c>
      <c r="R30" s="37" t="s">
        <v>23</v>
      </c>
    </row>
    <row r="31">
      <c r="A31" s="34">
        <v>345.0</v>
      </c>
      <c r="B31" s="35" t="s">
        <v>544</v>
      </c>
      <c r="C31" s="35" t="s">
        <v>56</v>
      </c>
      <c r="D31" s="35" t="s">
        <v>20</v>
      </c>
      <c r="E31" s="35" t="s">
        <v>545</v>
      </c>
      <c r="F31" s="35" t="s">
        <v>546</v>
      </c>
      <c r="G31" s="35">
        <v>7.0</v>
      </c>
      <c r="H31" s="35">
        <v>196.0</v>
      </c>
      <c r="I31" s="35">
        <v>20779.0</v>
      </c>
      <c r="J31" s="35">
        <v>1.5</v>
      </c>
      <c r="K31" s="36">
        <v>14745.0</v>
      </c>
      <c r="L31" s="35">
        <v>385000.0</v>
      </c>
      <c r="M31" s="35" t="s">
        <v>203</v>
      </c>
      <c r="N31" s="35">
        <v>4.13E7</v>
      </c>
      <c r="O31" s="35">
        <v>157.0</v>
      </c>
      <c r="P31" s="35">
        <v>6.4</v>
      </c>
      <c r="Q31" s="35" t="s">
        <v>28</v>
      </c>
      <c r="R31" s="37" t="s">
        <v>23</v>
      </c>
    </row>
    <row r="32">
      <c r="A32" s="34">
        <v>357.0</v>
      </c>
      <c r="B32" s="35" t="s">
        <v>560</v>
      </c>
      <c r="C32" s="35" t="s">
        <v>19</v>
      </c>
      <c r="D32" s="35" t="s">
        <v>20</v>
      </c>
      <c r="E32" s="35" t="s">
        <v>21</v>
      </c>
      <c r="F32" s="35" t="s">
        <v>561</v>
      </c>
      <c r="G32" s="35">
        <v>5.2</v>
      </c>
      <c r="H32" s="36">
        <v>2455.0</v>
      </c>
      <c r="I32" s="35">
        <v>26988.0</v>
      </c>
      <c r="J32" s="35">
        <v>1.5</v>
      </c>
      <c r="K32" s="36">
        <v>9722.0</v>
      </c>
      <c r="L32" s="35">
        <v>5400000.0</v>
      </c>
      <c r="M32" s="35" t="s">
        <v>196</v>
      </c>
      <c r="N32" s="35">
        <v>5.93E7</v>
      </c>
      <c r="O32" s="35">
        <v>460.0</v>
      </c>
      <c r="P32" s="35">
        <v>6.2</v>
      </c>
      <c r="Q32" s="35" t="s">
        <v>32</v>
      </c>
      <c r="R32" s="37" t="s">
        <v>23</v>
      </c>
    </row>
    <row r="33">
      <c r="A33" s="34">
        <v>358.0</v>
      </c>
      <c r="B33" s="35" t="s">
        <v>562</v>
      </c>
      <c r="C33" s="35" t="s">
        <v>80</v>
      </c>
      <c r="D33" s="35" t="s">
        <v>20</v>
      </c>
      <c r="E33" s="35" t="s">
        <v>88</v>
      </c>
      <c r="F33" s="35" t="s">
        <v>69</v>
      </c>
      <c r="G33" s="35">
        <v>21.6</v>
      </c>
      <c r="H33" s="35">
        <v>92.0</v>
      </c>
      <c r="I33" s="35">
        <v>25.0</v>
      </c>
      <c r="J33" s="35">
        <v>1.0</v>
      </c>
      <c r="K33" s="36">
        <v>5714.0</v>
      </c>
      <c r="L33" s="35">
        <v>16100.0</v>
      </c>
      <c r="M33" s="35" t="s">
        <v>203</v>
      </c>
      <c r="N33" s="35">
        <v>7900.0</v>
      </c>
      <c r="O33" s="35">
        <v>3.0</v>
      </c>
      <c r="P33" s="35">
        <v>0.8</v>
      </c>
      <c r="Q33" s="35" t="s">
        <v>28</v>
      </c>
      <c r="R33" s="37" t="s">
        <v>23</v>
      </c>
    </row>
    <row r="34">
      <c r="A34" s="34">
        <v>374.0</v>
      </c>
      <c r="B34" s="35" t="s">
        <v>582</v>
      </c>
      <c r="C34" s="35" t="s">
        <v>39</v>
      </c>
      <c r="D34" s="35" t="s">
        <v>20</v>
      </c>
      <c r="E34" s="35" t="s">
        <v>21</v>
      </c>
      <c r="F34" s="35" t="s">
        <v>42</v>
      </c>
      <c r="G34" s="35">
        <v>5.1</v>
      </c>
      <c r="H34" s="35">
        <v>1.86</v>
      </c>
      <c r="I34" s="35">
        <v>4814.0</v>
      </c>
      <c r="J34" s="35">
        <v>2.6</v>
      </c>
      <c r="K34" s="36">
        <v>5394.0</v>
      </c>
      <c r="L34" s="35">
        <v>1870000.0</v>
      </c>
      <c r="M34" s="35" t="s">
        <v>200</v>
      </c>
      <c r="N34" s="35">
        <v>4830000.0</v>
      </c>
      <c r="O34" s="35">
        <v>307.0</v>
      </c>
      <c r="P34" s="35">
        <v>3.6</v>
      </c>
      <c r="Q34" s="35" t="s">
        <v>32</v>
      </c>
      <c r="R34" s="37" t="s">
        <v>23</v>
      </c>
    </row>
    <row r="35">
      <c r="A35" s="34">
        <v>405.0</v>
      </c>
      <c r="B35" s="35" t="s">
        <v>620</v>
      </c>
      <c r="C35" s="35" t="s">
        <v>39</v>
      </c>
      <c r="D35" s="35" t="s">
        <v>20</v>
      </c>
      <c r="E35" s="35" t="s">
        <v>21</v>
      </c>
      <c r="F35" s="35" t="s">
        <v>108</v>
      </c>
      <c r="G35" s="35">
        <v>2.7</v>
      </c>
      <c r="H35" s="35">
        <v>262.0</v>
      </c>
      <c r="I35" s="35">
        <v>1736.0</v>
      </c>
      <c r="J35" s="35">
        <v>1.4</v>
      </c>
      <c r="K35" s="36">
        <v>3142.0</v>
      </c>
      <c r="L35" s="35">
        <v>363000.0</v>
      </c>
      <c r="M35" s="35" t="s">
        <v>203</v>
      </c>
      <c r="N35" s="35">
        <v>2410000.0</v>
      </c>
      <c r="O35" s="35">
        <v>29.0</v>
      </c>
      <c r="P35" s="35">
        <v>4.4</v>
      </c>
      <c r="Q35" s="35" t="s">
        <v>36</v>
      </c>
      <c r="R35" s="37" t="s">
        <v>23</v>
      </c>
    </row>
    <row r="36">
      <c r="A36" s="34">
        <v>418.0</v>
      </c>
      <c r="B36" s="35" t="s">
        <v>634</v>
      </c>
      <c r="C36" s="35" t="s">
        <v>19</v>
      </c>
      <c r="D36" s="35" t="s">
        <v>20</v>
      </c>
      <c r="E36" s="35" t="s">
        <v>357</v>
      </c>
      <c r="F36" s="35" t="s">
        <v>635</v>
      </c>
      <c r="G36" s="35">
        <v>4.2</v>
      </c>
      <c r="H36" s="35">
        <v>610.0</v>
      </c>
      <c r="I36" s="35">
        <v>2761.0</v>
      </c>
      <c r="J36" s="35">
        <v>1.1</v>
      </c>
      <c r="K36" s="36">
        <v>2494.0</v>
      </c>
      <c r="L36" s="35">
        <v>356000.0</v>
      </c>
      <c r="M36" s="35" t="s">
        <v>203</v>
      </c>
      <c r="N36" s="35">
        <v>1610000.0</v>
      </c>
      <c r="O36" s="35">
        <v>33.0</v>
      </c>
      <c r="P36" s="35">
        <v>1.9</v>
      </c>
      <c r="Q36" s="35" t="s">
        <v>40</v>
      </c>
      <c r="R36" s="37" t="s">
        <v>23</v>
      </c>
    </row>
    <row r="37">
      <c r="A37" s="34">
        <v>425.0</v>
      </c>
      <c r="B37" s="35" t="s">
        <v>644</v>
      </c>
      <c r="C37" s="35" t="s">
        <v>19</v>
      </c>
      <c r="D37" s="35" t="s">
        <v>20</v>
      </c>
      <c r="E37" s="35" t="s">
        <v>645</v>
      </c>
      <c r="F37" s="35" t="s">
        <v>21</v>
      </c>
      <c r="G37" s="35">
        <v>21.8</v>
      </c>
      <c r="H37" s="35">
        <v>546.0</v>
      </c>
      <c r="I37" s="35">
        <v>404.0</v>
      </c>
      <c r="J37" s="35">
        <v>1.8</v>
      </c>
      <c r="K37" s="36">
        <v>13847.0</v>
      </c>
      <c r="L37" s="35">
        <v>204000.0</v>
      </c>
      <c r="M37" s="35" t="s">
        <v>203</v>
      </c>
      <c r="N37" s="35">
        <v>155000.0</v>
      </c>
      <c r="O37" s="35">
        <v>28.0</v>
      </c>
      <c r="P37" s="35">
        <v>4.3</v>
      </c>
      <c r="Q37" s="35" t="s">
        <v>40</v>
      </c>
      <c r="R37" s="37" t="s">
        <v>23</v>
      </c>
    </row>
    <row r="38">
      <c r="A38" s="34">
        <v>441.0</v>
      </c>
      <c r="B38" s="35" t="s">
        <v>666</v>
      </c>
      <c r="C38" s="35" t="s">
        <v>19</v>
      </c>
      <c r="D38" s="35" t="s">
        <v>20</v>
      </c>
      <c r="E38" s="35" t="s">
        <v>509</v>
      </c>
      <c r="F38" s="35" t="s">
        <v>126</v>
      </c>
      <c r="G38" s="35">
        <v>8.0</v>
      </c>
      <c r="H38" s="35">
        <v>230.0</v>
      </c>
      <c r="I38" s="35">
        <v>11205.0</v>
      </c>
      <c r="J38" s="35">
        <v>1.3</v>
      </c>
      <c r="K38" s="36">
        <v>13025.0</v>
      </c>
      <c r="L38" s="35">
        <v>322000.0</v>
      </c>
      <c r="M38" s="35" t="s">
        <v>203</v>
      </c>
      <c r="N38" s="35">
        <v>1.57E7</v>
      </c>
      <c r="O38" s="35">
        <v>58.0</v>
      </c>
      <c r="P38" s="35">
        <v>4.2</v>
      </c>
      <c r="Q38" s="35" t="s">
        <v>24</v>
      </c>
      <c r="R38" s="37" t="s">
        <v>23</v>
      </c>
    </row>
    <row r="39">
      <c r="A39" s="34">
        <v>482.0</v>
      </c>
      <c r="B39" s="35" t="s">
        <v>716</v>
      </c>
      <c r="C39" s="35" t="s">
        <v>19</v>
      </c>
      <c r="D39" s="35" t="s">
        <v>20</v>
      </c>
      <c r="E39" s="35" t="s">
        <v>21</v>
      </c>
      <c r="F39" s="35" t="s">
        <v>484</v>
      </c>
      <c r="G39" s="35">
        <v>3.2</v>
      </c>
      <c r="H39" s="35">
        <v>95.0</v>
      </c>
      <c r="I39" s="35">
        <v>2053.0</v>
      </c>
      <c r="J39" s="35">
        <v>1.6</v>
      </c>
      <c r="K39" s="36">
        <v>5484.0</v>
      </c>
      <c r="L39" s="35">
        <v>155000.0</v>
      </c>
      <c r="M39" s="35" t="s">
        <v>203</v>
      </c>
      <c r="N39" s="35">
        <v>3300000.0</v>
      </c>
      <c r="O39" s="35">
        <v>129.0</v>
      </c>
      <c r="P39" s="35">
        <v>4.3</v>
      </c>
      <c r="Q39" s="35" t="s">
        <v>40</v>
      </c>
      <c r="R39" s="37" t="s">
        <v>23</v>
      </c>
    </row>
    <row r="40">
      <c r="A40" s="34">
        <v>511.0</v>
      </c>
      <c r="B40" s="35" t="s">
        <v>750</v>
      </c>
      <c r="C40" s="35" t="s">
        <v>19</v>
      </c>
      <c r="D40" s="35" t="s">
        <v>20</v>
      </c>
      <c r="E40" s="35" t="s">
        <v>751</v>
      </c>
      <c r="F40" s="35" t="s">
        <v>283</v>
      </c>
      <c r="G40" s="35">
        <v>4.3</v>
      </c>
      <c r="H40" s="36">
        <v>1818.0</v>
      </c>
      <c r="I40" s="35">
        <v>37121.0</v>
      </c>
      <c r="J40" s="35">
        <v>1.0</v>
      </c>
      <c r="K40" s="36">
        <v>2942.0</v>
      </c>
      <c r="L40" s="35">
        <v>1350000.0</v>
      </c>
      <c r="M40" s="35" t="s">
        <v>200</v>
      </c>
      <c r="N40" s="35">
        <v>3.22E7</v>
      </c>
      <c r="O40" s="35">
        <v>55.0</v>
      </c>
      <c r="P40" s="35">
        <v>1.8</v>
      </c>
      <c r="Q40" s="35" t="s">
        <v>23</v>
      </c>
      <c r="R40" s="37" t="s">
        <v>23</v>
      </c>
    </row>
    <row r="41">
      <c r="A41" s="34">
        <v>514.0</v>
      </c>
      <c r="B41" s="35" t="s">
        <v>754</v>
      </c>
      <c r="C41" s="35" t="s">
        <v>19</v>
      </c>
      <c r="D41" s="35" t="s">
        <v>20</v>
      </c>
      <c r="E41" s="35" t="s">
        <v>21</v>
      </c>
      <c r="F41" s="35" t="s">
        <v>283</v>
      </c>
      <c r="G41" s="35">
        <v>2.4</v>
      </c>
      <c r="H41" s="36">
        <v>1389.0</v>
      </c>
      <c r="I41" s="35">
        <v>15456.0</v>
      </c>
      <c r="J41" s="35">
        <v>1.0</v>
      </c>
      <c r="K41" s="36">
        <v>1202.0</v>
      </c>
      <c r="L41" s="35">
        <v>668000.0</v>
      </c>
      <c r="M41" s="35" t="s">
        <v>200</v>
      </c>
      <c r="N41" s="35">
        <v>7450000.0</v>
      </c>
      <c r="O41" s="35">
        <v>10.0</v>
      </c>
      <c r="P41" s="35">
        <v>2.0</v>
      </c>
      <c r="Q41" s="35" t="s">
        <v>23</v>
      </c>
      <c r="R41" s="37" t="s">
        <v>23</v>
      </c>
    </row>
    <row r="42">
      <c r="A42" s="34">
        <v>519.0</v>
      </c>
      <c r="B42" s="35" t="s">
        <v>759</v>
      </c>
      <c r="C42" s="35" t="s">
        <v>56</v>
      </c>
      <c r="D42" s="35" t="s">
        <v>20</v>
      </c>
      <c r="E42" s="35" t="s">
        <v>638</v>
      </c>
      <c r="F42" s="67"/>
      <c r="G42" s="35">
        <v>6.2</v>
      </c>
      <c r="H42" s="35">
        <v>2.0</v>
      </c>
      <c r="I42" s="35">
        <v>0.0</v>
      </c>
      <c r="J42" s="35">
        <v>1.0</v>
      </c>
      <c r="K42" s="35">
        <v>12.0</v>
      </c>
      <c r="L42" s="35">
        <v>579.0</v>
      </c>
      <c r="M42" s="35" t="s">
        <v>203</v>
      </c>
      <c r="N42" s="35">
        <v>0.0</v>
      </c>
      <c r="O42" s="35">
        <v>1.0</v>
      </c>
      <c r="P42" s="35">
        <v>0.5</v>
      </c>
      <c r="Q42" s="35" t="s">
        <v>23</v>
      </c>
      <c r="R42" s="37" t="s">
        <v>23</v>
      </c>
    </row>
    <row r="43">
      <c r="A43" s="34">
        <v>539.0</v>
      </c>
      <c r="B43" s="35" t="s">
        <v>779</v>
      </c>
      <c r="C43" s="35" t="s">
        <v>56</v>
      </c>
      <c r="D43" s="35" t="s">
        <v>20</v>
      </c>
      <c r="E43" s="35" t="s">
        <v>638</v>
      </c>
      <c r="F43" s="67"/>
      <c r="G43" s="35">
        <v>12.6</v>
      </c>
      <c r="H43" s="35">
        <v>11.0</v>
      </c>
      <c r="I43" s="35">
        <v>0.0</v>
      </c>
      <c r="J43" s="35">
        <v>1.0</v>
      </c>
      <c r="K43" s="35">
        <v>25.0</v>
      </c>
      <c r="L43" s="35">
        <v>11.0</v>
      </c>
      <c r="M43" s="35" t="s">
        <v>203</v>
      </c>
      <c r="N43" s="35">
        <v>0.0</v>
      </c>
      <c r="O43" s="35">
        <v>1.0</v>
      </c>
      <c r="P43" s="35">
        <v>0.4</v>
      </c>
      <c r="Q43" s="35" t="s">
        <v>32</v>
      </c>
      <c r="R43" s="37" t="s">
        <v>23</v>
      </c>
    </row>
    <row r="44">
      <c r="A44" s="34">
        <v>553.0</v>
      </c>
      <c r="B44" s="35" t="s">
        <v>795</v>
      </c>
      <c r="C44" s="35" t="s">
        <v>39</v>
      </c>
      <c r="D44" s="35" t="s">
        <v>20</v>
      </c>
      <c r="E44" s="35" t="s">
        <v>21</v>
      </c>
      <c r="F44" s="35" t="s">
        <v>42</v>
      </c>
      <c r="G44" s="35">
        <v>1.4</v>
      </c>
      <c r="H44" s="36">
        <v>1193.0</v>
      </c>
      <c r="I44" s="35">
        <v>3.0</v>
      </c>
      <c r="J44" s="35">
        <v>1.3</v>
      </c>
      <c r="K44" s="35">
        <v>321.0</v>
      </c>
      <c r="L44" s="35">
        <v>254000.0</v>
      </c>
      <c r="M44" s="35" t="s">
        <v>203</v>
      </c>
      <c r="N44" s="35">
        <v>714.0</v>
      </c>
      <c r="O44" s="35">
        <v>34.0</v>
      </c>
      <c r="P44" s="35">
        <v>1.7</v>
      </c>
      <c r="Q44" s="35" t="s">
        <v>32</v>
      </c>
      <c r="R44" s="37" t="s">
        <v>23</v>
      </c>
    </row>
    <row r="45">
      <c r="A45" s="34">
        <v>554.0</v>
      </c>
      <c r="B45" s="35" t="s">
        <v>796</v>
      </c>
      <c r="C45" s="35" t="s">
        <v>19</v>
      </c>
      <c r="D45" s="35" t="s">
        <v>20</v>
      </c>
      <c r="E45" s="35" t="s">
        <v>95</v>
      </c>
      <c r="F45" s="35" t="s">
        <v>362</v>
      </c>
      <c r="G45" s="35">
        <v>8.0</v>
      </c>
      <c r="H45" s="35">
        <v>463.0</v>
      </c>
      <c r="I45" s="35">
        <v>22913.0</v>
      </c>
      <c r="J45" s="35">
        <v>1.2</v>
      </c>
      <c r="K45" s="36">
        <v>15647.0</v>
      </c>
      <c r="L45" s="35">
        <v>1030000.0</v>
      </c>
      <c r="M45" s="35" t="s">
        <v>200</v>
      </c>
      <c r="N45" s="35">
        <v>4.94E7</v>
      </c>
      <c r="O45" s="35">
        <v>43.0</v>
      </c>
      <c r="P45" s="35">
        <v>5.0</v>
      </c>
      <c r="Q45" s="35" t="s">
        <v>28</v>
      </c>
      <c r="R45" s="37" t="s">
        <v>23</v>
      </c>
    </row>
    <row r="46">
      <c r="A46" s="34">
        <v>576.0</v>
      </c>
      <c r="B46" s="35" t="s">
        <v>821</v>
      </c>
      <c r="C46" s="35" t="s">
        <v>54</v>
      </c>
      <c r="D46" s="35" t="s">
        <v>20</v>
      </c>
      <c r="E46" s="35" t="s">
        <v>59</v>
      </c>
      <c r="F46" s="35" t="s">
        <v>21</v>
      </c>
      <c r="G46" s="35">
        <v>8.2</v>
      </c>
      <c r="H46" s="35">
        <v>192.0</v>
      </c>
      <c r="I46" s="35">
        <v>34522.0</v>
      </c>
      <c r="J46" s="35">
        <v>2.4</v>
      </c>
      <c r="K46" s="36">
        <v>15639.0</v>
      </c>
      <c r="L46" s="35">
        <v>423000.0</v>
      </c>
      <c r="M46" s="35" t="s">
        <v>203</v>
      </c>
      <c r="N46" s="35">
        <v>6.96E7</v>
      </c>
      <c r="O46" s="35">
        <v>541.0</v>
      </c>
      <c r="P46" s="35">
        <v>4.9</v>
      </c>
      <c r="Q46" s="35" t="s">
        <v>29</v>
      </c>
      <c r="R46" s="37" t="s">
        <v>23</v>
      </c>
    </row>
    <row r="47">
      <c r="A47" s="34">
        <v>580.0</v>
      </c>
      <c r="B47" s="35" t="s">
        <v>825</v>
      </c>
      <c r="C47" s="35" t="s">
        <v>826</v>
      </c>
      <c r="D47" s="35" t="s">
        <v>20</v>
      </c>
      <c r="E47" s="35" t="s">
        <v>21</v>
      </c>
      <c r="F47" s="35" t="s">
        <v>31</v>
      </c>
      <c r="G47" s="35">
        <v>6.0</v>
      </c>
      <c r="H47" s="35">
        <v>250.0</v>
      </c>
      <c r="I47" s="35">
        <v>33508.0</v>
      </c>
      <c r="J47" s="35">
        <v>2.3</v>
      </c>
      <c r="K47" s="36">
        <v>15607.0</v>
      </c>
      <c r="L47" s="35">
        <v>700000.0</v>
      </c>
      <c r="M47" s="35" t="s">
        <v>200</v>
      </c>
      <c r="N47" s="35">
        <v>8.87E7</v>
      </c>
      <c r="O47" s="35">
        <v>966.0</v>
      </c>
      <c r="P47" s="35">
        <v>6.7</v>
      </c>
      <c r="Q47" s="35" t="s">
        <v>36</v>
      </c>
      <c r="R47" s="37" t="s">
        <v>23</v>
      </c>
    </row>
    <row r="48">
      <c r="A48" s="34">
        <v>583.0</v>
      </c>
      <c r="B48" s="35" t="s">
        <v>829</v>
      </c>
      <c r="C48" s="35" t="s">
        <v>80</v>
      </c>
      <c r="D48" s="35" t="s">
        <v>20</v>
      </c>
      <c r="E48" s="35" t="s">
        <v>26</v>
      </c>
      <c r="F48" s="35" t="s">
        <v>88</v>
      </c>
      <c r="G48" s="35">
        <v>7.5</v>
      </c>
      <c r="H48" s="35">
        <v>119.0</v>
      </c>
      <c r="I48" s="35">
        <v>4739.0</v>
      </c>
      <c r="J48" s="35">
        <v>1.7</v>
      </c>
      <c r="K48" s="36">
        <v>11367.0</v>
      </c>
      <c r="L48" s="35">
        <v>211000.0</v>
      </c>
      <c r="M48" s="35" t="s">
        <v>203</v>
      </c>
      <c r="N48" s="35">
        <v>8410000.0</v>
      </c>
      <c r="O48" s="35">
        <v>68.0</v>
      </c>
      <c r="P48" s="35">
        <v>5.7</v>
      </c>
      <c r="Q48" s="35" t="s">
        <v>29</v>
      </c>
      <c r="R48" s="37" t="s">
        <v>23</v>
      </c>
    </row>
    <row r="49">
      <c r="A49" s="34">
        <v>592.0</v>
      </c>
      <c r="B49" s="35" t="s">
        <v>840</v>
      </c>
      <c r="C49" s="35" t="s">
        <v>80</v>
      </c>
      <c r="D49" s="35" t="s">
        <v>20</v>
      </c>
      <c r="E49" s="35" t="s">
        <v>108</v>
      </c>
      <c r="F49" s="35" t="s">
        <v>88</v>
      </c>
      <c r="G49" s="35">
        <v>19.8</v>
      </c>
      <c r="H49" s="35">
        <v>37.0</v>
      </c>
      <c r="I49" s="35">
        <v>0.0</v>
      </c>
      <c r="J49" s="35">
        <v>1.8</v>
      </c>
      <c r="K49" s="35">
        <v>119.0</v>
      </c>
      <c r="L49" s="35">
        <v>1500.0</v>
      </c>
      <c r="M49" s="35" t="s">
        <v>203</v>
      </c>
      <c r="N49" s="35">
        <v>0.0</v>
      </c>
      <c r="O49" s="35">
        <v>2.0</v>
      </c>
      <c r="P49" s="35">
        <v>1.6</v>
      </c>
      <c r="Q49" s="35" t="s">
        <v>28</v>
      </c>
      <c r="R49" s="37" t="s">
        <v>23</v>
      </c>
    </row>
    <row r="50">
      <c r="A50" s="34">
        <v>602.0</v>
      </c>
      <c r="B50" s="35" t="s">
        <v>855</v>
      </c>
      <c r="C50" s="35" t="s">
        <v>80</v>
      </c>
      <c r="D50" s="35" t="s">
        <v>20</v>
      </c>
      <c r="E50" s="35" t="s">
        <v>49</v>
      </c>
      <c r="F50" s="35" t="s">
        <v>21</v>
      </c>
      <c r="G50" s="35">
        <v>15.4</v>
      </c>
      <c r="H50" s="35">
        <v>594.0</v>
      </c>
      <c r="I50" s="35">
        <v>23.4</v>
      </c>
      <c r="J50" s="35">
        <v>2.7</v>
      </c>
      <c r="K50" s="36">
        <v>16056.0</v>
      </c>
      <c r="L50" s="35">
        <v>641000.0</v>
      </c>
      <c r="M50" s="35" t="s">
        <v>200</v>
      </c>
      <c r="N50" s="35">
        <v>2.53E7</v>
      </c>
      <c r="O50" s="35">
        <v>255.0</v>
      </c>
      <c r="P50" s="35">
        <v>5.5</v>
      </c>
      <c r="Q50" s="35" t="s">
        <v>32</v>
      </c>
      <c r="R50" s="37" t="s">
        <v>23</v>
      </c>
    </row>
    <row r="51">
      <c r="A51" s="34">
        <v>657.0</v>
      </c>
      <c r="B51" s="35" t="s">
        <v>919</v>
      </c>
      <c r="C51" s="35" t="s">
        <v>45</v>
      </c>
      <c r="D51" s="35" t="s">
        <v>20</v>
      </c>
      <c r="E51" s="35" t="s">
        <v>139</v>
      </c>
      <c r="F51" s="35" t="s">
        <v>47</v>
      </c>
      <c r="G51" s="35">
        <v>1.8</v>
      </c>
      <c r="H51" s="35">
        <v>767.0</v>
      </c>
      <c r="I51" s="35">
        <v>238.0</v>
      </c>
      <c r="J51" s="35">
        <v>1.2</v>
      </c>
      <c r="K51" s="35">
        <v>242.0</v>
      </c>
      <c r="L51" s="35">
        <v>91400.0</v>
      </c>
      <c r="M51" s="35" t="s">
        <v>203</v>
      </c>
      <c r="N51" s="35">
        <v>28500.0</v>
      </c>
      <c r="O51" s="35">
        <v>8.0</v>
      </c>
      <c r="P51" s="35">
        <v>0.9</v>
      </c>
      <c r="Q51" s="35" t="s">
        <v>28</v>
      </c>
      <c r="R51" s="37" t="s">
        <v>23</v>
      </c>
    </row>
    <row r="52">
      <c r="A52" s="34">
        <v>673.0</v>
      </c>
      <c r="B52" s="35" t="s">
        <v>937</v>
      </c>
      <c r="C52" s="35" t="s">
        <v>45</v>
      </c>
      <c r="D52" s="35" t="s">
        <v>20</v>
      </c>
      <c r="E52" s="35" t="s">
        <v>21</v>
      </c>
      <c r="F52" s="35" t="s">
        <v>135</v>
      </c>
      <c r="G52" s="35">
        <v>2.7</v>
      </c>
      <c r="H52" s="35">
        <v>710.0</v>
      </c>
      <c r="I52" s="35">
        <v>16542.0</v>
      </c>
      <c r="J52" s="35">
        <v>1.1</v>
      </c>
      <c r="K52" s="35">
        <v>254.0</v>
      </c>
      <c r="L52" s="35">
        <v>65500.0</v>
      </c>
      <c r="M52" s="35" t="s">
        <v>203</v>
      </c>
      <c r="N52" s="35">
        <v>1520000.0</v>
      </c>
      <c r="O52" s="35">
        <v>11.0</v>
      </c>
      <c r="P52" s="35">
        <v>0.3</v>
      </c>
      <c r="Q52" s="35" t="s">
        <v>36</v>
      </c>
      <c r="R52" s="37" t="s">
        <v>23</v>
      </c>
    </row>
    <row r="53">
      <c r="A53" s="34">
        <v>695.0</v>
      </c>
      <c r="B53" s="35" t="s">
        <v>962</v>
      </c>
      <c r="C53" s="35" t="s">
        <v>19</v>
      </c>
      <c r="D53" s="35" t="s">
        <v>20</v>
      </c>
      <c r="E53" s="35" t="s">
        <v>46</v>
      </c>
      <c r="F53" s="35" t="s">
        <v>671</v>
      </c>
      <c r="G53" s="35">
        <v>10.0</v>
      </c>
      <c r="H53" s="35">
        <v>156.0</v>
      </c>
      <c r="I53" s="35">
        <v>27657.0</v>
      </c>
      <c r="J53" s="35">
        <v>1.2</v>
      </c>
      <c r="K53" s="36">
        <v>25611.0</v>
      </c>
      <c r="L53" s="35">
        <v>967000.0</v>
      </c>
      <c r="M53" s="35" t="s">
        <v>200</v>
      </c>
      <c r="N53" s="35">
        <v>1.74E8</v>
      </c>
      <c r="O53" s="35">
        <v>180.0</v>
      </c>
      <c r="P53" s="35">
        <v>6.5</v>
      </c>
      <c r="Q53" s="35" t="s">
        <v>32</v>
      </c>
      <c r="R53" s="37" t="s">
        <v>23</v>
      </c>
    </row>
    <row r="54">
      <c r="A54" s="34">
        <v>711.0</v>
      </c>
      <c r="B54" s="35" t="s">
        <v>979</v>
      </c>
      <c r="C54" s="35" t="s">
        <v>56</v>
      </c>
      <c r="D54" s="35" t="s">
        <v>20</v>
      </c>
      <c r="E54" s="35" t="s">
        <v>638</v>
      </c>
      <c r="F54" s="67"/>
      <c r="G54" s="35">
        <v>7.2</v>
      </c>
      <c r="H54" s="36">
        <v>-1277.0</v>
      </c>
      <c r="I54" s="35">
        <v>0.0</v>
      </c>
      <c r="J54" s="35">
        <v>1.0</v>
      </c>
      <c r="K54" s="35">
        <v>14.0</v>
      </c>
      <c r="L54" s="35">
        <v>0.0</v>
      </c>
      <c r="M54" s="35" t="s">
        <v>1309</v>
      </c>
      <c r="N54" s="35">
        <v>0.0</v>
      </c>
      <c r="O54" s="35">
        <v>1.0</v>
      </c>
      <c r="P54" s="35">
        <v>1.4</v>
      </c>
      <c r="Q54" s="35" t="s">
        <v>23</v>
      </c>
      <c r="R54" s="37" t="s">
        <v>23</v>
      </c>
    </row>
    <row r="55">
      <c r="A55" s="34">
        <v>714.0</v>
      </c>
      <c r="B55" s="35" t="s">
        <v>982</v>
      </c>
      <c r="C55" s="35" t="s">
        <v>39</v>
      </c>
      <c r="D55" s="35" t="s">
        <v>20</v>
      </c>
      <c r="E55" s="35" t="s">
        <v>276</v>
      </c>
      <c r="F55" s="35" t="s">
        <v>21</v>
      </c>
      <c r="G55" s="35">
        <v>6.2</v>
      </c>
      <c r="H55" s="35">
        <v>160.0</v>
      </c>
      <c r="I55" s="35">
        <v>5368.0</v>
      </c>
      <c r="J55" s="35">
        <v>1.3</v>
      </c>
      <c r="K55" s="35">
        <v>10.59</v>
      </c>
      <c r="L55" s="35">
        <v>241000.0</v>
      </c>
      <c r="M55" s="35" t="s">
        <v>203</v>
      </c>
      <c r="N55" s="35">
        <v>8050000.0</v>
      </c>
      <c r="O55" s="35">
        <v>70.0</v>
      </c>
      <c r="P55" s="35">
        <v>4.4</v>
      </c>
      <c r="Q55" s="35" t="s">
        <v>24</v>
      </c>
      <c r="R55" s="37" t="s">
        <v>23</v>
      </c>
    </row>
    <row r="56">
      <c r="A56" s="34">
        <v>731.0</v>
      </c>
      <c r="B56" s="35" t="s">
        <v>1004</v>
      </c>
      <c r="C56" s="35" t="s">
        <v>19</v>
      </c>
      <c r="D56" s="35" t="s">
        <v>20</v>
      </c>
      <c r="E56" s="35" t="s">
        <v>194</v>
      </c>
      <c r="F56" s="35" t="s">
        <v>176</v>
      </c>
      <c r="G56" s="35">
        <v>3.5</v>
      </c>
      <c r="H56" s="36">
        <v>1168.0</v>
      </c>
      <c r="I56" s="35">
        <v>2238.0</v>
      </c>
      <c r="J56" s="35">
        <v>1.2</v>
      </c>
      <c r="K56" s="36">
        <v>2455.0</v>
      </c>
      <c r="L56" s="35">
        <v>889000.0</v>
      </c>
      <c r="M56" s="35" t="s">
        <v>200</v>
      </c>
      <c r="N56" s="35">
        <v>1700000.0</v>
      </c>
      <c r="O56" s="35">
        <v>34.0</v>
      </c>
      <c r="P56" s="35">
        <v>2.3</v>
      </c>
      <c r="Q56" s="35" t="s">
        <v>23</v>
      </c>
      <c r="R56" s="37" t="s">
        <v>23</v>
      </c>
    </row>
    <row r="57">
      <c r="A57" s="34">
        <v>732.0</v>
      </c>
      <c r="B57" s="35" t="s">
        <v>1005</v>
      </c>
      <c r="C57" s="35" t="s">
        <v>56</v>
      </c>
      <c r="D57" s="35" t="s">
        <v>20</v>
      </c>
      <c r="E57" s="35" t="s">
        <v>46</v>
      </c>
      <c r="F57" s="35" t="s">
        <v>1006</v>
      </c>
      <c r="G57" s="35">
        <v>4.5</v>
      </c>
      <c r="H57" s="35">
        <v>112.0</v>
      </c>
      <c r="I57" s="35">
        <v>9303.0</v>
      </c>
      <c r="J57" s="35">
        <v>1.4</v>
      </c>
      <c r="K57" s="36">
        <v>9759.0</v>
      </c>
      <c r="L57" s="35">
        <v>254000.0</v>
      </c>
      <c r="M57" s="35" t="s">
        <v>203</v>
      </c>
      <c r="N57" s="35">
        <v>2.01E7</v>
      </c>
      <c r="O57" s="35">
        <v>635.0</v>
      </c>
      <c r="P57" s="35">
        <v>4.8</v>
      </c>
      <c r="Q57" s="35" t="s">
        <v>40</v>
      </c>
      <c r="R57" s="37" t="s">
        <v>23</v>
      </c>
    </row>
    <row r="58">
      <c r="A58" s="34">
        <v>735.0</v>
      </c>
      <c r="B58" s="35" t="s">
        <v>1010</v>
      </c>
      <c r="C58" s="35" t="s">
        <v>100</v>
      </c>
      <c r="D58" s="35" t="s">
        <v>20</v>
      </c>
      <c r="E58" s="35" t="s">
        <v>373</v>
      </c>
      <c r="F58" s="35" t="s">
        <v>21</v>
      </c>
      <c r="G58" s="35">
        <v>4.7</v>
      </c>
      <c r="H58" s="36">
        <v>1238.0</v>
      </c>
      <c r="I58" s="35">
        <v>20409.0</v>
      </c>
      <c r="J58" s="35">
        <v>2.3</v>
      </c>
      <c r="K58" s="36">
        <v>8591.0</v>
      </c>
      <c r="L58" s="35">
        <v>1820000.0</v>
      </c>
      <c r="M58" s="35" t="s">
        <v>200</v>
      </c>
      <c r="N58" s="35">
        <v>3.01E7</v>
      </c>
      <c r="O58" s="35">
        <v>243.0</v>
      </c>
      <c r="P58" s="35">
        <v>4.8</v>
      </c>
      <c r="Q58" s="35" t="s">
        <v>32</v>
      </c>
      <c r="R58" s="37" t="s">
        <v>23</v>
      </c>
    </row>
    <row r="59">
      <c r="A59" s="34">
        <v>743.0</v>
      </c>
      <c r="B59" s="35" t="s">
        <v>1020</v>
      </c>
      <c r="C59" s="35" t="s">
        <v>19</v>
      </c>
      <c r="D59" s="35" t="s">
        <v>20</v>
      </c>
      <c r="E59" s="35" t="s">
        <v>901</v>
      </c>
      <c r="F59" s="35" t="s">
        <v>902</v>
      </c>
      <c r="G59" s="35">
        <v>7.3</v>
      </c>
      <c r="H59" s="35">
        <v>124.0</v>
      </c>
      <c r="I59" s="35">
        <v>4584.0</v>
      </c>
      <c r="J59" s="35">
        <v>1.1</v>
      </c>
      <c r="K59" s="36">
        <v>14096.0</v>
      </c>
      <c r="L59" s="35">
        <v>244000.0</v>
      </c>
      <c r="M59" s="35" t="s">
        <v>203</v>
      </c>
      <c r="N59" s="35">
        <v>9030000.0</v>
      </c>
      <c r="O59" s="35">
        <v>53.0</v>
      </c>
      <c r="P59" s="35">
        <v>5.6</v>
      </c>
      <c r="Q59" s="35" t="s">
        <v>32</v>
      </c>
      <c r="R59" s="37" t="s">
        <v>23</v>
      </c>
    </row>
    <row r="60">
      <c r="A60" s="34">
        <v>744.0</v>
      </c>
      <c r="B60" s="35" t="s">
        <v>1021</v>
      </c>
      <c r="C60" s="35" t="s">
        <v>39</v>
      </c>
      <c r="D60" s="35" t="s">
        <v>20</v>
      </c>
      <c r="E60" s="35" t="s">
        <v>21</v>
      </c>
      <c r="F60" s="35" t="s">
        <v>42</v>
      </c>
      <c r="G60" s="35">
        <v>6.4</v>
      </c>
      <c r="H60" s="35">
        <v>393.0</v>
      </c>
      <c r="I60" s="35">
        <v>20131.0</v>
      </c>
      <c r="J60" s="35">
        <v>2.0</v>
      </c>
      <c r="K60" s="35">
        <v>12.65</v>
      </c>
      <c r="L60" s="35">
        <v>1150000.0</v>
      </c>
      <c r="M60" s="35" t="s">
        <v>200</v>
      </c>
      <c r="N60" s="35">
        <v>6.15E7</v>
      </c>
      <c r="O60" s="35">
        <v>551.0</v>
      </c>
      <c r="P60" s="35">
        <v>5.0</v>
      </c>
      <c r="Q60" s="35" t="s">
        <v>40</v>
      </c>
      <c r="R60" s="37" t="s">
        <v>23</v>
      </c>
    </row>
    <row r="61">
      <c r="A61" s="34">
        <v>747.0</v>
      </c>
      <c r="B61" s="35" t="s">
        <v>1025</v>
      </c>
      <c r="C61" s="35" t="s">
        <v>56</v>
      </c>
      <c r="D61" s="35" t="s">
        <v>20</v>
      </c>
      <c r="E61" s="35" t="s">
        <v>57</v>
      </c>
      <c r="F61" s="35" t="s">
        <v>21</v>
      </c>
      <c r="G61" s="35">
        <v>5.0</v>
      </c>
      <c r="H61" s="36">
        <v>4718.0</v>
      </c>
      <c r="I61" s="35">
        <v>24485.0</v>
      </c>
      <c r="J61" s="35">
        <v>1.2</v>
      </c>
      <c r="K61" s="35">
        <v>80.0</v>
      </c>
      <c r="L61" s="35">
        <v>66900.0</v>
      </c>
      <c r="M61" s="35" t="s">
        <v>203</v>
      </c>
      <c r="N61" s="35">
        <v>343000.0</v>
      </c>
      <c r="O61" s="35">
        <v>2.0</v>
      </c>
      <c r="P61" s="35">
        <v>0.1</v>
      </c>
      <c r="Q61" s="35" t="s">
        <v>28</v>
      </c>
      <c r="R61" s="37" t="s">
        <v>23</v>
      </c>
    </row>
    <row r="62">
      <c r="A62" s="34">
        <v>767.0</v>
      </c>
      <c r="B62" s="35" t="s">
        <v>1047</v>
      </c>
      <c r="C62" s="35" t="s">
        <v>56</v>
      </c>
      <c r="D62" s="35" t="s">
        <v>20</v>
      </c>
      <c r="E62" s="35" t="s">
        <v>21</v>
      </c>
      <c r="F62" s="35" t="s">
        <v>49</v>
      </c>
      <c r="G62" s="35">
        <v>4.3</v>
      </c>
      <c r="H62" s="35">
        <v>216.0</v>
      </c>
      <c r="I62" s="35">
        <v>3425.0</v>
      </c>
      <c r="J62" s="35">
        <v>2.1</v>
      </c>
      <c r="K62" s="36">
        <v>5642.0</v>
      </c>
      <c r="L62" s="35">
        <v>301000.0</v>
      </c>
      <c r="M62" s="35" t="s">
        <v>203</v>
      </c>
      <c r="N62" s="35">
        <v>4770000.0</v>
      </c>
      <c r="O62" s="35">
        <v>132.0</v>
      </c>
      <c r="P62" s="35">
        <v>3.8</v>
      </c>
      <c r="Q62" s="35" t="s">
        <v>29</v>
      </c>
      <c r="R62" s="37" t="s">
        <v>23</v>
      </c>
    </row>
    <row r="63">
      <c r="A63" s="34">
        <v>771.0</v>
      </c>
      <c r="B63" s="35" t="s">
        <v>1052</v>
      </c>
      <c r="C63" s="35" t="s">
        <v>56</v>
      </c>
      <c r="D63" s="35" t="s">
        <v>20</v>
      </c>
      <c r="E63" s="35" t="s">
        <v>638</v>
      </c>
      <c r="F63" s="67"/>
      <c r="G63" s="35">
        <v>17.7</v>
      </c>
      <c r="H63" s="35">
        <v>424.0</v>
      </c>
      <c r="I63" s="35">
        <v>0.0</v>
      </c>
      <c r="J63" s="35">
        <v>1.0</v>
      </c>
      <c r="K63" s="35">
        <v>53.0</v>
      </c>
      <c r="L63" s="35">
        <v>848.0</v>
      </c>
      <c r="M63" s="35" t="s">
        <v>203</v>
      </c>
      <c r="N63" s="35">
        <v>0.0</v>
      </c>
      <c r="O63" s="35">
        <v>1.0</v>
      </c>
      <c r="P63" s="35">
        <v>1.9</v>
      </c>
      <c r="Q63" s="35" t="s">
        <v>32</v>
      </c>
      <c r="R63" s="37" t="s">
        <v>23</v>
      </c>
    </row>
    <row r="64">
      <c r="A64" s="34">
        <v>780.0</v>
      </c>
      <c r="B64" s="35" t="s">
        <v>1062</v>
      </c>
      <c r="C64" s="35" t="s">
        <v>56</v>
      </c>
      <c r="D64" s="35" t="s">
        <v>20</v>
      </c>
      <c r="E64" s="35" t="s">
        <v>57</v>
      </c>
      <c r="F64" s="35" t="s">
        <v>1063</v>
      </c>
      <c r="G64" s="35">
        <v>5.5</v>
      </c>
      <c r="H64" s="35">
        <v>359.0</v>
      </c>
      <c r="I64" s="35">
        <v>17325.0</v>
      </c>
      <c r="J64" s="35">
        <v>1.0</v>
      </c>
      <c r="K64" s="36">
        <v>8289.0</v>
      </c>
      <c r="L64" s="35">
        <v>563000.0</v>
      </c>
      <c r="M64" s="35" t="s">
        <v>200</v>
      </c>
      <c r="N64" s="35">
        <v>2.71E7</v>
      </c>
      <c r="O64" s="35">
        <v>23.0</v>
      </c>
      <c r="P64" s="35">
        <v>5.2</v>
      </c>
      <c r="Q64" s="35" t="s">
        <v>29</v>
      </c>
      <c r="R64" s="37" t="s">
        <v>23</v>
      </c>
    </row>
    <row r="65">
      <c r="A65" s="34">
        <v>785.0</v>
      </c>
      <c r="B65" s="35" t="s">
        <v>1069</v>
      </c>
      <c r="C65" s="35" t="s">
        <v>39</v>
      </c>
      <c r="D65" s="35" t="s">
        <v>20</v>
      </c>
      <c r="E65" s="35" t="s">
        <v>21</v>
      </c>
      <c r="F65" s="35" t="s">
        <v>69</v>
      </c>
      <c r="G65" s="35">
        <v>2.6</v>
      </c>
      <c r="H65" s="36">
        <v>1019.0</v>
      </c>
      <c r="I65" s="35">
        <v>0.0</v>
      </c>
      <c r="J65" s="35">
        <v>2.1</v>
      </c>
      <c r="K65" s="35">
        <v>200.0</v>
      </c>
      <c r="L65" s="35">
        <v>85600.0</v>
      </c>
      <c r="M65" s="35" t="s">
        <v>203</v>
      </c>
      <c r="N65" s="35">
        <v>0.0</v>
      </c>
      <c r="O65" s="35">
        <v>6.0</v>
      </c>
      <c r="P65" s="35">
        <v>1.8</v>
      </c>
      <c r="Q65" s="35" t="s">
        <v>28</v>
      </c>
      <c r="R65" s="37" t="s">
        <v>23</v>
      </c>
    </row>
    <row r="66">
      <c r="A66" s="34">
        <v>792.0</v>
      </c>
      <c r="B66" s="35" t="s">
        <v>1076</v>
      </c>
      <c r="C66" s="35" t="s">
        <v>19</v>
      </c>
      <c r="D66" s="35" t="s">
        <v>20</v>
      </c>
      <c r="E66" s="35" t="s">
        <v>59</v>
      </c>
      <c r="F66" s="35" t="s">
        <v>95</v>
      </c>
      <c r="G66" s="35">
        <v>4.7</v>
      </c>
      <c r="H66" s="36">
        <v>1289.0</v>
      </c>
      <c r="I66" s="35">
        <v>6305.0</v>
      </c>
      <c r="J66" s="35">
        <v>1.4</v>
      </c>
      <c r="K66" s="36">
        <v>3896.0</v>
      </c>
      <c r="L66" s="35">
        <v>1090000.0</v>
      </c>
      <c r="M66" s="35" t="s">
        <v>200</v>
      </c>
      <c r="N66" s="35">
        <v>5350000.0</v>
      </c>
      <c r="O66" s="35">
        <v>30.0</v>
      </c>
      <c r="P66" s="35">
        <v>3.8</v>
      </c>
      <c r="Q66" s="35" t="s">
        <v>40</v>
      </c>
      <c r="R66" s="37" t="s">
        <v>23</v>
      </c>
    </row>
    <row r="67">
      <c r="A67" s="34">
        <v>793.0</v>
      </c>
      <c r="B67" s="35" t="s">
        <v>1077</v>
      </c>
      <c r="C67" s="35" t="s">
        <v>272</v>
      </c>
      <c r="D67" s="35" t="s">
        <v>20</v>
      </c>
      <c r="E67" s="35" t="s">
        <v>916</v>
      </c>
      <c r="F67" s="35" t="s">
        <v>917</v>
      </c>
      <c r="G67" s="35">
        <v>4.0</v>
      </c>
      <c r="H67" s="35">
        <v>209.0</v>
      </c>
      <c r="I67" s="35">
        <v>15.55</v>
      </c>
      <c r="J67" s="35">
        <v>1.2</v>
      </c>
      <c r="K67" s="36">
        <v>2916.0</v>
      </c>
      <c r="L67" s="35">
        <v>123000.0</v>
      </c>
      <c r="M67" s="35" t="s">
        <v>203</v>
      </c>
      <c r="N67" s="35">
        <v>9180000.0</v>
      </c>
      <c r="O67" s="35">
        <v>10.0</v>
      </c>
      <c r="P67" s="35">
        <v>2.3</v>
      </c>
      <c r="Q67" s="35" t="s">
        <v>24</v>
      </c>
      <c r="R67" s="37" t="s">
        <v>23</v>
      </c>
    </row>
    <row r="68">
      <c r="A68" s="34">
        <v>800.0</v>
      </c>
      <c r="B68" s="35" t="s">
        <v>1085</v>
      </c>
      <c r="C68" s="35" t="s">
        <v>39</v>
      </c>
      <c r="D68" s="35" t="s">
        <v>20</v>
      </c>
      <c r="E68" s="35" t="s">
        <v>176</v>
      </c>
      <c r="F68" s="35" t="s">
        <v>236</v>
      </c>
      <c r="G68" s="35">
        <v>4.1</v>
      </c>
      <c r="H68" s="35">
        <v>143.0</v>
      </c>
      <c r="I68" s="35">
        <v>558.0</v>
      </c>
      <c r="J68" s="35">
        <v>1.2</v>
      </c>
      <c r="K68" s="35">
        <v>5.36</v>
      </c>
      <c r="L68" s="35">
        <v>186000.0</v>
      </c>
      <c r="M68" s="35" t="s">
        <v>203</v>
      </c>
      <c r="N68" s="35">
        <v>724000.0</v>
      </c>
      <c r="O68" s="35">
        <v>51.0</v>
      </c>
      <c r="P68" s="35">
        <v>5.2</v>
      </c>
      <c r="Q68" s="35" t="s">
        <v>40</v>
      </c>
      <c r="R68" s="37" t="s">
        <v>23</v>
      </c>
    </row>
    <row r="69">
      <c r="A69" s="34">
        <v>821.0</v>
      </c>
      <c r="B69" s="35" t="s">
        <v>1108</v>
      </c>
      <c r="C69" s="35" t="s">
        <v>19</v>
      </c>
      <c r="D69" s="35" t="s">
        <v>20</v>
      </c>
      <c r="E69" s="35" t="s">
        <v>31</v>
      </c>
      <c r="F69" s="35" t="s">
        <v>1109</v>
      </c>
      <c r="G69" s="35">
        <v>5.3</v>
      </c>
      <c r="H69" s="35">
        <v>411.0</v>
      </c>
      <c r="I69" s="35">
        <v>16747.0</v>
      </c>
      <c r="J69" s="35">
        <v>1.1</v>
      </c>
      <c r="K69" s="36">
        <v>8834.0</v>
      </c>
      <c r="L69" s="35">
        <v>603000.0</v>
      </c>
      <c r="M69" s="35" t="s">
        <v>200</v>
      </c>
      <c r="N69" s="35">
        <v>2.44E7</v>
      </c>
      <c r="O69" s="35">
        <v>51.0</v>
      </c>
      <c r="P69" s="35">
        <v>4.2</v>
      </c>
      <c r="Q69" s="35" t="s">
        <v>40</v>
      </c>
      <c r="R69" s="37" t="s">
        <v>23</v>
      </c>
    </row>
    <row r="70">
      <c r="A70" s="34">
        <v>826.0</v>
      </c>
      <c r="B70" s="35" t="s">
        <v>1114</v>
      </c>
      <c r="C70" s="35" t="s">
        <v>80</v>
      </c>
      <c r="D70" s="35" t="s">
        <v>20</v>
      </c>
      <c r="E70" s="35" t="s">
        <v>59</v>
      </c>
      <c r="F70" s="35" t="s">
        <v>21</v>
      </c>
      <c r="G70" s="35">
        <v>3.5</v>
      </c>
      <c r="H70" s="36">
        <v>1817.0</v>
      </c>
      <c r="I70" s="35">
        <v>24.18</v>
      </c>
      <c r="J70" s="35">
        <v>2.0</v>
      </c>
      <c r="K70" s="35">
        <v>2.93</v>
      </c>
      <c r="L70" s="35">
        <v>1130000.0</v>
      </c>
      <c r="M70" s="35" t="s">
        <v>200</v>
      </c>
      <c r="N70" s="35">
        <v>1.49E7</v>
      </c>
      <c r="O70" s="35">
        <v>54.0</v>
      </c>
      <c r="P70" s="35">
        <v>2.2</v>
      </c>
      <c r="Q70" s="35" t="s">
        <v>40</v>
      </c>
      <c r="R70" s="37" t="s">
        <v>23</v>
      </c>
    </row>
    <row r="71">
      <c r="A71" s="34">
        <v>861.0</v>
      </c>
      <c r="B71" s="35" t="s">
        <v>1151</v>
      </c>
      <c r="C71" s="35" t="s">
        <v>80</v>
      </c>
      <c r="D71" s="35" t="s">
        <v>20</v>
      </c>
      <c r="E71" s="35" t="s">
        <v>88</v>
      </c>
      <c r="F71" s="35" t="s">
        <v>675</v>
      </c>
      <c r="G71" s="35">
        <v>18.1</v>
      </c>
      <c r="H71" s="35">
        <v>31.0</v>
      </c>
      <c r="I71" s="35">
        <v>31.0</v>
      </c>
      <c r="J71" s="35">
        <v>1.0</v>
      </c>
      <c r="K71" s="36">
        <v>7408.0</v>
      </c>
      <c r="L71" s="35">
        <v>15200.0</v>
      </c>
      <c r="M71" s="35" t="s">
        <v>203</v>
      </c>
      <c r="N71" s="35">
        <v>15200.0</v>
      </c>
      <c r="O71" s="35">
        <v>5.0</v>
      </c>
      <c r="P71" s="35">
        <v>2.4</v>
      </c>
      <c r="Q71" s="35" t="s">
        <v>28</v>
      </c>
      <c r="R71" s="37" t="s">
        <v>23</v>
      </c>
    </row>
    <row r="72">
      <c r="A72" s="34">
        <v>862.0</v>
      </c>
      <c r="B72" s="35" t="s">
        <v>1152</v>
      </c>
      <c r="C72" s="35" t="s">
        <v>19</v>
      </c>
      <c r="D72" s="35" t="s">
        <v>20</v>
      </c>
      <c r="E72" s="35" t="s">
        <v>47</v>
      </c>
      <c r="F72" s="35" t="s">
        <v>362</v>
      </c>
      <c r="G72" s="35">
        <v>5.3</v>
      </c>
      <c r="H72" s="35">
        <v>381.0</v>
      </c>
      <c r="I72" s="35">
        <v>8769.0</v>
      </c>
      <c r="J72" s="35">
        <v>1.2</v>
      </c>
      <c r="K72" s="36">
        <v>5904.0</v>
      </c>
      <c r="L72" s="35">
        <v>394000.0</v>
      </c>
      <c r="M72" s="35" t="s">
        <v>203</v>
      </c>
      <c r="N72" s="35">
        <v>9080000.0</v>
      </c>
      <c r="O72" s="35">
        <v>34.0</v>
      </c>
      <c r="P72" s="35">
        <v>3.0</v>
      </c>
      <c r="Q72" s="35" t="s">
        <v>23</v>
      </c>
      <c r="R72" s="37" t="s">
        <v>23</v>
      </c>
    </row>
    <row r="73">
      <c r="A73" s="34">
        <v>866.0</v>
      </c>
      <c r="B73" s="35" t="s">
        <v>1156</v>
      </c>
      <c r="C73" s="35" t="s">
        <v>56</v>
      </c>
      <c r="D73" s="35" t="s">
        <v>20</v>
      </c>
      <c r="E73" s="35" t="s">
        <v>232</v>
      </c>
      <c r="F73" s="35" t="s">
        <v>46</v>
      </c>
      <c r="G73" s="35">
        <v>6.0</v>
      </c>
      <c r="H73" s="35">
        <v>58.0</v>
      </c>
      <c r="I73" s="35">
        <v>807.0</v>
      </c>
      <c r="J73" s="35">
        <v>1.1</v>
      </c>
      <c r="K73" s="35">
        <v>7.04</v>
      </c>
      <c r="L73" s="35">
        <v>69500.0</v>
      </c>
      <c r="M73" s="35" t="s">
        <v>203</v>
      </c>
      <c r="N73" s="35">
        <v>971000.0</v>
      </c>
      <c r="O73" s="35">
        <v>49.0</v>
      </c>
      <c r="P73" s="35">
        <v>3.5</v>
      </c>
      <c r="Q73" s="35" t="s">
        <v>24</v>
      </c>
      <c r="R73" s="37" t="s">
        <v>23</v>
      </c>
    </row>
    <row r="74">
      <c r="A74" s="34">
        <v>885.0</v>
      </c>
      <c r="B74" s="35" t="s">
        <v>1178</v>
      </c>
      <c r="C74" s="35" t="s">
        <v>19</v>
      </c>
      <c r="D74" s="35" t="s">
        <v>20</v>
      </c>
      <c r="E74" s="35" t="s">
        <v>377</v>
      </c>
      <c r="F74" s="35" t="s">
        <v>267</v>
      </c>
      <c r="G74" s="35">
        <v>6.8</v>
      </c>
      <c r="H74" s="35">
        <v>136.0</v>
      </c>
      <c r="I74" s="35">
        <v>3659.0</v>
      </c>
      <c r="J74" s="35">
        <v>1.3</v>
      </c>
      <c r="K74" s="36">
        <v>7866.0</v>
      </c>
      <c r="L74" s="35">
        <v>159000.0</v>
      </c>
      <c r="M74" s="35" t="s">
        <v>203</v>
      </c>
      <c r="N74" s="35">
        <v>4280000.0</v>
      </c>
      <c r="O74" s="35">
        <v>46.0</v>
      </c>
      <c r="P74" s="35">
        <v>3.3</v>
      </c>
      <c r="Q74" s="35" t="s">
        <v>36</v>
      </c>
      <c r="R74" s="37" t="s">
        <v>23</v>
      </c>
    </row>
    <row r="75">
      <c r="A75" s="34">
        <v>886.0</v>
      </c>
      <c r="B75" s="35" t="s">
        <v>1179</v>
      </c>
      <c r="C75" s="35" t="s">
        <v>56</v>
      </c>
      <c r="D75" s="35" t="s">
        <v>20</v>
      </c>
      <c r="E75" s="35" t="s">
        <v>638</v>
      </c>
      <c r="F75" s="67"/>
      <c r="G75" s="35">
        <v>8.3</v>
      </c>
      <c r="H75" s="35">
        <v>864.0</v>
      </c>
      <c r="I75" s="35">
        <v>0.0</v>
      </c>
      <c r="J75" s="35">
        <v>1.0</v>
      </c>
      <c r="K75" s="35">
        <v>17.0</v>
      </c>
      <c r="L75" s="35">
        <v>864.0</v>
      </c>
      <c r="M75" s="35" t="s">
        <v>203</v>
      </c>
      <c r="N75" s="35">
        <v>0.0</v>
      </c>
      <c r="O75" s="35">
        <v>1.0</v>
      </c>
      <c r="P75" s="35">
        <v>0.4</v>
      </c>
      <c r="Q75" s="35" t="s">
        <v>32</v>
      </c>
      <c r="R75" s="37" t="s">
        <v>23</v>
      </c>
    </row>
    <row r="76">
      <c r="A76" s="34">
        <v>923.0</v>
      </c>
      <c r="B76" s="35" t="s">
        <v>1219</v>
      </c>
      <c r="C76" s="35" t="s">
        <v>54</v>
      </c>
      <c r="D76" s="35" t="s">
        <v>20</v>
      </c>
      <c r="E76" s="35" t="s">
        <v>901</v>
      </c>
      <c r="F76" s="35" t="s">
        <v>902</v>
      </c>
      <c r="G76" s="35">
        <v>5.2</v>
      </c>
      <c r="H76" s="35">
        <v>112.0</v>
      </c>
      <c r="I76" s="35">
        <v>19253.0</v>
      </c>
      <c r="J76" s="35">
        <v>1.4</v>
      </c>
      <c r="K76" s="36">
        <v>8879.0</v>
      </c>
      <c r="L76" s="35">
        <v>223000.0</v>
      </c>
      <c r="M76" s="35" t="s">
        <v>203</v>
      </c>
      <c r="N76" s="35">
        <v>3.76E7</v>
      </c>
      <c r="O76" s="35">
        <v>114.0</v>
      </c>
      <c r="P76" s="35">
        <v>4.4</v>
      </c>
      <c r="Q76" s="35" t="s">
        <v>23</v>
      </c>
      <c r="R76" s="37" t="s">
        <v>23</v>
      </c>
    </row>
    <row r="77">
      <c r="A77" s="34">
        <v>949.0</v>
      </c>
      <c r="B77" s="35" t="s">
        <v>1247</v>
      </c>
      <c r="C77" s="35" t="s">
        <v>19</v>
      </c>
      <c r="D77" s="35" t="s">
        <v>20</v>
      </c>
      <c r="E77" s="35" t="s">
        <v>64</v>
      </c>
      <c r="F77" s="35" t="s">
        <v>126</v>
      </c>
      <c r="G77" s="35">
        <v>5.1</v>
      </c>
      <c r="H77" s="35">
        <v>522.0</v>
      </c>
      <c r="I77" s="35">
        <v>13098.0</v>
      </c>
      <c r="J77" s="35">
        <v>2.0</v>
      </c>
      <c r="K77" s="36">
        <v>8304.0</v>
      </c>
      <c r="L77" s="35">
        <v>755000.0</v>
      </c>
      <c r="M77" s="35" t="s">
        <v>200</v>
      </c>
      <c r="N77" s="35">
        <v>1.81E7</v>
      </c>
      <c r="O77" s="35">
        <v>211.0</v>
      </c>
      <c r="P77" s="35">
        <v>4.1</v>
      </c>
      <c r="Q77" s="35" t="s">
        <v>28</v>
      </c>
      <c r="R77" s="37" t="s">
        <v>23</v>
      </c>
    </row>
    <row r="78">
      <c r="A78" s="34">
        <v>969.0</v>
      </c>
      <c r="B78" s="35" t="s">
        <v>1271</v>
      </c>
      <c r="C78" s="35" t="s">
        <v>19</v>
      </c>
      <c r="D78" s="35" t="s">
        <v>20</v>
      </c>
      <c r="E78" s="35" t="s">
        <v>21</v>
      </c>
      <c r="F78" s="35" t="s">
        <v>141</v>
      </c>
      <c r="G78" s="35">
        <v>7.1</v>
      </c>
      <c r="H78" s="35">
        <v>560.0</v>
      </c>
      <c r="I78" s="35">
        <v>14827.0</v>
      </c>
      <c r="J78" s="35">
        <v>1.6</v>
      </c>
      <c r="K78" s="36">
        <v>8943.0</v>
      </c>
      <c r="L78" s="35">
        <v>654000.0</v>
      </c>
      <c r="M78" s="35" t="s">
        <v>200</v>
      </c>
      <c r="N78" s="35">
        <v>1.72E7</v>
      </c>
      <c r="O78" s="35">
        <v>208.0</v>
      </c>
      <c r="P78" s="35">
        <v>3.2</v>
      </c>
      <c r="Q78" s="35" t="s">
        <v>40</v>
      </c>
      <c r="R78" s="37" t="s">
        <v>23</v>
      </c>
    </row>
    <row r="79">
      <c r="A79" s="34">
        <v>997.0</v>
      </c>
      <c r="B79" s="35" t="s">
        <v>1303</v>
      </c>
      <c r="C79" s="35" t="s">
        <v>80</v>
      </c>
      <c r="D79" s="35" t="s">
        <v>20</v>
      </c>
      <c r="E79" s="35" t="s">
        <v>88</v>
      </c>
      <c r="F79" s="67"/>
      <c r="G79" s="35">
        <v>10.4</v>
      </c>
      <c r="H79" s="35">
        <v>874.0</v>
      </c>
      <c r="I79" s="35">
        <v>0.0</v>
      </c>
      <c r="J79" s="35">
        <v>1.0</v>
      </c>
      <c r="K79" s="35">
        <v>21.0</v>
      </c>
      <c r="L79" s="35">
        <v>1300.0</v>
      </c>
      <c r="M79" s="35" t="s">
        <v>203</v>
      </c>
      <c r="N79" s="35">
        <v>0.0</v>
      </c>
      <c r="O79" s="35">
        <v>1.0</v>
      </c>
      <c r="P79" s="35">
        <v>0.8</v>
      </c>
      <c r="Q79" s="35" t="s">
        <v>23</v>
      </c>
      <c r="R79" s="37" t="s">
        <v>23</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54.25"/>
    <col customWidth="1" min="2" max="2" width="43.38"/>
    <col customWidth="1" min="3" max="3" width="38.13"/>
  </cols>
  <sheetData>
    <row r="1"/>
    <row r="2"/>
    <row r="3"/>
    <row r="4"/>
    <row r="5"/>
    <row r="6"/>
  </sheetData>
  <customSheetViews>
    <customSheetView guid="{6430B102-F6F4-4F22-85CF-F54F6DDA067A}" filter="1" showAutoFilter="1">
      <autoFilter ref="$A$1:$C$6"/>
    </customSheetView>
  </customSheetViews>
  <drawing r:id="rId2"/>
  <tableParts count="1">
    <tablePart r:id="rId4"/>
  </tableParts>
  <extLst>
    <ext uri="{3A4CF648-6AED-40f4-86FF-DC5316D8AED3}">
      <x14:slicerList>
        <x14:slicer r:id="rId5"/>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1.75"/>
    <col customWidth="1" min="2" max="2" width="34.13"/>
    <col customWidth="1" min="3" max="3" width="38.13"/>
    <col customWidth="1" min="4" max="4" width="25.75"/>
    <col customWidth="1" min="8" max="8" width="25.75"/>
  </cols>
  <sheetData>
    <row r="1">
      <c r="D1" s="19"/>
      <c r="H1" s="1"/>
    </row>
    <row r="2">
      <c r="D2" s="4"/>
      <c r="H2" s="4"/>
    </row>
    <row r="3">
      <c r="D3" s="4"/>
      <c r="H3" s="4"/>
    </row>
    <row r="4">
      <c r="D4" s="4"/>
      <c r="H4" s="4"/>
    </row>
    <row r="5">
      <c r="D5" s="4"/>
      <c r="H5" s="4"/>
    </row>
    <row r="6">
      <c r="D6" s="4"/>
      <c r="H6" s="4"/>
    </row>
    <row r="7">
      <c r="D7" s="4"/>
      <c r="H7" s="4"/>
    </row>
    <row r="8">
      <c r="D8" s="4"/>
      <c r="H8" s="4"/>
    </row>
    <row r="9">
      <c r="D9" s="4"/>
      <c r="H9" s="4"/>
    </row>
    <row r="10">
      <c r="D10" s="4"/>
      <c r="H10" s="4"/>
    </row>
    <row r="11">
      <c r="D11" s="4"/>
      <c r="H11" s="4"/>
    </row>
    <row r="12">
      <c r="D12" s="4"/>
      <c r="H12" s="4"/>
    </row>
    <row r="13">
      <c r="D13" s="4"/>
      <c r="H13" s="4"/>
    </row>
    <row r="14">
      <c r="D14" s="4"/>
      <c r="H14" s="4"/>
    </row>
    <row r="15">
      <c r="D15" s="4"/>
      <c r="H15" s="4"/>
    </row>
    <row r="16">
      <c r="D16" s="4"/>
      <c r="H16" s="4"/>
    </row>
    <row r="17">
      <c r="D17" s="4"/>
      <c r="H17" s="4"/>
    </row>
    <row r="18">
      <c r="D18" s="4"/>
      <c r="H18" s="4"/>
    </row>
    <row r="19">
      <c r="D19" s="4"/>
      <c r="H19" s="4"/>
    </row>
    <row r="20">
      <c r="D20" s="4"/>
      <c r="H20" s="4"/>
    </row>
    <row r="21">
      <c r="D21" s="4"/>
      <c r="H21" s="4"/>
    </row>
    <row r="22">
      <c r="D22" s="4"/>
      <c r="H22" s="4"/>
    </row>
    <row r="23">
      <c r="D23" s="4"/>
      <c r="H23" s="4"/>
    </row>
    <row r="24">
      <c r="D24" s="4"/>
      <c r="H24" s="4"/>
    </row>
    <row r="25">
      <c r="D25" s="4"/>
      <c r="H25" s="4"/>
    </row>
    <row r="26">
      <c r="D26" s="4"/>
      <c r="H26" s="4"/>
    </row>
    <row r="27">
      <c r="D27" s="4"/>
      <c r="H27" s="4"/>
    </row>
    <row r="28">
      <c r="D28" s="4"/>
      <c r="H28" s="4"/>
    </row>
    <row r="29">
      <c r="D29" s="4"/>
      <c r="H29" s="4"/>
    </row>
    <row r="30">
      <c r="D30" s="4"/>
      <c r="H30" s="4"/>
    </row>
    <row r="31">
      <c r="D31" s="4"/>
      <c r="H31" s="4"/>
    </row>
    <row r="32">
      <c r="D32" s="4"/>
      <c r="H32" s="4"/>
    </row>
    <row r="33">
      <c r="D33" s="4"/>
      <c r="H33" s="4"/>
    </row>
    <row r="34">
      <c r="D34" s="4"/>
      <c r="H34" s="4"/>
    </row>
    <row r="35">
      <c r="D35" s="4"/>
      <c r="H35" s="4"/>
    </row>
    <row r="36">
      <c r="D36" s="4"/>
      <c r="H36" s="4"/>
    </row>
    <row r="37">
      <c r="D37" s="4"/>
      <c r="H37" s="4"/>
    </row>
    <row r="38">
      <c r="D38" s="4"/>
      <c r="H38" s="4"/>
    </row>
    <row r="39">
      <c r="D39" s="4"/>
      <c r="H39" s="4"/>
    </row>
    <row r="40">
      <c r="D40" s="4"/>
      <c r="H40" s="4"/>
    </row>
    <row r="41">
      <c r="D41" s="4"/>
      <c r="H41" s="4"/>
    </row>
    <row r="42">
      <c r="D42" s="4"/>
      <c r="H42" s="4"/>
    </row>
    <row r="43">
      <c r="D43" s="4"/>
      <c r="H43" s="4"/>
    </row>
    <row r="44">
      <c r="D44" s="4"/>
      <c r="H44" s="4"/>
    </row>
    <row r="45">
      <c r="D45" s="4"/>
      <c r="H45" s="4"/>
    </row>
    <row r="46">
      <c r="D46" s="4"/>
      <c r="H46" s="4"/>
    </row>
    <row r="47">
      <c r="D47" s="4"/>
      <c r="H47" s="4"/>
    </row>
    <row r="48">
      <c r="D48" s="4"/>
      <c r="H48" s="4"/>
    </row>
    <row r="49">
      <c r="D49" s="4"/>
      <c r="H49" s="4"/>
    </row>
    <row r="50">
      <c r="D50" s="4"/>
      <c r="H50" s="4"/>
    </row>
    <row r="51">
      <c r="D51" s="4"/>
      <c r="H51" s="4"/>
    </row>
    <row r="52">
      <c r="D52" s="4"/>
      <c r="H52" s="4"/>
    </row>
    <row r="53">
      <c r="D53" s="4"/>
      <c r="H53" s="4"/>
    </row>
    <row r="54">
      <c r="D54" s="4"/>
      <c r="H54" s="4"/>
    </row>
    <row r="55">
      <c r="D55" s="4"/>
      <c r="H55" s="4"/>
    </row>
    <row r="56">
      <c r="D56" s="4"/>
      <c r="H56" s="4"/>
    </row>
    <row r="57">
      <c r="D57" s="4"/>
      <c r="H57" s="4"/>
    </row>
    <row r="58">
      <c r="D58" s="4"/>
      <c r="H58" s="4"/>
    </row>
    <row r="59">
      <c r="D59" s="4"/>
      <c r="H59" s="4"/>
    </row>
    <row r="60">
      <c r="D60" s="4"/>
      <c r="H60" s="4"/>
    </row>
    <row r="61">
      <c r="D61" s="4"/>
      <c r="H61" s="4"/>
    </row>
    <row r="62">
      <c r="D62" s="4"/>
      <c r="H62" s="4"/>
    </row>
    <row r="63">
      <c r="D63" s="4"/>
      <c r="H63" s="4"/>
    </row>
    <row r="64">
      <c r="D64" s="4"/>
      <c r="H64" s="4"/>
    </row>
    <row r="65">
      <c r="D65" s="4"/>
      <c r="H65" s="4"/>
    </row>
    <row r="66">
      <c r="D66" s="4"/>
      <c r="H66" s="4"/>
    </row>
    <row r="67">
      <c r="D67" s="4"/>
      <c r="H67" s="4"/>
    </row>
    <row r="68">
      <c r="D68" s="4"/>
      <c r="H68" s="4"/>
    </row>
    <row r="69">
      <c r="D69" s="4"/>
      <c r="H69" s="4"/>
    </row>
    <row r="70">
      <c r="D70" s="4"/>
      <c r="H70" s="4"/>
    </row>
    <row r="71">
      <c r="D71" s="4"/>
      <c r="H71" s="4"/>
    </row>
    <row r="72">
      <c r="D72" s="4"/>
      <c r="H72" s="4"/>
    </row>
    <row r="73">
      <c r="D73" s="4"/>
      <c r="H73" s="4"/>
    </row>
    <row r="74">
      <c r="D74" s="4"/>
      <c r="H74" s="4"/>
    </row>
    <row r="75">
      <c r="D75" s="4"/>
      <c r="H75" s="4"/>
    </row>
    <row r="76">
      <c r="D76" s="4"/>
      <c r="H76" s="4"/>
    </row>
    <row r="77">
      <c r="D77" s="4"/>
      <c r="H77" s="4"/>
    </row>
    <row r="78">
      <c r="D78" s="4"/>
      <c r="H78" s="4"/>
    </row>
    <row r="79">
      <c r="D79" s="4"/>
      <c r="H79" s="4"/>
    </row>
    <row r="80">
      <c r="D80" s="4"/>
      <c r="H80" s="4"/>
    </row>
    <row r="81">
      <c r="D81" s="4"/>
      <c r="H81" s="4"/>
    </row>
    <row r="82">
      <c r="D82" s="4"/>
      <c r="H82" s="4"/>
    </row>
    <row r="83">
      <c r="D83" s="4"/>
      <c r="H83" s="4"/>
    </row>
    <row r="84">
      <c r="D84" s="4"/>
      <c r="H84" s="4"/>
    </row>
    <row r="85">
      <c r="D85" s="4"/>
      <c r="H85" s="4"/>
    </row>
    <row r="86">
      <c r="D86" s="4"/>
      <c r="H86" s="4"/>
    </row>
    <row r="87">
      <c r="D87" s="4"/>
      <c r="H87" s="4"/>
    </row>
    <row r="88">
      <c r="D88" s="4"/>
      <c r="H88" s="4"/>
    </row>
    <row r="89">
      <c r="D89" s="4"/>
      <c r="H89" s="4"/>
    </row>
    <row r="90">
      <c r="D90" s="4"/>
      <c r="H90" s="4"/>
    </row>
    <row r="91">
      <c r="D91" s="4"/>
      <c r="H91" s="4"/>
    </row>
    <row r="92">
      <c r="D92" s="4"/>
      <c r="H92" s="4"/>
    </row>
    <row r="93">
      <c r="D93" s="4"/>
      <c r="H93" s="4"/>
    </row>
    <row r="94">
      <c r="D94" s="4"/>
      <c r="H94" s="4"/>
    </row>
    <row r="95">
      <c r="D95" s="4"/>
      <c r="H95" s="4"/>
    </row>
    <row r="96">
      <c r="D96" s="4"/>
      <c r="H96" s="4"/>
    </row>
    <row r="97">
      <c r="D97" s="4"/>
      <c r="H97" s="4"/>
    </row>
    <row r="98">
      <c r="D98" s="4"/>
      <c r="H98" s="4"/>
    </row>
    <row r="99">
      <c r="D99" s="4"/>
      <c r="H99" s="4"/>
    </row>
    <row r="100">
      <c r="D100" s="4"/>
      <c r="H100" s="4"/>
    </row>
    <row r="101">
      <c r="D101" s="4"/>
      <c r="H101" s="4"/>
    </row>
    <row r="102">
      <c r="D102" s="4"/>
      <c r="H102" s="4"/>
    </row>
    <row r="103">
      <c r="D103" s="4"/>
      <c r="H103" s="4"/>
    </row>
    <row r="104">
      <c r="D104" s="4"/>
      <c r="H104" s="4"/>
    </row>
    <row r="105">
      <c r="D105" s="4"/>
      <c r="H105" s="4"/>
    </row>
    <row r="106">
      <c r="D106" s="4"/>
      <c r="H106" s="4"/>
    </row>
    <row r="107">
      <c r="D107" s="4"/>
      <c r="H107" s="4"/>
    </row>
    <row r="108">
      <c r="D108" s="4"/>
      <c r="H108" s="4"/>
    </row>
    <row r="109">
      <c r="D109" s="4"/>
      <c r="H109" s="4"/>
    </row>
    <row r="110">
      <c r="D110" s="4"/>
      <c r="H110" s="4"/>
    </row>
    <row r="111">
      <c r="D111" s="4"/>
      <c r="H111" s="4"/>
    </row>
    <row r="112">
      <c r="D112" s="4"/>
      <c r="H112" s="4"/>
    </row>
    <row r="113">
      <c r="D113" s="4"/>
      <c r="H113" s="4"/>
    </row>
    <row r="114">
      <c r="D114" s="4"/>
      <c r="H114" s="4"/>
    </row>
    <row r="115">
      <c r="D115" s="4"/>
      <c r="H115" s="4"/>
    </row>
    <row r="116">
      <c r="D116" s="4"/>
      <c r="H116" s="4"/>
    </row>
    <row r="117">
      <c r="D117" s="4"/>
      <c r="H117" s="4"/>
    </row>
    <row r="118">
      <c r="D118" s="4"/>
      <c r="H118" s="4"/>
    </row>
    <row r="119">
      <c r="D119" s="4"/>
      <c r="H119" s="4"/>
    </row>
    <row r="120">
      <c r="D120" s="4"/>
      <c r="H120" s="4"/>
    </row>
    <row r="121">
      <c r="D121" s="4"/>
      <c r="H121" s="4"/>
    </row>
    <row r="122">
      <c r="D122" s="4"/>
      <c r="H122" s="4"/>
    </row>
    <row r="123">
      <c r="D123" s="4"/>
      <c r="H123" s="4"/>
    </row>
    <row r="124">
      <c r="D124" s="4"/>
      <c r="H124" s="4"/>
    </row>
    <row r="125">
      <c r="D125" s="4"/>
      <c r="H125" s="4"/>
    </row>
    <row r="126">
      <c r="D126" s="4"/>
      <c r="H126" s="4"/>
    </row>
    <row r="127">
      <c r="D127" s="4"/>
      <c r="H127" s="4"/>
    </row>
    <row r="128">
      <c r="D128" s="4"/>
      <c r="H128" s="4"/>
    </row>
    <row r="129">
      <c r="D129" s="4"/>
      <c r="H129" s="4"/>
    </row>
    <row r="130">
      <c r="D130" s="4"/>
      <c r="H130" s="4"/>
    </row>
    <row r="131">
      <c r="D131" s="4"/>
      <c r="H131" s="4"/>
    </row>
    <row r="132">
      <c r="D132" s="4"/>
      <c r="H132" s="4"/>
    </row>
    <row r="133">
      <c r="D133" s="4"/>
      <c r="H133" s="4"/>
    </row>
    <row r="134">
      <c r="D134" s="4"/>
      <c r="H134" s="4"/>
    </row>
    <row r="135">
      <c r="D135" s="4"/>
      <c r="H135" s="4"/>
    </row>
    <row r="136">
      <c r="D136" s="4"/>
      <c r="H136" s="4"/>
    </row>
    <row r="137">
      <c r="D137" s="4"/>
      <c r="H137" s="4"/>
    </row>
    <row r="138">
      <c r="D138" s="4"/>
      <c r="H138" s="4"/>
    </row>
    <row r="139">
      <c r="D139" s="4"/>
      <c r="H139" s="4"/>
    </row>
    <row r="140">
      <c r="D140" s="4"/>
      <c r="H140" s="4"/>
    </row>
    <row r="141">
      <c r="D141" s="4"/>
      <c r="H141" s="4"/>
    </row>
    <row r="142">
      <c r="D142" s="4"/>
      <c r="H142" s="4"/>
    </row>
    <row r="143">
      <c r="D143" s="4"/>
      <c r="H143" s="4"/>
    </row>
    <row r="144">
      <c r="D144" s="4"/>
      <c r="H144" s="4"/>
    </row>
    <row r="145">
      <c r="D145" s="4"/>
      <c r="H145" s="4"/>
    </row>
    <row r="146">
      <c r="D146" s="4"/>
      <c r="H146" s="4"/>
    </row>
    <row r="147">
      <c r="D147" s="4"/>
      <c r="H147" s="4"/>
    </row>
    <row r="148">
      <c r="D148" s="4"/>
      <c r="H148" s="4"/>
    </row>
    <row r="149">
      <c r="D149" s="4"/>
      <c r="H149" s="4"/>
    </row>
    <row r="150">
      <c r="D150" s="4"/>
      <c r="H150" s="4"/>
    </row>
    <row r="151">
      <c r="D151" s="4"/>
      <c r="H151" s="4"/>
    </row>
    <row r="152">
      <c r="D152" s="4"/>
      <c r="H152" s="4"/>
    </row>
    <row r="153">
      <c r="D153" s="4"/>
      <c r="H153" s="4"/>
    </row>
    <row r="154">
      <c r="D154" s="4"/>
      <c r="H154" s="4"/>
    </row>
    <row r="155">
      <c r="D155" s="4"/>
      <c r="H155" s="4"/>
    </row>
    <row r="156">
      <c r="D156" s="4"/>
      <c r="H156" s="4"/>
    </row>
    <row r="157">
      <c r="D157" s="4"/>
      <c r="H157" s="4"/>
    </row>
    <row r="158">
      <c r="D158" s="4"/>
      <c r="H158" s="4"/>
    </row>
    <row r="159">
      <c r="D159" s="4"/>
      <c r="H159" s="4"/>
    </row>
    <row r="160">
      <c r="D160" s="4"/>
      <c r="H160" s="4"/>
    </row>
    <row r="161">
      <c r="D161" s="4"/>
      <c r="H161" s="4"/>
    </row>
    <row r="162">
      <c r="D162" s="4"/>
      <c r="H162" s="4"/>
    </row>
    <row r="163">
      <c r="D163" s="4"/>
      <c r="H163" s="4"/>
    </row>
    <row r="164">
      <c r="D164" s="4"/>
      <c r="H164" s="4"/>
    </row>
    <row r="165">
      <c r="D165" s="4"/>
      <c r="H165" s="4"/>
    </row>
    <row r="166">
      <c r="D166" s="4"/>
      <c r="H166" s="4"/>
    </row>
    <row r="167">
      <c r="D167" s="4"/>
      <c r="H167" s="4"/>
    </row>
    <row r="168">
      <c r="D168" s="4"/>
      <c r="H168" s="4"/>
    </row>
    <row r="169">
      <c r="D169" s="4"/>
      <c r="H169" s="4"/>
    </row>
    <row r="170">
      <c r="D170" s="4"/>
      <c r="H170" s="4"/>
    </row>
    <row r="171">
      <c r="D171" s="4"/>
      <c r="H171" s="4"/>
    </row>
    <row r="172">
      <c r="D172" s="4"/>
      <c r="H172" s="4"/>
    </row>
    <row r="173">
      <c r="D173" s="4"/>
      <c r="H173" s="4"/>
    </row>
    <row r="174">
      <c r="D174" s="4"/>
      <c r="H174" s="4"/>
    </row>
    <row r="175">
      <c r="D175" s="4"/>
      <c r="H175" s="4"/>
    </row>
    <row r="176">
      <c r="D176" s="4"/>
      <c r="H176" s="4"/>
    </row>
    <row r="177">
      <c r="D177" s="4"/>
      <c r="H177" s="4"/>
    </row>
    <row r="178">
      <c r="D178" s="4"/>
      <c r="H178" s="4"/>
    </row>
    <row r="179">
      <c r="D179" s="4"/>
      <c r="H179" s="4"/>
    </row>
    <row r="180">
      <c r="D180" s="4"/>
      <c r="H180" s="4"/>
    </row>
    <row r="181">
      <c r="D181" s="4"/>
      <c r="H181" s="4"/>
    </row>
    <row r="182">
      <c r="D182" s="4"/>
      <c r="H182" s="4"/>
    </row>
    <row r="183">
      <c r="D183" s="4"/>
      <c r="H183" s="4"/>
    </row>
    <row r="184">
      <c r="D184" s="4"/>
      <c r="H184" s="4"/>
    </row>
    <row r="185">
      <c r="D185" s="4"/>
      <c r="H185" s="4"/>
    </row>
    <row r="186">
      <c r="D186" s="4"/>
      <c r="H186" s="4"/>
    </row>
    <row r="187">
      <c r="D187" s="4"/>
      <c r="H187" s="4"/>
    </row>
    <row r="188">
      <c r="D188" s="4"/>
      <c r="H188" s="4"/>
    </row>
    <row r="189">
      <c r="D189" s="4"/>
      <c r="H189" s="4"/>
    </row>
    <row r="190">
      <c r="D190" s="4"/>
      <c r="H190" s="4"/>
    </row>
    <row r="191">
      <c r="D191" s="4"/>
      <c r="H191" s="4"/>
    </row>
    <row r="192">
      <c r="D192" s="4"/>
      <c r="H192" s="4"/>
    </row>
    <row r="193">
      <c r="D193" s="4"/>
      <c r="H193" s="4"/>
    </row>
    <row r="194">
      <c r="D194" s="4"/>
      <c r="H194" s="4"/>
    </row>
    <row r="195">
      <c r="D195" s="4"/>
      <c r="H195" s="4"/>
    </row>
    <row r="196">
      <c r="D196" s="4"/>
      <c r="H196" s="4"/>
    </row>
    <row r="197">
      <c r="D197" s="4"/>
      <c r="H197" s="4"/>
    </row>
    <row r="198">
      <c r="D198" s="4"/>
      <c r="H198" s="4"/>
    </row>
    <row r="199">
      <c r="D199" s="4"/>
      <c r="H199" s="4"/>
    </row>
    <row r="200">
      <c r="D200" s="4"/>
      <c r="H200" s="4"/>
    </row>
    <row r="201">
      <c r="D201" s="4"/>
      <c r="H201" s="4"/>
    </row>
    <row r="202">
      <c r="D202" s="4"/>
      <c r="H202" s="4"/>
    </row>
    <row r="203">
      <c r="D203" s="4"/>
      <c r="H203" s="4"/>
    </row>
    <row r="204">
      <c r="D204" s="4"/>
      <c r="H204" s="4"/>
    </row>
    <row r="205">
      <c r="D205" s="4"/>
      <c r="H205" s="4"/>
    </row>
    <row r="206">
      <c r="D206" s="4"/>
      <c r="H206" s="4"/>
    </row>
    <row r="207">
      <c r="D207" s="4"/>
      <c r="H207" s="4"/>
    </row>
    <row r="208">
      <c r="D208" s="4"/>
      <c r="H208" s="4"/>
    </row>
    <row r="209">
      <c r="D209" s="4"/>
      <c r="H209" s="4"/>
    </row>
    <row r="210">
      <c r="D210" s="4"/>
      <c r="H210" s="4"/>
    </row>
    <row r="211">
      <c r="D211" s="4"/>
      <c r="H211" s="4"/>
    </row>
    <row r="212">
      <c r="D212" s="4"/>
      <c r="H212" s="4"/>
    </row>
    <row r="213">
      <c r="D213" s="4"/>
      <c r="H213" s="4"/>
    </row>
    <row r="214">
      <c r="D214" s="4"/>
      <c r="H214" s="4"/>
    </row>
    <row r="215">
      <c r="D215" s="4"/>
      <c r="H215" s="4"/>
    </row>
    <row r="216">
      <c r="D216" s="4"/>
      <c r="H216" s="4"/>
    </row>
    <row r="217">
      <c r="D217" s="4"/>
      <c r="H217" s="4"/>
    </row>
    <row r="218">
      <c r="D218" s="4"/>
      <c r="H218" s="4"/>
    </row>
    <row r="219">
      <c r="D219" s="4"/>
      <c r="H219" s="4"/>
    </row>
    <row r="220">
      <c r="D220" s="4"/>
      <c r="H220" s="4"/>
    </row>
    <row r="221">
      <c r="D221" s="4"/>
      <c r="H221" s="4"/>
    </row>
    <row r="222">
      <c r="D222" s="4"/>
      <c r="H222" s="4"/>
    </row>
    <row r="223">
      <c r="D223" s="4"/>
      <c r="H223" s="4"/>
    </row>
    <row r="224">
      <c r="D224" s="4"/>
      <c r="H224" s="4"/>
    </row>
    <row r="225">
      <c r="D225" s="4"/>
      <c r="H225" s="4"/>
    </row>
    <row r="226">
      <c r="D226" s="4"/>
      <c r="H226" s="4"/>
    </row>
    <row r="227">
      <c r="D227" s="4"/>
      <c r="H227" s="4"/>
    </row>
    <row r="228">
      <c r="D228" s="4"/>
      <c r="H228" s="4"/>
    </row>
    <row r="229">
      <c r="D229" s="4"/>
      <c r="H229" s="4"/>
    </row>
    <row r="230">
      <c r="D230" s="4"/>
      <c r="H230" s="4"/>
    </row>
    <row r="231">
      <c r="D231" s="4"/>
      <c r="H231" s="4"/>
    </row>
    <row r="232">
      <c r="D232" s="4"/>
      <c r="H232" s="4"/>
    </row>
    <row r="233">
      <c r="D233" s="4"/>
      <c r="H233" s="4"/>
    </row>
    <row r="234">
      <c r="D234" s="4"/>
      <c r="H234" s="4"/>
    </row>
    <row r="235">
      <c r="D235" s="4"/>
      <c r="H235" s="4"/>
    </row>
    <row r="236">
      <c r="D236" s="4"/>
      <c r="H236" s="4"/>
    </row>
    <row r="237">
      <c r="D237" s="4"/>
      <c r="H237" s="4"/>
    </row>
    <row r="238">
      <c r="D238" s="4"/>
      <c r="H238" s="4"/>
    </row>
    <row r="239">
      <c r="D239" s="4"/>
      <c r="H239" s="4"/>
    </row>
    <row r="240">
      <c r="D240" s="4"/>
      <c r="H240" s="4"/>
    </row>
    <row r="241">
      <c r="D241" s="4"/>
      <c r="H241" s="4"/>
    </row>
    <row r="242">
      <c r="D242" s="4"/>
      <c r="H242" s="4"/>
    </row>
    <row r="243">
      <c r="D243" s="4"/>
      <c r="H243" s="4"/>
    </row>
    <row r="244">
      <c r="D244" s="4"/>
      <c r="H244" s="4"/>
    </row>
    <row r="245">
      <c r="D245" s="4"/>
      <c r="H245" s="4"/>
    </row>
    <row r="246">
      <c r="D246" s="4"/>
      <c r="H246" s="4"/>
    </row>
    <row r="247">
      <c r="D247" s="4"/>
      <c r="H247" s="4"/>
    </row>
    <row r="248">
      <c r="D248" s="4"/>
      <c r="H248" s="4"/>
    </row>
    <row r="249">
      <c r="D249" s="4"/>
      <c r="H249" s="4"/>
    </row>
    <row r="250">
      <c r="D250" s="4"/>
      <c r="H250" s="4"/>
    </row>
    <row r="251">
      <c r="D251" s="4"/>
      <c r="H251" s="4"/>
    </row>
    <row r="252">
      <c r="D252" s="4"/>
      <c r="H252" s="4"/>
    </row>
    <row r="253">
      <c r="D253" s="4"/>
      <c r="H253" s="4"/>
    </row>
    <row r="254">
      <c r="D254" s="4"/>
      <c r="H254" s="4"/>
    </row>
    <row r="255">
      <c r="D255" s="4"/>
      <c r="H255" s="4"/>
    </row>
    <row r="256">
      <c r="D256" s="4"/>
      <c r="H256" s="4"/>
    </row>
    <row r="257">
      <c r="D257" s="4"/>
      <c r="H257" s="4"/>
    </row>
    <row r="258">
      <c r="D258" s="4"/>
      <c r="H258" s="4"/>
    </row>
    <row r="259">
      <c r="D259" s="4"/>
      <c r="H259" s="4"/>
    </row>
    <row r="260">
      <c r="D260" s="4"/>
      <c r="H260" s="4"/>
    </row>
    <row r="261">
      <c r="D261" s="4"/>
      <c r="H261" s="4"/>
    </row>
    <row r="262">
      <c r="D262" s="4"/>
      <c r="H262" s="4"/>
    </row>
    <row r="263">
      <c r="D263" s="4"/>
      <c r="H263" s="4"/>
    </row>
    <row r="264">
      <c r="D264" s="4"/>
      <c r="H264" s="4"/>
    </row>
    <row r="265">
      <c r="D265" s="4"/>
      <c r="H265" s="4"/>
    </row>
    <row r="266">
      <c r="D266" s="4"/>
      <c r="H266" s="4"/>
    </row>
    <row r="267">
      <c r="D267" s="4"/>
      <c r="H267" s="4"/>
    </row>
    <row r="268">
      <c r="D268" s="4"/>
      <c r="H268" s="4"/>
    </row>
    <row r="269">
      <c r="D269" s="4"/>
      <c r="H269" s="4"/>
    </row>
    <row r="270">
      <c r="D270" s="4"/>
      <c r="H270" s="4"/>
    </row>
    <row r="271">
      <c r="D271" s="4"/>
      <c r="H271" s="4"/>
    </row>
    <row r="272">
      <c r="D272" s="4"/>
      <c r="H272" s="4"/>
    </row>
    <row r="273">
      <c r="D273" s="4"/>
      <c r="H273" s="4"/>
    </row>
    <row r="274">
      <c r="D274" s="4"/>
      <c r="H274" s="4"/>
    </row>
    <row r="275">
      <c r="D275" s="4"/>
      <c r="H275" s="4"/>
    </row>
    <row r="276">
      <c r="D276" s="4"/>
      <c r="H276" s="4"/>
    </row>
    <row r="277">
      <c r="D277" s="4"/>
      <c r="H277" s="4"/>
    </row>
    <row r="278">
      <c r="D278" s="4"/>
      <c r="H278" s="4"/>
    </row>
    <row r="279">
      <c r="D279" s="4"/>
      <c r="H279" s="4"/>
    </row>
    <row r="280">
      <c r="D280" s="4"/>
      <c r="H280" s="4"/>
    </row>
    <row r="281">
      <c r="D281" s="4"/>
      <c r="H281" s="4"/>
    </row>
    <row r="282">
      <c r="D282" s="4"/>
      <c r="H282" s="4"/>
    </row>
    <row r="283">
      <c r="D283" s="4"/>
      <c r="H283" s="4"/>
    </row>
    <row r="284">
      <c r="D284" s="4"/>
      <c r="H284" s="4"/>
    </row>
    <row r="285">
      <c r="D285" s="4"/>
      <c r="H285" s="4"/>
    </row>
    <row r="286">
      <c r="D286" s="4"/>
      <c r="H286" s="4"/>
    </row>
    <row r="287">
      <c r="D287" s="4"/>
      <c r="H287" s="4"/>
    </row>
    <row r="288">
      <c r="D288" s="4"/>
      <c r="H288" s="4"/>
    </row>
    <row r="289">
      <c r="D289" s="4"/>
      <c r="H289" s="4"/>
    </row>
    <row r="290">
      <c r="D290" s="4"/>
      <c r="H290" s="4"/>
    </row>
    <row r="291">
      <c r="D291" s="4"/>
      <c r="H291" s="4"/>
    </row>
    <row r="292">
      <c r="D292" s="4"/>
      <c r="H292" s="4"/>
    </row>
    <row r="293">
      <c r="D293" s="4"/>
      <c r="H293" s="4"/>
    </row>
    <row r="294">
      <c r="D294" s="4"/>
      <c r="H294" s="4"/>
    </row>
    <row r="295">
      <c r="D295" s="4"/>
      <c r="H295" s="4"/>
    </row>
    <row r="296">
      <c r="D296" s="4"/>
      <c r="H296" s="4"/>
    </row>
    <row r="297">
      <c r="D297" s="4"/>
      <c r="H297" s="4"/>
    </row>
    <row r="298">
      <c r="D298" s="4"/>
      <c r="H298" s="4"/>
    </row>
    <row r="299">
      <c r="D299" s="4"/>
      <c r="H299" s="4"/>
    </row>
    <row r="300">
      <c r="D300" s="4"/>
      <c r="H300" s="4"/>
    </row>
    <row r="301">
      <c r="D301" s="4"/>
      <c r="H301" s="4"/>
    </row>
    <row r="302">
      <c r="D302" s="4"/>
      <c r="H302" s="4"/>
    </row>
    <row r="303">
      <c r="D303" s="4"/>
      <c r="H303" s="4"/>
    </row>
    <row r="304">
      <c r="D304" s="4"/>
      <c r="H304" s="4"/>
    </row>
    <row r="305">
      <c r="D305" s="4"/>
      <c r="H305" s="4"/>
    </row>
    <row r="306">
      <c r="D306" s="4"/>
      <c r="H306" s="4"/>
    </row>
    <row r="307">
      <c r="D307" s="4"/>
      <c r="H307" s="4"/>
    </row>
    <row r="308">
      <c r="D308" s="4"/>
      <c r="H308" s="4"/>
    </row>
    <row r="309">
      <c r="D309" s="4"/>
      <c r="H309" s="4"/>
    </row>
    <row r="310">
      <c r="D310" s="4"/>
      <c r="H310" s="4"/>
    </row>
    <row r="311">
      <c r="D311" s="4"/>
      <c r="H311" s="4"/>
    </row>
    <row r="312">
      <c r="D312" s="4"/>
      <c r="H312" s="4"/>
    </row>
    <row r="313">
      <c r="D313" s="4"/>
      <c r="H313" s="4"/>
    </row>
    <row r="314">
      <c r="D314" s="4"/>
      <c r="H314" s="4"/>
    </row>
    <row r="315">
      <c r="D315" s="4"/>
      <c r="H315" s="4"/>
    </row>
    <row r="316">
      <c r="D316" s="4"/>
      <c r="H316" s="4"/>
    </row>
    <row r="317">
      <c r="D317" s="4"/>
      <c r="H317" s="4"/>
    </row>
    <row r="318">
      <c r="D318" s="4"/>
      <c r="H318" s="4"/>
    </row>
    <row r="319">
      <c r="D319" s="4"/>
      <c r="H319" s="4"/>
    </row>
    <row r="320">
      <c r="D320" s="4"/>
      <c r="H320" s="4"/>
    </row>
    <row r="321">
      <c r="D321" s="4"/>
      <c r="H321" s="4"/>
    </row>
    <row r="322">
      <c r="D322" s="4"/>
      <c r="H322" s="4"/>
    </row>
    <row r="323">
      <c r="D323" s="4"/>
      <c r="H323" s="4"/>
    </row>
    <row r="324">
      <c r="D324" s="4"/>
      <c r="H324" s="4"/>
    </row>
    <row r="325">
      <c r="D325" s="4"/>
      <c r="H325" s="4"/>
    </row>
    <row r="326">
      <c r="D326" s="4"/>
      <c r="H326" s="4"/>
    </row>
    <row r="327">
      <c r="D327" s="4"/>
      <c r="H327" s="4"/>
    </row>
    <row r="328">
      <c r="D328" s="4"/>
      <c r="H328" s="4"/>
    </row>
    <row r="329">
      <c r="D329" s="4"/>
      <c r="H329" s="4"/>
    </row>
    <row r="330">
      <c r="D330" s="4"/>
      <c r="H330" s="4"/>
    </row>
    <row r="331">
      <c r="D331" s="4"/>
      <c r="H331" s="4"/>
    </row>
    <row r="332">
      <c r="D332" s="4"/>
      <c r="H332" s="4"/>
    </row>
    <row r="333">
      <c r="D333" s="4"/>
      <c r="H333" s="4"/>
    </row>
    <row r="334">
      <c r="D334" s="4"/>
      <c r="H334" s="4"/>
    </row>
    <row r="335">
      <c r="D335" s="4"/>
      <c r="H335" s="4"/>
    </row>
    <row r="336">
      <c r="D336" s="4"/>
      <c r="H336" s="4"/>
    </row>
    <row r="337">
      <c r="D337" s="4"/>
      <c r="H337" s="4"/>
    </row>
    <row r="338">
      <c r="D338" s="4"/>
      <c r="H338" s="4"/>
    </row>
    <row r="339">
      <c r="D339" s="4"/>
      <c r="H339" s="4"/>
    </row>
    <row r="340">
      <c r="D340" s="4"/>
      <c r="H340" s="4"/>
    </row>
    <row r="341">
      <c r="D341" s="4"/>
      <c r="H341" s="4"/>
    </row>
    <row r="342">
      <c r="D342" s="4"/>
      <c r="H342" s="4"/>
    </row>
    <row r="343">
      <c r="D343" s="4"/>
      <c r="H343" s="4"/>
    </row>
    <row r="344">
      <c r="D344" s="4"/>
      <c r="H344" s="4"/>
    </row>
    <row r="345">
      <c r="D345" s="4"/>
      <c r="H345" s="4"/>
    </row>
    <row r="346">
      <c r="D346" s="4"/>
      <c r="H346" s="4"/>
    </row>
    <row r="347">
      <c r="D347" s="4"/>
      <c r="H347" s="4"/>
    </row>
    <row r="348">
      <c r="D348" s="4"/>
      <c r="H348" s="4"/>
    </row>
    <row r="349">
      <c r="D349" s="4"/>
      <c r="H349" s="4"/>
    </row>
    <row r="350">
      <c r="D350" s="4"/>
      <c r="H350" s="4"/>
    </row>
    <row r="351">
      <c r="D351" s="4"/>
      <c r="H351" s="4"/>
    </row>
    <row r="352">
      <c r="D352" s="4"/>
      <c r="H352" s="4"/>
    </row>
    <row r="353">
      <c r="D353" s="4"/>
      <c r="H353" s="4"/>
    </row>
    <row r="354">
      <c r="D354" s="4"/>
      <c r="H354" s="4"/>
    </row>
    <row r="355">
      <c r="D355" s="4"/>
      <c r="H355" s="4"/>
    </row>
    <row r="356">
      <c r="D356" s="4"/>
      <c r="H356" s="4"/>
    </row>
    <row r="357">
      <c r="D357" s="4"/>
      <c r="H357" s="4"/>
    </row>
    <row r="358">
      <c r="D358" s="4"/>
      <c r="H358" s="4"/>
    </row>
    <row r="359">
      <c r="D359" s="4"/>
      <c r="H359" s="4"/>
    </row>
    <row r="360">
      <c r="D360" s="4"/>
      <c r="H360" s="4"/>
    </row>
    <row r="361">
      <c r="D361" s="4"/>
      <c r="H361" s="4"/>
    </row>
    <row r="362">
      <c r="D362" s="4"/>
      <c r="H362" s="4"/>
    </row>
    <row r="363">
      <c r="D363" s="4"/>
      <c r="H363" s="4"/>
    </row>
    <row r="364">
      <c r="D364" s="4"/>
      <c r="H364" s="4"/>
    </row>
    <row r="365">
      <c r="D365" s="4"/>
      <c r="H365" s="4"/>
    </row>
    <row r="366">
      <c r="D366" s="4"/>
      <c r="H366" s="4"/>
    </row>
    <row r="367">
      <c r="D367" s="4"/>
      <c r="H367" s="4"/>
    </row>
    <row r="368">
      <c r="D368" s="4"/>
      <c r="H368" s="4"/>
    </row>
    <row r="369">
      <c r="D369" s="4"/>
      <c r="H369" s="4"/>
    </row>
    <row r="370">
      <c r="D370" s="4"/>
      <c r="H370" s="4"/>
    </row>
    <row r="371">
      <c r="D371" s="4"/>
      <c r="H371" s="4"/>
    </row>
    <row r="372">
      <c r="D372" s="4"/>
      <c r="H372" s="4"/>
    </row>
    <row r="373">
      <c r="D373" s="4"/>
      <c r="H373" s="4"/>
    </row>
    <row r="374">
      <c r="D374" s="4"/>
      <c r="H374" s="4"/>
    </row>
    <row r="375">
      <c r="D375" s="4"/>
      <c r="H375" s="4"/>
    </row>
    <row r="376">
      <c r="D376" s="4"/>
      <c r="H376" s="4"/>
    </row>
    <row r="377">
      <c r="D377" s="4"/>
      <c r="H377" s="4"/>
    </row>
    <row r="378">
      <c r="D378" s="4"/>
      <c r="H378" s="4"/>
    </row>
    <row r="379">
      <c r="D379" s="4"/>
      <c r="H379" s="4"/>
    </row>
    <row r="380">
      <c r="D380" s="4"/>
      <c r="H380" s="4"/>
    </row>
    <row r="381">
      <c r="D381" s="4"/>
      <c r="H381" s="4"/>
    </row>
    <row r="382">
      <c r="D382" s="4"/>
      <c r="H382" s="4"/>
    </row>
    <row r="383">
      <c r="D383" s="4"/>
      <c r="H383" s="4"/>
    </row>
    <row r="384">
      <c r="D384" s="4"/>
      <c r="H384" s="4"/>
    </row>
    <row r="385">
      <c r="D385" s="4"/>
      <c r="H385" s="4"/>
    </row>
    <row r="386">
      <c r="D386" s="4"/>
      <c r="H386" s="4"/>
    </row>
    <row r="387">
      <c r="D387" s="4"/>
      <c r="H387" s="4"/>
    </row>
    <row r="388">
      <c r="D388" s="4"/>
      <c r="H388" s="4"/>
    </row>
    <row r="389">
      <c r="D389" s="4"/>
      <c r="H389" s="4"/>
    </row>
    <row r="390">
      <c r="D390" s="4"/>
      <c r="H390" s="4"/>
    </row>
    <row r="391">
      <c r="D391" s="4"/>
      <c r="H391" s="4"/>
    </row>
    <row r="392">
      <c r="D392" s="4"/>
      <c r="H392" s="4"/>
    </row>
    <row r="393">
      <c r="D393" s="4"/>
      <c r="H393" s="4"/>
    </row>
    <row r="394">
      <c r="D394" s="4"/>
      <c r="H394" s="4"/>
    </row>
    <row r="395">
      <c r="D395" s="4"/>
      <c r="H395" s="4"/>
    </row>
    <row r="396">
      <c r="D396" s="4"/>
      <c r="H396" s="4"/>
    </row>
    <row r="397">
      <c r="D397" s="4"/>
      <c r="H397" s="4"/>
    </row>
    <row r="398">
      <c r="D398" s="4"/>
      <c r="H398" s="4"/>
    </row>
    <row r="399">
      <c r="D399" s="4"/>
      <c r="H399" s="4"/>
    </row>
    <row r="400">
      <c r="D400" s="4"/>
      <c r="H400" s="4"/>
    </row>
    <row r="401">
      <c r="D401" s="4"/>
      <c r="H401" s="4"/>
    </row>
    <row r="402">
      <c r="D402" s="4"/>
      <c r="H402" s="4"/>
    </row>
    <row r="403">
      <c r="D403" s="4"/>
      <c r="H403" s="4"/>
    </row>
    <row r="404">
      <c r="D404" s="4"/>
      <c r="H404" s="4"/>
    </row>
    <row r="405">
      <c r="D405" s="4"/>
      <c r="H405" s="4"/>
    </row>
    <row r="406">
      <c r="D406" s="4"/>
      <c r="H406" s="4"/>
    </row>
    <row r="407">
      <c r="D407" s="4"/>
      <c r="H407" s="4"/>
    </row>
    <row r="408">
      <c r="D408" s="4"/>
      <c r="H408" s="4"/>
    </row>
    <row r="409">
      <c r="D409" s="4"/>
      <c r="H409" s="4"/>
    </row>
    <row r="410">
      <c r="D410" s="4"/>
      <c r="H410" s="4"/>
    </row>
    <row r="411">
      <c r="D411" s="4"/>
      <c r="H411" s="4"/>
    </row>
    <row r="412">
      <c r="D412" s="4"/>
      <c r="H412" s="4"/>
    </row>
    <row r="413">
      <c r="D413" s="4"/>
      <c r="H413" s="4"/>
    </row>
    <row r="414">
      <c r="D414" s="4"/>
      <c r="H414" s="4"/>
    </row>
    <row r="415">
      <c r="D415" s="4"/>
      <c r="H415" s="4"/>
    </row>
    <row r="416">
      <c r="D416" s="4"/>
      <c r="H416" s="4"/>
    </row>
    <row r="417">
      <c r="D417" s="4"/>
      <c r="H417" s="4"/>
    </row>
    <row r="418">
      <c r="D418" s="4"/>
      <c r="H418" s="4"/>
    </row>
    <row r="419">
      <c r="D419" s="4"/>
      <c r="H419" s="4"/>
    </row>
    <row r="420">
      <c r="D420" s="4"/>
      <c r="H420" s="4"/>
    </row>
    <row r="421">
      <c r="D421" s="4"/>
      <c r="H421" s="4"/>
    </row>
    <row r="422">
      <c r="D422" s="4"/>
      <c r="H422" s="4"/>
    </row>
    <row r="423">
      <c r="D423" s="4"/>
      <c r="H423" s="4"/>
    </row>
    <row r="424">
      <c r="D424" s="4"/>
      <c r="H424" s="4"/>
    </row>
    <row r="425">
      <c r="D425" s="4"/>
      <c r="H425" s="4"/>
    </row>
    <row r="426">
      <c r="D426" s="4"/>
      <c r="H426" s="4"/>
    </row>
    <row r="427">
      <c r="D427" s="4"/>
      <c r="H427" s="4"/>
    </row>
    <row r="428">
      <c r="D428" s="4"/>
      <c r="H428" s="4"/>
    </row>
    <row r="429">
      <c r="D429" s="4"/>
      <c r="H429" s="4"/>
    </row>
    <row r="430">
      <c r="D430" s="4"/>
      <c r="H430" s="4"/>
    </row>
    <row r="431">
      <c r="D431" s="4"/>
      <c r="H431" s="4"/>
    </row>
    <row r="432">
      <c r="D432" s="4"/>
      <c r="H432" s="4"/>
    </row>
    <row r="433">
      <c r="D433" s="4"/>
      <c r="H433" s="4"/>
    </row>
    <row r="434">
      <c r="D434" s="4"/>
      <c r="H434" s="4"/>
    </row>
    <row r="435">
      <c r="D435" s="4"/>
      <c r="H435" s="4"/>
    </row>
    <row r="436">
      <c r="D436" s="4"/>
      <c r="H436" s="4"/>
    </row>
    <row r="437">
      <c r="D437" s="4"/>
      <c r="H437" s="4"/>
    </row>
    <row r="438">
      <c r="D438" s="4"/>
      <c r="H438" s="4"/>
    </row>
    <row r="439">
      <c r="D439" s="4"/>
      <c r="H439" s="4"/>
    </row>
    <row r="440">
      <c r="D440" s="4"/>
      <c r="H440" s="4"/>
    </row>
    <row r="441">
      <c r="D441" s="4"/>
      <c r="H441" s="4"/>
    </row>
    <row r="442">
      <c r="D442" s="4"/>
      <c r="H442" s="4"/>
    </row>
    <row r="443">
      <c r="D443" s="4"/>
      <c r="H443" s="4"/>
    </row>
    <row r="444">
      <c r="D444" s="4"/>
      <c r="H444" s="4"/>
    </row>
    <row r="445">
      <c r="D445" s="4"/>
      <c r="H445" s="4"/>
    </row>
    <row r="446">
      <c r="D446" s="4"/>
      <c r="H446" s="4"/>
    </row>
    <row r="447">
      <c r="D447" s="4"/>
      <c r="H447" s="4"/>
    </row>
    <row r="448">
      <c r="D448" s="4"/>
      <c r="H448" s="4"/>
    </row>
    <row r="449">
      <c r="D449" s="4"/>
      <c r="H449" s="4"/>
    </row>
    <row r="450">
      <c r="D450" s="4"/>
      <c r="H450" s="4"/>
    </row>
    <row r="451">
      <c r="D451" s="4"/>
      <c r="H451" s="4"/>
    </row>
    <row r="452">
      <c r="D452" s="4"/>
      <c r="H452" s="4"/>
    </row>
    <row r="453">
      <c r="D453" s="4"/>
      <c r="H453" s="4"/>
    </row>
    <row r="454">
      <c r="D454" s="4"/>
      <c r="H454" s="4"/>
    </row>
    <row r="455">
      <c r="D455" s="4"/>
      <c r="H455" s="4"/>
    </row>
    <row r="456">
      <c r="D456" s="4"/>
      <c r="H456" s="4"/>
    </row>
    <row r="457">
      <c r="D457" s="4"/>
      <c r="H457" s="4"/>
    </row>
    <row r="458">
      <c r="D458" s="4"/>
      <c r="H458" s="4"/>
    </row>
    <row r="459">
      <c r="D459" s="4"/>
      <c r="H459" s="4"/>
    </row>
    <row r="460">
      <c r="D460" s="4"/>
      <c r="H460" s="4"/>
    </row>
    <row r="461">
      <c r="D461" s="4"/>
      <c r="H461" s="4"/>
    </row>
    <row r="462">
      <c r="D462" s="4"/>
      <c r="H462" s="4"/>
    </row>
    <row r="463">
      <c r="D463" s="4"/>
      <c r="H463" s="4"/>
    </row>
    <row r="464">
      <c r="D464" s="4"/>
      <c r="H464" s="4"/>
    </row>
    <row r="465">
      <c r="D465" s="4"/>
      <c r="H465" s="4"/>
    </row>
    <row r="466">
      <c r="D466" s="4"/>
      <c r="H466" s="4"/>
    </row>
    <row r="467">
      <c r="D467" s="4"/>
      <c r="H467" s="4"/>
    </row>
    <row r="468">
      <c r="D468" s="4"/>
      <c r="H468" s="4"/>
    </row>
    <row r="469">
      <c r="D469" s="4"/>
      <c r="H469" s="4"/>
    </row>
    <row r="470">
      <c r="D470" s="4"/>
      <c r="H470" s="4"/>
    </row>
    <row r="471">
      <c r="D471" s="4"/>
      <c r="H471" s="4"/>
    </row>
    <row r="472">
      <c r="D472" s="4"/>
      <c r="H472" s="4"/>
    </row>
    <row r="473">
      <c r="D473" s="4"/>
      <c r="H473" s="4"/>
    </row>
    <row r="474">
      <c r="D474" s="4"/>
      <c r="H474" s="4"/>
    </row>
    <row r="475">
      <c r="D475" s="4"/>
      <c r="H475" s="4"/>
    </row>
    <row r="476">
      <c r="D476" s="4"/>
      <c r="H476" s="4"/>
    </row>
    <row r="477">
      <c r="D477" s="4"/>
      <c r="H477" s="4"/>
    </row>
    <row r="478">
      <c r="D478" s="4"/>
      <c r="H478" s="4"/>
    </row>
    <row r="479">
      <c r="D479" s="4"/>
      <c r="H479" s="4"/>
    </row>
    <row r="480">
      <c r="D480" s="4"/>
      <c r="H480" s="4"/>
    </row>
    <row r="481">
      <c r="D481" s="4"/>
      <c r="H481" s="4"/>
    </row>
    <row r="482">
      <c r="D482" s="4"/>
      <c r="H482" s="4"/>
    </row>
    <row r="483">
      <c r="D483" s="4"/>
      <c r="H483" s="4"/>
    </row>
    <row r="484">
      <c r="D484" s="4"/>
      <c r="H484" s="4"/>
    </row>
    <row r="485">
      <c r="D485" s="4"/>
      <c r="H485" s="4"/>
    </row>
    <row r="486">
      <c r="D486" s="4"/>
      <c r="H486" s="4"/>
    </row>
    <row r="487">
      <c r="D487" s="4"/>
      <c r="H487" s="4"/>
    </row>
    <row r="488">
      <c r="D488" s="4"/>
      <c r="H488" s="4"/>
    </row>
    <row r="489">
      <c r="D489" s="4"/>
      <c r="H489" s="4"/>
    </row>
    <row r="490">
      <c r="D490" s="4"/>
      <c r="H490" s="4"/>
    </row>
    <row r="491">
      <c r="D491" s="4"/>
      <c r="H491" s="4"/>
    </row>
    <row r="492">
      <c r="D492" s="4"/>
      <c r="H492" s="4"/>
    </row>
    <row r="493">
      <c r="D493" s="4"/>
      <c r="H493" s="4"/>
    </row>
    <row r="494">
      <c r="D494" s="4"/>
      <c r="H494" s="4"/>
    </row>
    <row r="495">
      <c r="D495" s="4"/>
      <c r="H495" s="4"/>
    </row>
    <row r="496">
      <c r="D496" s="4"/>
      <c r="H496" s="4"/>
    </row>
    <row r="497">
      <c r="D497" s="4"/>
      <c r="H497" s="4"/>
    </row>
    <row r="498">
      <c r="D498" s="4"/>
      <c r="H498" s="4"/>
    </row>
    <row r="499">
      <c r="D499" s="4"/>
      <c r="H499" s="4"/>
    </row>
    <row r="500">
      <c r="D500" s="4"/>
      <c r="H500" s="4"/>
    </row>
    <row r="501">
      <c r="D501" s="4"/>
      <c r="H501" s="4"/>
    </row>
    <row r="502">
      <c r="D502" s="4"/>
      <c r="H502" s="4"/>
    </row>
    <row r="503">
      <c r="D503" s="4"/>
      <c r="H503" s="4"/>
    </row>
    <row r="504">
      <c r="D504" s="4"/>
      <c r="H504" s="4"/>
    </row>
    <row r="505">
      <c r="D505" s="4"/>
      <c r="H505" s="4"/>
    </row>
    <row r="506">
      <c r="D506" s="4"/>
      <c r="H506" s="4"/>
    </row>
    <row r="507">
      <c r="D507" s="4"/>
      <c r="H507" s="4"/>
    </row>
    <row r="508">
      <c r="D508" s="4"/>
      <c r="H508" s="4"/>
    </row>
    <row r="509">
      <c r="D509" s="4"/>
      <c r="H509" s="4"/>
    </row>
    <row r="510">
      <c r="D510" s="4"/>
      <c r="H510" s="4"/>
    </row>
    <row r="511">
      <c r="D511" s="4"/>
      <c r="H511" s="4"/>
    </row>
    <row r="512">
      <c r="D512" s="4"/>
      <c r="H512" s="4"/>
    </row>
    <row r="513">
      <c r="D513" s="4"/>
      <c r="H513" s="4"/>
    </row>
    <row r="514">
      <c r="D514" s="4"/>
      <c r="H514" s="4"/>
    </row>
    <row r="515">
      <c r="D515" s="4"/>
      <c r="H515" s="4"/>
    </row>
    <row r="516">
      <c r="D516" s="4"/>
      <c r="H516" s="4"/>
    </row>
    <row r="517">
      <c r="D517" s="4"/>
      <c r="H517" s="4"/>
    </row>
    <row r="518">
      <c r="D518" s="4"/>
      <c r="H518" s="4"/>
    </row>
    <row r="519">
      <c r="D519" s="4"/>
      <c r="H519" s="4"/>
    </row>
    <row r="520">
      <c r="D520" s="4"/>
      <c r="H520" s="4"/>
    </row>
    <row r="521">
      <c r="D521" s="4"/>
      <c r="H521" s="4"/>
    </row>
    <row r="522">
      <c r="D522" s="4"/>
      <c r="H522" s="4"/>
    </row>
    <row r="523">
      <c r="D523" s="4"/>
      <c r="H523" s="4"/>
    </row>
    <row r="524">
      <c r="D524" s="4"/>
      <c r="H524" s="4"/>
    </row>
    <row r="525">
      <c r="D525" s="4"/>
      <c r="H525" s="4"/>
    </row>
    <row r="526">
      <c r="D526" s="4"/>
      <c r="H526" s="4"/>
    </row>
    <row r="527">
      <c r="D527" s="4"/>
      <c r="H527" s="4"/>
    </row>
    <row r="528">
      <c r="D528" s="4"/>
      <c r="H528" s="4"/>
    </row>
    <row r="529">
      <c r="D529" s="4"/>
      <c r="H529" s="4"/>
    </row>
    <row r="530">
      <c r="D530" s="4"/>
      <c r="H530" s="4"/>
    </row>
    <row r="531">
      <c r="D531" s="4"/>
      <c r="H531" s="4"/>
    </row>
    <row r="532">
      <c r="D532" s="4"/>
      <c r="H532" s="4"/>
    </row>
    <row r="533">
      <c r="D533" s="4"/>
      <c r="H533" s="4"/>
    </row>
    <row r="534">
      <c r="D534" s="4"/>
      <c r="H534" s="4"/>
    </row>
    <row r="535">
      <c r="D535" s="4"/>
      <c r="H535" s="4"/>
    </row>
    <row r="536">
      <c r="D536" s="4"/>
      <c r="H536" s="4"/>
    </row>
    <row r="537">
      <c r="D537" s="4"/>
      <c r="H537" s="4"/>
    </row>
    <row r="538">
      <c r="D538" s="4"/>
      <c r="H538" s="4"/>
    </row>
    <row r="539">
      <c r="D539" s="4"/>
      <c r="H539" s="4"/>
    </row>
    <row r="540">
      <c r="D540" s="4"/>
      <c r="H540" s="4"/>
    </row>
    <row r="541">
      <c r="D541" s="4"/>
      <c r="H541" s="4"/>
    </row>
    <row r="542">
      <c r="D542" s="4"/>
      <c r="H542" s="4"/>
    </row>
    <row r="543">
      <c r="D543" s="4"/>
      <c r="H543" s="4"/>
    </row>
    <row r="544">
      <c r="D544" s="4"/>
      <c r="H544" s="4"/>
    </row>
    <row r="545">
      <c r="D545" s="4"/>
      <c r="H545" s="4"/>
    </row>
    <row r="546">
      <c r="D546" s="4"/>
      <c r="H546" s="4"/>
    </row>
    <row r="547">
      <c r="D547" s="4"/>
      <c r="H547" s="4"/>
    </row>
    <row r="548">
      <c r="D548" s="4"/>
      <c r="H548" s="4"/>
    </row>
    <row r="549">
      <c r="D549" s="4"/>
      <c r="H549" s="4"/>
    </row>
    <row r="550">
      <c r="D550" s="4"/>
      <c r="H550" s="4"/>
    </row>
    <row r="551">
      <c r="D551" s="4"/>
      <c r="H551" s="4"/>
    </row>
    <row r="552">
      <c r="D552" s="4"/>
      <c r="H552" s="4"/>
    </row>
    <row r="553">
      <c r="D553" s="4"/>
      <c r="H553" s="4"/>
    </row>
    <row r="554">
      <c r="D554" s="4"/>
      <c r="H554" s="4"/>
    </row>
    <row r="555">
      <c r="D555" s="4"/>
      <c r="H555" s="4"/>
    </row>
    <row r="556">
      <c r="D556" s="4"/>
      <c r="H556" s="4"/>
    </row>
    <row r="557">
      <c r="D557" s="4"/>
      <c r="H557" s="4"/>
    </row>
    <row r="558">
      <c r="D558" s="4"/>
      <c r="H558" s="4"/>
    </row>
    <row r="559">
      <c r="D559" s="4"/>
      <c r="H559" s="4"/>
    </row>
    <row r="560">
      <c r="D560" s="4"/>
      <c r="H560" s="4"/>
    </row>
    <row r="561">
      <c r="D561" s="4"/>
      <c r="H561" s="4"/>
    </row>
    <row r="562">
      <c r="D562" s="4"/>
      <c r="H562" s="4"/>
    </row>
    <row r="563">
      <c r="D563" s="4"/>
      <c r="H563" s="4"/>
    </row>
    <row r="564">
      <c r="D564" s="4"/>
      <c r="H564" s="4"/>
    </row>
    <row r="565">
      <c r="D565" s="4"/>
      <c r="H565" s="4"/>
    </row>
    <row r="566">
      <c r="D566" s="4"/>
      <c r="H566" s="4"/>
    </row>
    <row r="567">
      <c r="D567" s="4"/>
      <c r="H567" s="4"/>
    </row>
    <row r="568">
      <c r="D568" s="4"/>
      <c r="H568" s="4"/>
    </row>
    <row r="569">
      <c r="D569" s="4"/>
      <c r="H569" s="4"/>
    </row>
    <row r="570">
      <c r="D570" s="4"/>
      <c r="H570" s="4"/>
    </row>
    <row r="571">
      <c r="D571" s="4"/>
      <c r="H571" s="4"/>
    </row>
    <row r="572">
      <c r="D572" s="4"/>
      <c r="H572" s="4"/>
    </row>
    <row r="573">
      <c r="D573" s="4"/>
      <c r="H573" s="4"/>
    </row>
    <row r="574">
      <c r="D574" s="4"/>
      <c r="H574" s="4"/>
    </row>
    <row r="575">
      <c r="D575" s="4"/>
      <c r="H575" s="4"/>
    </row>
    <row r="576">
      <c r="D576" s="4"/>
      <c r="H576" s="4"/>
    </row>
    <row r="577">
      <c r="D577" s="4"/>
      <c r="H577" s="4"/>
    </row>
    <row r="578">
      <c r="D578" s="4"/>
      <c r="H578" s="4"/>
    </row>
    <row r="579">
      <c r="D579" s="4"/>
      <c r="H579" s="4"/>
    </row>
    <row r="580">
      <c r="D580" s="4"/>
      <c r="H580" s="4"/>
    </row>
    <row r="581">
      <c r="D581" s="4"/>
      <c r="H581" s="4"/>
    </row>
    <row r="582">
      <c r="D582" s="4"/>
      <c r="H582" s="4"/>
    </row>
    <row r="583">
      <c r="D583" s="4"/>
      <c r="H583" s="4"/>
    </row>
    <row r="584">
      <c r="D584" s="4"/>
      <c r="H584" s="4"/>
    </row>
    <row r="585">
      <c r="D585" s="4"/>
      <c r="H585" s="4"/>
    </row>
    <row r="586">
      <c r="D586" s="4"/>
      <c r="H586" s="4"/>
    </row>
    <row r="587">
      <c r="D587" s="4"/>
      <c r="H587" s="4"/>
    </row>
    <row r="588">
      <c r="D588" s="4"/>
      <c r="H588" s="4"/>
    </row>
    <row r="589">
      <c r="D589" s="4"/>
      <c r="H589" s="4"/>
    </row>
    <row r="590">
      <c r="D590" s="4"/>
      <c r="H590" s="4"/>
    </row>
    <row r="591">
      <c r="D591" s="4"/>
      <c r="H591" s="4"/>
    </row>
    <row r="592">
      <c r="D592" s="4"/>
      <c r="H592" s="4"/>
    </row>
    <row r="593">
      <c r="D593" s="4"/>
      <c r="H593" s="4"/>
    </row>
    <row r="594">
      <c r="D594" s="4"/>
      <c r="H594" s="4"/>
    </row>
    <row r="595">
      <c r="D595" s="4"/>
      <c r="H595" s="4"/>
    </row>
    <row r="596">
      <c r="D596" s="4"/>
      <c r="H596" s="4"/>
    </row>
    <row r="597">
      <c r="D597" s="4"/>
      <c r="H597" s="4"/>
    </row>
    <row r="598">
      <c r="D598" s="4"/>
      <c r="H598" s="4"/>
    </row>
    <row r="599">
      <c r="D599" s="4"/>
      <c r="H599" s="4"/>
    </row>
    <row r="600">
      <c r="D600" s="4"/>
      <c r="H600" s="4"/>
    </row>
    <row r="601">
      <c r="D601" s="4"/>
      <c r="H601" s="4"/>
    </row>
    <row r="602">
      <c r="D602" s="4"/>
      <c r="H602" s="4"/>
    </row>
    <row r="603">
      <c r="D603" s="4"/>
      <c r="H603" s="4"/>
    </row>
    <row r="604">
      <c r="D604" s="4"/>
      <c r="H604" s="4"/>
    </row>
    <row r="605">
      <c r="D605" s="4"/>
      <c r="H605" s="4"/>
    </row>
    <row r="606">
      <c r="D606" s="4"/>
      <c r="H606" s="4"/>
    </row>
    <row r="607">
      <c r="D607" s="4"/>
      <c r="H607" s="4"/>
    </row>
    <row r="608">
      <c r="D608" s="4"/>
      <c r="H608" s="4"/>
    </row>
    <row r="609">
      <c r="D609" s="4"/>
      <c r="H609" s="4"/>
    </row>
    <row r="610">
      <c r="D610" s="4"/>
      <c r="H610" s="4"/>
    </row>
    <row r="611">
      <c r="D611" s="4"/>
      <c r="H611" s="4"/>
    </row>
    <row r="612">
      <c r="D612" s="4"/>
      <c r="H612" s="4"/>
    </row>
    <row r="613">
      <c r="D613" s="4"/>
      <c r="H613" s="4"/>
    </row>
    <row r="614">
      <c r="D614" s="4"/>
      <c r="H614" s="4"/>
    </row>
    <row r="615">
      <c r="D615" s="4"/>
      <c r="H615" s="4"/>
    </row>
    <row r="616">
      <c r="D616" s="4"/>
      <c r="H616" s="4"/>
    </row>
    <row r="617">
      <c r="D617" s="4"/>
      <c r="H617" s="4"/>
    </row>
    <row r="618">
      <c r="D618" s="4"/>
      <c r="H618" s="4"/>
    </row>
    <row r="619">
      <c r="D619" s="4"/>
      <c r="H619" s="4"/>
    </row>
    <row r="620">
      <c r="D620" s="4"/>
      <c r="H620" s="4"/>
    </row>
    <row r="621">
      <c r="D621" s="4"/>
      <c r="H621" s="4"/>
    </row>
    <row r="622">
      <c r="D622" s="4"/>
      <c r="H622" s="4"/>
    </row>
    <row r="623">
      <c r="D623" s="4"/>
      <c r="H623" s="4"/>
    </row>
    <row r="624">
      <c r="D624" s="4"/>
      <c r="H624" s="4"/>
    </row>
    <row r="625">
      <c r="D625" s="4"/>
      <c r="H625" s="4"/>
    </row>
    <row r="626">
      <c r="D626" s="4"/>
      <c r="H626" s="4"/>
    </row>
    <row r="627">
      <c r="D627" s="4"/>
      <c r="H627" s="4"/>
    </row>
    <row r="628">
      <c r="D628" s="4"/>
      <c r="H628" s="4"/>
    </row>
    <row r="629">
      <c r="D629" s="4"/>
      <c r="H629" s="4"/>
    </row>
    <row r="630">
      <c r="D630" s="4"/>
      <c r="H630" s="4"/>
    </row>
    <row r="631">
      <c r="D631" s="4"/>
      <c r="H631" s="4"/>
    </row>
    <row r="632">
      <c r="D632" s="4"/>
      <c r="H632" s="4"/>
    </row>
    <row r="633">
      <c r="D633" s="4"/>
      <c r="H633" s="4"/>
    </row>
    <row r="634">
      <c r="D634" s="4"/>
      <c r="H634" s="4"/>
    </row>
    <row r="635">
      <c r="D635" s="4"/>
      <c r="H635" s="4"/>
    </row>
    <row r="636">
      <c r="D636" s="4"/>
      <c r="H636" s="4"/>
    </row>
    <row r="637">
      <c r="D637" s="4"/>
      <c r="H637" s="4"/>
    </row>
    <row r="638">
      <c r="D638" s="4"/>
      <c r="H638" s="4"/>
    </row>
    <row r="639">
      <c r="D639" s="4"/>
      <c r="H639" s="4"/>
    </row>
    <row r="640">
      <c r="D640" s="4"/>
      <c r="H640" s="4"/>
    </row>
    <row r="641">
      <c r="D641" s="4"/>
      <c r="H641" s="4"/>
    </row>
    <row r="642">
      <c r="D642" s="4"/>
      <c r="H642" s="4"/>
    </row>
    <row r="643">
      <c r="D643" s="4"/>
      <c r="H643" s="4"/>
    </row>
    <row r="644">
      <c r="D644" s="4"/>
      <c r="H644" s="4"/>
    </row>
    <row r="645">
      <c r="D645" s="4"/>
      <c r="H645" s="4"/>
    </row>
    <row r="646">
      <c r="D646" s="4"/>
      <c r="H646" s="4"/>
    </row>
    <row r="647">
      <c r="D647" s="4"/>
      <c r="H647" s="4"/>
    </row>
    <row r="648">
      <c r="D648" s="4"/>
      <c r="H648" s="4"/>
    </row>
    <row r="649">
      <c r="D649" s="4"/>
      <c r="H649" s="4"/>
    </row>
    <row r="650">
      <c r="D650" s="4"/>
      <c r="H650" s="4"/>
    </row>
    <row r="651">
      <c r="D651" s="4"/>
      <c r="H651" s="4"/>
    </row>
    <row r="652">
      <c r="D652" s="4"/>
      <c r="H652" s="4"/>
    </row>
    <row r="653">
      <c r="D653" s="4"/>
      <c r="H653" s="4"/>
    </row>
    <row r="654">
      <c r="D654" s="4"/>
      <c r="H654" s="4"/>
    </row>
    <row r="655">
      <c r="D655" s="4"/>
      <c r="H655" s="4"/>
    </row>
    <row r="656">
      <c r="D656" s="4"/>
      <c r="H656" s="4"/>
    </row>
    <row r="657">
      <c r="D657" s="4"/>
      <c r="H657" s="4"/>
    </row>
    <row r="658">
      <c r="D658" s="4"/>
      <c r="H658" s="4"/>
    </row>
    <row r="659">
      <c r="D659" s="4"/>
      <c r="H659" s="4"/>
    </row>
    <row r="660">
      <c r="D660" s="4"/>
      <c r="H660" s="4"/>
    </row>
    <row r="661">
      <c r="D661" s="4"/>
      <c r="H661" s="4"/>
    </row>
    <row r="662">
      <c r="D662" s="4"/>
      <c r="H662" s="4"/>
    </row>
    <row r="663">
      <c r="D663" s="4"/>
      <c r="H663" s="4"/>
    </row>
    <row r="664">
      <c r="D664" s="4"/>
      <c r="H664" s="4"/>
    </row>
    <row r="665">
      <c r="D665" s="4"/>
      <c r="H665" s="4"/>
    </row>
    <row r="666">
      <c r="D666" s="4"/>
      <c r="H666" s="4"/>
    </row>
    <row r="667">
      <c r="D667" s="4"/>
      <c r="H667" s="4"/>
    </row>
    <row r="668">
      <c r="D668" s="4"/>
      <c r="H668" s="4"/>
    </row>
    <row r="669">
      <c r="D669" s="4"/>
      <c r="H669" s="4"/>
    </row>
    <row r="670">
      <c r="D670" s="4"/>
      <c r="H670" s="4"/>
    </row>
    <row r="671">
      <c r="D671" s="4"/>
      <c r="H671" s="4"/>
    </row>
    <row r="672">
      <c r="D672" s="4"/>
      <c r="H672" s="4"/>
    </row>
    <row r="673">
      <c r="D673" s="4"/>
      <c r="H673" s="4"/>
    </row>
    <row r="674">
      <c r="D674" s="4"/>
      <c r="H674" s="4"/>
    </row>
    <row r="675">
      <c r="D675" s="4"/>
      <c r="H675" s="4"/>
    </row>
    <row r="676">
      <c r="D676" s="4"/>
      <c r="H676" s="4"/>
    </row>
    <row r="677">
      <c r="D677" s="4"/>
      <c r="H677" s="4"/>
    </row>
    <row r="678">
      <c r="D678" s="4"/>
      <c r="H678" s="4"/>
    </row>
    <row r="679">
      <c r="D679" s="4"/>
      <c r="H679" s="4"/>
    </row>
    <row r="680">
      <c r="D680" s="4"/>
      <c r="H680" s="4"/>
    </row>
    <row r="681">
      <c r="D681" s="4"/>
      <c r="H681" s="4"/>
    </row>
    <row r="682">
      <c r="D682" s="4"/>
      <c r="H682" s="4"/>
    </row>
    <row r="683">
      <c r="D683" s="4"/>
      <c r="H683" s="4"/>
    </row>
    <row r="684">
      <c r="D684" s="4"/>
      <c r="H684" s="4"/>
    </row>
    <row r="685">
      <c r="D685" s="4"/>
      <c r="H685" s="4"/>
    </row>
    <row r="686">
      <c r="D686" s="4"/>
      <c r="H686" s="4"/>
    </row>
    <row r="687">
      <c r="D687" s="4"/>
      <c r="H687" s="4"/>
    </row>
    <row r="688">
      <c r="D688" s="4"/>
      <c r="H688" s="4"/>
    </row>
    <row r="689">
      <c r="D689" s="4"/>
      <c r="H689" s="4"/>
    </row>
    <row r="690">
      <c r="D690" s="4"/>
      <c r="H690" s="4"/>
    </row>
    <row r="691">
      <c r="D691" s="4"/>
      <c r="H691" s="4"/>
    </row>
    <row r="692">
      <c r="D692" s="4"/>
      <c r="H692" s="4"/>
    </row>
    <row r="693">
      <c r="D693" s="4"/>
      <c r="H693" s="4"/>
    </row>
    <row r="694">
      <c r="D694" s="4"/>
      <c r="H694" s="4"/>
    </row>
    <row r="695">
      <c r="D695" s="4"/>
      <c r="H695" s="4"/>
    </row>
    <row r="696">
      <c r="D696" s="4"/>
      <c r="H696" s="4"/>
    </row>
    <row r="697">
      <c r="D697" s="4"/>
      <c r="H697" s="4"/>
    </row>
    <row r="698">
      <c r="D698" s="4"/>
      <c r="H698" s="4"/>
    </row>
    <row r="699">
      <c r="D699" s="4"/>
      <c r="H699" s="4"/>
    </row>
    <row r="700">
      <c r="D700" s="4"/>
      <c r="H700" s="4"/>
    </row>
    <row r="701">
      <c r="D701" s="4"/>
      <c r="H701" s="4"/>
    </row>
    <row r="702">
      <c r="D702" s="4"/>
      <c r="H702" s="4"/>
    </row>
    <row r="703">
      <c r="D703" s="4"/>
      <c r="H703" s="4"/>
    </row>
    <row r="704">
      <c r="D704" s="4"/>
      <c r="H704" s="4"/>
    </row>
    <row r="705">
      <c r="D705" s="4"/>
      <c r="H705" s="4"/>
    </row>
    <row r="706">
      <c r="D706" s="4"/>
      <c r="H706" s="4"/>
    </row>
    <row r="707">
      <c r="D707" s="4"/>
      <c r="H707" s="4"/>
    </row>
    <row r="708">
      <c r="D708" s="4"/>
      <c r="H708" s="4"/>
    </row>
    <row r="709">
      <c r="D709" s="4"/>
      <c r="H709" s="4"/>
    </row>
    <row r="710">
      <c r="D710" s="4"/>
      <c r="H710" s="4"/>
    </row>
    <row r="711">
      <c r="D711" s="4"/>
      <c r="H711" s="4"/>
    </row>
    <row r="712">
      <c r="D712" s="4"/>
      <c r="H712" s="4"/>
    </row>
    <row r="713">
      <c r="D713" s="4"/>
      <c r="H713" s="4"/>
    </row>
    <row r="714">
      <c r="D714" s="4"/>
      <c r="H714" s="4"/>
    </row>
    <row r="715">
      <c r="D715" s="4"/>
      <c r="H715" s="4"/>
    </row>
    <row r="716">
      <c r="D716" s="4"/>
      <c r="H716" s="4"/>
    </row>
    <row r="717">
      <c r="D717" s="4"/>
      <c r="H717" s="4"/>
    </row>
    <row r="718">
      <c r="D718" s="4"/>
      <c r="H718" s="4"/>
    </row>
    <row r="719">
      <c r="D719" s="4"/>
      <c r="H719" s="4"/>
    </row>
    <row r="720">
      <c r="D720" s="4"/>
      <c r="H720" s="4"/>
    </row>
    <row r="721">
      <c r="D721" s="4"/>
      <c r="H721" s="4"/>
    </row>
    <row r="722">
      <c r="D722" s="4"/>
      <c r="H722" s="4"/>
    </row>
    <row r="723">
      <c r="D723" s="4"/>
      <c r="H723" s="4"/>
    </row>
    <row r="724">
      <c r="D724" s="4"/>
      <c r="H724" s="4"/>
    </row>
    <row r="725">
      <c r="D725" s="4"/>
      <c r="H725" s="4"/>
    </row>
    <row r="726">
      <c r="D726" s="4"/>
      <c r="H726" s="4"/>
    </row>
    <row r="727">
      <c r="D727" s="4"/>
      <c r="H727" s="4"/>
    </row>
    <row r="728">
      <c r="D728" s="4"/>
      <c r="H728" s="4"/>
    </row>
    <row r="729">
      <c r="D729" s="4"/>
      <c r="H729" s="4"/>
    </row>
    <row r="730">
      <c r="D730" s="4"/>
      <c r="H730" s="4"/>
    </row>
    <row r="731">
      <c r="D731" s="4"/>
      <c r="H731" s="4"/>
    </row>
    <row r="732">
      <c r="D732" s="4"/>
      <c r="H732" s="4"/>
    </row>
    <row r="733">
      <c r="D733" s="4"/>
      <c r="H733" s="4"/>
    </row>
    <row r="734">
      <c r="D734" s="4"/>
      <c r="H734" s="4"/>
    </row>
    <row r="735">
      <c r="D735" s="4"/>
      <c r="H735" s="4"/>
    </row>
    <row r="736">
      <c r="D736" s="4"/>
      <c r="H736" s="4"/>
    </row>
    <row r="737">
      <c r="D737" s="4"/>
      <c r="H737" s="4"/>
    </row>
    <row r="738">
      <c r="D738" s="4"/>
      <c r="H738" s="4"/>
    </row>
    <row r="739">
      <c r="D739" s="4"/>
      <c r="H739" s="4"/>
    </row>
    <row r="740">
      <c r="D740" s="4"/>
      <c r="H740" s="4"/>
    </row>
    <row r="741">
      <c r="D741" s="4"/>
      <c r="H741" s="4"/>
    </row>
    <row r="742">
      <c r="D742" s="4"/>
      <c r="H742" s="4"/>
    </row>
    <row r="743">
      <c r="D743" s="4"/>
      <c r="H743" s="4"/>
    </row>
    <row r="744">
      <c r="D744" s="4"/>
      <c r="H744" s="4"/>
    </row>
    <row r="745">
      <c r="D745" s="4"/>
      <c r="H745" s="4"/>
    </row>
    <row r="746">
      <c r="D746" s="4"/>
      <c r="H746" s="4"/>
    </row>
    <row r="747">
      <c r="D747" s="4"/>
      <c r="H747" s="4"/>
    </row>
    <row r="748">
      <c r="D748" s="4"/>
      <c r="H748" s="4"/>
    </row>
    <row r="749">
      <c r="D749" s="4"/>
      <c r="H749" s="4"/>
    </row>
    <row r="750">
      <c r="D750" s="4"/>
      <c r="H750" s="4"/>
    </row>
    <row r="751">
      <c r="D751" s="4"/>
      <c r="H751" s="4"/>
    </row>
    <row r="752">
      <c r="D752" s="4"/>
      <c r="H752" s="4"/>
    </row>
    <row r="753">
      <c r="D753" s="4"/>
      <c r="H753" s="4"/>
    </row>
    <row r="754">
      <c r="D754" s="4"/>
      <c r="H754" s="4"/>
    </row>
    <row r="755">
      <c r="D755" s="4"/>
      <c r="H755" s="4"/>
    </row>
    <row r="756">
      <c r="D756" s="4"/>
      <c r="H756" s="4"/>
    </row>
    <row r="757">
      <c r="D757" s="4"/>
      <c r="H757" s="4"/>
    </row>
    <row r="758">
      <c r="D758" s="4"/>
      <c r="H758" s="4"/>
    </row>
    <row r="759">
      <c r="D759" s="4"/>
      <c r="H759" s="4"/>
    </row>
    <row r="760">
      <c r="D760" s="4"/>
      <c r="H760" s="4"/>
    </row>
    <row r="761">
      <c r="D761" s="4"/>
      <c r="H761" s="4"/>
    </row>
    <row r="762">
      <c r="D762" s="4"/>
      <c r="H762" s="4"/>
    </row>
    <row r="763">
      <c r="D763" s="4"/>
      <c r="H763" s="4"/>
    </row>
    <row r="764">
      <c r="D764" s="4"/>
      <c r="H764" s="4"/>
    </row>
    <row r="765">
      <c r="D765" s="4"/>
      <c r="H765" s="4"/>
    </row>
    <row r="766">
      <c r="D766" s="4"/>
      <c r="H766" s="4"/>
    </row>
    <row r="767">
      <c r="D767" s="4"/>
      <c r="H767" s="4"/>
    </row>
    <row r="768">
      <c r="D768" s="4"/>
      <c r="H768" s="4"/>
    </row>
    <row r="769">
      <c r="D769" s="4"/>
      <c r="H769" s="4"/>
    </row>
    <row r="770">
      <c r="D770" s="4"/>
      <c r="H770" s="4"/>
    </row>
    <row r="771">
      <c r="D771" s="4"/>
      <c r="H771" s="4"/>
    </row>
    <row r="772">
      <c r="D772" s="4"/>
      <c r="H772" s="4"/>
    </row>
    <row r="773">
      <c r="D773" s="4"/>
      <c r="H773" s="4"/>
    </row>
    <row r="774">
      <c r="D774" s="4"/>
      <c r="H774" s="4"/>
    </row>
    <row r="775">
      <c r="D775" s="4"/>
      <c r="H775" s="4"/>
    </row>
    <row r="776">
      <c r="D776" s="4"/>
      <c r="H776" s="4"/>
    </row>
    <row r="777">
      <c r="D777" s="4"/>
      <c r="H777" s="4"/>
    </row>
    <row r="778">
      <c r="D778" s="4"/>
      <c r="H778" s="4"/>
    </row>
    <row r="779">
      <c r="D779" s="4"/>
      <c r="H779" s="4"/>
    </row>
    <row r="780">
      <c r="D780" s="4"/>
      <c r="H780" s="4"/>
    </row>
    <row r="781">
      <c r="D781" s="4"/>
      <c r="H781" s="4"/>
    </row>
    <row r="782">
      <c r="D782" s="4"/>
      <c r="H782" s="4"/>
    </row>
    <row r="783">
      <c r="D783" s="4"/>
      <c r="H783" s="4"/>
    </row>
    <row r="784">
      <c r="D784" s="4"/>
      <c r="H784" s="4"/>
    </row>
    <row r="785">
      <c r="D785" s="4"/>
      <c r="H785" s="4"/>
    </row>
    <row r="786">
      <c r="D786" s="4"/>
      <c r="H786" s="4"/>
    </row>
    <row r="787">
      <c r="D787" s="4"/>
      <c r="H787" s="4"/>
    </row>
    <row r="788">
      <c r="D788" s="4"/>
      <c r="H788" s="4"/>
    </row>
    <row r="789">
      <c r="D789" s="4"/>
      <c r="H789" s="4"/>
    </row>
    <row r="790">
      <c r="D790" s="4"/>
      <c r="H790" s="4"/>
    </row>
    <row r="791">
      <c r="D791" s="4"/>
      <c r="H791" s="4"/>
    </row>
    <row r="792">
      <c r="D792" s="4"/>
      <c r="H792" s="4"/>
    </row>
    <row r="793">
      <c r="D793" s="4"/>
      <c r="H793" s="4"/>
    </row>
    <row r="794">
      <c r="D794" s="4"/>
      <c r="H794" s="4"/>
    </row>
    <row r="795">
      <c r="D795" s="4"/>
      <c r="H795" s="4"/>
    </row>
    <row r="796">
      <c r="D796" s="4"/>
      <c r="H796" s="4"/>
    </row>
    <row r="797">
      <c r="D797" s="4"/>
      <c r="H797" s="4"/>
    </row>
    <row r="798">
      <c r="D798" s="4"/>
      <c r="H798" s="4"/>
    </row>
    <row r="799">
      <c r="D799" s="4"/>
      <c r="H799" s="4"/>
    </row>
    <row r="800">
      <c r="D800" s="4"/>
      <c r="H800" s="4"/>
    </row>
    <row r="801">
      <c r="D801" s="4"/>
      <c r="H801" s="4"/>
    </row>
    <row r="802">
      <c r="D802" s="4"/>
      <c r="H802" s="4"/>
    </row>
    <row r="803">
      <c r="D803" s="4"/>
      <c r="H803" s="4"/>
    </row>
    <row r="804">
      <c r="D804" s="4"/>
      <c r="H804" s="4"/>
    </row>
    <row r="805">
      <c r="D805" s="4"/>
      <c r="H805" s="4"/>
    </row>
    <row r="806">
      <c r="D806" s="4"/>
      <c r="H806" s="4"/>
    </row>
    <row r="807">
      <c r="D807" s="4"/>
      <c r="H807" s="4"/>
    </row>
    <row r="808">
      <c r="D808" s="4"/>
      <c r="H808" s="4"/>
    </row>
    <row r="809">
      <c r="D809" s="4"/>
      <c r="H809" s="4"/>
    </row>
    <row r="810">
      <c r="D810" s="4"/>
      <c r="H810" s="4"/>
    </row>
    <row r="811">
      <c r="D811" s="4"/>
      <c r="H811" s="4"/>
    </row>
    <row r="812">
      <c r="D812" s="4"/>
      <c r="H812" s="4"/>
    </row>
    <row r="813">
      <c r="D813" s="4"/>
      <c r="H813" s="4"/>
    </row>
    <row r="814">
      <c r="D814" s="4"/>
      <c r="H814" s="4"/>
    </row>
    <row r="815">
      <c r="D815" s="4"/>
      <c r="H815" s="4"/>
    </row>
    <row r="816">
      <c r="D816" s="4"/>
      <c r="H816" s="4"/>
    </row>
    <row r="817">
      <c r="D817" s="4"/>
      <c r="H817" s="4"/>
    </row>
    <row r="818">
      <c r="D818" s="4"/>
      <c r="H818" s="4"/>
    </row>
    <row r="819">
      <c r="D819" s="4"/>
      <c r="H819" s="4"/>
    </row>
    <row r="820">
      <c r="D820" s="4"/>
      <c r="H820" s="4"/>
    </row>
    <row r="821">
      <c r="D821" s="4"/>
      <c r="H821" s="4"/>
    </row>
    <row r="822">
      <c r="D822" s="4"/>
      <c r="H822" s="4"/>
    </row>
    <row r="823">
      <c r="D823" s="4"/>
      <c r="H823" s="4"/>
    </row>
    <row r="824">
      <c r="D824" s="4"/>
      <c r="H824" s="4"/>
    </row>
    <row r="825">
      <c r="D825" s="4"/>
      <c r="H825" s="4"/>
    </row>
    <row r="826">
      <c r="D826" s="4"/>
      <c r="H826" s="4"/>
    </row>
    <row r="827">
      <c r="D827" s="4"/>
      <c r="H827" s="4"/>
    </row>
    <row r="828">
      <c r="D828" s="4"/>
      <c r="H828" s="4"/>
    </row>
    <row r="829">
      <c r="D829" s="4"/>
      <c r="H829" s="4"/>
    </row>
    <row r="830">
      <c r="D830" s="4"/>
      <c r="H830" s="4"/>
    </row>
    <row r="831">
      <c r="D831" s="4"/>
      <c r="H831" s="4"/>
    </row>
    <row r="832">
      <c r="D832" s="4"/>
      <c r="H832" s="4"/>
    </row>
    <row r="833">
      <c r="D833" s="4"/>
      <c r="H833" s="4"/>
    </row>
    <row r="834">
      <c r="D834" s="4"/>
      <c r="H834" s="4"/>
    </row>
    <row r="835">
      <c r="D835" s="4"/>
      <c r="H835" s="4"/>
    </row>
    <row r="836">
      <c r="D836" s="4"/>
      <c r="H836" s="4"/>
    </row>
    <row r="837">
      <c r="D837" s="4"/>
      <c r="H837" s="4"/>
    </row>
    <row r="838">
      <c r="D838" s="4"/>
      <c r="H838" s="4"/>
    </row>
    <row r="839">
      <c r="D839" s="4"/>
      <c r="H839" s="4"/>
    </row>
    <row r="840">
      <c r="D840" s="4"/>
      <c r="H840" s="4"/>
    </row>
    <row r="841">
      <c r="D841" s="4"/>
      <c r="H841" s="4"/>
    </row>
    <row r="842">
      <c r="D842" s="4"/>
      <c r="H842" s="4"/>
    </row>
    <row r="843">
      <c r="D843" s="4"/>
      <c r="H843" s="4"/>
    </row>
    <row r="844">
      <c r="D844" s="4"/>
      <c r="H844" s="4"/>
    </row>
    <row r="845">
      <c r="D845" s="4"/>
      <c r="H845" s="4"/>
    </row>
    <row r="846">
      <c r="D846" s="4"/>
      <c r="H846" s="4"/>
    </row>
    <row r="847">
      <c r="D847" s="4"/>
      <c r="H847" s="4"/>
    </row>
    <row r="848">
      <c r="D848" s="4"/>
      <c r="H848" s="4"/>
    </row>
    <row r="849">
      <c r="D849" s="4"/>
      <c r="H849" s="4"/>
    </row>
    <row r="850">
      <c r="D850" s="4"/>
      <c r="H850" s="4"/>
    </row>
    <row r="851">
      <c r="D851" s="4"/>
      <c r="H851" s="4"/>
    </row>
    <row r="852">
      <c r="D852" s="4"/>
      <c r="H852" s="4"/>
    </row>
    <row r="853">
      <c r="D853" s="4"/>
      <c r="H853" s="4"/>
    </row>
    <row r="854">
      <c r="D854" s="4"/>
      <c r="H854" s="4"/>
    </row>
    <row r="855">
      <c r="D855" s="4"/>
      <c r="H855" s="4"/>
    </row>
    <row r="856">
      <c r="D856" s="4"/>
      <c r="H856" s="4"/>
    </row>
    <row r="857">
      <c r="D857" s="4"/>
      <c r="H857" s="4"/>
    </row>
    <row r="858">
      <c r="D858" s="4"/>
      <c r="H858" s="4"/>
    </row>
    <row r="859">
      <c r="D859" s="4"/>
      <c r="H859" s="4"/>
    </row>
    <row r="860">
      <c r="D860" s="4"/>
      <c r="H860" s="4"/>
    </row>
    <row r="861">
      <c r="D861" s="4"/>
      <c r="H861" s="4"/>
    </row>
    <row r="862">
      <c r="D862" s="4"/>
      <c r="H862" s="4"/>
    </row>
    <row r="863">
      <c r="D863" s="4"/>
      <c r="H863" s="4"/>
    </row>
    <row r="864">
      <c r="D864" s="4"/>
      <c r="H864" s="4"/>
    </row>
    <row r="865">
      <c r="D865" s="4"/>
      <c r="H865" s="4"/>
    </row>
    <row r="866">
      <c r="D866" s="4"/>
      <c r="H866" s="4"/>
    </row>
    <row r="867">
      <c r="D867" s="4"/>
      <c r="H867" s="4"/>
    </row>
    <row r="868">
      <c r="D868" s="4"/>
      <c r="H868" s="4"/>
    </row>
    <row r="869">
      <c r="D869" s="4"/>
      <c r="H869" s="4"/>
    </row>
    <row r="870">
      <c r="D870" s="4"/>
      <c r="H870" s="4"/>
    </row>
    <row r="871">
      <c r="D871" s="4"/>
      <c r="H871" s="4"/>
    </row>
    <row r="872">
      <c r="D872" s="4"/>
      <c r="H872" s="4"/>
    </row>
    <row r="873">
      <c r="D873" s="4"/>
      <c r="H873" s="4"/>
    </row>
    <row r="874">
      <c r="D874" s="4"/>
      <c r="H874" s="4"/>
    </row>
    <row r="875">
      <c r="D875" s="4"/>
      <c r="H875" s="4"/>
    </row>
    <row r="876">
      <c r="D876" s="4"/>
      <c r="H876" s="4"/>
    </row>
    <row r="877">
      <c r="D877" s="4"/>
      <c r="H877" s="4"/>
    </row>
    <row r="878">
      <c r="D878" s="4"/>
      <c r="H878" s="4"/>
    </row>
    <row r="879">
      <c r="D879" s="4"/>
      <c r="H879" s="4"/>
    </row>
    <row r="880">
      <c r="D880" s="4"/>
      <c r="H880" s="4"/>
    </row>
    <row r="881">
      <c r="D881" s="4"/>
      <c r="H881" s="4"/>
    </row>
    <row r="882">
      <c r="D882" s="4"/>
      <c r="H882" s="4"/>
    </row>
    <row r="883">
      <c r="D883" s="4"/>
      <c r="H883" s="4"/>
    </row>
    <row r="884">
      <c r="D884" s="4"/>
      <c r="H884" s="4"/>
    </row>
    <row r="885">
      <c r="D885" s="4"/>
      <c r="H885" s="4"/>
    </row>
    <row r="886">
      <c r="D886" s="4"/>
      <c r="H886" s="4"/>
    </row>
    <row r="887">
      <c r="D887" s="4"/>
      <c r="H887" s="4"/>
    </row>
    <row r="888">
      <c r="D888" s="4"/>
      <c r="H888" s="4"/>
    </row>
    <row r="889">
      <c r="D889" s="4"/>
      <c r="H889" s="4"/>
    </row>
    <row r="890">
      <c r="D890" s="4"/>
      <c r="H890" s="4"/>
    </row>
    <row r="891">
      <c r="D891" s="4"/>
      <c r="H891" s="4"/>
    </row>
    <row r="892">
      <c r="D892" s="4"/>
      <c r="H892" s="4"/>
    </row>
    <row r="893">
      <c r="D893" s="4"/>
      <c r="H893" s="4"/>
    </row>
    <row r="894">
      <c r="D894" s="4"/>
      <c r="H894" s="4"/>
    </row>
    <row r="895">
      <c r="D895" s="4"/>
      <c r="H895" s="4"/>
    </row>
    <row r="896">
      <c r="D896" s="4"/>
      <c r="H896" s="4"/>
    </row>
    <row r="897">
      <c r="D897" s="4"/>
      <c r="H897" s="4"/>
    </row>
    <row r="898">
      <c r="D898" s="4"/>
      <c r="H898" s="4"/>
    </row>
    <row r="899">
      <c r="D899" s="4"/>
      <c r="H899" s="4"/>
    </row>
    <row r="900">
      <c r="D900" s="4"/>
      <c r="H900" s="4"/>
    </row>
    <row r="901">
      <c r="D901" s="4"/>
      <c r="H901" s="4"/>
    </row>
    <row r="902">
      <c r="D902" s="4"/>
      <c r="H902" s="4"/>
    </row>
    <row r="903">
      <c r="D903" s="4"/>
      <c r="H903" s="4"/>
    </row>
    <row r="904">
      <c r="D904" s="4"/>
      <c r="H904" s="4"/>
    </row>
    <row r="905">
      <c r="D905" s="4"/>
      <c r="H905" s="4"/>
    </row>
    <row r="906">
      <c r="D906" s="4"/>
      <c r="H906" s="4"/>
    </row>
    <row r="907">
      <c r="D907" s="4"/>
      <c r="H907" s="4"/>
    </row>
    <row r="908">
      <c r="D908" s="4"/>
      <c r="H908" s="4"/>
    </row>
    <row r="909">
      <c r="D909" s="4"/>
      <c r="H909" s="4"/>
    </row>
    <row r="910">
      <c r="D910" s="4"/>
      <c r="H910" s="4"/>
    </row>
    <row r="911">
      <c r="D911" s="4"/>
      <c r="H911" s="4"/>
    </row>
    <row r="912">
      <c r="D912" s="4"/>
      <c r="H912" s="4"/>
    </row>
    <row r="913">
      <c r="D913" s="4"/>
      <c r="H913" s="4"/>
    </row>
    <row r="914">
      <c r="D914" s="4"/>
      <c r="H914" s="4"/>
    </row>
    <row r="915">
      <c r="D915" s="4"/>
      <c r="H915" s="4"/>
    </row>
    <row r="916">
      <c r="D916" s="4"/>
      <c r="H916" s="4"/>
    </row>
    <row r="917">
      <c r="D917" s="4"/>
      <c r="H917" s="4"/>
    </row>
    <row r="918">
      <c r="D918" s="4"/>
      <c r="H918" s="4"/>
    </row>
    <row r="919">
      <c r="D919" s="4"/>
      <c r="H919" s="4"/>
    </row>
    <row r="920">
      <c r="D920" s="4"/>
      <c r="H920" s="4"/>
    </row>
    <row r="921">
      <c r="D921" s="4"/>
      <c r="H921" s="4"/>
    </row>
    <row r="922">
      <c r="D922" s="4"/>
      <c r="H922" s="4"/>
    </row>
    <row r="923">
      <c r="D923" s="4"/>
      <c r="H923" s="4"/>
    </row>
    <row r="924">
      <c r="D924" s="4"/>
      <c r="H924" s="4"/>
    </row>
    <row r="925">
      <c r="D925" s="4"/>
      <c r="H925" s="4"/>
    </row>
    <row r="926">
      <c r="D926" s="4"/>
      <c r="H926" s="4"/>
    </row>
    <row r="927">
      <c r="D927" s="4"/>
      <c r="H927" s="4"/>
    </row>
    <row r="928">
      <c r="D928" s="4"/>
      <c r="H928" s="4"/>
    </row>
    <row r="929">
      <c r="D929" s="4"/>
      <c r="H929" s="4"/>
    </row>
    <row r="930">
      <c r="D930" s="4"/>
      <c r="H930" s="4"/>
    </row>
    <row r="931">
      <c r="D931" s="4"/>
      <c r="H931" s="4"/>
    </row>
    <row r="932">
      <c r="D932" s="4"/>
      <c r="H932" s="4"/>
    </row>
    <row r="933">
      <c r="D933" s="4"/>
      <c r="H933" s="4"/>
    </row>
    <row r="934">
      <c r="D934" s="4"/>
      <c r="H934" s="4"/>
    </row>
    <row r="935">
      <c r="D935" s="4"/>
      <c r="H935" s="4"/>
    </row>
    <row r="936">
      <c r="D936" s="4"/>
      <c r="H936" s="4"/>
    </row>
    <row r="937">
      <c r="D937" s="4"/>
      <c r="H937" s="4"/>
    </row>
    <row r="938">
      <c r="D938" s="4"/>
      <c r="H938" s="4"/>
    </row>
    <row r="939">
      <c r="D939" s="4"/>
      <c r="H939" s="4"/>
    </row>
    <row r="940">
      <c r="D940" s="4"/>
      <c r="H940" s="4"/>
    </row>
    <row r="941">
      <c r="D941" s="4"/>
      <c r="H941" s="4"/>
    </row>
    <row r="942">
      <c r="D942" s="4"/>
      <c r="H942" s="4"/>
    </row>
    <row r="943">
      <c r="D943" s="4"/>
      <c r="H943" s="4"/>
    </row>
    <row r="944">
      <c r="D944" s="4"/>
      <c r="H944" s="4"/>
    </row>
    <row r="945">
      <c r="D945" s="4"/>
      <c r="H945" s="4"/>
    </row>
    <row r="946">
      <c r="D946" s="4"/>
      <c r="H946" s="4"/>
    </row>
    <row r="947">
      <c r="D947" s="4"/>
      <c r="H947" s="4"/>
    </row>
    <row r="948">
      <c r="D948" s="4"/>
      <c r="H948" s="4"/>
    </row>
    <row r="949">
      <c r="D949" s="4"/>
      <c r="H949" s="4"/>
    </row>
    <row r="950">
      <c r="D950" s="4"/>
      <c r="H950" s="4"/>
    </row>
    <row r="951">
      <c r="D951" s="4"/>
      <c r="H951" s="4"/>
    </row>
    <row r="952">
      <c r="D952" s="4"/>
      <c r="H952" s="4"/>
    </row>
    <row r="953">
      <c r="D953" s="4"/>
      <c r="H953" s="4"/>
    </row>
    <row r="954">
      <c r="D954" s="4"/>
      <c r="H954" s="4"/>
    </row>
    <row r="955">
      <c r="D955" s="4"/>
      <c r="H955" s="4"/>
    </row>
    <row r="956">
      <c r="D956" s="4"/>
      <c r="H956" s="4"/>
    </row>
    <row r="957">
      <c r="D957" s="4"/>
      <c r="H957" s="4"/>
    </row>
    <row r="958">
      <c r="D958" s="4"/>
      <c r="H958" s="4"/>
    </row>
    <row r="959">
      <c r="D959" s="4"/>
      <c r="H959" s="4"/>
    </row>
    <row r="960">
      <c r="D960" s="4"/>
      <c r="H960" s="4"/>
    </row>
    <row r="961">
      <c r="D961" s="4"/>
      <c r="H961" s="4"/>
    </row>
    <row r="962">
      <c r="D962" s="4"/>
      <c r="H962" s="4"/>
    </row>
    <row r="963">
      <c r="D963" s="4"/>
      <c r="H963" s="4"/>
    </row>
    <row r="964">
      <c r="D964" s="4"/>
      <c r="H964" s="4"/>
    </row>
    <row r="965">
      <c r="D965" s="4"/>
      <c r="H965" s="4"/>
    </row>
    <row r="966">
      <c r="D966" s="4"/>
      <c r="H966" s="4"/>
    </row>
    <row r="967">
      <c r="D967" s="4"/>
      <c r="H967" s="4"/>
    </row>
    <row r="968">
      <c r="D968" s="4"/>
      <c r="H968" s="4"/>
    </row>
    <row r="969">
      <c r="D969" s="4"/>
      <c r="H969" s="4"/>
    </row>
    <row r="970">
      <c r="D970" s="4"/>
      <c r="H970" s="4"/>
    </row>
    <row r="971">
      <c r="D971" s="4"/>
      <c r="H971" s="4"/>
    </row>
    <row r="972">
      <c r="D972" s="4"/>
      <c r="H972" s="4"/>
    </row>
    <row r="973">
      <c r="D973" s="4"/>
      <c r="H973" s="4"/>
    </row>
    <row r="974">
      <c r="D974" s="4"/>
      <c r="H974" s="4"/>
    </row>
    <row r="975">
      <c r="D975" s="4"/>
      <c r="H975" s="4"/>
    </row>
    <row r="976">
      <c r="D976" s="4"/>
      <c r="H976" s="4"/>
    </row>
    <row r="977">
      <c r="D977" s="4"/>
      <c r="H977" s="4"/>
    </row>
    <row r="978">
      <c r="D978" s="4"/>
      <c r="H978" s="4"/>
    </row>
    <row r="979">
      <c r="D979" s="4"/>
      <c r="H979" s="4"/>
    </row>
    <row r="980">
      <c r="D980" s="4"/>
      <c r="H980" s="4"/>
    </row>
    <row r="981">
      <c r="D981" s="4"/>
      <c r="H981" s="4"/>
    </row>
    <row r="982">
      <c r="D982" s="4"/>
      <c r="H982" s="4"/>
    </row>
    <row r="983">
      <c r="D983" s="4"/>
      <c r="H983" s="4"/>
    </row>
    <row r="984">
      <c r="D984" s="4"/>
      <c r="H984" s="4"/>
    </row>
    <row r="985">
      <c r="D985" s="4"/>
      <c r="H985" s="4"/>
    </row>
    <row r="986">
      <c r="D986" s="4"/>
      <c r="H986" s="4"/>
    </row>
    <row r="987">
      <c r="D987" s="4"/>
      <c r="H987" s="4"/>
    </row>
    <row r="988">
      <c r="D988" s="4"/>
      <c r="H988" s="4"/>
    </row>
    <row r="989">
      <c r="D989" s="4"/>
      <c r="H989" s="4"/>
    </row>
    <row r="990">
      <c r="D990" s="4"/>
      <c r="H990" s="4"/>
    </row>
    <row r="991">
      <c r="D991" s="4"/>
      <c r="H991" s="4"/>
    </row>
    <row r="992">
      <c r="D992" s="4"/>
      <c r="H992" s="4"/>
    </row>
    <row r="993">
      <c r="D993" s="4"/>
      <c r="H993" s="4"/>
    </row>
    <row r="994">
      <c r="D994" s="4"/>
      <c r="H994" s="4"/>
    </row>
    <row r="995">
      <c r="D995" s="4"/>
      <c r="H995" s="4"/>
    </row>
    <row r="996">
      <c r="D996" s="4"/>
      <c r="H996" s="4"/>
    </row>
    <row r="997">
      <c r="D997" s="4"/>
      <c r="H997" s="4"/>
    </row>
    <row r="998">
      <c r="D998" s="4"/>
      <c r="H998" s="4"/>
    </row>
    <row r="999">
      <c r="D999" s="4"/>
      <c r="H999" s="4"/>
    </row>
    <row r="1000">
      <c r="D1000" s="4"/>
      <c r="H1000" s="4"/>
    </row>
  </sheetData>
  <customSheetViews>
    <customSheetView guid="{6430B102-F6F4-4F22-85CF-F54F6DDA067A}" filter="1" showAutoFilter="1">
      <autoFilter ref="$A$1:$C$5"/>
    </customSheetView>
  </customSheetViews>
  <conditionalFormatting sqref="D1:D1000 H1:H1000">
    <cfRule type="cellIs" dxfId="0" priority="1" operator="equal">
      <formula>0</formula>
    </cfRule>
  </conditionalFormatting>
  <drawing r:id="rId2"/>
  <tableParts count="1">
    <tablePart r:id="rId4"/>
  </tableParts>
  <extLst>
    <ext uri="{3A4CF648-6AED-40f4-86FF-DC5316D8AED3}">
      <x14:slicerList>
        <x14:slicer r:id="rId5"/>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8.63"/>
  </cols>
  <sheetData>
    <row r="1">
      <c r="F1" s="21"/>
    </row>
    <row r="2">
      <c r="F2" s="22"/>
      <c r="G2" s="23"/>
    </row>
    <row r="3">
      <c r="F3" s="24"/>
      <c r="G3" s="24"/>
    </row>
    <row r="4">
      <c r="F4" s="24"/>
      <c r="G4" s="24"/>
    </row>
    <row r="5">
      <c r="F5" s="24"/>
      <c r="G5" s="24"/>
    </row>
    <row r="6">
      <c r="F6" s="24"/>
      <c r="G6" s="24"/>
    </row>
    <row r="7">
      <c r="F7" s="24"/>
      <c r="G7" s="24"/>
    </row>
    <row r="8">
      <c r="F8" s="24"/>
      <c r="G8" s="24"/>
    </row>
    <row r="9">
      <c r="F9" s="24"/>
      <c r="G9" s="24"/>
    </row>
    <row r="10">
      <c r="J10" s="25"/>
      <c r="K10" s="26"/>
      <c r="L10" s="26"/>
      <c r="M10" s="26"/>
      <c r="N10" s="26"/>
      <c r="O10" s="26"/>
      <c r="P10" s="26"/>
    </row>
    <row r="42">
      <c r="F42" s="26"/>
    </row>
    <row r="43">
      <c r="F43" s="26"/>
    </row>
    <row r="44">
      <c r="F44" s="29"/>
    </row>
    <row r="45">
      <c r="F45" s="29"/>
    </row>
    <row r="46">
      <c r="F46" s="29"/>
    </row>
    <row r="47">
      <c r="F47" s="29"/>
    </row>
    <row r="48">
      <c r="F48" s="29"/>
    </row>
    <row r="49">
      <c r="F49" s="29"/>
    </row>
    <row r="50">
      <c r="F50" s="29"/>
    </row>
  </sheetData>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4.5"/>
    <col customWidth="1" min="2" max="2" width="25.5"/>
    <col customWidth="1" min="3" max="3" width="23.0"/>
  </cols>
  <sheetData>
    <row r="1"/>
    <row r="2"/>
    <row r="3"/>
    <row r="4"/>
    <row r="5"/>
    <row r="6"/>
    <row r="52"/>
    <row r="53"/>
    <row r="54"/>
    <row r="55"/>
    <row r="56"/>
    <row r="57"/>
  </sheetData>
  <hyperlinks>
    <hyperlink r:id="rId3" ref="CI53"/>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31"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3" t="s">
        <v>17</v>
      </c>
    </row>
    <row r="2">
      <c r="A2" s="34">
        <v>662.0</v>
      </c>
      <c r="B2" s="35" t="s">
        <v>924</v>
      </c>
      <c r="C2" s="35" t="s">
        <v>80</v>
      </c>
      <c r="D2" s="35" t="s">
        <v>20</v>
      </c>
      <c r="E2" s="35" t="s">
        <v>194</v>
      </c>
      <c r="F2" s="35" t="s">
        <v>176</v>
      </c>
      <c r="G2" s="35">
        <v>5.6</v>
      </c>
      <c r="H2" s="35">
        <v>223.0</v>
      </c>
      <c r="I2" s="35">
        <v>1254.0</v>
      </c>
      <c r="J2" s="35">
        <v>1.1</v>
      </c>
      <c r="K2" s="36">
        <v>6622.0</v>
      </c>
      <c r="L2" s="35">
        <v>285000.0</v>
      </c>
      <c r="M2" s="35" t="s">
        <v>203</v>
      </c>
      <c r="N2" s="35">
        <v>1600000.0</v>
      </c>
      <c r="O2" s="35">
        <v>13.0</v>
      </c>
      <c r="P2" s="35">
        <v>5.6</v>
      </c>
      <c r="Q2" s="35" t="s">
        <v>23</v>
      </c>
      <c r="R2" s="37" t="s">
        <v>29</v>
      </c>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31"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3" t="s">
        <v>17</v>
      </c>
    </row>
    <row r="2">
      <c r="A2" s="34">
        <v>835.0</v>
      </c>
      <c r="B2" s="35" t="s">
        <v>1123</v>
      </c>
      <c r="C2" s="35" t="s">
        <v>56</v>
      </c>
      <c r="D2" s="35" t="s">
        <v>20</v>
      </c>
      <c r="E2" s="35" t="s">
        <v>57</v>
      </c>
      <c r="F2" s="35" t="s">
        <v>545</v>
      </c>
      <c r="G2" s="35">
        <v>5.9</v>
      </c>
      <c r="H2" s="35">
        <v>297.0</v>
      </c>
      <c r="I2" s="35">
        <v>3753.0</v>
      </c>
      <c r="J2" s="35">
        <v>1.2</v>
      </c>
      <c r="K2" s="35">
        <v>934.0</v>
      </c>
      <c r="L2" s="35">
        <v>64000.0</v>
      </c>
      <c r="M2" s="35" t="s">
        <v>203</v>
      </c>
      <c r="N2" s="35">
        <v>987000.0</v>
      </c>
      <c r="O2" s="35">
        <v>4.0</v>
      </c>
      <c r="P2" s="35">
        <v>0.6</v>
      </c>
      <c r="Q2" s="35" t="s">
        <v>23</v>
      </c>
      <c r="R2" s="37" t="s">
        <v>29</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7.25"/>
    <col customWidth="1" min="2" max="2" width="39.63"/>
    <col customWidth="1" min="3" max="3" width="22.0"/>
    <col customWidth="1" min="4" max="4" width="27.13"/>
    <col customWidth="1" min="5" max="5" width="34.63"/>
    <col customWidth="1" min="6" max="6" width="38.63"/>
    <col customWidth="1" min="7" max="7" width="28.25"/>
    <col customWidth="1" min="8" max="8" width="92.13"/>
  </cols>
  <sheetData>
    <row r="1" ht="15.75" customHeight="1"/>
    <row r="2" ht="15.75" customHeight="1"/>
    <row r="3" ht="15.75" customHeight="1">
      <c r="B3" s="38" t="s">
        <v>1316</v>
      </c>
      <c r="C3" s="39" t="s">
        <v>1317</v>
      </c>
    </row>
    <row r="4" ht="15.75" customHeight="1">
      <c r="B4" s="40" t="s">
        <v>1318</v>
      </c>
      <c r="C4" s="41" t="s">
        <v>1319</v>
      </c>
    </row>
    <row r="5" ht="15.75" customHeight="1"/>
    <row r="6" ht="15.75" customHeight="1">
      <c r="B6" s="38" t="s">
        <v>1320</v>
      </c>
      <c r="C6" s="42">
        <v>45405.0</v>
      </c>
    </row>
    <row r="7" ht="15.75" customHeight="1">
      <c r="B7" s="40" t="s">
        <v>1321</v>
      </c>
      <c r="C7" s="43">
        <v>45435.0</v>
      </c>
      <c r="D7" s="44" t="s">
        <v>1322</v>
      </c>
    </row>
    <row r="8" ht="15.75" customHeight="1"/>
    <row r="9" ht="15.75" customHeight="1"/>
    <row r="10" ht="15.75" customHeight="1">
      <c r="A10" s="45" t="s">
        <v>1323</v>
      </c>
      <c r="B10" s="45" t="s">
        <v>1324</v>
      </c>
      <c r="C10" s="45" t="s">
        <v>1325</v>
      </c>
      <c r="D10" s="45" t="s">
        <v>1326</v>
      </c>
      <c r="E10" s="45" t="s">
        <v>1327</v>
      </c>
      <c r="F10" s="45" t="s">
        <v>1328</v>
      </c>
      <c r="G10" s="45" t="s">
        <v>1329</v>
      </c>
      <c r="H10" s="45" t="s">
        <v>1330</v>
      </c>
    </row>
    <row r="11" ht="15.75" customHeight="1">
      <c r="A11" s="45"/>
      <c r="B11" s="45"/>
      <c r="C11" s="45" t="s">
        <v>1331</v>
      </c>
      <c r="D11" s="45"/>
      <c r="E11" s="45" t="s">
        <v>1332</v>
      </c>
      <c r="F11" s="45" t="s">
        <v>1333</v>
      </c>
      <c r="G11" s="45" t="s">
        <v>1334</v>
      </c>
      <c r="H11" s="45" t="s">
        <v>1335</v>
      </c>
    </row>
    <row r="12" ht="15.75" customHeight="1">
      <c r="A12" s="45"/>
      <c r="B12" s="45"/>
      <c r="C12" s="45"/>
      <c r="D12" s="45"/>
      <c r="E12" s="45" t="s">
        <v>1336</v>
      </c>
      <c r="F12" s="45"/>
      <c r="G12" s="45" t="s">
        <v>1337</v>
      </c>
      <c r="H12" s="45"/>
    </row>
    <row r="13" ht="15.75" customHeight="1"/>
    <row r="14" ht="15.75" customHeight="1">
      <c r="B14" s="46" t="s">
        <v>1338</v>
      </c>
      <c r="C14" s="47" t="s">
        <v>1339</v>
      </c>
      <c r="D14" s="47" t="s">
        <v>1340</v>
      </c>
      <c r="E14" s="47" t="s">
        <v>1341</v>
      </c>
      <c r="F14" s="47" t="s">
        <v>1342</v>
      </c>
      <c r="G14" s="48" t="s">
        <v>1343</v>
      </c>
      <c r="H14" s="49" t="s">
        <v>1344</v>
      </c>
    </row>
    <row r="15" ht="33.0" customHeight="1">
      <c r="B15" s="50" t="s">
        <v>0</v>
      </c>
      <c r="C15" s="51" t="s">
        <v>1345</v>
      </c>
      <c r="D15" s="51" t="s">
        <v>1346</v>
      </c>
      <c r="E15" s="51" t="s">
        <v>1347</v>
      </c>
      <c r="F15" s="51" t="s">
        <v>1348</v>
      </c>
      <c r="G15" s="51" t="s">
        <v>1349</v>
      </c>
      <c r="H15" s="52"/>
    </row>
    <row r="16" ht="33.0" customHeight="1">
      <c r="B16" s="53" t="s">
        <v>1</v>
      </c>
      <c r="C16" s="54" t="s">
        <v>1350</v>
      </c>
      <c r="D16" s="54" t="s">
        <v>1351</v>
      </c>
      <c r="E16" s="54" t="s">
        <v>1352</v>
      </c>
      <c r="F16" s="54" t="s">
        <v>1348</v>
      </c>
      <c r="G16" s="54" t="s">
        <v>1353</v>
      </c>
      <c r="H16" s="55"/>
    </row>
    <row r="17" ht="33.0" customHeight="1">
      <c r="B17" s="53" t="s">
        <v>2</v>
      </c>
      <c r="C17" s="54" t="s">
        <v>1350</v>
      </c>
      <c r="D17" s="54" t="s">
        <v>1354</v>
      </c>
      <c r="E17" s="54" t="s">
        <v>1352</v>
      </c>
      <c r="F17" s="54" t="s">
        <v>1348</v>
      </c>
      <c r="G17" s="54" t="s">
        <v>1355</v>
      </c>
      <c r="H17" s="55"/>
    </row>
    <row r="18" ht="33.0" customHeight="1">
      <c r="B18" s="53" t="s">
        <v>3</v>
      </c>
      <c r="C18" s="54" t="s">
        <v>1350</v>
      </c>
      <c r="D18" s="54" t="s">
        <v>1356</v>
      </c>
      <c r="E18" s="54" t="s">
        <v>1352</v>
      </c>
      <c r="F18" s="54" t="s">
        <v>1348</v>
      </c>
      <c r="G18" s="54" t="s">
        <v>1357</v>
      </c>
      <c r="H18" s="55" t="s">
        <v>1358</v>
      </c>
    </row>
    <row r="19" ht="33.0" customHeight="1">
      <c r="B19" s="53" t="s">
        <v>4</v>
      </c>
      <c r="C19" s="56" t="s">
        <v>1350</v>
      </c>
      <c r="D19" s="54" t="s">
        <v>1359</v>
      </c>
      <c r="E19" s="54" t="s">
        <v>1352</v>
      </c>
      <c r="F19" s="54" t="s">
        <v>1348</v>
      </c>
      <c r="G19" s="54" t="s">
        <v>1360</v>
      </c>
      <c r="H19" s="55"/>
    </row>
    <row r="20" ht="33.0" customHeight="1">
      <c r="B20" s="53" t="s">
        <v>5</v>
      </c>
      <c r="C20" s="56" t="s">
        <v>1350</v>
      </c>
      <c r="D20" s="54" t="s">
        <v>1361</v>
      </c>
      <c r="E20" s="54" t="s">
        <v>1352</v>
      </c>
      <c r="F20" s="54" t="s">
        <v>1348</v>
      </c>
      <c r="G20" s="54" t="s">
        <v>1360</v>
      </c>
      <c r="H20" s="55"/>
    </row>
    <row r="21" ht="33.0" customHeight="1">
      <c r="B21" s="53" t="s">
        <v>6</v>
      </c>
      <c r="C21" s="56" t="s">
        <v>1362</v>
      </c>
      <c r="D21" s="54" t="s">
        <v>1363</v>
      </c>
      <c r="E21" s="54" t="s">
        <v>1364</v>
      </c>
      <c r="F21" s="54" t="s">
        <v>1348</v>
      </c>
      <c r="G21" s="54" t="s">
        <v>1365</v>
      </c>
      <c r="H21" s="55"/>
    </row>
    <row r="22" ht="33.0" customHeight="1">
      <c r="B22" s="53" t="s">
        <v>7</v>
      </c>
      <c r="C22" s="56" t="s">
        <v>1345</v>
      </c>
      <c r="D22" s="54" t="s">
        <v>1366</v>
      </c>
      <c r="E22" s="54" t="s">
        <v>1364</v>
      </c>
      <c r="F22" s="54" t="s">
        <v>1348</v>
      </c>
      <c r="G22" s="54" t="s">
        <v>1365</v>
      </c>
      <c r="H22" s="55"/>
    </row>
    <row r="23" ht="33.0" customHeight="1">
      <c r="B23" s="53" t="s">
        <v>8</v>
      </c>
      <c r="C23" s="56" t="s">
        <v>1345</v>
      </c>
      <c r="D23" s="54" t="s">
        <v>1367</v>
      </c>
      <c r="E23" s="54" t="s">
        <v>1364</v>
      </c>
      <c r="F23" s="54" t="s">
        <v>1348</v>
      </c>
      <c r="G23" s="54" t="s">
        <v>1365</v>
      </c>
      <c r="H23" s="55"/>
    </row>
    <row r="24" ht="33.0" customHeight="1">
      <c r="B24" s="53" t="s">
        <v>9</v>
      </c>
      <c r="C24" s="56" t="s">
        <v>1362</v>
      </c>
      <c r="D24" s="54" t="s">
        <v>1368</v>
      </c>
      <c r="E24" s="54" t="s">
        <v>1364</v>
      </c>
      <c r="F24" s="54" t="s">
        <v>1348</v>
      </c>
      <c r="G24" s="54" t="s">
        <v>1365</v>
      </c>
      <c r="H24" s="55"/>
    </row>
    <row r="25" ht="33.0" customHeight="1">
      <c r="B25" s="53" t="s">
        <v>10</v>
      </c>
      <c r="C25" s="56" t="s">
        <v>1362</v>
      </c>
      <c r="D25" s="54" t="s">
        <v>1369</v>
      </c>
      <c r="E25" s="54" t="s">
        <v>1364</v>
      </c>
      <c r="F25" s="54" t="s">
        <v>1348</v>
      </c>
      <c r="G25" s="54" t="s">
        <v>1365</v>
      </c>
      <c r="H25" s="55"/>
    </row>
    <row r="26" ht="33.0" customHeight="1">
      <c r="B26" s="53" t="s">
        <v>11</v>
      </c>
      <c r="C26" s="56" t="s">
        <v>1345</v>
      </c>
      <c r="D26" s="54" t="s">
        <v>1370</v>
      </c>
      <c r="E26" s="54" t="s">
        <v>1364</v>
      </c>
      <c r="F26" s="54" t="s">
        <v>1348</v>
      </c>
      <c r="G26" s="54" t="s">
        <v>1365</v>
      </c>
      <c r="H26" s="55"/>
    </row>
    <row r="27" ht="33.0" customHeight="1">
      <c r="B27" s="53" t="s">
        <v>13</v>
      </c>
      <c r="C27" s="56" t="s">
        <v>1345</v>
      </c>
      <c r="D27" s="54" t="s">
        <v>1371</v>
      </c>
      <c r="E27" s="54" t="s">
        <v>1364</v>
      </c>
      <c r="F27" s="54" t="s">
        <v>1348</v>
      </c>
      <c r="G27" s="54" t="s">
        <v>1365</v>
      </c>
      <c r="H27" s="55"/>
    </row>
    <row r="28" ht="33.0" customHeight="1">
      <c r="B28" s="53" t="s">
        <v>14</v>
      </c>
      <c r="C28" s="54" t="s">
        <v>1345</v>
      </c>
      <c r="D28" s="54" t="s">
        <v>1372</v>
      </c>
      <c r="E28" s="54" t="s">
        <v>1364</v>
      </c>
      <c r="F28" s="54" t="s">
        <v>1348</v>
      </c>
      <c r="G28" s="57" t="s">
        <v>1365</v>
      </c>
      <c r="H28" s="55"/>
    </row>
    <row r="29" ht="33.0" customHeight="1">
      <c r="B29" s="53" t="s">
        <v>15</v>
      </c>
      <c r="C29" s="54" t="s">
        <v>1362</v>
      </c>
      <c r="D29" s="54" t="s">
        <v>1373</v>
      </c>
      <c r="E29" s="54" t="s">
        <v>1364</v>
      </c>
      <c r="F29" s="54" t="s">
        <v>1348</v>
      </c>
      <c r="G29" s="54" t="s">
        <v>1365</v>
      </c>
      <c r="H29" s="55"/>
    </row>
    <row r="30" ht="33.0" customHeight="1">
      <c r="B30" s="53" t="s">
        <v>16</v>
      </c>
      <c r="C30" s="54" t="s">
        <v>1350</v>
      </c>
      <c r="D30" s="54" t="s">
        <v>1374</v>
      </c>
      <c r="E30" s="54" t="s">
        <v>1352</v>
      </c>
      <c r="F30" s="54" t="s">
        <v>1348</v>
      </c>
      <c r="G30" s="54" t="s">
        <v>1375</v>
      </c>
      <c r="H30" s="55" t="s">
        <v>1376</v>
      </c>
    </row>
    <row r="31" ht="33.0" customHeight="1">
      <c r="B31" s="58" t="s">
        <v>17</v>
      </c>
      <c r="C31" s="59" t="s">
        <v>1350</v>
      </c>
      <c r="D31" s="59" t="s">
        <v>1377</v>
      </c>
      <c r="E31" s="59" t="s">
        <v>1352</v>
      </c>
      <c r="F31" s="59" t="s">
        <v>1348</v>
      </c>
      <c r="G31" s="59" t="s">
        <v>1375</v>
      </c>
      <c r="H31" s="60" t="s">
        <v>1376</v>
      </c>
    </row>
    <row r="32" ht="15.75" customHeight="1"/>
    <row r="33" ht="15.75" customHeight="1"/>
    <row r="34" ht="15.75" customHeight="1"/>
    <row r="35" ht="15.75" customHeight="1">
      <c r="B35" s="4" t="s">
        <v>33</v>
      </c>
    </row>
    <row r="36" ht="51.75" customHeight="1">
      <c r="B36" s="61" t="s">
        <v>1378</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orientation="portrait"/>
  <drawing r:id="rId1"/>
</worksheet>
</file>