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4040" windowHeight="7665" tabRatio="883"/>
  </bookViews>
  <sheets>
    <sheet name="Campoverde Wilmer " sheetId="2" r:id="rId1"/>
    <sheet name="Eche Juan" sheetId="31" r:id="rId2"/>
    <sheet name="Jose Plaza" sheetId="51" r:id="rId3"/>
    <sheet name=" Hidalgo Martin" sheetId="18" r:id="rId4"/>
    <sheet name=" Marchan Luis" sheetId="22" r:id="rId5"/>
    <sheet name="Clavijo Roner " sheetId="21" r:id="rId6"/>
    <sheet name="Medina Joe Dan " sheetId="26" r:id="rId7"/>
    <sheet name="Eder Sernaque" sheetId="34" r:id="rId8"/>
    <sheet name="José Juarez" sheetId="42" r:id="rId9"/>
    <sheet name="Lester Sunción" sheetId="43" r:id="rId10"/>
    <sheet name="Jaime Garcia" sheetId="46" r:id="rId11"/>
    <sheet name="Santiago Peña" sheetId="47" r:id="rId12"/>
    <sheet name="Nexar Garcia" sheetId="50" r:id="rId13"/>
    <sheet name=" Timana Cristhian" sheetId="11" r:id="rId14"/>
    <sheet name="Jacinto Guillermo " sheetId="17" r:id="rId15"/>
    <sheet name="Valladares Kevin " sheetId="23" r:id="rId16"/>
    <sheet name="Saldarriaga Miguel " sheetId="28" r:id="rId17"/>
    <sheet name=" Rodriguez Pedro" sheetId="29" r:id="rId18"/>
    <sheet name="Carlos Jacinto" sheetId="35" r:id="rId19"/>
    <sheet name="Antony Acha" sheetId="44" r:id="rId20"/>
    <sheet name="Joel Llacsahuanga" sheetId="49" r:id="rId21"/>
    <sheet name="Carlos Avila" sheetId="52" r:id="rId22"/>
    <sheet name="Querevalu Jimmy " sheetId="27" r:id="rId23"/>
  </sheets>
  <calcPr calcId="145621"/>
</workbook>
</file>

<file path=xl/calcChain.xml><?xml version="1.0" encoding="utf-8"?>
<calcChain xmlns="http://schemas.openxmlformats.org/spreadsheetml/2006/main">
  <c r="F38" i="52" l="1"/>
  <c r="G38" i="52" s="1"/>
  <c r="K55" i="52"/>
  <c r="K54" i="52"/>
  <c r="K53" i="52"/>
  <c r="K52" i="52"/>
  <c r="K51" i="52"/>
  <c r="L50" i="52"/>
  <c r="L49" i="52"/>
  <c r="N49" i="52" s="1"/>
  <c r="N48" i="52"/>
  <c r="N50" i="52" s="1"/>
  <c r="L48" i="52"/>
  <c r="E46" i="52"/>
  <c r="G45" i="52"/>
  <c r="F45" i="52"/>
  <c r="G44" i="52"/>
  <c r="H44" i="52" s="1"/>
  <c r="F44" i="52"/>
  <c r="G43" i="52"/>
  <c r="F43" i="52"/>
  <c r="G42" i="52"/>
  <c r="H42" i="52" s="1"/>
  <c r="F42" i="52"/>
  <c r="G41" i="52"/>
  <c r="F41" i="52"/>
  <c r="K40" i="52"/>
  <c r="F40" i="52"/>
  <c r="G40" i="52" s="1"/>
  <c r="H40" i="52" s="1"/>
  <c r="I40" i="52" s="1"/>
  <c r="K39" i="52"/>
  <c r="F39" i="52"/>
  <c r="G39" i="52" s="1"/>
  <c r="K38" i="52"/>
  <c r="K37" i="52"/>
  <c r="F37" i="52"/>
  <c r="G37" i="52" s="1"/>
  <c r="K36" i="52"/>
  <c r="F36" i="52"/>
  <c r="G36" i="52" s="1"/>
  <c r="H36" i="52" s="1"/>
  <c r="I36" i="52" s="1"/>
  <c r="K35" i="52"/>
  <c r="K34" i="52"/>
  <c r="K33" i="52"/>
  <c r="K32" i="52"/>
  <c r="K31" i="52"/>
  <c r="K30" i="52"/>
  <c r="K29" i="52"/>
  <c r="K28" i="52"/>
  <c r="K27" i="52"/>
  <c r="K26" i="52"/>
  <c r="K25" i="52"/>
  <c r="K24" i="52"/>
  <c r="K23" i="52"/>
  <c r="K22" i="52"/>
  <c r="K21" i="52"/>
  <c r="K20" i="52"/>
  <c r="K19" i="52"/>
  <c r="K18" i="52"/>
  <c r="K17" i="52"/>
  <c r="K16" i="52"/>
  <c r="K15" i="52"/>
  <c r="H38" i="52" l="1"/>
  <c r="I38" i="52" s="1"/>
  <c r="K46" i="52"/>
  <c r="I45" i="52"/>
  <c r="H39" i="52"/>
  <c r="I39" i="52" s="1"/>
  <c r="H56" i="52"/>
  <c r="H58" i="52" s="1"/>
  <c r="H37" i="52"/>
  <c r="I37" i="52" s="1"/>
  <c r="H41" i="52"/>
  <c r="I41" i="52" s="1"/>
  <c r="H43" i="52"/>
  <c r="I43" i="52" s="1"/>
  <c r="H45" i="52"/>
  <c r="I42" i="52"/>
  <c r="I44" i="52"/>
  <c r="K56" i="51"/>
  <c r="K55" i="51"/>
  <c r="K54" i="51"/>
  <c r="K53" i="51"/>
  <c r="K52" i="51"/>
  <c r="N50" i="51"/>
  <c r="L50" i="51"/>
  <c r="N49" i="51"/>
  <c r="L48" i="51"/>
  <c r="N48" i="51" s="1"/>
  <c r="N51" i="51" s="1"/>
  <c r="E46" i="51"/>
  <c r="K45" i="51"/>
  <c r="G45" i="51"/>
  <c r="H45" i="51" s="1"/>
  <c r="I45" i="51" s="1"/>
  <c r="F45" i="51"/>
  <c r="K44" i="51"/>
  <c r="F44" i="51"/>
  <c r="G44" i="51" s="1"/>
  <c r="K43" i="51"/>
  <c r="G43" i="51"/>
  <c r="F43" i="51"/>
  <c r="K42" i="51"/>
  <c r="F42" i="51"/>
  <c r="G42" i="51" s="1"/>
  <c r="K41" i="51"/>
  <c r="G41" i="51"/>
  <c r="H41" i="51" s="1"/>
  <c r="I41" i="51" s="1"/>
  <c r="F41" i="51"/>
  <c r="K40" i="51"/>
  <c r="K39" i="51"/>
  <c r="F39" i="51"/>
  <c r="G39" i="51" s="1"/>
  <c r="K38" i="51"/>
  <c r="F38" i="51"/>
  <c r="G38" i="51" s="1"/>
  <c r="K37" i="51"/>
  <c r="G37" i="51"/>
  <c r="H37" i="51" s="1"/>
  <c r="I37" i="51" s="1"/>
  <c r="F37" i="51"/>
  <c r="K36" i="51"/>
  <c r="F36" i="51"/>
  <c r="G36" i="51" s="1"/>
  <c r="K35" i="51"/>
  <c r="F35" i="51"/>
  <c r="G35" i="51" s="1"/>
  <c r="K34" i="51"/>
  <c r="F34" i="51"/>
  <c r="G34" i="51" s="1"/>
  <c r="K33" i="51"/>
  <c r="F33" i="51"/>
  <c r="G33" i="51" s="1"/>
  <c r="H33" i="51" s="1"/>
  <c r="I33" i="51" s="1"/>
  <c r="K32" i="51"/>
  <c r="F32" i="51"/>
  <c r="G32" i="51" s="1"/>
  <c r="K31" i="51"/>
  <c r="K30" i="51"/>
  <c r="K29" i="51"/>
  <c r="K28" i="51"/>
  <c r="K27" i="51"/>
  <c r="K26" i="51"/>
  <c r="K25" i="51"/>
  <c r="K24" i="51"/>
  <c r="K23" i="51"/>
  <c r="K22" i="51"/>
  <c r="K21" i="51"/>
  <c r="K20" i="51"/>
  <c r="K19" i="51"/>
  <c r="K18" i="51"/>
  <c r="K17" i="51"/>
  <c r="K16" i="51"/>
  <c r="K15" i="51"/>
  <c r="I56" i="52" l="1"/>
  <c r="I58" i="52" s="1"/>
  <c r="I46" i="52" s="1"/>
  <c r="H46" i="52"/>
  <c r="K46" i="51"/>
  <c r="H34" i="51"/>
  <c r="I34" i="51" s="1"/>
  <c r="H42" i="51"/>
  <c r="I42" i="51" s="1"/>
  <c r="H36" i="51"/>
  <c r="I36" i="51" s="1"/>
  <c r="I39" i="51"/>
  <c r="H44" i="51"/>
  <c r="I44" i="51" s="1"/>
  <c r="H38" i="51"/>
  <c r="I38" i="51" s="1"/>
  <c r="H32" i="51"/>
  <c r="I32" i="51" s="1"/>
  <c r="H35" i="51"/>
  <c r="I35" i="51" s="1"/>
  <c r="H39" i="51"/>
  <c r="H43" i="51"/>
  <c r="I43" i="51" s="1"/>
  <c r="H57" i="51" l="1"/>
  <c r="H59" i="51" s="1"/>
  <c r="H46" i="51" s="1"/>
  <c r="I57" i="51"/>
  <c r="I59" i="51" s="1"/>
  <c r="I46" i="51" s="1"/>
  <c r="F21" i="50" l="1"/>
  <c r="G21" i="50" s="1"/>
  <c r="H21" i="50" s="1"/>
  <c r="F20" i="50"/>
  <c r="G20" i="50" s="1"/>
  <c r="H20" i="50" s="1"/>
  <c r="F18" i="50"/>
  <c r="G18" i="50" s="1"/>
  <c r="H18" i="50" s="1"/>
  <c r="F17" i="50"/>
  <c r="G17" i="50" s="1"/>
  <c r="H17" i="50" s="1"/>
  <c r="F15" i="50"/>
  <c r="G15" i="50" s="1"/>
  <c r="H15" i="50" s="1"/>
  <c r="K55" i="50"/>
  <c r="F55" i="50"/>
  <c r="G55" i="50" s="1"/>
  <c r="K54" i="50"/>
  <c r="F54" i="50"/>
  <c r="G54" i="50" s="1"/>
  <c r="K53" i="50"/>
  <c r="F53" i="50"/>
  <c r="G53" i="50" s="1"/>
  <c r="H53" i="50" s="1"/>
  <c r="K52" i="50"/>
  <c r="F52" i="50"/>
  <c r="G52" i="50" s="1"/>
  <c r="H52" i="50" s="1"/>
  <c r="I52" i="50" s="1"/>
  <c r="K51" i="50"/>
  <c r="N48" i="50"/>
  <c r="L48" i="50"/>
  <c r="E46" i="50"/>
  <c r="K45" i="50"/>
  <c r="F45" i="50"/>
  <c r="G45" i="50" s="1"/>
  <c r="H45" i="50" s="1"/>
  <c r="I45" i="50" s="1"/>
  <c r="K44" i="50"/>
  <c r="F44" i="50"/>
  <c r="G44" i="50" s="1"/>
  <c r="K43" i="50"/>
  <c r="F43" i="50"/>
  <c r="G43" i="50" s="1"/>
  <c r="K42" i="50"/>
  <c r="G42" i="50"/>
  <c r="H42" i="50" s="1"/>
  <c r="F42" i="50"/>
  <c r="K41" i="50"/>
  <c r="G41" i="50"/>
  <c r="H41" i="50" s="1"/>
  <c r="I41" i="50" s="1"/>
  <c r="F41" i="50"/>
  <c r="K40" i="50"/>
  <c r="F40" i="50"/>
  <c r="G40" i="50" s="1"/>
  <c r="K39" i="50"/>
  <c r="F39" i="50"/>
  <c r="G39" i="50" s="1"/>
  <c r="K38" i="50"/>
  <c r="F38" i="50"/>
  <c r="G38" i="50" s="1"/>
  <c r="K37" i="50"/>
  <c r="K36" i="50"/>
  <c r="F36" i="50"/>
  <c r="G36" i="50" s="1"/>
  <c r="K35" i="50"/>
  <c r="F35" i="50"/>
  <c r="G35" i="50" s="1"/>
  <c r="K34" i="50"/>
  <c r="F34" i="50"/>
  <c r="G34" i="50" s="1"/>
  <c r="H34" i="50" s="1"/>
  <c r="K33" i="50"/>
  <c r="F33" i="50"/>
  <c r="G33" i="50" s="1"/>
  <c r="H33" i="50" s="1"/>
  <c r="I33" i="50" s="1"/>
  <c r="K32" i="50"/>
  <c r="F32" i="50"/>
  <c r="G32" i="50" s="1"/>
  <c r="K31" i="50"/>
  <c r="F31" i="50"/>
  <c r="G31" i="50" s="1"/>
  <c r="K30" i="50"/>
  <c r="K29" i="50"/>
  <c r="F29" i="50"/>
  <c r="G29" i="50" s="1"/>
  <c r="K28" i="50"/>
  <c r="F28" i="50"/>
  <c r="G28" i="50" s="1"/>
  <c r="K27" i="50"/>
  <c r="F27" i="50"/>
  <c r="G27" i="50" s="1"/>
  <c r="K26" i="50"/>
  <c r="F26" i="50"/>
  <c r="G26" i="50" s="1"/>
  <c r="K25" i="50"/>
  <c r="F25" i="50"/>
  <c r="G25" i="50" s="1"/>
  <c r="K24" i="50"/>
  <c r="F24" i="50"/>
  <c r="G24" i="50" s="1"/>
  <c r="K23" i="50"/>
  <c r="K22" i="50"/>
  <c r="F22" i="50"/>
  <c r="G22" i="50" s="1"/>
  <c r="H22" i="50" s="1"/>
  <c r="K21" i="50"/>
  <c r="K20" i="50"/>
  <c r="K19" i="50"/>
  <c r="K18" i="50"/>
  <c r="K17" i="50"/>
  <c r="K16" i="50"/>
  <c r="K15" i="50"/>
  <c r="F21" i="18"/>
  <c r="G21" i="18" s="1"/>
  <c r="F20" i="18"/>
  <c r="G20" i="18" s="1"/>
  <c r="F19" i="18"/>
  <c r="G19" i="18" s="1"/>
  <c r="F19" i="2"/>
  <c r="G19" i="2" s="1"/>
  <c r="F18" i="2"/>
  <c r="G18" i="2" s="1"/>
  <c r="F17" i="2"/>
  <c r="G17" i="2" s="1"/>
  <c r="F16" i="2"/>
  <c r="G16" i="2" s="1"/>
  <c r="F15" i="2"/>
  <c r="G15" i="2" s="1"/>
  <c r="I53" i="50" l="1"/>
  <c r="K46" i="50"/>
  <c r="I15" i="50"/>
  <c r="I17" i="50"/>
  <c r="I18" i="50"/>
  <c r="I20" i="50"/>
  <c r="I21" i="50"/>
  <c r="H29" i="50"/>
  <c r="I29" i="50" s="1"/>
  <c r="H35" i="50"/>
  <c r="I35" i="50" s="1"/>
  <c r="I44" i="50"/>
  <c r="H44" i="50"/>
  <c r="H24" i="50"/>
  <c r="I24" i="50" s="1"/>
  <c r="H31" i="50"/>
  <c r="I31" i="50" s="1"/>
  <c r="H40" i="50"/>
  <c r="I40" i="50" s="1"/>
  <c r="H36" i="50"/>
  <c r="I36" i="50" s="1"/>
  <c r="I43" i="50"/>
  <c r="H43" i="50"/>
  <c r="H55" i="50"/>
  <c r="I55" i="50" s="1"/>
  <c r="H27" i="50"/>
  <c r="I27" i="50" s="1"/>
  <c r="H28" i="50"/>
  <c r="I28" i="50" s="1"/>
  <c r="H25" i="50"/>
  <c r="I25" i="50" s="1"/>
  <c r="H32" i="50"/>
  <c r="I32" i="50" s="1"/>
  <c r="H39" i="50"/>
  <c r="I39" i="50" s="1"/>
  <c r="H26" i="50"/>
  <c r="I26" i="50" s="1"/>
  <c r="H38" i="50"/>
  <c r="I38" i="50" s="1"/>
  <c r="I22" i="50"/>
  <c r="I34" i="50"/>
  <c r="I42" i="50"/>
  <c r="H54" i="50"/>
  <c r="I54" i="50" s="1"/>
  <c r="H21" i="18"/>
  <c r="I21" i="18" s="1"/>
  <c r="H19" i="18"/>
  <c r="I19" i="18" s="1"/>
  <c r="H20" i="18"/>
  <c r="I20" i="18" s="1"/>
  <c r="H16" i="2"/>
  <c r="I16" i="2" s="1"/>
  <c r="H17" i="2"/>
  <c r="I17" i="2" s="1"/>
  <c r="H18" i="2"/>
  <c r="I18" i="2" s="1"/>
  <c r="H15" i="2"/>
  <c r="I15" i="2" s="1"/>
  <c r="H19" i="2"/>
  <c r="I19" i="2" s="1"/>
  <c r="F55" i="27"/>
  <c r="G55" i="27" s="1"/>
  <c r="H55" i="27" s="1"/>
  <c r="I55" i="27" s="1"/>
  <c r="F54" i="27"/>
  <c r="G54" i="27" s="1"/>
  <c r="F53" i="27"/>
  <c r="G53" i="27" s="1"/>
  <c r="F52" i="27"/>
  <c r="G52" i="27" s="1"/>
  <c r="F51" i="27"/>
  <c r="G51" i="27" s="1"/>
  <c r="F55" i="49"/>
  <c r="G55" i="49" s="1"/>
  <c r="F54" i="49"/>
  <c r="G54" i="49" s="1"/>
  <c r="F52" i="49"/>
  <c r="G52" i="49" s="1"/>
  <c r="F51" i="49"/>
  <c r="G51" i="49" s="1"/>
  <c r="F54" i="44"/>
  <c r="G54" i="44" s="1"/>
  <c r="H54" i="44" s="1"/>
  <c r="I54" i="44" s="1"/>
  <c r="F53" i="44"/>
  <c r="G53" i="44" s="1"/>
  <c r="G52" i="44"/>
  <c r="F52" i="44"/>
  <c r="F51" i="44"/>
  <c r="G51" i="44" s="1"/>
  <c r="F54" i="35"/>
  <c r="G54" i="35" s="1"/>
  <c r="F53" i="35"/>
  <c r="G53" i="35" s="1"/>
  <c r="F52" i="35"/>
  <c r="G52" i="35" s="1"/>
  <c r="F51" i="35"/>
  <c r="G51" i="35" s="1"/>
  <c r="F54" i="29"/>
  <c r="G54" i="29" s="1"/>
  <c r="F53" i="29"/>
  <c r="G53" i="29" s="1"/>
  <c r="F52" i="29"/>
  <c r="G52" i="29" s="1"/>
  <c r="F51" i="29"/>
  <c r="G51" i="29" s="1"/>
  <c r="F57" i="28"/>
  <c r="G57" i="28" s="1"/>
  <c r="F56" i="28"/>
  <c r="G56" i="28" s="1"/>
  <c r="F55" i="28"/>
  <c r="G55" i="28" s="1"/>
  <c r="F54" i="28"/>
  <c r="G54" i="28" s="1"/>
  <c r="F53" i="28"/>
  <c r="G53" i="28" s="1"/>
  <c r="F52" i="23"/>
  <c r="G52" i="23" s="1"/>
  <c r="F51" i="23"/>
  <c r="G51" i="23" s="1"/>
  <c r="F50" i="23"/>
  <c r="G50" i="23" s="1"/>
  <c r="F55" i="17"/>
  <c r="G55" i="17" s="1"/>
  <c r="F54" i="17"/>
  <c r="G54" i="17" s="1"/>
  <c r="F52" i="17"/>
  <c r="G52" i="17" s="1"/>
  <c r="F51" i="17"/>
  <c r="G51" i="17" s="1"/>
  <c r="F55" i="11"/>
  <c r="G55" i="11" s="1"/>
  <c r="G54" i="11"/>
  <c r="F54" i="11"/>
  <c r="F53" i="11"/>
  <c r="G53" i="11" s="1"/>
  <c r="F51" i="11"/>
  <c r="G51" i="11" s="1"/>
  <c r="F55" i="47"/>
  <c r="G55" i="47" s="1"/>
  <c r="H55" i="47" s="1"/>
  <c r="I55" i="47" s="1"/>
  <c r="F54" i="47"/>
  <c r="G54" i="47" s="1"/>
  <c r="F53" i="47"/>
  <c r="G53" i="47" s="1"/>
  <c r="F52" i="47"/>
  <c r="G52" i="47" s="1"/>
  <c r="F51" i="47"/>
  <c r="G51" i="47" s="1"/>
  <c r="F55" i="46"/>
  <c r="G55" i="46" s="1"/>
  <c r="F54" i="46"/>
  <c r="G54" i="46" s="1"/>
  <c r="F53" i="46"/>
  <c r="G53" i="46" s="1"/>
  <c r="F57" i="43"/>
  <c r="G57" i="43" s="1"/>
  <c r="F56" i="43"/>
  <c r="G56" i="43" s="1"/>
  <c r="F55" i="43"/>
  <c r="G55" i="43" s="1"/>
  <c r="F54" i="43"/>
  <c r="G54" i="43" s="1"/>
  <c r="F55" i="42"/>
  <c r="G55" i="42" s="1"/>
  <c r="F53" i="42"/>
  <c r="G53" i="42" s="1"/>
  <c r="F52" i="42"/>
  <c r="G52" i="42" s="1"/>
  <c r="F51" i="42"/>
  <c r="G51" i="42" s="1"/>
  <c r="F55" i="34"/>
  <c r="G55" i="34" s="1"/>
  <c r="F54" i="34"/>
  <c r="G54" i="34" s="1"/>
  <c r="F53" i="34"/>
  <c r="G53" i="34" s="1"/>
  <c r="H53" i="34" s="1"/>
  <c r="I53" i="34" s="1"/>
  <c r="F52" i="34"/>
  <c r="G52" i="34" s="1"/>
  <c r="F51" i="34"/>
  <c r="G51" i="34" s="1"/>
  <c r="F56" i="31"/>
  <c r="G56" i="31" s="1"/>
  <c r="F55" i="31"/>
  <c r="G55" i="31" s="1"/>
  <c r="F53" i="31"/>
  <c r="G53" i="31" s="1"/>
  <c r="F52" i="31"/>
  <c r="G52" i="31" s="1"/>
  <c r="F56" i="26"/>
  <c r="G56" i="26" s="1"/>
  <c r="F55" i="26"/>
  <c r="G55" i="26" s="1"/>
  <c r="F54" i="26"/>
  <c r="G54" i="26" s="1"/>
  <c r="F52" i="26"/>
  <c r="G52" i="26" s="1"/>
  <c r="F55" i="21"/>
  <c r="G55" i="21" s="1"/>
  <c r="F54" i="21"/>
  <c r="G54" i="21" s="1"/>
  <c r="F53" i="21"/>
  <c r="G53" i="21" s="1"/>
  <c r="F54" i="22"/>
  <c r="G54" i="22" s="1"/>
  <c r="F53" i="22"/>
  <c r="G53" i="22" s="1"/>
  <c r="F51" i="22"/>
  <c r="G51" i="22" s="1"/>
  <c r="F50" i="18"/>
  <c r="G50" i="18" s="1"/>
  <c r="F50" i="2"/>
  <c r="G50" i="2" s="1"/>
  <c r="F51" i="2"/>
  <c r="G51" i="2" s="1"/>
  <c r="F52" i="2"/>
  <c r="G52" i="2" s="1"/>
  <c r="F49" i="2"/>
  <c r="G49" i="2" s="1"/>
  <c r="F45" i="34"/>
  <c r="G45" i="34" s="1"/>
  <c r="F44" i="34"/>
  <c r="G44" i="34" s="1"/>
  <c r="F43" i="34"/>
  <c r="G43" i="34" s="1"/>
  <c r="F39" i="34"/>
  <c r="G39" i="34" s="1"/>
  <c r="F38" i="34"/>
  <c r="G38" i="34" s="1"/>
  <c r="F37" i="34"/>
  <c r="G37" i="34" s="1"/>
  <c r="F35" i="34"/>
  <c r="G35" i="34" s="1"/>
  <c r="F34" i="34"/>
  <c r="G34" i="34" s="1"/>
  <c r="F33" i="34"/>
  <c r="G33" i="34" s="1"/>
  <c r="F32" i="34"/>
  <c r="G32" i="34" s="1"/>
  <c r="F31" i="34"/>
  <c r="G31" i="34" s="1"/>
  <c r="F30" i="34"/>
  <c r="G30" i="34" s="1"/>
  <c r="F27" i="34"/>
  <c r="G27" i="34" s="1"/>
  <c r="F26" i="34"/>
  <c r="G26" i="34" s="1"/>
  <c r="F25" i="34"/>
  <c r="G25" i="34" s="1"/>
  <c r="F24" i="34"/>
  <c r="G24" i="34" s="1"/>
  <c r="F23" i="34"/>
  <c r="G23" i="34" s="1"/>
  <c r="F20" i="34"/>
  <c r="G20" i="34" s="1"/>
  <c r="F19" i="34"/>
  <c r="G19" i="34" s="1"/>
  <c r="F18" i="34"/>
  <c r="G18" i="34" s="1"/>
  <c r="F17" i="34"/>
  <c r="G17" i="34" s="1"/>
  <c r="F16" i="34"/>
  <c r="G16" i="34" s="1"/>
  <c r="F45" i="31"/>
  <c r="G45" i="31" s="1"/>
  <c r="H45" i="31" s="1"/>
  <c r="F44" i="31"/>
  <c r="G44" i="31" s="1"/>
  <c r="F43" i="31"/>
  <c r="G43" i="31" s="1"/>
  <c r="F42" i="31"/>
  <c r="G42" i="31" s="1"/>
  <c r="F41" i="31"/>
  <c r="G41" i="31" s="1"/>
  <c r="F40" i="31"/>
  <c r="G40" i="31" s="1"/>
  <c r="F37" i="31"/>
  <c r="G37" i="31" s="1"/>
  <c r="F36" i="31"/>
  <c r="G36" i="31" s="1"/>
  <c r="F35" i="31"/>
  <c r="G35" i="31" s="1"/>
  <c r="F34" i="31"/>
  <c r="G34" i="31" s="1"/>
  <c r="F33" i="31"/>
  <c r="G33" i="31" s="1"/>
  <c r="F32" i="31"/>
  <c r="G32" i="31" s="1"/>
  <c r="F29" i="31"/>
  <c r="G29" i="31" s="1"/>
  <c r="F28" i="31"/>
  <c r="G28" i="31" s="1"/>
  <c r="F27" i="31"/>
  <c r="G27" i="31" s="1"/>
  <c r="F26" i="31"/>
  <c r="G26" i="31" s="1"/>
  <c r="F25" i="31"/>
  <c r="G25" i="31" s="1"/>
  <c r="F24" i="31"/>
  <c r="G24" i="31" s="1"/>
  <c r="F23" i="31"/>
  <c r="G23" i="31" s="1"/>
  <c r="F22" i="31"/>
  <c r="G22" i="31" s="1"/>
  <c r="F21" i="31"/>
  <c r="G21" i="31" s="1"/>
  <c r="F20" i="31"/>
  <c r="G20" i="31" s="1"/>
  <c r="F18" i="31"/>
  <c r="G18" i="31" s="1"/>
  <c r="F17" i="31"/>
  <c r="G17" i="31" s="1"/>
  <c r="F16" i="31"/>
  <c r="G16" i="31" s="1"/>
  <c r="F15" i="31"/>
  <c r="G15" i="31" s="1"/>
  <c r="F45" i="26"/>
  <c r="G45" i="26" s="1"/>
  <c r="G44" i="26"/>
  <c r="H44" i="26" s="1"/>
  <c r="F44" i="26"/>
  <c r="F43" i="26"/>
  <c r="G43" i="26" s="1"/>
  <c r="F32" i="26"/>
  <c r="G32" i="26" s="1"/>
  <c r="F31" i="26"/>
  <c r="G31" i="26" s="1"/>
  <c r="F30" i="26"/>
  <c r="G30" i="26" s="1"/>
  <c r="F29" i="26"/>
  <c r="G29" i="26" s="1"/>
  <c r="F28" i="26"/>
  <c r="G28" i="26" s="1"/>
  <c r="G27" i="26"/>
  <c r="F27" i="26"/>
  <c r="F26" i="26"/>
  <c r="G26" i="26" s="1"/>
  <c r="F24" i="26"/>
  <c r="G24" i="26" s="1"/>
  <c r="G23" i="26"/>
  <c r="F23" i="26"/>
  <c r="F22" i="26"/>
  <c r="G22" i="26" s="1"/>
  <c r="F20" i="26"/>
  <c r="G20" i="26" s="1"/>
  <c r="F19" i="26"/>
  <c r="G19" i="26" s="1"/>
  <c r="F17" i="26"/>
  <c r="G17" i="26" s="1"/>
  <c r="F16" i="26"/>
  <c r="G16" i="26" s="1"/>
  <c r="F15" i="26"/>
  <c r="G15" i="26" s="1"/>
  <c r="F45" i="21"/>
  <c r="G45" i="21" s="1"/>
  <c r="F44" i="21"/>
  <c r="G44" i="21" s="1"/>
  <c r="F43" i="21"/>
  <c r="G43" i="21" s="1"/>
  <c r="F42" i="21"/>
  <c r="G42" i="21" s="1"/>
  <c r="F41" i="21"/>
  <c r="G41" i="21" s="1"/>
  <c r="F40" i="21"/>
  <c r="G40" i="21" s="1"/>
  <c r="F39" i="21"/>
  <c r="G39" i="21" s="1"/>
  <c r="F38" i="21"/>
  <c r="G38" i="21" s="1"/>
  <c r="F37" i="21"/>
  <c r="G37" i="21" s="1"/>
  <c r="F27" i="21"/>
  <c r="G27" i="21" s="1"/>
  <c r="F25" i="21"/>
  <c r="G25" i="21" s="1"/>
  <c r="F24" i="21"/>
  <c r="G24" i="21" s="1"/>
  <c r="F23" i="21"/>
  <c r="G23" i="21" s="1"/>
  <c r="F22" i="21"/>
  <c r="G22" i="21" s="1"/>
  <c r="F19" i="21"/>
  <c r="G19" i="21" s="1"/>
  <c r="F18" i="21"/>
  <c r="G18" i="21" s="1"/>
  <c r="F17" i="21"/>
  <c r="G17" i="21" s="1"/>
  <c r="F16" i="21"/>
  <c r="G16" i="21" s="1"/>
  <c r="F15" i="21"/>
  <c r="G15" i="21" s="1"/>
  <c r="F45" i="22"/>
  <c r="G45" i="22" s="1"/>
  <c r="F44" i="22"/>
  <c r="G44" i="22" s="1"/>
  <c r="F43" i="22"/>
  <c r="G43" i="22" s="1"/>
  <c r="F29" i="22"/>
  <c r="G29" i="22" s="1"/>
  <c r="F28" i="22"/>
  <c r="G28" i="22" s="1"/>
  <c r="F27" i="22"/>
  <c r="G27" i="22" s="1"/>
  <c r="F26" i="22"/>
  <c r="G26" i="22" s="1"/>
  <c r="F24" i="22"/>
  <c r="G24" i="22" s="1"/>
  <c r="F23" i="22"/>
  <c r="G23" i="22" s="1"/>
  <c r="F22" i="22"/>
  <c r="G22" i="22" s="1"/>
  <c r="F21" i="22"/>
  <c r="G21" i="22" s="1"/>
  <c r="F20" i="22"/>
  <c r="G20" i="22" s="1"/>
  <c r="F19" i="22"/>
  <c r="G19" i="22" s="1"/>
  <c r="F17" i="22"/>
  <c r="G17" i="22" s="1"/>
  <c r="F16" i="22"/>
  <c r="G16" i="22" s="1"/>
  <c r="F15" i="22"/>
  <c r="G15" i="22" s="1"/>
  <c r="F45" i="18"/>
  <c r="G45" i="18" s="1"/>
  <c r="H45" i="18" s="1"/>
  <c r="F44" i="18"/>
  <c r="G44" i="18" s="1"/>
  <c r="H44" i="18" s="1"/>
  <c r="F43" i="18"/>
  <c r="G43" i="18" s="1"/>
  <c r="H43" i="18" s="1"/>
  <c r="F42" i="18"/>
  <c r="G42" i="18" s="1"/>
  <c r="H42" i="18" s="1"/>
  <c r="F41" i="18"/>
  <c r="G41" i="18" s="1"/>
  <c r="H41" i="18" s="1"/>
  <c r="F40" i="18"/>
  <c r="G40" i="18" s="1"/>
  <c r="H40" i="18" s="1"/>
  <c r="F39" i="18"/>
  <c r="G39" i="18" s="1"/>
  <c r="H39" i="18" s="1"/>
  <c r="F38" i="18"/>
  <c r="G38" i="18" s="1"/>
  <c r="H38" i="18" s="1"/>
  <c r="F37" i="18"/>
  <c r="G37" i="18" s="1"/>
  <c r="H37" i="18" s="1"/>
  <c r="F36" i="18"/>
  <c r="G36" i="18" s="1"/>
  <c r="H36" i="18" s="1"/>
  <c r="F35" i="18"/>
  <c r="G35" i="18" s="1"/>
  <c r="H35" i="18" s="1"/>
  <c r="F33" i="18"/>
  <c r="G33" i="18" s="1"/>
  <c r="H33" i="18" s="1"/>
  <c r="F32" i="18"/>
  <c r="G32" i="18" s="1"/>
  <c r="H32" i="18" s="1"/>
  <c r="F31" i="18"/>
  <c r="G31" i="18" s="1"/>
  <c r="H31" i="18" s="1"/>
  <c r="F30" i="18"/>
  <c r="G30" i="18" s="1"/>
  <c r="F29" i="18"/>
  <c r="G29" i="18" s="1"/>
  <c r="H29" i="18" s="1"/>
  <c r="F28" i="18"/>
  <c r="G28" i="18" s="1"/>
  <c r="H28" i="18" s="1"/>
  <c r="F27" i="18"/>
  <c r="G27" i="18" s="1"/>
  <c r="H27" i="18" s="1"/>
  <c r="G25" i="18"/>
  <c r="H25" i="18" s="1"/>
  <c r="F25" i="18"/>
  <c r="F24" i="18"/>
  <c r="G24" i="18" s="1"/>
  <c r="H24" i="18" s="1"/>
  <c r="F23" i="18"/>
  <c r="G23" i="18" s="1"/>
  <c r="H23" i="18" s="1"/>
  <c r="F22" i="18"/>
  <c r="G22" i="18" s="1"/>
  <c r="H22" i="18" s="1"/>
  <c r="F45" i="2"/>
  <c r="G45" i="2" s="1"/>
  <c r="H45" i="2" s="1"/>
  <c r="G44" i="2"/>
  <c r="H44" i="2" s="1"/>
  <c r="F44" i="2"/>
  <c r="F43" i="2"/>
  <c r="G43" i="2" s="1"/>
  <c r="H43" i="2" s="1"/>
  <c r="G42" i="2"/>
  <c r="H42" i="2" s="1"/>
  <c r="F42" i="2"/>
  <c r="F41" i="2"/>
  <c r="G41" i="2" s="1"/>
  <c r="H41" i="2" s="1"/>
  <c r="F40" i="2"/>
  <c r="G40" i="2" s="1"/>
  <c r="H40" i="2" s="1"/>
  <c r="F39" i="2"/>
  <c r="G39" i="2" s="1"/>
  <c r="H39" i="2" s="1"/>
  <c r="F38" i="2"/>
  <c r="G38" i="2" s="1"/>
  <c r="H38" i="2" s="1"/>
  <c r="G45" i="27"/>
  <c r="H45" i="27" s="1"/>
  <c r="F45" i="27"/>
  <c r="F44" i="27"/>
  <c r="G44" i="27" s="1"/>
  <c r="H44" i="27" s="1"/>
  <c r="G43" i="27"/>
  <c r="H43" i="27" s="1"/>
  <c r="F43" i="27"/>
  <c r="F42" i="27"/>
  <c r="G42" i="27" s="1"/>
  <c r="H42" i="27" s="1"/>
  <c r="G41" i="27"/>
  <c r="H41" i="27" s="1"/>
  <c r="F41" i="27"/>
  <c r="F40" i="27"/>
  <c r="G40" i="27" s="1"/>
  <c r="H40" i="27" s="1"/>
  <c r="F39" i="27"/>
  <c r="G39" i="27" s="1"/>
  <c r="H39" i="27" s="1"/>
  <c r="F38" i="27"/>
  <c r="G38" i="27" s="1"/>
  <c r="H38" i="27" s="1"/>
  <c r="F36" i="27"/>
  <c r="G36" i="27" s="1"/>
  <c r="H36" i="27" s="1"/>
  <c r="F35" i="27"/>
  <c r="G35" i="27" s="1"/>
  <c r="H35" i="27" s="1"/>
  <c r="F34" i="27"/>
  <c r="G34" i="27" s="1"/>
  <c r="H34" i="27" s="1"/>
  <c r="F33" i="27"/>
  <c r="G33" i="27" s="1"/>
  <c r="H33" i="27" s="1"/>
  <c r="F32" i="27"/>
  <c r="G32" i="27" s="1"/>
  <c r="H32" i="27" s="1"/>
  <c r="F31" i="27"/>
  <c r="G31" i="27" s="1"/>
  <c r="H31" i="27" s="1"/>
  <c r="G29" i="27"/>
  <c r="H29" i="27" s="1"/>
  <c r="F29" i="27"/>
  <c r="F28" i="27"/>
  <c r="G28" i="27" s="1"/>
  <c r="H28" i="27" s="1"/>
  <c r="F27" i="27"/>
  <c r="G27" i="27" s="1"/>
  <c r="H27" i="27" s="1"/>
  <c r="F26" i="27"/>
  <c r="G26" i="27" s="1"/>
  <c r="H26" i="27" s="1"/>
  <c r="F25" i="27"/>
  <c r="G25" i="27" s="1"/>
  <c r="H25" i="27" s="1"/>
  <c r="F24" i="27"/>
  <c r="G24" i="27" s="1"/>
  <c r="H24" i="27" s="1"/>
  <c r="F22" i="27"/>
  <c r="G22" i="27" s="1"/>
  <c r="H22" i="27" s="1"/>
  <c r="F21" i="27"/>
  <c r="G21" i="27" s="1"/>
  <c r="H21" i="27" s="1"/>
  <c r="F20" i="27"/>
  <c r="G20" i="27" s="1"/>
  <c r="H20" i="27" s="1"/>
  <c r="F19" i="27"/>
  <c r="G19" i="27" s="1"/>
  <c r="H19" i="27" s="1"/>
  <c r="G18" i="27"/>
  <c r="H18" i="27" s="1"/>
  <c r="F18" i="27"/>
  <c r="F17" i="27"/>
  <c r="G17" i="27" s="1"/>
  <c r="H17" i="27" s="1"/>
  <c r="F15" i="27"/>
  <c r="G15" i="27" s="1"/>
  <c r="H15" i="27" s="1"/>
  <c r="G45" i="49"/>
  <c r="F45" i="49"/>
  <c r="F44" i="49"/>
  <c r="G44" i="49" s="1"/>
  <c r="G43" i="49"/>
  <c r="F43" i="49"/>
  <c r="F42" i="49"/>
  <c r="G42" i="49" s="1"/>
  <c r="G41" i="49"/>
  <c r="F41" i="49"/>
  <c r="F40" i="49"/>
  <c r="G40" i="49" s="1"/>
  <c r="F39" i="49"/>
  <c r="G39" i="49" s="1"/>
  <c r="G37" i="49"/>
  <c r="F37" i="49"/>
  <c r="F36" i="49"/>
  <c r="G36" i="49" s="1"/>
  <c r="F35" i="49"/>
  <c r="G35" i="49" s="1"/>
  <c r="F34" i="49"/>
  <c r="G34" i="49" s="1"/>
  <c r="F32" i="49"/>
  <c r="G32" i="49" s="1"/>
  <c r="G31" i="49"/>
  <c r="H31" i="49" s="1"/>
  <c r="I31" i="49" s="1"/>
  <c r="F31" i="49"/>
  <c r="F30" i="49"/>
  <c r="G30" i="49" s="1"/>
  <c r="F29" i="49"/>
  <c r="G29" i="49" s="1"/>
  <c r="F28" i="49"/>
  <c r="G28" i="49" s="1"/>
  <c r="F27" i="49"/>
  <c r="G27" i="49" s="1"/>
  <c r="F25" i="49"/>
  <c r="G25" i="49" s="1"/>
  <c r="F24" i="49"/>
  <c r="G24" i="49" s="1"/>
  <c r="F23" i="49"/>
  <c r="G23" i="49" s="1"/>
  <c r="F22" i="49"/>
  <c r="G22" i="49" s="1"/>
  <c r="G21" i="49"/>
  <c r="F21" i="49"/>
  <c r="F20" i="49"/>
  <c r="G20" i="49" s="1"/>
  <c r="F18" i="49"/>
  <c r="G18" i="49" s="1"/>
  <c r="G17" i="49"/>
  <c r="H17" i="49" s="1"/>
  <c r="F17" i="49"/>
  <c r="F16" i="49"/>
  <c r="G16" i="49" s="1"/>
  <c r="G15" i="49"/>
  <c r="F15" i="49"/>
  <c r="F45" i="44"/>
  <c r="G45" i="44" s="1"/>
  <c r="F44" i="44"/>
  <c r="G44" i="44" s="1"/>
  <c r="F43" i="44"/>
  <c r="G43" i="44" s="1"/>
  <c r="F42" i="44"/>
  <c r="G42" i="44" s="1"/>
  <c r="F41" i="44"/>
  <c r="G41" i="44" s="1"/>
  <c r="F39" i="44"/>
  <c r="G39" i="44" s="1"/>
  <c r="F38" i="44"/>
  <c r="G38" i="44" s="1"/>
  <c r="F37" i="44"/>
  <c r="G37" i="44" s="1"/>
  <c r="F36" i="44"/>
  <c r="G36" i="44" s="1"/>
  <c r="F35" i="44"/>
  <c r="G35" i="44" s="1"/>
  <c r="F33" i="44"/>
  <c r="G33" i="44" s="1"/>
  <c r="F32" i="44"/>
  <c r="G32" i="44" s="1"/>
  <c r="F31" i="44"/>
  <c r="G31" i="44" s="1"/>
  <c r="F30" i="44"/>
  <c r="G30" i="44" s="1"/>
  <c r="F29" i="44"/>
  <c r="G29" i="44" s="1"/>
  <c r="F25" i="44"/>
  <c r="G25" i="44" s="1"/>
  <c r="F24" i="44"/>
  <c r="G24" i="44" s="1"/>
  <c r="F23" i="44"/>
  <c r="G23" i="44" s="1"/>
  <c r="F22" i="44"/>
  <c r="G22" i="44" s="1"/>
  <c r="F19" i="44"/>
  <c r="G19" i="44" s="1"/>
  <c r="F18" i="44"/>
  <c r="G18" i="44" s="1"/>
  <c r="F17" i="44"/>
  <c r="G17" i="44" s="1"/>
  <c r="F45" i="35"/>
  <c r="G45" i="35" s="1"/>
  <c r="G44" i="35"/>
  <c r="F44" i="35"/>
  <c r="F43" i="35"/>
  <c r="G43" i="35" s="1"/>
  <c r="G42" i="35"/>
  <c r="F42" i="35"/>
  <c r="F41" i="35"/>
  <c r="G41" i="35" s="1"/>
  <c r="F38" i="35"/>
  <c r="G38" i="35" s="1"/>
  <c r="F37" i="35"/>
  <c r="G37" i="35" s="1"/>
  <c r="F36" i="35"/>
  <c r="G36" i="35" s="1"/>
  <c r="F35" i="35"/>
  <c r="G35" i="35" s="1"/>
  <c r="G34" i="35"/>
  <c r="F34" i="35"/>
  <c r="F33" i="35"/>
  <c r="G33" i="35" s="1"/>
  <c r="F32" i="35"/>
  <c r="G32" i="35" s="1"/>
  <c r="F30" i="35"/>
  <c r="G30" i="35" s="1"/>
  <c r="F29" i="35"/>
  <c r="G29" i="35" s="1"/>
  <c r="F28" i="35"/>
  <c r="G28" i="35" s="1"/>
  <c r="F27" i="35"/>
  <c r="G27" i="35" s="1"/>
  <c r="F26" i="35"/>
  <c r="G26" i="35" s="1"/>
  <c r="F25" i="35"/>
  <c r="G25" i="35" s="1"/>
  <c r="F23" i="35"/>
  <c r="G23" i="35" s="1"/>
  <c r="F22" i="35"/>
  <c r="G22" i="35" s="1"/>
  <c r="F20" i="35"/>
  <c r="G20" i="35" s="1"/>
  <c r="F19" i="35"/>
  <c r="G19" i="35" s="1"/>
  <c r="F18" i="35"/>
  <c r="G18" i="35" s="1"/>
  <c r="F16" i="35"/>
  <c r="G16" i="35" s="1"/>
  <c r="F15" i="35"/>
  <c r="G15" i="35" s="1"/>
  <c r="F45" i="29"/>
  <c r="G45" i="29" s="1"/>
  <c r="F44" i="29"/>
  <c r="G44" i="29" s="1"/>
  <c r="F43" i="29"/>
  <c r="G43" i="29" s="1"/>
  <c r="F42" i="29"/>
  <c r="G42" i="29" s="1"/>
  <c r="F41" i="29"/>
  <c r="G41" i="29" s="1"/>
  <c r="F40" i="29"/>
  <c r="G40" i="29" s="1"/>
  <c r="F39" i="29"/>
  <c r="G39" i="29" s="1"/>
  <c r="F38" i="29"/>
  <c r="G38" i="29" s="1"/>
  <c r="F36" i="29"/>
  <c r="G36" i="29" s="1"/>
  <c r="F35" i="29"/>
  <c r="G35" i="29" s="1"/>
  <c r="F34" i="29"/>
  <c r="G34" i="29" s="1"/>
  <c r="F33" i="29"/>
  <c r="G33" i="29" s="1"/>
  <c r="F32" i="29"/>
  <c r="G32" i="29" s="1"/>
  <c r="F31" i="29"/>
  <c r="G31" i="29" s="1"/>
  <c r="F30" i="29"/>
  <c r="G30" i="29" s="1"/>
  <c r="F27" i="29"/>
  <c r="G27" i="29" s="1"/>
  <c r="F26" i="29"/>
  <c r="G26" i="29" s="1"/>
  <c r="F25" i="29"/>
  <c r="G25" i="29" s="1"/>
  <c r="F24" i="29"/>
  <c r="G24" i="29" s="1"/>
  <c r="F23" i="29"/>
  <c r="G23" i="29" s="1"/>
  <c r="F20" i="29"/>
  <c r="G20" i="29" s="1"/>
  <c r="F19" i="29"/>
  <c r="G19" i="29" s="1"/>
  <c r="F18" i="29"/>
  <c r="G18" i="29" s="1"/>
  <c r="F45" i="28"/>
  <c r="G45" i="28" s="1"/>
  <c r="H45" i="28" s="1"/>
  <c r="I45" i="28" s="1"/>
  <c r="F44" i="28"/>
  <c r="G44" i="28" s="1"/>
  <c r="H44" i="28" s="1"/>
  <c r="I44" i="28" s="1"/>
  <c r="F43" i="28"/>
  <c r="G43" i="28" s="1"/>
  <c r="H43" i="28" s="1"/>
  <c r="I43" i="28" s="1"/>
  <c r="F35" i="28"/>
  <c r="G35" i="28" s="1"/>
  <c r="H35" i="28" s="1"/>
  <c r="F34" i="28"/>
  <c r="G34" i="28" s="1"/>
  <c r="H34" i="28" s="1"/>
  <c r="G33" i="28"/>
  <c r="H33" i="28" s="1"/>
  <c r="F33" i="28"/>
  <c r="F32" i="28"/>
  <c r="G32" i="28" s="1"/>
  <c r="H32" i="28" s="1"/>
  <c r="F31" i="28"/>
  <c r="G31" i="28" s="1"/>
  <c r="H31" i="28" s="1"/>
  <c r="F29" i="28"/>
  <c r="G29" i="28" s="1"/>
  <c r="H29" i="28" s="1"/>
  <c r="F28" i="28"/>
  <c r="G28" i="28" s="1"/>
  <c r="H28" i="28" s="1"/>
  <c r="F27" i="28"/>
  <c r="G27" i="28" s="1"/>
  <c r="H27" i="28" s="1"/>
  <c r="F26" i="28"/>
  <c r="G26" i="28" s="1"/>
  <c r="H26" i="28" s="1"/>
  <c r="F25" i="28"/>
  <c r="G25" i="28" s="1"/>
  <c r="H25" i="28" s="1"/>
  <c r="F24" i="28"/>
  <c r="G24" i="28" s="1"/>
  <c r="H24" i="28" s="1"/>
  <c r="F22" i="28"/>
  <c r="G22" i="28" s="1"/>
  <c r="H22" i="28" s="1"/>
  <c r="F21" i="28"/>
  <c r="G21" i="28" s="1"/>
  <c r="H21" i="28" s="1"/>
  <c r="F20" i="28"/>
  <c r="G20" i="28" s="1"/>
  <c r="H20" i="28" s="1"/>
  <c r="F19" i="28"/>
  <c r="G19" i="28" s="1"/>
  <c r="H19" i="28" s="1"/>
  <c r="F18" i="28"/>
  <c r="G18" i="28" s="1"/>
  <c r="H18" i="28" s="1"/>
  <c r="F17" i="28"/>
  <c r="G17" i="28" s="1"/>
  <c r="H17" i="28" s="1"/>
  <c r="F15" i="28"/>
  <c r="G15" i="28" s="1"/>
  <c r="H15" i="28" s="1"/>
  <c r="F45" i="23"/>
  <c r="G45" i="23" s="1"/>
  <c r="F44" i="23"/>
  <c r="G44" i="23" s="1"/>
  <c r="F43" i="23"/>
  <c r="G43" i="23" s="1"/>
  <c r="F29" i="23"/>
  <c r="G29" i="23" s="1"/>
  <c r="F28" i="23"/>
  <c r="G28" i="23" s="1"/>
  <c r="F26" i="23"/>
  <c r="G26" i="23" s="1"/>
  <c r="F25" i="23"/>
  <c r="G25" i="23" s="1"/>
  <c r="F24" i="23"/>
  <c r="G24" i="23" s="1"/>
  <c r="F23" i="23"/>
  <c r="G23" i="23" s="1"/>
  <c r="F22" i="23"/>
  <c r="G22" i="23" s="1"/>
  <c r="F21" i="23"/>
  <c r="G21" i="23" s="1"/>
  <c r="F19" i="23"/>
  <c r="G19" i="23" s="1"/>
  <c r="F18" i="23"/>
  <c r="G18" i="23" s="1"/>
  <c r="F17" i="23"/>
  <c r="G17" i="23" s="1"/>
  <c r="F16" i="23"/>
  <c r="G16" i="23" s="1"/>
  <c r="F15" i="23"/>
  <c r="G15" i="23" s="1"/>
  <c r="F45" i="17"/>
  <c r="G45" i="17" s="1"/>
  <c r="H45" i="17" s="1"/>
  <c r="I45" i="17" s="1"/>
  <c r="G44" i="17"/>
  <c r="H44" i="17" s="1"/>
  <c r="I44" i="17" s="1"/>
  <c r="F44" i="17"/>
  <c r="F43" i="17"/>
  <c r="G43" i="17" s="1"/>
  <c r="H43" i="17" s="1"/>
  <c r="I43" i="17" s="1"/>
  <c r="G42" i="17"/>
  <c r="H42" i="17" s="1"/>
  <c r="I42" i="17" s="1"/>
  <c r="F42" i="17"/>
  <c r="F41" i="17"/>
  <c r="G41" i="17" s="1"/>
  <c r="H41" i="17" s="1"/>
  <c r="I41" i="17" s="1"/>
  <c r="F39" i="17"/>
  <c r="G39" i="17" s="1"/>
  <c r="H39" i="17" s="1"/>
  <c r="I39" i="17" s="1"/>
  <c r="G38" i="17"/>
  <c r="H38" i="17" s="1"/>
  <c r="I38" i="17" s="1"/>
  <c r="F38" i="17"/>
  <c r="F37" i="17"/>
  <c r="G37" i="17" s="1"/>
  <c r="H37" i="17" s="1"/>
  <c r="I37" i="17" s="1"/>
  <c r="F36" i="17"/>
  <c r="G36" i="17" s="1"/>
  <c r="H36" i="17" s="1"/>
  <c r="I36" i="17" s="1"/>
  <c r="F35" i="17"/>
  <c r="G35" i="17" s="1"/>
  <c r="H35" i="17" s="1"/>
  <c r="I35" i="17" s="1"/>
  <c r="F34" i="17"/>
  <c r="G34" i="17" s="1"/>
  <c r="H34" i="17" s="1"/>
  <c r="I34" i="17" s="1"/>
  <c r="G32" i="17"/>
  <c r="H32" i="17" s="1"/>
  <c r="I32" i="17" s="1"/>
  <c r="F32" i="17"/>
  <c r="F31" i="17"/>
  <c r="G31" i="17" s="1"/>
  <c r="H31" i="17" s="1"/>
  <c r="I31" i="17" s="1"/>
  <c r="F30" i="17"/>
  <c r="G30" i="17" s="1"/>
  <c r="H30" i="17" s="1"/>
  <c r="I30" i="17" s="1"/>
  <c r="F29" i="17"/>
  <c r="G29" i="17" s="1"/>
  <c r="H29" i="17" s="1"/>
  <c r="I29" i="17" s="1"/>
  <c r="F28" i="17"/>
  <c r="G28" i="17" s="1"/>
  <c r="H28" i="17" s="1"/>
  <c r="I28" i="17" s="1"/>
  <c r="F27" i="17"/>
  <c r="G27" i="17" s="1"/>
  <c r="H27" i="17" s="1"/>
  <c r="I27" i="17" s="1"/>
  <c r="F23" i="17"/>
  <c r="G23" i="17" s="1"/>
  <c r="H23" i="17" s="1"/>
  <c r="I23" i="17" s="1"/>
  <c r="F22" i="17"/>
  <c r="G22" i="17" s="1"/>
  <c r="H22" i="17" s="1"/>
  <c r="I22" i="17" s="1"/>
  <c r="F21" i="17"/>
  <c r="G21" i="17" s="1"/>
  <c r="H21" i="17" s="1"/>
  <c r="I21" i="17" s="1"/>
  <c r="F20" i="17"/>
  <c r="G20" i="17" s="1"/>
  <c r="H20" i="17" s="1"/>
  <c r="I20" i="17" s="1"/>
  <c r="F18" i="17"/>
  <c r="G18" i="17" s="1"/>
  <c r="H18" i="17" s="1"/>
  <c r="I18" i="17" s="1"/>
  <c r="F17" i="17"/>
  <c r="G17" i="17" s="1"/>
  <c r="H17" i="17" s="1"/>
  <c r="I17" i="17" s="1"/>
  <c r="F15" i="17"/>
  <c r="G15" i="17" s="1"/>
  <c r="H15" i="17" s="1"/>
  <c r="I15" i="17" s="1"/>
  <c r="F46" i="11"/>
  <c r="G46" i="11" s="1"/>
  <c r="F45" i="11"/>
  <c r="G45" i="11" s="1"/>
  <c r="F44" i="11"/>
  <c r="G44" i="11" s="1"/>
  <c r="F32" i="11"/>
  <c r="G32" i="11" s="1"/>
  <c r="F31" i="11"/>
  <c r="G31" i="11" s="1"/>
  <c r="F30" i="11"/>
  <c r="G30" i="11" s="1"/>
  <c r="F29" i="11"/>
  <c r="G29" i="11" s="1"/>
  <c r="F28" i="11"/>
  <c r="G28" i="11" s="1"/>
  <c r="F27" i="11"/>
  <c r="G27" i="11" s="1"/>
  <c r="F25" i="11"/>
  <c r="G25" i="11" s="1"/>
  <c r="F24" i="11"/>
  <c r="G24" i="11" s="1"/>
  <c r="F23" i="11"/>
  <c r="G23" i="11" s="1"/>
  <c r="F22" i="11"/>
  <c r="G22" i="11" s="1"/>
  <c r="F21" i="11"/>
  <c r="G21" i="11" s="1"/>
  <c r="F20" i="11"/>
  <c r="G20" i="11" s="1"/>
  <c r="F18" i="11"/>
  <c r="G18" i="11" s="1"/>
  <c r="F17" i="11"/>
  <c r="G17" i="11" s="1"/>
  <c r="F16" i="11"/>
  <c r="G16" i="11" s="1"/>
  <c r="G45" i="47"/>
  <c r="H45" i="47" s="1"/>
  <c r="I45" i="47" s="1"/>
  <c r="F45" i="47"/>
  <c r="F44" i="47"/>
  <c r="G44" i="47" s="1"/>
  <c r="H44" i="47" s="1"/>
  <c r="I44" i="47" s="1"/>
  <c r="G43" i="47"/>
  <c r="H43" i="47" s="1"/>
  <c r="I43" i="47" s="1"/>
  <c r="F43" i="47"/>
  <c r="F42" i="47"/>
  <c r="G42" i="47" s="1"/>
  <c r="H42" i="47" s="1"/>
  <c r="I42" i="47" s="1"/>
  <c r="G41" i="47"/>
  <c r="H41" i="47" s="1"/>
  <c r="I41" i="47" s="1"/>
  <c r="F41" i="47"/>
  <c r="F40" i="47"/>
  <c r="G40" i="47" s="1"/>
  <c r="H40" i="47" s="1"/>
  <c r="I40" i="47" s="1"/>
  <c r="F39" i="47"/>
  <c r="G39" i="47" s="1"/>
  <c r="H39" i="47" s="1"/>
  <c r="I39" i="47" s="1"/>
  <c r="F38" i="47"/>
  <c r="G38" i="47" s="1"/>
  <c r="H38" i="47" s="1"/>
  <c r="I38" i="47" s="1"/>
  <c r="F37" i="47"/>
  <c r="G37" i="47" s="1"/>
  <c r="H37" i="47" s="1"/>
  <c r="I37" i="47" s="1"/>
  <c r="G35" i="47"/>
  <c r="H35" i="47" s="1"/>
  <c r="I35" i="47" s="1"/>
  <c r="F35" i="47"/>
  <c r="F34" i="47"/>
  <c r="G34" i="47" s="1"/>
  <c r="H34" i="47" s="1"/>
  <c r="I34" i="47" s="1"/>
  <c r="F33" i="47"/>
  <c r="G33" i="47" s="1"/>
  <c r="H33" i="47" s="1"/>
  <c r="I33" i="47" s="1"/>
  <c r="F32" i="47"/>
  <c r="G32" i="47" s="1"/>
  <c r="H32" i="47" s="1"/>
  <c r="I32" i="47" s="1"/>
  <c r="F31" i="47"/>
  <c r="G31" i="47" s="1"/>
  <c r="H31" i="47" s="1"/>
  <c r="I31" i="47" s="1"/>
  <c r="F30" i="47"/>
  <c r="G30" i="47" s="1"/>
  <c r="H30" i="47" s="1"/>
  <c r="I30" i="47" s="1"/>
  <c r="F28" i="47"/>
  <c r="G28" i="47" s="1"/>
  <c r="H28" i="47" s="1"/>
  <c r="I28" i="47" s="1"/>
  <c r="F27" i="47"/>
  <c r="G27" i="47" s="1"/>
  <c r="H27" i="47" s="1"/>
  <c r="I27" i="47" s="1"/>
  <c r="F26" i="47"/>
  <c r="G26" i="47" s="1"/>
  <c r="H26" i="47" s="1"/>
  <c r="I26" i="47" s="1"/>
  <c r="F21" i="47"/>
  <c r="G21" i="47" s="1"/>
  <c r="H21" i="47" s="1"/>
  <c r="I21" i="47" s="1"/>
  <c r="F20" i="47"/>
  <c r="G20" i="47" s="1"/>
  <c r="H20" i="47" s="1"/>
  <c r="I20" i="47" s="1"/>
  <c r="F19" i="47"/>
  <c r="G19" i="47" s="1"/>
  <c r="H19" i="47" s="1"/>
  <c r="I19" i="47" s="1"/>
  <c r="F18" i="47"/>
  <c r="G18" i="47" s="1"/>
  <c r="H18" i="47" s="1"/>
  <c r="I18" i="47" s="1"/>
  <c r="F17" i="47"/>
  <c r="G17" i="47" s="1"/>
  <c r="H17" i="47" s="1"/>
  <c r="I17" i="47" s="1"/>
  <c r="F16" i="47"/>
  <c r="G16" i="47" s="1"/>
  <c r="H16" i="47" s="1"/>
  <c r="I16" i="47" s="1"/>
  <c r="F45" i="46"/>
  <c r="G45" i="46" s="1"/>
  <c r="H45" i="46" s="1"/>
  <c r="I45" i="46" s="1"/>
  <c r="F44" i="46"/>
  <c r="G44" i="46" s="1"/>
  <c r="H44" i="46" s="1"/>
  <c r="I44" i="46" s="1"/>
  <c r="F43" i="46"/>
  <c r="G43" i="46" s="1"/>
  <c r="H43" i="46" s="1"/>
  <c r="I43" i="46" s="1"/>
  <c r="F42" i="46"/>
  <c r="G42" i="46" s="1"/>
  <c r="H42" i="46" s="1"/>
  <c r="I42" i="46" s="1"/>
  <c r="F41" i="46"/>
  <c r="G41" i="46" s="1"/>
  <c r="H41" i="46" s="1"/>
  <c r="I41" i="46" s="1"/>
  <c r="F40" i="46"/>
  <c r="G40" i="46" s="1"/>
  <c r="H40" i="46" s="1"/>
  <c r="I40" i="46" s="1"/>
  <c r="F39" i="46"/>
  <c r="G39" i="46" s="1"/>
  <c r="H39" i="46" s="1"/>
  <c r="I39" i="46" s="1"/>
  <c r="F37" i="46"/>
  <c r="G37" i="46" s="1"/>
  <c r="H37" i="46" s="1"/>
  <c r="I37" i="46" s="1"/>
  <c r="F36" i="46"/>
  <c r="G36" i="46" s="1"/>
  <c r="H36" i="46" s="1"/>
  <c r="I36" i="46" s="1"/>
  <c r="F35" i="46"/>
  <c r="G35" i="46" s="1"/>
  <c r="H35" i="46" s="1"/>
  <c r="I35" i="46" s="1"/>
  <c r="F34" i="46"/>
  <c r="G34" i="46" s="1"/>
  <c r="H34" i="46" s="1"/>
  <c r="I34" i="46" s="1"/>
  <c r="F33" i="46"/>
  <c r="G33" i="46" s="1"/>
  <c r="H33" i="46" s="1"/>
  <c r="I33" i="46" s="1"/>
  <c r="F31" i="46"/>
  <c r="G31" i="46" s="1"/>
  <c r="H31" i="46" s="1"/>
  <c r="I31" i="46" s="1"/>
  <c r="F30" i="46"/>
  <c r="G30" i="46" s="1"/>
  <c r="H30" i="46" s="1"/>
  <c r="I30" i="46" s="1"/>
  <c r="F29" i="46"/>
  <c r="G29" i="46" s="1"/>
  <c r="H29" i="46" s="1"/>
  <c r="I29" i="46" s="1"/>
  <c r="F28" i="46"/>
  <c r="G28" i="46" s="1"/>
  <c r="H28" i="46" s="1"/>
  <c r="I28" i="46" s="1"/>
  <c r="F27" i="46"/>
  <c r="G27" i="46" s="1"/>
  <c r="H27" i="46" s="1"/>
  <c r="I27" i="46" s="1"/>
  <c r="F26" i="46"/>
  <c r="G26" i="46" s="1"/>
  <c r="H26" i="46" s="1"/>
  <c r="I26" i="46" s="1"/>
  <c r="F25" i="46"/>
  <c r="G25" i="46" s="1"/>
  <c r="H25" i="46" s="1"/>
  <c r="I25" i="46" s="1"/>
  <c r="F22" i="46"/>
  <c r="G22" i="46" s="1"/>
  <c r="H22" i="46" s="1"/>
  <c r="I22" i="46" s="1"/>
  <c r="F21" i="46"/>
  <c r="G21" i="46" s="1"/>
  <c r="H21" i="46" s="1"/>
  <c r="I21" i="46" s="1"/>
  <c r="F20" i="46"/>
  <c r="G20" i="46" s="1"/>
  <c r="H20" i="46" s="1"/>
  <c r="I20" i="46" s="1"/>
  <c r="F19" i="46"/>
  <c r="G19" i="46" s="1"/>
  <c r="H19" i="46" s="1"/>
  <c r="I19" i="46" s="1"/>
  <c r="F16" i="46"/>
  <c r="G16" i="46" s="1"/>
  <c r="H16" i="46" s="1"/>
  <c r="I16" i="46" s="1"/>
  <c r="F15" i="46"/>
  <c r="G15" i="46" s="1"/>
  <c r="H15" i="46" s="1"/>
  <c r="I15" i="46" s="1"/>
  <c r="F44" i="43"/>
  <c r="G44" i="43" s="1"/>
  <c r="F34" i="43"/>
  <c r="G34" i="43" s="1"/>
  <c r="F24" i="43"/>
  <c r="G24" i="43" s="1"/>
  <c r="F20" i="43"/>
  <c r="G20" i="43" s="1"/>
  <c r="F31" i="42"/>
  <c r="G31" i="42" s="1"/>
  <c r="F17" i="42"/>
  <c r="G17" i="42" s="1"/>
  <c r="H56" i="50" l="1"/>
  <c r="H58" i="50" s="1"/>
  <c r="H46" i="50" s="1"/>
  <c r="I56" i="50"/>
  <c r="I58" i="50" s="1"/>
  <c r="I46" i="50" s="1"/>
  <c r="H51" i="27"/>
  <c r="H52" i="27"/>
  <c r="I52" i="27" s="1"/>
  <c r="H53" i="27"/>
  <c r="I53" i="27" s="1"/>
  <c r="H54" i="27"/>
  <c r="I54" i="27" s="1"/>
  <c r="H55" i="49"/>
  <c r="I55" i="49" s="1"/>
  <c r="H52" i="49"/>
  <c r="I52" i="49" s="1"/>
  <c r="H54" i="49"/>
  <c r="I54" i="49" s="1"/>
  <c r="H51" i="49"/>
  <c r="H51" i="44"/>
  <c r="H52" i="44"/>
  <c r="I52" i="44" s="1"/>
  <c r="H53" i="44"/>
  <c r="I53" i="44" s="1"/>
  <c r="H51" i="35"/>
  <c r="I51" i="35" s="1"/>
  <c r="H52" i="35"/>
  <c r="I52" i="35" s="1"/>
  <c r="H53" i="35"/>
  <c r="I53" i="35" s="1"/>
  <c r="H54" i="35"/>
  <c r="I54" i="35" s="1"/>
  <c r="H51" i="29"/>
  <c r="H52" i="29"/>
  <c r="I52" i="29" s="1"/>
  <c r="H53" i="29"/>
  <c r="I53" i="29" s="1"/>
  <c r="H54" i="29"/>
  <c r="I54" i="29" s="1"/>
  <c r="H57" i="28"/>
  <c r="I57" i="28" s="1"/>
  <c r="H54" i="28"/>
  <c r="I54" i="28" s="1"/>
  <c r="H56" i="28"/>
  <c r="I56" i="28" s="1"/>
  <c r="H53" i="28"/>
  <c r="H55" i="28"/>
  <c r="I55" i="28" s="1"/>
  <c r="H51" i="23"/>
  <c r="I51" i="23" s="1"/>
  <c r="H52" i="23"/>
  <c r="I52" i="23" s="1"/>
  <c r="H50" i="23"/>
  <c r="H52" i="17"/>
  <c r="I52" i="17" s="1"/>
  <c r="H54" i="17"/>
  <c r="I54" i="17" s="1"/>
  <c r="H51" i="17"/>
  <c r="H55" i="17"/>
  <c r="I55" i="17" s="1"/>
  <c r="H51" i="11"/>
  <c r="H53" i="11"/>
  <c r="I53" i="11" s="1"/>
  <c r="H54" i="11"/>
  <c r="I54" i="11" s="1"/>
  <c r="H55" i="11"/>
  <c r="I55" i="11" s="1"/>
  <c r="H51" i="47"/>
  <c r="H52" i="47"/>
  <c r="I52" i="47" s="1"/>
  <c r="H53" i="47"/>
  <c r="I53" i="47" s="1"/>
  <c r="H54" i="47"/>
  <c r="I54" i="47" s="1"/>
  <c r="I55" i="46"/>
  <c r="H53" i="46"/>
  <c r="I53" i="46" s="1"/>
  <c r="H54" i="46"/>
  <c r="I54" i="46" s="1"/>
  <c r="H55" i="46"/>
  <c r="H57" i="43"/>
  <c r="I57" i="43" s="1"/>
  <c r="H54" i="43"/>
  <c r="I54" i="43" s="1"/>
  <c r="H55" i="43"/>
  <c r="I55" i="43" s="1"/>
  <c r="H56" i="43"/>
  <c r="I56" i="43"/>
  <c r="H51" i="42"/>
  <c r="I51" i="42" s="1"/>
  <c r="H52" i="42"/>
  <c r="I52" i="42" s="1"/>
  <c r="H53" i="42"/>
  <c r="I53" i="42" s="1"/>
  <c r="H55" i="42"/>
  <c r="I55" i="42" s="1"/>
  <c r="H51" i="34"/>
  <c r="I51" i="34" s="1"/>
  <c r="H52" i="34"/>
  <c r="I52" i="34" s="1"/>
  <c r="H54" i="34"/>
  <c r="I54" i="34" s="1"/>
  <c r="H55" i="34"/>
  <c r="I55" i="34" s="1"/>
  <c r="H52" i="31"/>
  <c r="I52" i="31" s="1"/>
  <c r="H53" i="31"/>
  <c r="I53" i="31" s="1"/>
  <c r="H55" i="31"/>
  <c r="I55" i="31" s="1"/>
  <c r="H56" i="31"/>
  <c r="I56" i="31" s="1"/>
  <c r="H52" i="26"/>
  <c r="I52" i="26" s="1"/>
  <c r="H54" i="26"/>
  <c r="I54" i="26" s="1"/>
  <c r="H55" i="26"/>
  <c r="I55" i="26" s="1"/>
  <c r="H56" i="26"/>
  <c r="I56" i="26" s="1"/>
  <c r="H53" i="21"/>
  <c r="I53" i="21" s="1"/>
  <c r="H54" i="21"/>
  <c r="I54" i="21" s="1"/>
  <c r="H55" i="21"/>
  <c r="I55" i="21" s="1"/>
  <c r="H51" i="22"/>
  <c r="H53" i="22"/>
  <c r="I53" i="22" s="1"/>
  <c r="H54" i="22"/>
  <c r="I54" i="22" s="1"/>
  <c r="H50" i="18"/>
  <c r="H51" i="2"/>
  <c r="I51" i="2" s="1"/>
  <c r="H52" i="2"/>
  <c r="I52" i="2" s="1"/>
  <c r="H50" i="2"/>
  <c r="I50" i="2" s="1"/>
  <c r="H49" i="2"/>
  <c r="I49" i="2" s="1"/>
  <c r="I18" i="34"/>
  <c r="H18" i="34"/>
  <c r="H26" i="34"/>
  <c r="I26" i="34" s="1"/>
  <c r="H30" i="34"/>
  <c r="I30" i="34" s="1"/>
  <c r="H34" i="34"/>
  <c r="I34" i="34" s="1"/>
  <c r="H38" i="34"/>
  <c r="I38" i="34" s="1"/>
  <c r="H19" i="34"/>
  <c r="I19" i="34" s="1"/>
  <c r="H23" i="34"/>
  <c r="I23" i="34" s="1"/>
  <c r="H27" i="34"/>
  <c r="I27" i="34" s="1"/>
  <c r="H31" i="34"/>
  <c r="I31" i="34" s="1"/>
  <c r="I35" i="34"/>
  <c r="H35" i="34"/>
  <c r="I39" i="34"/>
  <c r="H39" i="34"/>
  <c r="I43" i="34"/>
  <c r="H43" i="34"/>
  <c r="I16" i="34"/>
  <c r="H16" i="34"/>
  <c r="H20" i="34"/>
  <c r="I20" i="34" s="1"/>
  <c r="H24" i="34"/>
  <c r="I24" i="34" s="1"/>
  <c r="H32" i="34"/>
  <c r="I32" i="34" s="1"/>
  <c r="I44" i="34"/>
  <c r="H44" i="34"/>
  <c r="I17" i="34"/>
  <c r="H17" i="34"/>
  <c r="I25" i="34"/>
  <c r="H25" i="34"/>
  <c r="I33" i="34"/>
  <c r="H33" i="34"/>
  <c r="I37" i="34"/>
  <c r="H37" i="34"/>
  <c r="I45" i="34"/>
  <c r="H45" i="34"/>
  <c r="I35" i="31"/>
  <c r="I45" i="31"/>
  <c r="H15" i="31"/>
  <c r="I15" i="31" s="1"/>
  <c r="H16" i="31"/>
  <c r="I16" i="31" s="1"/>
  <c r="H17" i="31"/>
  <c r="I17" i="31" s="1"/>
  <c r="H18" i="31"/>
  <c r="I18" i="31" s="1"/>
  <c r="H20" i="31"/>
  <c r="I20" i="31" s="1"/>
  <c r="H21" i="31"/>
  <c r="I21" i="31" s="1"/>
  <c r="H22" i="31"/>
  <c r="I22" i="31" s="1"/>
  <c r="H23" i="31"/>
  <c r="I23" i="31" s="1"/>
  <c r="H24" i="31"/>
  <c r="I24" i="31" s="1"/>
  <c r="H25" i="31"/>
  <c r="I25" i="31" s="1"/>
  <c r="H26" i="31"/>
  <c r="I26" i="31" s="1"/>
  <c r="H27" i="31"/>
  <c r="I27" i="31" s="1"/>
  <c r="H28" i="31"/>
  <c r="I28" i="31" s="1"/>
  <c r="H29" i="31"/>
  <c r="I29" i="31" s="1"/>
  <c r="H32" i="31"/>
  <c r="I32" i="31" s="1"/>
  <c r="H33" i="31"/>
  <c r="I33" i="31" s="1"/>
  <c r="H34" i="31"/>
  <c r="I34" i="31" s="1"/>
  <c r="H35" i="31"/>
  <c r="H36" i="31"/>
  <c r="I36" i="31" s="1"/>
  <c r="H37" i="31"/>
  <c r="I37" i="31" s="1"/>
  <c r="H40" i="31"/>
  <c r="I40" i="31" s="1"/>
  <c r="H41" i="31"/>
  <c r="I41" i="31" s="1"/>
  <c r="H42" i="31"/>
  <c r="I42" i="31" s="1"/>
  <c r="H43" i="31"/>
  <c r="I43" i="31" s="1"/>
  <c r="H44" i="31"/>
  <c r="I44" i="31" s="1"/>
  <c r="I44" i="26"/>
  <c r="H15" i="26"/>
  <c r="I15" i="26" s="1"/>
  <c r="H16" i="26"/>
  <c r="I16" i="26" s="1"/>
  <c r="H17" i="26"/>
  <c r="I17" i="26" s="1"/>
  <c r="H19" i="26"/>
  <c r="I19" i="26" s="1"/>
  <c r="H20" i="26"/>
  <c r="I20" i="26" s="1"/>
  <c r="H22" i="26"/>
  <c r="I22" i="26" s="1"/>
  <c r="H23" i="26"/>
  <c r="I23" i="26" s="1"/>
  <c r="H24" i="26"/>
  <c r="I24" i="26" s="1"/>
  <c r="H26" i="26"/>
  <c r="I26" i="26" s="1"/>
  <c r="H27" i="26"/>
  <c r="I27" i="26" s="1"/>
  <c r="H28" i="26"/>
  <c r="I28" i="26" s="1"/>
  <c r="H29" i="26"/>
  <c r="I29" i="26" s="1"/>
  <c r="H30" i="26"/>
  <c r="I30" i="26" s="1"/>
  <c r="H31" i="26"/>
  <c r="I31" i="26" s="1"/>
  <c r="H32" i="26"/>
  <c r="I32" i="26" s="1"/>
  <c r="H43" i="26"/>
  <c r="I43" i="26" s="1"/>
  <c r="H45" i="26"/>
  <c r="I45" i="26" s="1"/>
  <c r="I39" i="21"/>
  <c r="H15" i="21"/>
  <c r="I15" i="21" s="1"/>
  <c r="H16" i="21"/>
  <c r="I16" i="21" s="1"/>
  <c r="H17" i="21"/>
  <c r="I17" i="21" s="1"/>
  <c r="H18" i="21"/>
  <c r="I18" i="21" s="1"/>
  <c r="H19" i="21"/>
  <c r="I19" i="21" s="1"/>
  <c r="H22" i="21"/>
  <c r="I22" i="21" s="1"/>
  <c r="H23" i="21"/>
  <c r="I23" i="21" s="1"/>
  <c r="H24" i="21"/>
  <c r="I24" i="21" s="1"/>
  <c r="H25" i="21"/>
  <c r="I25" i="21" s="1"/>
  <c r="H27" i="21"/>
  <c r="I27" i="21" s="1"/>
  <c r="H37" i="21"/>
  <c r="I37" i="21" s="1"/>
  <c r="H38" i="21"/>
  <c r="I38" i="21" s="1"/>
  <c r="H39" i="21"/>
  <c r="H40" i="21"/>
  <c r="I40" i="21" s="1"/>
  <c r="H41" i="21"/>
  <c r="I41" i="21" s="1"/>
  <c r="H42" i="21"/>
  <c r="I42" i="21" s="1"/>
  <c r="H43" i="21"/>
  <c r="I43" i="21" s="1"/>
  <c r="H44" i="21"/>
  <c r="I44" i="21" s="1"/>
  <c r="H45" i="21"/>
  <c r="I45" i="21" s="1"/>
  <c r="H15" i="22"/>
  <c r="I15" i="22" s="1"/>
  <c r="H16" i="22"/>
  <c r="I16" i="22" s="1"/>
  <c r="H17" i="22"/>
  <c r="I17" i="22" s="1"/>
  <c r="H19" i="22"/>
  <c r="I19" i="22" s="1"/>
  <c r="H20" i="22"/>
  <c r="I20" i="22" s="1"/>
  <c r="H21" i="22"/>
  <c r="I21" i="22" s="1"/>
  <c r="H22" i="22"/>
  <c r="I22" i="22" s="1"/>
  <c r="H23" i="22"/>
  <c r="I23" i="22" s="1"/>
  <c r="H24" i="22"/>
  <c r="I24" i="22" s="1"/>
  <c r="H26" i="22"/>
  <c r="I26" i="22" s="1"/>
  <c r="H27" i="22"/>
  <c r="I27" i="22" s="1"/>
  <c r="H28" i="22"/>
  <c r="I28" i="22" s="1"/>
  <c r="H29" i="22"/>
  <c r="I29" i="22" s="1"/>
  <c r="H43" i="22"/>
  <c r="I43" i="22" s="1"/>
  <c r="H44" i="22"/>
  <c r="I44" i="22" s="1"/>
  <c r="H45" i="22"/>
  <c r="I45" i="22" s="1"/>
  <c r="I22" i="18"/>
  <c r="I23" i="18"/>
  <c r="I24" i="18"/>
  <c r="I25" i="18"/>
  <c r="I27" i="18"/>
  <c r="I28" i="18"/>
  <c r="I29" i="18"/>
  <c r="I31" i="18"/>
  <c r="I32" i="18"/>
  <c r="I33" i="18"/>
  <c r="I35" i="18"/>
  <c r="I36" i="18"/>
  <c r="I37" i="18"/>
  <c r="I38" i="18"/>
  <c r="I39" i="18"/>
  <c r="I40" i="18"/>
  <c r="I41" i="18"/>
  <c r="I42" i="18"/>
  <c r="I43" i="18"/>
  <c r="I44" i="18"/>
  <c r="I45" i="18"/>
  <c r="H30" i="18"/>
  <c r="I30" i="18" s="1"/>
  <c r="I38" i="2"/>
  <c r="I39" i="2"/>
  <c r="I40" i="2"/>
  <c r="I41" i="2"/>
  <c r="I42" i="2"/>
  <c r="I43" i="2"/>
  <c r="I44" i="2"/>
  <c r="I45" i="2"/>
  <c r="I15" i="27"/>
  <c r="I17" i="27"/>
  <c r="I18" i="27"/>
  <c r="I19" i="27"/>
  <c r="I20" i="27"/>
  <c r="I21" i="27"/>
  <c r="I22" i="27"/>
  <c r="I24" i="27"/>
  <c r="I25" i="27"/>
  <c r="I26" i="27"/>
  <c r="I27" i="27"/>
  <c r="I28" i="27"/>
  <c r="I29" i="27"/>
  <c r="I31" i="27"/>
  <c r="I32" i="27"/>
  <c r="I33" i="27"/>
  <c r="I34" i="27"/>
  <c r="I35" i="27"/>
  <c r="I36" i="27"/>
  <c r="I38" i="27"/>
  <c r="I39" i="27"/>
  <c r="I40" i="27"/>
  <c r="I41" i="27"/>
  <c r="I42" i="27"/>
  <c r="I43" i="27"/>
  <c r="I44" i="27"/>
  <c r="I45" i="27"/>
  <c r="I17" i="49"/>
  <c r="H15" i="49"/>
  <c r="I15" i="49" s="1"/>
  <c r="H16" i="49"/>
  <c r="I16" i="49" s="1"/>
  <c r="H18" i="49"/>
  <c r="I18" i="49" s="1"/>
  <c r="H20" i="49"/>
  <c r="I20" i="49" s="1"/>
  <c r="H21" i="49"/>
  <c r="I21" i="49" s="1"/>
  <c r="H22" i="49"/>
  <c r="I22" i="49" s="1"/>
  <c r="H23" i="49"/>
  <c r="I23" i="49" s="1"/>
  <c r="H24" i="49"/>
  <c r="I24" i="49" s="1"/>
  <c r="H25" i="49"/>
  <c r="I25" i="49" s="1"/>
  <c r="H27" i="49"/>
  <c r="I27" i="49" s="1"/>
  <c r="H28" i="49"/>
  <c r="I28" i="49" s="1"/>
  <c r="H29" i="49"/>
  <c r="I29" i="49" s="1"/>
  <c r="H30" i="49"/>
  <c r="I30" i="49" s="1"/>
  <c r="H32" i="49"/>
  <c r="I32" i="49" s="1"/>
  <c r="H34" i="49"/>
  <c r="I34" i="49" s="1"/>
  <c r="H35" i="49"/>
  <c r="I35" i="49" s="1"/>
  <c r="H36" i="49"/>
  <c r="I36" i="49" s="1"/>
  <c r="H37" i="49"/>
  <c r="I37" i="49" s="1"/>
  <c r="H39" i="49"/>
  <c r="I39" i="49" s="1"/>
  <c r="H40" i="49"/>
  <c r="I40" i="49" s="1"/>
  <c r="H41" i="49"/>
  <c r="I41" i="49" s="1"/>
  <c r="H42" i="49"/>
  <c r="I42" i="49" s="1"/>
  <c r="H43" i="49"/>
  <c r="I43" i="49" s="1"/>
  <c r="H44" i="49"/>
  <c r="I44" i="49" s="1"/>
  <c r="H45" i="49"/>
  <c r="I45" i="49" s="1"/>
  <c r="H17" i="44"/>
  <c r="I17" i="44" s="1"/>
  <c r="H25" i="44"/>
  <c r="I25" i="44" s="1"/>
  <c r="H29" i="44"/>
  <c r="I29" i="44" s="1"/>
  <c r="H33" i="44"/>
  <c r="I33" i="44" s="1"/>
  <c r="H37" i="44"/>
  <c r="I37" i="44" s="1"/>
  <c r="H41" i="44"/>
  <c r="I41" i="44" s="1"/>
  <c r="H45" i="44"/>
  <c r="I45" i="44" s="1"/>
  <c r="H18" i="44"/>
  <c r="I18" i="44" s="1"/>
  <c r="H22" i="44"/>
  <c r="I22" i="44" s="1"/>
  <c r="H30" i="44"/>
  <c r="I30" i="44" s="1"/>
  <c r="H38" i="44"/>
  <c r="I38" i="44" s="1"/>
  <c r="H42" i="44"/>
  <c r="I42" i="44" s="1"/>
  <c r="H19" i="44"/>
  <c r="I19" i="44" s="1"/>
  <c r="H23" i="44"/>
  <c r="I23" i="44" s="1"/>
  <c r="H31" i="44"/>
  <c r="I31" i="44" s="1"/>
  <c r="H35" i="44"/>
  <c r="I35" i="44" s="1"/>
  <c r="H39" i="44"/>
  <c r="I39" i="44" s="1"/>
  <c r="H43" i="44"/>
  <c r="I43" i="44" s="1"/>
  <c r="H24" i="44"/>
  <c r="I24" i="44" s="1"/>
  <c r="H32" i="44"/>
  <c r="I32" i="44" s="1"/>
  <c r="H36" i="44"/>
  <c r="I36" i="44" s="1"/>
  <c r="H44" i="44"/>
  <c r="I44" i="44" s="1"/>
  <c r="I44" i="35"/>
  <c r="H15" i="35"/>
  <c r="I15" i="35" s="1"/>
  <c r="H16" i="35"/>
  <c r="I16" i="35" s="1"/>
  <c r="H18" i="35"/>
  <c r="I18" i="35" s="1"/>
  <c r="H19" i="35"/>
  <c r="I19" i="35" s="1"/>
  <c r="H20" i="35"/>
  <c r="I20" i="35" s="1"/>
  <c r="H22" i="35"/>
  <c r="I22" i="35" s="1"/>
  <c r="H23" i="35"/>
  <c r="I23" i="35" s="1"/>
  <c r="H25" i="35"/>
  <c r="I25" i="35" s="1"/>
  <c r="H26" i="35"/>
  <c r="I26" i="35" s="1"/>
  <c r="H27" i="35"/>
  <c r="I27" i="35" s="1"/>
  <c r="H28" i="35"/>
  <c r="I28" i="35" s="1"/>
  <c r="H29" i="35"/>
  <c r="I29" i="35" s="1"/>
  <c r="H30" i="35"/>
  <c r="I30" i="35" s="1"/>
  <c r="H32" i="35"/>
  <c r="I32" i="35" s="1"/>
  <c r="H33" i="35"/>
  <c r="I33" i="35" s="1"/>
  <c r="H34" i="35"/>
  <c r="I34" i="35" s="1"/>
  <c r="H35" i="35"/>
  <c r="I35" i="35" s="1"/>
  <c r="H36" i="35"/>
  <c r="I36" i="35" s="1"/>
  <c r="H37" i="35"/>
  <c r="I37" i="35" s="1"/>
  <c r="H38" i="35"/>
  <c r="I38" i="35" s="1"/>
  <c r="H41" i="35"/>
  <c r="I41" i="35" s="1"/>
  <c r="H42" i="35"/>
  <c r="I42" i="35" s="1"/>
  <c r="H43" i="35"/>
  <c r="I43" i="35" s="1"/>
  <c r="H44" i="35"/>
  <c r="H45" i="35"/>
  <c r="I45" i="35" s="1"/>
  <c r="I43" i="29"/>
  <c r="H18" i="29"/>
  <c r="I18" i="29" s="1"/>
  <c r="H19" i="29"/>
  <c r="I19" i="29" s="1"/>
  <c r="H20" i="29"/>
  <c r="I20" i="29" s="1"/>
  <c r="H23" i="29"/>
  <c r="I23" i="29" s="1"/>
  <c r="H24" i="29"/>
  <c r="I24" i="29" s="1"/>
  <c r="H25" i="29"/>
  <c r="I25" i="29" s="1"/>
  <c r="H26" i="29"/>
  <c r="I26" i="29" s="1"/>
  <c r="H27" i="29"/>
  <c r="I27" i="29" s="1"/>
  <c r="H30" i="29"/>
  <c r="I30" i="29" s="1"/>
  <c r="H31" i="29"/>
  <c r="I31" i="29" s="1"/>
  <c r="H32" i="29"/>
  <c r="I32" i="29" s="1"/>
  <c r="H33" i="29"/>
  <c r="I33" i="29" s="1"/>
  <c r="H34" i="29"/>
  <c r="I34" i="29" s="1"/>
  <c r="H35" i="29"/>
  <c r="I35" i="29" s="1"/>
  <c r="H36" i="29"/>
  <c r="I36" i="29" s="1"/>
  <c r="H38" i="29"/>
  <c r="I38" i="29" s="1"/>
  <c r="H39" i="29"/>
  <c r="I39" i="29" s="1"/>
  <c r="H40" i="29"/>
  <c r="I40" i="29" s="1"/>
  <c r="H41" i="29"/>
  <c r="I41" i="29" s="1"/>
  <c r="H42" i="29"/>
  <c r="I42" i="29" s="1"/>
  <c r="H43" i="29"/>
  <c r="H44" i="29"/>
  <c r="I44" i="29" s="1"/>
  <c r="H45" i="29"/>
  <c r="I45" i="29" s="1"/>
  <c r="I15" i="28"/>
  <c r="I17" i="28"/>
  <c r="I18" i="28"/>
  <c r="I19" i="28"/>
  <c r="I20" i="28"/>
  <c r="I21" i="28"/>
  <c r="I22" i="28"/>
  <c r="I24" i="28"/>
  <c r="I25" i="28"/>
  <c r="I26" i="28"/>
  <c r="I27" i="28"/>
  <c r="I28" i="28"/>
  <c r="I29" i="28"/>
  <c r="I31" i="28"/>
  <c r="I32" i="28"/>
  <c r="I33" i="28"/>
  <c r="I34" i="28"/>
  <c r="I35" i="28"/>
  <c r="H15" i="23"/>
  <c r="I15" i="23" s="1"/>
  <c r="H18" i="23"/>
  <c r="I18" i="23" s="1"/>
  <c r="H22" i="23"/>
  <c r="I22" i="23" s="1"/>
  <c r="I26" i="23"/>
  <c r="H26" i="23"/>
  <c r="H19" i="23"/>
  <c r="I19" i="23" s="1"/>
  <c r="H23" i="23"/>
  <c r="I23" i="23" s="1"/>
  <c r="I43" i="23"/>
  <c r="H43" i="23"/>
  <c r="I16" i="23"/>
  <c r="H16" i="23"/>
  <c r="H24" i="23"/>
  <c r="I24" i="23" s="1"/>
  <c r="H28" i="23"/>
  <c r="I28" i="23" s="1"/>
  <c r="I44" i="23"/>
  <c r="H44" i="23"/>
  <c r="I17" i="23"/>
  <c r="H17" i="23"/>
  <c r="H21" i="23"/>
  <c r="I21" i="23" s="1"/>
  <c r="H25" i="23"/>
  <c r="I25" i="23" s="1"/>
  <c r="H29" i="23"/>
  <c r="I29" i="23" s="1"/>
  <c r="I45" i="23"/>
  <c r="H45" i="23"/>
  <c r="H16" i="11"/>
  <c r="I16" i="11" s="1"/>
  <c r="H20" i="11"/>
  <c r="I20" i="11" s="1"/>
  <c r="H24" i="11"/>
  <c r="I24" i="11" s="1"/>
  <c r="H28" i="11"/>
  <c r="I28" i="11" s="1"/>
  <c r="H32" i="11"/>
  <c r="I32" i="11" s="1"/>
  <c r="H44" i="11"/>
  <c r="I44" i="11" s="1"/>
  <c r="H17" i="11"/>
  <c r="I17" i="11" s="1"/>
  <c r="H21" i="11"/>
  <c r="I21" i="11" s="1"/>
  <c r="H25" i="11"/>
  <c r="I25" i="11" s="1"/>
  <c r="H29" i="11"/>
  <c r="I29" i="11" s="1"/>
  <c r="H45" i="11"/>
  <c r="I45" i="11" s="1"/>
  <c r="H23" i="11"/>
  <c r="I23" i="11" s="1"/>
  <c r="H27" i="11"/>
  <c r="I27" i="11" s="1"/>
  <c r="H31" i="11"/>
  <c r="I31" i="11" s="1"/>
  <c r="H18" i="11"/>
  <c r="I18" i="11" s="1"/>
  <c r="H22" i="11"/>
  <c r="I22" i="11" s="1"/>
  <c r="H30" i="11"/>
  <c r="I30" i="11" s="1"/>
  <c r="H46" i="11"/>
  <c r="I46" i="11" s="1"/>
  <c r="H44" i="43"/>
  <c r="I44" i="43" s="1"/>
  <c r="H34" i="43"/>
  <c r="I34" i="43" s="1"/>
  <c r="H24" i="43"/>
  <c r="I24" i="43" s="1"/>
  <c r="H20" i="43"/>
  <c r="I20" i="43" s="1"/>
  <c r="H31" i="42"/>
  <c r="I31" i="42" s="1"/>
  <c r="H17" i="42"/>
  <c r="I17" i="42" s="1"/>
  <c r="H56" i="49" l="1"/>
  <c r="H56" i="47"/>
  <c r="I51" i="49"/>
  <c r="I56" i="49" s="1"/>
  <c r="H56" i="27"/>
  <c r="H56" i="22"/>
  <c r="I57" i="26"/>
  <c r="H58" i="43"/>
  <c r="H56" i="17"/>
  <c r="H56" i="44"/>
  <c r="I51" i="17"/>
  <c r="I56" i="17" s="1"/>
  <c r="H55" i="23"/>
  <c r="H55" i="18"/>
  <c r="H57" i="21"/>
  <c r="H56" i="29"/>
  <c r="I51" i="27"/>
  <c r="I56" i="27" s="1"/>
  <c r="I51" i="44"/>
  <c r="I56" i="44" s="1"/>
  <c r="H55" i="35"/>
  <c r="I55" i="35"/>
  <c r="I51" i="29"/>
  <c r="I56" i="29" s="1"/>
  <c r="H58" i="28"/>
  <c r="I53" i="28"/>
  <c r="I58" i="28" s="1"/>
  <c r="I50" i="23"/>
  <c r="I55" i="23" s="1"/>
  <c r="H56" i="11"/>
  <c r="I51" i="11"/>
  <c r="I56" i="11" s="1"/>
  <c r="I51" i="47"/>
  <c r="I56" i="47" s="1"/>
  <c r="I56" i="46"/>
  <c r="H56" i="46"/>
  <c r="I58" i="43"/>
  <c r="I56" i="42"/>
  <c r="H56" i="42"/>
  <c r="I56" i="34"/>
  <c r="H56" i="34"/>
  <c r="I57" i="31"/>
  <c r="H57" i="31"/>
  <c r="H57" i="26"/>
  <c r="I57" i="21"/>
  <c r="I51" i="22"/>
  <c r="I56" i="22" s="1"/>
  <c r="I50" i="18"/>
  <c r="I55" i="18" s="1"/>
  <c r="I54" i="2"/>
  <c r="H54" i="2"/>
  <c r="F17" i="43"/>
  <c r="F18" i="43"/>
  <c r="F19" i="43"/>
  <c r="F22" i="43"/>
  <c r="F25" i="43"/>
  <c r="F26" i="43"/>
  <c r="F28" i="43"/>
  <c r="F31" i="43"/>
  <c r="F32" i="43"/>
  <c r="F33" i="43"/>
  <c r="F35" i="43"/>
  <c r="F36" i="43"/>
  <c r="F38" i="43"/>
  <c r="F39" i="43"/>
  <c r="F40" i="43"/>
  <c r="F41" i="43"/>
  <c r="F42" i="43"/>
  <c r="F43" i="43"/>
  <c r="F45" i="43"/>
  <c r="F15" i="43"/>
  <c r="F16" i="42"/>
  <c r="F18" i="42"/>
  <c r="F21" i="42"/>
  <c r="F22" i="42"/>
  <c r="F23" i="42"/>
  <c r="F24" i="42"/>
  <c r="F26" i="42"/>
  <c r="F28" i="42"/>
  <c r="F29" i="42"/>
  <c r="F30" i="42"/>
  <c r="F32" i="42"/>
  <c r="F34" i="42"/>
  <c r="F35" i="42"/>
  <c r="F36" i="42"/>
  <c r="F37" i="42"/>
  <c r="F38" i="42"/>
  <c r="F40" i="42"/>
  <c r="F41" i="42"/>
  <c r="F42" i="42"/>
  <c r="F43" i="42"/>
  <c r="F44" i="42"/>
  <c r="F45" i="42"/>
  <c r="F15" i="42"/>
  <c r="G41" i="42" l="1"/>
  <c r="H41" i="42" l="1"/>
  <c r="I41" i="42" s="1"/>
  <c r="K55" i="27"/>
  <c r="K54" i="27"/>
  <c r="K53" i="27"/>
  <c r="K52" i="27"/>
  <c r="K51" i="27"/>
  <c r="K41" i="27"/>
  <c r="K42" i="27"/>
  <c r="K43" i="27"/>
  <c r="K44" i="27"/>
  <c r="K45" i="27"/>
  <c r="K55" i="44"/>
  <c r="K54" i="44"/>
  <c r="K53" i="44"/>
  <c r="K52" i="44"/>
  <c r="K51" i="44"/>
  <c r="K54" i="35"/>
  <c r="K53" i="35"/>
  <c r="K52" i="35"/>
  <c r="K51" i="35"/>
  <c r="K50" i="35"/>
  <c r="K55" i="29"/>
  <c r="K54" i="29"/>
  <c r="K53" i="29"/>
  <c r="K52" i="29"/>
  <c r="K51" i="29"/>
  <c r="K57" i="28"/>
  <c r="K56" i="28"/>
  <c r="K55" i="28"/>
  <c r="K54" i="28"/>
  <c r="K53" i="28"/>
  <c r="K52" i="2"/>
  <c r="K53" i="2"/>
  <c r="K51" i="22"/>
  <c r="K52" i="22"/>
  <c r="K56" i="21"/>
  <c r="K55" i="21"/>
  <c r="K54" i="21"/>
  <c r="K53" i="21"/>
  <c r="K52" i="21"/>
  <c r="K56" i="26"/>
  <c r="K55" i="26"/>
  <c r="K54" i="26"/>
  <c r="K53" i="26"/>
  <c r="K52" i="26"/>
  <c r="K56" i="31"/>
  <c r="K55" i="31"/>
  <c r="K54" i="31"/>
  <c r="K53" i="31"/>
  <c r="K52" i="31"/>
  <c r="K55" i="34"/>
  <c r="K54" i="34"/>
  <c r="K53" i="34"/>
  <c r="K52" i="34"/>
  <c r="K51" i="34"/>
  <c r="K53" i="42"/>
  <c r="K54" i="42"/>
  <c r="K55" i="42"/>
  <c r="K55" i="47"/>
  <c r="K54" i="47"/>
  <c r="K53" i="47"/>
  <c r="K52" i="47"/>
  <c r="K51" i="47"/>
  <c r="K55" i="11"/>
  <c r="K54" i="11"/>
  <c r="K53" i="11"/>
  <c r="K52" i="11"/>
  <c r="K51" i="11"/>
  <c r="K55" i="17"/>
  <c r="K54" i="17"/>
  <c r="K53" i="17"/>
  <c r="K52" i="17"/>
  <c r="K51" i="17"/>
  <c r="K54" i="23"/>
  <c r="K53" i="23"/>
  <c r="K52" i="23"/>
  <c r="K51" i="23"/>
  <c r="K50" i="23"/>
  <c r="K53" i="46"/>
  <c r="G40" i="42" l="1"/>
  <c r="K51" i="18"/>
  <c r="K52" i="18"/>
  <c r="K53" i="18"/>
  <c r="K54" i="18"/>
  <c r="K50" i="18"/>
  <c r="H40" i="42" l="1"/>
  <c r="I40" i="42" s="1"/>
  <c r="K54" i="49"/>
  <c r="K55" i="46"/>
  <c r="K54" i="46"/>
  <c r="K52" i="46"/>
  <c r="K51" i="46"/>
  <c r="K53" i="43"/>
  <c r="G22" i="43"/>
  <c r="G15" i="43"/>
  <c r="K52" i="42"/>
  <c r="G34" i="42"/>
  <c r="H22" i="43" l="1"/>
  <c r="I22" i="43" s="1"/>
  <c r="H15" i="43"/>
  <c r="I15" i="43" s="1"/>
  <c r="H34" i="42"/>
  <c r="I34" i="42" s="1"/>
  <c r="K53" i="22"/>
  <c r="K54" i="22"/>
  <c r="E46" i="21" l="1"/>
  <c r="E46" i="22"/>
  <c r="E46" i="27"/>
  <c r="W67" i="27" l="1"/>
  <c r="E46" i="18"/>
  <c r="E46" i="31" l="1"/>
  <c r="E46" i="26"/>
  <c r="E46" i="49"/>
  <c r="E46" i="44"/>
  <c r="E46" i="35"/>
  <c r="E46" i="29"/>
  <c r="E46" i="28"/>
  <c r="E46" i="17"/>
  <c r="E47" i="11"/>
  <c r="E46" i="47" l="1"/>
  <c r="E46" i="46"/>
  <c r="G39" i="43"/>
  <c r="E46" i="43"/>
  <c r="G45" i="43"/>
  <c r="H45" i="43" s="1"/>
  <c r="G43" i="43"/>
  <c r="G42" i="43"/>
  <c r="G41" i="43"/>
  <c r="G45" i="42"/>
  <c r="H45" i="42" s="1"/>
  <c r="G44" i="42"/>
  <c r="G43" i="42"/>
  <c r="K45" i="31"/>
  <c r="K43" i="21"/>
  <c r="K44" i="21"/>
  <c r="K45" i="21"/>
  <c r="K42" i="21"/>
  <c r="K41" i="21"/>
  <c r="K45" i="18"/>
  <c r="K44" i="18"/>
  <c r="K43" i="18"/>
  <c r="K42" i="18"/>
  <c r="E46" i="2"/>
  <c r="K40" i="22"/>
  <c r="L48" i="27"/>
  <c r="H39" i="43" l="1"/>
  <c r="I45" i="43"/>
  <c r="H41" i="43"/>
  <c r="I41" i="43" s="1"/>
  <c r="H42" i="43"/>
  <c r="I42" i="43" s="1"/>
  <c r="H43" i="43"/>
  <c r="I43" i="43" s="1"/>
  <c r="I45" i="42"/>
  <c r="H43" i="42"/>
  <c r="I43" i="42" s="1"/>
  <c r="H44" i="42"/>
  <c r="I44" i="42" s="1"/>
  <c r="I39" i="43" l="1"/>
  <c r="K51" i="42" l="1"/>
  <c r="G38" i="43" l="1"/>
  <c r="H38" i="43" l="1"/>
  <c r="I38" i="43" s="1"/>
  <c r="K16" i="44" l="1"/>
  <c r="K17" i="44"/>
  <c r="K18" i="44"/>
  <c r="K19" i="44"/>
  <c r="K20" i="44"/>
  <c r="K21" i="44"/>
  <c r="K22" i="44"/>
  <c r="K23" i="44"/>
  <c r="K24" i="44"/>
  <c r="K25" i="44"/>
  <c r="K26" i="44"/>
  <c r="K27" i="44"/>
  <c r="K28" i="44"/>
  <c r="K29" i="44"/>
  <c r="K30" i="44"/>
  <c r="K31" i="44"/>
  <c r="K32" i="44"/>
  <c r="K33" i="44"/>
  <c r="K34" i="44"/>
  <c r="K35" i="44"/>
  <c r="K36" i="44"/>
  <c r="K37" i="44"/>
  <c r="K38" i="44"/>
  <c r="K39" i="44"/>
  <c r="K40" i="44"/>
  <c r="K41" i="44"/>
  <c r="K42" i="44"/>
  <c r="K43" i="44"/>
  <c r="K44" i="44"/>
  <c r="K45" i="44"/>
  <c r="G31" i="43"/>
  <c r="H31" i="43" s="1"/>
  <c r="G36" i="42"/>
  <c r="H36" i="42" s="1"/>
  <c r="G37" i="42"/>
  <c r="I31" i="43" l="1"/>
  <c r="H37" i="42"/>
  <c r="I37" i="42" s="1"/>
  <c r="I36" i="42"/>
  <c r="G29" i="42"/>
  <c r="G28" i="43"/>
  <c r="G26" i="43"/>
  <c r="G25" i="43"/>
  <c r="G28" i="42"/>
  <c r="G24" i="42"/>
  <c r="G22" i="42"/>
  <c r="K55" i="49"/>
  <c r="K53" i="49"/>
  <c r="K52" i="49"/>
  <c r="K51" i="49"/>
  <c r="L50" i="49"/>
  <c r="L49" i="49"/>
  <c r="N49" i="49" s="1"/>
  <c r="L48" i="49"/>
  <c r="N48" i="49" s="1"/>
  <c r="K40" i="49"/>
  <c r="K39" i="49"/>
  <c r="K38" i="49"/>
  <c r="K37" i="49"/>
  <c r="K36" i="49"/>
  <c r="K35" i="49"/>
  <c r="K34" i="49"/>
  <c r="K33" i="49"/>
  <c r="K32" i="49"/>
  <c r="K31" i="49"/>
  <c r="K30" i="49"/>
  <c r="K29" i="49"/>
  <c r="K28" i="49"/>
  <c r="K27" i="49"/>
  <c r="K26" i="49"/>
  <c r="K25" i="49"/>
  <c r="K24" i="49"/>
  <c r="K23" i="49"/>
  <c r="K22" i="49"/>
  <c r="K21" i="49"/>
  <c r="K20" i="49"/>
  <c r="K19" i="49"/>
  <c r="K18" i="49"/>
  <c r="K17" i="49"/>
  <c r="K16" i="49"/>
  <c r="K15" i="49"/>
  <c r="K21" i="17"/>
  <c r="G17" i="43"/>
  <c r="G19" i="43"/>
  <c r="G21" i="42"/>
  <c r="G18" i="42"/>
  <c r="G15" i="42"/>
  <c r="H28" i="42" l="1"/>
  <c r="I28" i="42" s="1"/>
  <c r="H19" i="43"/>
  <c r="I19" i="43" s="1"/>
  <c r="H18" i="42"/>
  <c r="I18" i="42" s="1"/>
  <c r="H17" i="43"/>
  <c r="I17" i="43" s="1"/>
  <c r="H22" i="42"/>
  <c r="I22" i="42" s="1"/>
  <c r="H25" i="43"/>
  <c r="I25" i="43" s="1"/>
  <c r="H28" i="43"/>
  <c r="I28" i="43" s="1"/>
  <c r="H15" i="42"/>
  <c r="I15" i="42" s="1"/>
  <c r="H24" i="42"/>
  <c r="I24" i="42" s="1"/>
  <c r="H26" i="43"/>
  <c r="I26" i="43" s="1"/>
  <c r="H21" i="42"/>
  <c r="I21" i="42" s="1"/>
  <c r="N50" i="49"/>
  <c r="H29" i="42"/>
  <c r="I29" i="42" s="1"/>
  <c r="K46" i="49"/>
  <c r="I58" i="49" l="1"/>
  <c r="I46" i="49" s="1"/>
  <c r="H58" i="49"/>
  <c r="H46" i="49" s="1"/>
  <c r="G40" i="43" l="1"/>
  <c r="G35" i="43"/>
  <c r="G33" i="43"/>
  <c r="G32" i="43"/>
  <c r="G38" i="42"/>
  <c r="G35" i="42"/>
  <c r="G32" i="42"/>
  <c r="G30" i="42"/>
  <c r="H30" i="42" l="1"/>
  <c r="I30" i="42" s="1"/>
  <c r="H32" i="42"/>
  <c r="I32" i="42" s="1"/>
  <c r="H32" i="43"/>
  <c r="I32" i="43" s="1"/>
  <c r="H40" i="43"/>
  <c r="I40" i="43" s="1"/>
  <c r="H38" i="42"/>
  <c r="I38" i="42" s="1"/>
  <c r="H35" i="43"/>
  <c r="I35" i="43" s="1"/>
  <c r="H33" i="43"/>
  <c r="I33" i="43" s="1"/>
  <c r="H35" i="42"/>
  <c r="I35" i="42" s="1"/>
  <c r="K40" i="21"/>
  <c r="K39" i="21"/>
  <c r="K38" i="21"/>
  <c r="K37" i="21"/>
  <c r="K36" i="21"/>
  <c r="K23" i="17" l="1"/>
  <c r="K24" i="17"/>
  <c r="K25" i="17"/>
  <c r="K26" i="17"/>
  <c r="K27" i="17"/>
  <c r="K28" i="17"/>
  <c r="K22" i="17"/>
  <c r="G26" i="42"/>
  <c r="G23" i="42"/>
  <c r="H23" i="42" l="1"/>
  <c r="I23" i="42" s="1"/>
  <c r="H26" i="42"/>
  <c r="I26" i="42" s="1"/>
  <c r="K22" i="11"/>
  <c r="G18" i="43" l="1"/>
  <c r="G16" i="42"/>
  <c r="H18" i="43" l="1"/>
  <c r="I18" i="43" s="1"/>
  <c r="H16" i="42"/>
  <c r="I16" i="42" s="1"/>
  <c r="K55" i="22"/>
  <c r="L48" i="29" l="1"/>
  <c r="E46" i="23" l="1"/>
  <c r="E46" i="42"/>
  <c r="E46" i="34"/>
  <c r="K37" i="29" l="1"/>
  <c r="K38" i="29"/>
  <c r="K36" i="29"/>
  <c r="K45" i="47" l="1"/>
  <c r="K45" i="46"/>
  <c r="G36" i="43"/>
  <c r="G42" i="42"/>
  <c r="K45" i="42"/>
  <c r="K45" i="34"/>
  <c r="H42" i="42" l="1"/>
  <c r="I42" i="42" s="1"/>
  <c r="H36" i="43"/>
  <c r="I36" i="43" s="1"/>
  <c r="K45" i="2"/>
  <c r="L48" i="34" l="1"/>
  <c r="H58" i="44" l="1"/>
  <c r="H46" i="44" s="1"/>
  <c r="K45" i="29"/>
  <c r="K44" i="43"/>
  <c r="K45" i="43"/>
  <c r="I58" i="44" l="1"/>
  <c r="I46" i="44" s="1"/>
  <c r="K33" i="43" l="1"/>
  <c r="K35" i="21" l="1"/>
  <c r="K34" i="21"/>
  <c r="K33" i="21"/>
  <c r="K32" i="21"/>
  <c r="H60" i="28" l="1"/>
  <c r="H46" i="28" s="1"/>
  <c r="H57" i="23"/>
  <c r="H46" i="23" s="1"/>
  <c r="H58" i="46" l="1"/>
  <c r="H46" i="46" s="1"/>
  <c r="H58" i="22"/>
  <c r="K15" i="29" l="1"/>
  <c r="K20" i="47" l="1"/>
  <c r="K21" i="47"/>
  <c r="K22" i="47"/>
  <c r="K23" i="47"/>
  <c r="K24" i="47"/>
  <c r="K25" i="47"/>
  <c r="K26" i="47"/>
  <c r="K27" i="47"/>
  <c r="K17" i="47"/>
  <c r="H58" i="47" l="1"/>
  <c r="H46" i="47" s="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15" i="21"/>
  <c r="H46" i="22"/>
  <c r="K17" i="18"/>
  <c r="K45" i="28" l="1"/>
  <c r="K45" i="23"/>
  <c r="I58" i="47" l="1"/>
  <c r="I58" i="46"/>
  <c r="I46" i="46" s="1"/>
  <c r="K36" i="11" l="1"/>
  <c r="K44" i="2" l="1"/>
  <c r="K29" i="11" l="1"/>
  <c r="K57" i="43"/>
  <c r="H58" i="34"/>
  <c r="H46" i="34" s="1"/>
  <c r="K22" i="26" l="1"/>
  <c r="L48" i="47" l="1"/>
  <c r="N48" i="47" s="1"/>
  <c r="K44" i="47"/>
  <c r="K43" i="47"/>
  <c r="K42" i="47"/>
  <c r="K41" i="47"/>
  <c r="K40" i="47"/>
  <c r="K39" i="47"/>
  <c r="K38" i="47"/>
  <c r="K37" i="47"/>
  <c r="K36" i="47"/>
  <c r="K35" i="47"/>
  <c r="K34" i="47"/>
  <c r="K33" i="47"/>
  <c r="K32" i="47"/>
  <c r="K31" i="47"/>
  <c r="K30" i="47"/>
  <c r="K29" i="47"/>
  <c r="K28" i="47"/>
  <c r="I46" i="47"/>
  <c r="K19" i="47"/>
  <c r="K18" i="47"/>
  <c r="K16" i="47"/>
  <c r="K15" i="47"/>
  <c r="H58" i="17"/>
  <c r="H46" i="17" s="1"/>
  <c r="H60" i="43"/>
  <c r="H46" i="43" s="1"/>
  <c r="H59" i="31"/>
  <c r="H46" i="31" s="1"/>
  <c r="H59" i="26"/>
  <c r="H46" i="26" s="1"/>
  <c r="K46" i="47" l="1"/>
  <c r="H56" i="2"/>
  <c r="L48" i="46" l="1"/>
  <c r="N48" i="46" s="1"/>
  <c r="K44" i="46"/>
  <c r="K43" i="46"/>
  <c r="K42" i="46"/>
  <c r="K41" i="46"/>
  <c r="K40" i="46"/>
  <c r="K39" i="46"/>
  <c r="K38" i="46"/>
  <c r="K37" i="46"/>
  <c r="K36" i="46"/>
  <c r="K35" i="46"/>
  <c r="K34" i="46"/>
  <c r="K33" i="46"/>
  <c r="K32" i="46"/>
  <c r="K31" i="46"/>
  <c r="K30" i="46"/>
  <c r="K29" i="46"/>
  <c r="K28" i="46"/>
  <c r="K27" i="46"/>
  <c r="K26" i="46"/>
  <c r="K25" i="46"/>
  <c r="K24" i="46"/>
  <c r="K23" i="46"/>
  <c r="K22" i="46"/>
  <c r="K21" i="46"/>
  <c r="K20" i="46"/>
  <c r="K19" i="46"/>
  <c r="K18" i="46"/>
  <c r="K17" i="46"/>
  <c r="K16" i="46"/>
  <c r="K15" i="46"/>
  <c r="K15" i="43"/>
  <c r="K16" i="26"/>
  <c r="K46" i="46" l="1"/>
  <c r="H59" i="21" l="1"/>
  <c r="H46" i="21" s="1"/>
  <c r="I57" i="23" l="1"/>
  <c r="I46" i="23" s="1"/>
  <c r="I57" i="35"/>
  <c r="I46" i="35" s="1"/>
  <c r="I59" i="31"/>
  <c r="I46" i="31" s="1"/>
  <c r="I59" i="26"/>
  <c r="L48" i="23" l="1"/>
  <c r="L48" i="44" l="1"/>
  <c r="K44" i="35" l="1"/>
  <c r="K43" i="35"/>
  <c r="K44" i="28"/>
  <c r="K43" i="28"/>
  <c r="K43" i="23"/>
  <c r="K44" i="23"/>
  <c r="K41" i="17"/>
  <c r="K42" i="17"/>
  <c r="K43" i="17"/>
  <c r="K44" i="17"/>
  <c r="K45" i="11"/>
  <c r="K44" i="11"/>
  <c r="K44" i="42"/>
  <c r="K43" i="42"/>
  <c r="K44" i="34"/>
  <c r="K43" i="34"/>
  <c r="K44" i="31"/>
  <c r="K43" i="31"/>
  <c r="K44" i="26"/>
  <c r="K43" i="26"/>
  <c r="K42" i="22"/>
  <c r="K43" i="22"/>
  <c r="K44" i="22"/>
  <c r="K43" i="2"/>
  <c r="L49" i="44" l="1"/>
  <c r="N49" i="44" s="1"/>
  <c r="N48" i="44"/>
  <c r="K15" i="44"/>
  <c r="K25" i="29"/>
  <c r="K26" i="29"/>
  <c r="K27" i="29"/>
  <c r="K28" i="29"/>
  <c r="K29" i="29"/>
  <c r="K30" i="29"/>
  <c r="K31" i="29"/>
  <c r="K32" i="29"/>
  <c r="K33" i="29"/>
  <c r="K34" i="29"/>
  <c r="K35" i="29"/>
  <c r="K39" i="29"/>
  <c r="K40" i="29"/>
  <c r="K41" i="29"/>
  <c r="K42" i="29"/>
  <c r="K43" i="29"/>
  <c r="K44" i="29"/>
  <c r="K46" i="44" l="1"/>
  <c r="K16" i="43" l="1"/>
  <c r="K17" i="43"/>
  <c r="K18" i="43"/>
  <c r="K19" i="43"/>
  <c r="K20" i="43"/>
  <c r="K21" i="43"/>
  <c r="K22" i="43"/>
  <c r="K23" i="43"/>
  <c r="K24" i="43"/>
  <c r="K25" i="43"/>
  <c r="K26" i="43"/>
  <c r="K27" i="43"/>
  <c r="K28" i="43"/>
  <c r="K29" i="43"/>
  <c r="K30" i="43"/>
  <c r="K27" i="2"/>
  <c r="K15" i="27" l="1"/>
  <c r="K18" i="27"/>
  <c r="K17" i="27"/>
  <c r="K16" i="27"/>
  <c r="H46" i="2" l="1"/>
  <c r="K56" i="43" l="1"/>
  <c r="K55" i="43"/>
  <c r="K54" i="43"/>
  <c r="I60" i="43" l="1"/>
  <c r="I46" i="43" s="1"/>
  <c r="L48" i="43" l="1"/>
  <c r="K37" i="2" l="1"/>
  <c r="K38" i="2"/>
  <c r="L50" i="43" l="1"/>
  <c r="L49" i="43"/>
  <c r="N49" i="43" s="1"/>
  <c r="N48" i="43"/>
  <c r="K43" i="43"/>
  <c r="K42" i="43"/>
  <c r="K41" i="43"/>
  <c r="K40" i="43"/>
  <c r="K39" i="43"/>
  <c r="K38" i="43"/>
  <c r="K37" i="43"/>
  <c r="K36" i="43"/>
  <c r="K35" i="43"/>
  <c r="K34" i="43"/>
  <c r="K32" i="43"/>
  <c r="K31" i="43"/>
  <c r="N50" i="43" l="1"/>
  <c r="K46" i="43"/>
  <c r="K26" i="27" l="1"/>
  <c r="K18" i="31" l="1"/>
  <c r="I58" i="27" l="1"/>
  <c r="I59" i="21" l="1"/>
  <c r="I46" i="21" s="1"/>
  <c r="L47" i="26"/>
  <c r="H58" i="42" l="1"/>
  <c r="H46" i="42" s="1"/>
  <c r="L50" i="42"/>
  <c r="L49" i="42"/>
  <c r="N49" i="42" s="1"/>
  <c r="L48" i="42"/>
  <c r="N48" i="42" s="1"/>
  <c r="K42" i="42"/>
  <c r="K41" i="42"/>
  <c r="K40" i="42"/>
  <c r="K39" i="42"/>
  <c r="K38" i="42"/>
  <c r="K37" i="42"/>
  <c r="K36" i="42"/>
  <c r="K35" i="42"/>
  <c r="K34" i="42"/>
  <c r="K33" i="42"/>
  <c r="K32" i="42"/>
  <c r="K31" i="42"/>
  <c r="K30" i="42"/>
  <c r="K29" i="42"/>
  <c r="K28" i="42"/>
  <c r="K27" i="42"/>
  <c r="K26" i="42"/>
  <c r="K25" i="42"/>
  <c r="K24" i="42"/>
  <c r="K23" i="42"/>
  <c r="K22" i="42"/>
  <c r="K21" i="42"/>
  <c r="K20" i="42"/>
  <c r="K19" i="42"/>
  <c r="K18" i="42"/>
  <c r="K17" i="42"/>
  <c r="K16" i="42"/>
  <c r="K15" i="42"/>
  <c r="N50" i="42" l="1"/>
  <c r="K46" i="42"/>
  <c r="I58" i="42"/>
  <c r="I46" i="42" s="1"/>
  <c r="K24" i="35" l="1"/>
  <c r="K18" i="35" l="1"/>
  <c r="K18" i="29"/>
  <c r="K15" i="18"/>
  <c r="K20" i="18" l="1"/>
  <c r="L48" i="11" l="1"/>
  <c r="K29" i="26" l="1"/>
  <c r="K30" i="26"/>
  <c r="K31" i="26"/>
  <c r="K32" i="26"/>
  <c r="K33" i="26"/>
  <c r="K34" i="26"/>
  <c r="H57" i="18" l="1"/>
  <c r="H46" i="18" s="1"/>
  <c r="K34" i="34" l="1"/>
  <c r="K51" i="2" l="1"/>
  <c r="K50" i="2"/>
  <c r="K49" i="2"/>
  <c r="I57" i="18" l="1"/>
  <c r="I46" i="18" s="1"/>
  <c r="K42" i="35" l="1"/>
  <c r="K42" i="28"/>
  <c r="K42" i="23"/>
  <c r="K43" i="11"/>
  <c r="K42" i="34"/>
  <c r="K42" i="31"/>
  <c r="K42" i="26"/>
  <c r="K42" i="2"/>
  <c r="K40" i="35" l="1"/>
  <c r="K41" i="35"/>
  <c r="L48" i="31" l="1"/>
  <c r="K21" i="18" l="1"/>
  <c r="K29" i="27" l="1"/>
  <c r="K32" i="35" l="1"/>
  <c r="K32" i="28" l="1"/>
  <c r="K33" i="23"/>
  <c r="K32" i="31" l="1"/>
  <c r="K22" i="27" l="1"/>
  <c r="K25" i="35"/>
  <c r="K25" i="28"/>
  <c r="K26" i="23"/>
  <c r="K27" i="34"/>
  <c r="K28" i="34"/>
  <c r="K25" i="31"/>
  <c r="K23" i="26" l="1"/>
  <c r="K24" i="26"/>
  <c r="K25" i="26"/>
  <c r="K26" i="26"/>
  <c r="K27" i="26"/>
  <c r="K28" i="26"/>
  <c r="K17" i="26"/>
  <c r="K18" i="26"/>
  <c r="K19" i="26"/>
  <c r="K20" i="26"/>
  <c r="K21" i="26"/>
  <c r="K21" i="28" l="1"/>
  <c r="K17" i="28"/>
  <c r="K18" i="28"/>
  <c r="K19" i="28"/>
  <c r="K20" i="28"/>
  <c r="K20" i="29" l="1"/>
  <c r="K19" i="23"/>
  <c r="K20" i="34"/>
  <c r="I46" i="26"/>
  <c r="K18" i="18"/>
  <c r="K19" i="18"/>
  <c r="I46" i="27" l="1"/>
  <c r="L50" i="11"/>
  <c r="L49" i="11"/>
  <c r="N49" i="11" s="1"/>
  <c r="N48" i="11"/>
  <c r="L47" i="22"/>
  <c r="N50" i="11" l="1"/>
  <c r="K19" i="27" l="1"/>
  <c r="K20" i="27"/>
  <c r="K21" i="27"/>
  <c r="K23" i="27"/>
  <c r="K24" i="27"/>
  <c r="K25" i="27"/>
  <c r="K27" i="27"/>
  <c r="K28" i="27"/>
  <c r="K30" i="27"/>
  <c r="K31" i="27"/>
  <c r="K32" i="27"/>
  <c r="K33" i="27"/>
  <c r="K34" i="27"/>
  <c r="K35" i="27"/>
  <c r="K36" i="27"/>
  <c r="K37" i="27"/>
  <c r="K38" i="27"/>
  <c r="K39" i="27"/>
  <c r="K40" i="27"/>
  <c r="K16" i="35" l="1"/>
  <c r="K17" i="35"/>
  <c r="K19" i="35"/>
  <c r="K20" i="35"/>
  <c r="K21" i="35"/>
  <c r="K22" i="35"/>
  <c r="K23" i="35"/>
  <c r="K26" i="35"/>
  <c r="K27" i="35"/>
  <c r="K28" i="35"/>
  <c r="K29" i="35"/>
  <c r="K30" i="35"/>
  <c r="K31" i="35"/>
  <c r="K33" i="35"/>
  <c r="K34" i="35"/>
  <c r="K35" i="35"/>
  <c r="K36" i="35"/>
  <c r="K37" i="35"/>
  <c r="K38" i="35"/>
  <c r="K39" i="35"/>
  <c r="K15" i="35"/>
  <c r="K16" i="29"/>
  <c r="K17" i="29"/>
  <c r="K19" i="29"/>
  <c r="K21" i="29"/>
  <c r="K22" i="29"/>
  <c r="K23" i="29"/>
  <c r="K24" i="29"/>
  <c r="K16" i="23"/>
  <c r="K17" i="23"/>
  <c r="K18" i="23"/>
  <c r="K20" i="23"/>
  <c r="K21" i="23"/>
  <c r="K22" i="23"/>
  <c r="K23" i="23"/>
  <c r="K24" i="23"/>
  <c r="K25" i="23"/>
  <c r="K27" i="23"/>
  <c r="K28" i="23"/>
  <c r="K29" i="23"/>
  <c r="K30" i="23"/>
  <c r="K31" i="23"/>
  <c r="K32" i="23"/>
  <c r="K34" i="23"/>
  <c r="K35" i="23"/>
  <c r="K36" i="23"/>
  <c r="K37" i="23"/>
  <c r="K38" i="23"/>
  <c r="K39" i="23"/>
  <c r="K40" i="23"/>
  <c r="K41" i="23"/>
  <c r="K15" i="23"/>
  <c r="K16" i="17"/>
  <c r="K17" i="17"/>
  <c r="K18" i="17"/>
  <c r="K19" i="17"/>
  <c r="K20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17" i="11"/>
  <c r="K18" i="11"/>
  <c r="K19" i="11"/>
  <c r="K20" i="11"/>
  <c r="K21" i="11"/>
  <c r="K23" i="11"/>
  <c r="K24" i="11"/>
  <c r="K25" i="11"/>
  <c r="K26" i="11"/>
  <c r="K27" i="11"/>
  <c r="K28" i="11"/>
  <c r="K30" i="11"/>
  <c r="K31" i="11"/>
  <c r="K32" i="11"/>
  <c r="K33" i="11"/>
  <c r="K34" i="11"/>
  <c r="K35" i="11"/>
  <c r="K37" i="11"/>
  <c r="K38" i="11"/>
  <c r="K39" i="11"/>
  <c r="K40" i="11"/>
  <c r="K41" i="11"/>
  <c r="K42" i="11"/>
  <c r="K16" i="34"/>
  <c r="K17" i="34"/>
  <c r="K18" i="34"/>
  <c r="K19" i="34"/>
  <c r="K21" i="34"/>
  <c r="K22" i="34"/>
  <c r="K23" i="34"/>
  <c r="K24" i="34"/>
  <c r="K25" i="34"/>
  <c r="K26" i="34"/>
  <c r="K29" i="34"/>
  <c r="K30" i="34"/>
  <c r="K31" i="34"/>
  <c r="K32" i="34"/>
  <c r="K33" i="34"/>
  <c r="K35" i="34"/>
  <c r="K36" i="34"/>
  <c r="K37" i="34"/>
  <c r="K38" i="34"/>
  <c r="K39" i="34"/>
  <c r="K40" i="34"/>
  <c r="K41" i="34"/>
  <c r="K15" i="34"/>
  <c r="K16" i="31"/>
  <c r="K17" i="31"/>
  <c r="K19" i="31"/>
  <c r="K20" i="31"/>
  <c r="K21" i="31"/>
  <c r="K22" i="31"/>
  <c r="K23" i="31"/>
  <c r="K24" i="31"/>
  <c r="K26" i="31"/>
  <c r="K27" i="31"/>
  <c r="K28" i="31"/>
  <c r="K29" i="31"/>
  <c r="K30" i="31"/>
  <c r="K31" i="31"/>
  <c r="K33" i="31"/>
  <c r="K34" i="31"/>
  <c r="K35" i="31"/>
  <c r="K36" i="31"/>
  <c r="K37" i="31"/>
  <c r="K38" i="31"/>
  <c r="K39" i="31"/>
  <c r="K40" i="31"/>
  <c r="K41" i="31"/>
  <c r="K35" i="26"/>
  <c r="K36" i="26"/>
  <c r="K37" i="26"/>
  <c r="K38" i="26"/>
  <c r="K39" i="26"/>
  <c r="K40" i="26"/>
  <c r="K41" i="26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K33" i="22"/>
  <c r="K34" i="22"/>
  <c r="K35" i="22"/>
  <c r="K36" i="22"/>
  <c r="K37" i="22"/>
  <c r="K38" i="22"/>
  <c r="K39" i="22"/>
  <c r="K41" i="22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5" i="35" l="1"/>
  <c r="K46" i="23"/>
  <c r="K46" i="29"/>
  <c r="H57" i="35" l="1"/>
  <c r="H46" i="35" s="1"/>
  <c r="L49" i="35"/>
  <c r="L48" i="35"/>
  <c r="N48" i="35" s="1"/>
  <c r="L47" i="35"/>
  <c r="N47" i="35" s="1"/>
  <c r="K16" i="28"/>
  <c r="I58" i="34"/>
  <c r="I46" i="34" s="1"/>
  <c r="L50" i="34"/>
  <c r="L49" i="34"/>
  <c r="N49" i="34" s="1"/>
  <c r="N48" i="34"/>
  <c r="K15" i="2"/>
  <c r="K16" i="2"/>
  <c r="K17" i="2"/>
  <c r="K18" i="2"/>
  <c r="K19" i="2"/>
  <c r="K20" i="2"/>
  <c r="K21" i="2"/>
  <c r="K22" i="2"/>
  <c r="K23" i="2"/>
  <c r="K24" i="2"/>
  <c r="K25" i="2"/>
  <c r="K26" i="2"/>
  <c r="K28" i="2"/>
  <c r="K29" i="2"/>
  <c r="K30" i="2"/>
  <c r="N50" i="34" l="1"/>
  <c r="K46" i="34"/>
  <c r="N49" i="35"/>
  <c r="I58" i="17" l="1"/>
  <c r="I46" i="17" s="1"/>
  <c r="K16" i="11" l="1"/>
  <c r="K47" i="11" s="1"/>
  <c r="K40" i="28" l="1"/>
  <c r="K35" i="28" l="1"/>
  <c r="K34" i="28"/>
  <c r="K55" i="18" l="1"/>
  <c r="K57" i="18" s="1"/>
  <c r="L48" i="26" l="1"/>
  <c r="L49" i="26"/>
  <c r="K31" i="2"/>
  <c r="K32" i="2"/>
  <c r="K33" i="2"/>
  <c r="K34" i="2"/>
  <c r="K35" i="2"/>
  <c r="K36" i="2"/>
  <c r="K39" i="2"/>
  <c r="K40" i="2"/>
  <c r="K41" i="2"/>
  <c r="L50" i="31" l="1"/>
  <c r="N50" i="31" s="1"/>
  <c r="N48" i="31"/>
  <c r="K15" i="31"/>
  <c r="I58" i="22"/>
  <c r="I46" i="22" s="1"/>
  <c r="K46" i="31" l="1"/>
  <c r="N49" i="31" s="1"/>
  <c r="N51" i="31" s="1"/>
  <c r="K15" i="17" l="1"/>
  <c r="K15" i="26" l="1"/>
  <c r="I58" i="29"/>
  <c r="I46" i="29" s="1"/>
  <c r="I60" i="28" l="1"/>
  <c r="I46" i="28" s="1"/>
  <c r="H58" i="29"/>
  <c r="H46" i="29" s="1"/>
  <c r="H58" i="27" l="1"/>
  <c r="H46" i="27" s="1"/>
  <c r="I47" i="11"/>
  <c r="H58" i="11"/>
  <c r="H47" i="11" s="1"/>
  <c r="I56" i="2" l="1"/>
  <c r="I46" i="2" s="1"/>
  <c r="K37" i="28" l="1"/>
  <c r="K38" i="28"/>
  <c r="K39" i="28"/>
  <c r="K41" i="28"/>
  <c r="K31" i="28"/>
  <c r="K33" i="28"/>
  <c r="K36" i="28"/>
  <c r="L50" i="29" l="1"/>
  <c r="N48" i="29"/>
  <c r="L50" i="28"/>
  <c r="N48" i="28"/>
  <c r="L50" i="27"/>
  <c r="N48" i="27"/>
  <c r="N47" i="26"/>
  <c r="L49" i="21"/>
  <c r="L47" i="21"/>
  <c r="N47" i="21" s="1"/>
  <c r="L49" i="22"/>
  <c r="N47" i="22"/>
  <c r="L49" i="18"/>
  <c r="N48" i="23" l="1"/>
  <c r="L49" i="29" l="1"/>
  <c r="N49" i="29" s="1"/>
  <c r="N50" i="29" s="1"/>
  <c r="K26" i="28"/>
  <c r="K15" i="28"/>
  <c r="K46" i="21" l="1"/>
  <c r="K46" i="27" l="1"/>
  <c r="K30" i="28"/>
  <c r="K29" i="28"/>
  <c r="K28" i="28"/>
  <c r="K27" i="28"/>
  <c r="K24" i="28"/>
  <c r="K23" i="28"/>
  <c r="K22" i="28"/>
  <c r="K46" i="28" l="1"/>
  <c r="L49" i="28"/>
  <c r="N49" i="28" s="1"/>
  <c r="N50" i="28" s="1"/>
  <c r="K16" i="18" l="1"/>
  <c r="K46" i="18" l="1"/>
  <c r="L47" i="18" s="1"/>
  <c r="N47" i="18" s="1"/>
  <c r="L48" i="18"/>
  <c r="N48" i="18" s="1"/>
  <c r="L49" i="27"/>
  <c r="N49" i="27" s="1"/>
  <c r="N50" i="27" s="1"/>
  <c r="N48" i="26"/>
  <c r="N49" i="26" s="1"/>
  <c r="N49" i="18" l="1"/>
  <c r="K15" i="22"/>
  <c r="K46" i="22" s="1"/>
  <c r="K46" i="17" l="1"/>
  <c r="L49" i="17"/>
  <c r="M49" i="17" s="1"/>
  <c r="L48" i="22" l="1"/>
  <c r="N48" i="22" s="1"/>
  <c r="N49" i="22" s="1"/>
  <c r="L48" i="21" l="1"/>
  <c r="N48" i="21" s="1"/>
  <c r="N49" i="21" s="1"/>
  <c r="L49" i="23" l="1"/>
  <c r="N49" i="23" s="1"/>
  <c r="N51" i="23" s="1"/>
  <c r="L48" i="17" l="1"/>
  <c r="L46" i="2"/>
  <c r="N48" i="2" l="1"/>
  <c r="M48" i="17" l="1"/>
  <c r="M51" i="17" s="1"/>
</calcChain>
</file>

<file path=xl/sharedStrings.xml><?xml version="1.0" encoding="utf-8"?>
<sst xmlns="http://schemas.openxmlformats.org/spreadsheetml/2006/main" count="1395" uniqueCount="117">
  <si>
    <t>1</t>
  </si>
  <si>
    <t>2</t>
  </si>
  <si>
    <t>3</t>
  </si>
  <si>
    <t>4</t>
  </si>
  <si>
    <t>N°</t>
  </si>
  <si>
    <t>HORA DE INGRESO</t>
  </si>
  <si>
    <t>HORA DE SALIDA</t>
  </si>
  <si>
    <t>HORAS NORMALES</t>
  </si>
  <si>
    <t>HORAS REFRIGERIO</t>
  </si>
  <si>
    <t>DIFERENCIA DE HORAS</t>
  </si>
  <si>
    <t>H.E.
25%</t>
  </si>
  <si>
    <t>H.E.
35%</t>
  </si>
  <si>
    <t>Panamericana Norte Km. 1190 – El Alto</t>
  </si>
  <si>
    <t>Telf. 073-256323 / Nextel 403*5060</t>
  </si>
  <si>
    <t>E-mail: tpaquita_elalto@hotmail.com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</si>
  <si>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</si>
  <si>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</si>
  <si>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</si>
  <si>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</si>
  <si>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</si>
  <si>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</si>
  <si>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</si>
  <si>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</si>
  <si>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</si>
  <si>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</si>
  <si>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</si>
  <si>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</si>
  <si>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</si>
  <si>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</si>
  <si>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</si>
  <si>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</si>
  <si>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</si>
  <si>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</si>
  <si>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</si>
  <si>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</si>
  <si>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</si>
  <si>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</si>
  <si>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</si>
  <si>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TOTAL DE HORAS</t>
  </si>
  <si>
    <t>TRABAJADOR : WILMER CAMPOVERDE JABO</t>
  </si>
  <si>
    <t>DNI : 45817642</t>
  </si>
  <si>
    <t>TRABAJADOR : CRISTHIAN ARNALDO TIMANA MORALES</t>
  </si>
  <si>
    <t>DNI : 03853711</t>
  </si>
  <si>
    <t>DNI : 47366375</t>
  </si>
  <si>
    <t>TRABAJADOR : MARTÍN TEODORO HIDALGO ALBURQUEQUE</t>
  </si>
  <si>
    <t>DNI : 03853012</t>
  </si>
  <si>
    <t xml:space="preserve"> </t>
  </si>
  <si>
    <t>TRABAJADOR : RONER OSWALDO CLAVIJO APONTE</t>
  </si>
  <si>
    <t>DNI : 03851191</t>
  </si>
  <si>
    <t>TRABAJADOR : LUIS ALFONSO MARCHAN CRUZ</t>
  </si>
  <si>
    <t>DNI : 00721975</t>
  </si>
  <si>
    <t>TRABAJADOR : KEVIN JARO VALLADARES SALON</t>
  </si>
  <si>
    <t>DNI : 75600963</t>
  </si>
  <si>
    <t>29</t>
  </si>
  <si>
    <t>30</t>
  </si>
  <si>
    <t xml:space="preserve">TRABAJADOR : JOE DAN ALEXANDER MEDINA RUIZ </t>
  </si>
  <si>
    <t>TRABAJADOR : MIGUEL SALDARRIAGA CORNEJO</t>
  </si>
  <si>
    <t>ADICIONAL</t>
  </si>
  <si>
    <t>DIFERENCIA</t>
  </si>
  <si>
    <t xml:space="preserve">          </t>
  </si>
  <si>
    <t xml:space="preserve">                                                         </t>
  </si>
  <si>
    <t xml:space="preserve">  </t>
  </si>
  <si>
    <t>TRABAJADOR : JUAN EDILBERTO ECHE BECERRA</t>
  </si>
  <si>
    <t>TRABAJADOR : JIMMY JESUS QUEREVALU ECCA</t>
  </si>
  <si>
    <t>31</t>
  </si>
  <si>
    <t xml:space="preserve">                                     </t>
  </si>
  <si>
    <t xml:space="preserve">                                                                     </t>
  </si>
  <si>
    <t>.</t>
  </si>
  <si>
    <t>TRABAJADOR : CARLOS EDUARDO JACINTO PAIVA</t>
  </si>
  <si>
    <t>TRABAJADOR : EDER SERNAQUE FIGUEROA</t>
  </si>
  <si>
    <t>TRABAJADOR : GUILLERMO JACINTO PAIVA</t>
  </si>
  <si>
    <t>DNI : 46941245</t>
  </si>
  <si>
    <t>TRABAJADOR : PEDRO MARIO RODRIGUEZ GAMBOA</t>
  </si>
  <si>
    <t>DNI : 43083772</t>
  </si>
  <si>
    <t>28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</si>
  <si>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</si>
  <si>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</si>
  <si>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</si>
  <si>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</si>
  <si>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</si>
  <si>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</si>
  <si>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</si>
  <si>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</si>
  <si>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</si>
  <si>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TRABAJADOR : JOSE JUAREZ CLAVIJO</t>
  </si>
  <si>
    <t>DNI :  43469277</t>
  </si>
  <si>
    <t>TRABAJADOR : LESTER RICARDO SUNCIÓN LAVALLE</t>
  </si>
  <si>
    <t>DNI :  03886222</t>
  </si>
  <si>
    <t>TRABAJADOR : ANTONY ACHA CALLE</t>
  </si>
  <si>
    <t>DNI :  72486543</t>
  </si>
  <si>
    <t>TRABAJADOR : SANTIAGO PEÑA SALDARRIAGA</t>
  </si>
  <si>
    <t>TRABAJADOR : JAIME HUMBERTO GARCIA CORDOVA</t>
  </si>
  <si>
    <t>DNI :  03898666</t>
  </si>
  <si>
    <t>DNI :   03866210</t>
  </si>
  <si>
    <t>TRABAJADOR : JOEL LLACSAHUANGA MORETO</t>
  </si>
  <si>
    <t>DNI : 42067062</t>
  </si>
  <si>
    <t>DNI : 73133868</t>
  </si>
  <si>
    <t>DNI : 42182678</t>
  </si>
  <si>
    <t>DNI : 03853764</t>
  </si>
  <si>
    <t>DNI : 03853646</t>
  </si>
  <si>
    <t>HORAS EXTRAS MES DE SETIEMBRE    2018</t>
  </si>
  <si>
    <t>HORAS EXTRAS MES DE  SETIEMBRE  2018</t>
  </si>
  <si>
    <t>HORAS EXTRAS MES DE SETIEMBRE  DEL 2018</t>
  </si>
  <si>
    <t>HORAS EXTRAS MES DE SETIEMBRE DEL 2018</t>
  </si>
  <si>
    <t>HORAS EXTRAS MES DE SETIEMBRE 2018</t>
  </si>
  <si>
    <t>AGOSTO</t>
  </si>
  <si>
    <t>VACACIONES</t>
  </si>
  <si>
    <t>D</t>
  </si>
  <si>
    <t>TRABAJADOR : NEXAR ALACOQUI GARCIA CARRASCO</t>
  </si>
  <si>
    <t>DNI :   00239928</t>
  </si>
  <si>
    <t xml:space="preserve"> D</t>
  </si>
  <si>
    <t>FALTÓ</t>
  </si>
  <si>
    <t>TRABAJADOR : JOSE A. PLAZA SAAVEDRA</t>
  </si>
  <si>
    <t xml:space="preserve">DNI : </t>
  </si>
  <si>
    <t>STAND BY</t>
  </si>
  <si>
    <t>TRABAJADOR : CARLOS EDWING AVILA LALUPU</t>
  </si>
  <si>
    <t>DNI : 47495802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</si>
</sst>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2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Tahoma"/>
      <family val="2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252">
    <xf numFmtId="0" fontId="0" fillId="0" borderId="0" xfId="0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1" applyAlignment="1">
      <alignment vertic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/>
    </xf>
    <xf numFmtId="0" fontId="6" fillId="0" borderId="0" xfId="0" applyFont="1"/>
    <xf numFmtId="0" fontId="2" fillId="0" borderId="0" xfId="0" applyFont="1"/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0" fillId="0" borderId="2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0" xfId="0" applyFill="1"/>
    <xf numFmtId="0" fontId="2" fillId="0" borderId="0" xfId="0" applyFont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0" fontId="0" fillId="0" borderId="3" xfId="0" applyBorder="1"/>
    <xf numFmtId="2" fontId="0" fillId="0" borderId="0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2" fontId="2" fillId="0" borderId="0" xfId="0" applyNumberFormat="1" applyFont="1"/>
    <xf numFmtId="49" fontId="0" fillId="0" borderId="0" xfId="0" applyNumberForma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Border="1"/>
    <xf numFmtId="9" fontId="2" fillId="0" borderId="0" xfId="0" applyNumberFormat="1" applyFont="1" applyBorder="1"/>
    <xf numFmtId="1" fontId="0" fillId="0" borderId="1" xfId="0" applyNumberFormat="1" applyFont="1" applyFill="1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/>
    </xf>
    <xf numFmtId="2" fontId="0" fillId="0" borderId="0" xfId="0" applyNumberFormat="1" applyFill="1"/>
    <xf numFmtId="2" fontId="2" fillId="0" borderId="0" xfId="0" applyNumberFormat="1" applyFont="1" applyBorder="1" applyAlignment="1">
      <alignment horizontal="center"/>
    </xf>
    <xf numFmtId="0" fontId="0" fillId="0" borderId="1" xfId="0" applyFill="1" applyBorder="1"/>
    <xf numFmtId="0" fontId="0" fillId="0" borderId="0" xfId="0" applyBorder="1"/>
    <xf numFmtId="2" fontId="0" fillId="0" borderId="0" xfId="0" applyNumberFormat="1" applyBorder="1" applyAlignment="1">
      <alignment horizontal="center"/>
    </xf>
    <xf numFmtId="1" fontId="2" fillId="0" borderId="0" xfId="0" applyNumberFormat="1" applyFont="1"/>
    <xf numFmtId="1" fontId="0" fillId="0" borderId="0" xfId="0" applyNumberFormat="1"/>
    <xf numFmtId="2" fontId="0" fillId="0" borderId="0" xfId="0" applyNumberFormat="1" applyFont="1"/>
    <xf numFmtId="2" fontId="0" fillId="0" borderId="0" xfId="0" applyNumberFormat="1" applyAlignment="1">
      <alignment horizontal="right"/>
    </xf>
    <xf numFmtId="2" fontId="0" fillId="2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43" fontId="0" fillId="0" borderId="0" xfId="2" applyFont="1"/>
    <xf numFmtId="43" fontId="2" fillId="0" borderId="0" xfId="2" applyFont="1"/>
    <xf numFmtId="43" fontId="2" fillId="0" borderId="0" xfId="2" applyFont="1" applyAlignment="1">
      <alignment horizontal="center"/>
    </xf>
    <xf numFmtId="49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0" fillId="2" borderId="0" xfId="0" applyFill="1" applyBorder="1"/>
    <xf numFmtId="0" fontId="2" fillId="0" borderId="0" xfId="0" applyFont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8" fillId="0" borderId="7" xfId="0" applyNumberFormat="1" applyFont="1" applyBorder="1" applyAlignment="1">
      <alignment horizontal="center"/>
    </xf>
    <xf numFmtId="2" fontId="8" fillId="0" borderId="8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43" fontId="2" fillId="0" borderId="1" xfId="2" applyFont="1" applyBorder="1"/>
    <xf numFmtId="2" fontId="8" fillId="0" borderId="0" xfId="0" applyNumberFormat="1" applyFont="1" applyBorder="1"/>
    <xf numFmtId="2" fontId="2" fillId="0" borderId="0" xfId="0" applyNumberFormat="1" applyFont="1" applyAlignment="1">
      <alignment horizontal="right"/>
    </xf>
    <xf numFmtId="2" fontId="2" fillId="0" borderId="1" xfId="0" applyNumberFormat="1" applyFont="1" applyBorder="1"/>
    <xf numFmtId="2" fontId="0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center"/>
    </xf>
    <xf numFmtId="43" fontId="8" fillId="0" borderId="1" xfId="2" applyFont="1" applyBorder="1"/>
    <xf numFmtId="43" fontId="8" fillId="0" borderId="9" xfId="0" applyNumberFormat="1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Fill="1"/>
    <xf numFmtId="0" fontId="2" fillId="0" borderId="0" xfId="0" applyFont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49" fontId="1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0" xfId="0" applyFont="1"/>
    <xf numFmtId="0" fontId="14" fillId="0" borderId="0" xfId="0" applyFont="1" applyFill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/>
    </xf>
    <xf numFmtId="2" fontId="15" fillId="0" borderId="1" xfId="0" applyNumberFormat="1" applyFont="1" applyBorder="1" applyAlignment="1">
      <alignment horizontal="center"/>
    </xf>
    <xf numFmtId="1" fontId="15" fillId="0" borderId="1" xfId="0" applyNumberFormat="1" applyFont="1" applyFill="1" applyBorder="1" applyAlignment="1">
      <alignment horizontal="center"/>
    </xf>
    <xf numFmtId="2" fontId="15" fillId="0" borderId="1" xfId="0" applyNumberFormat="1" applyFont="1" applyFill="1" applyBorder="1" applyAlignment="1">
      <alignment horizontal="center"/>
    </xf>
    <xf numFmtId="2" fontId="15" fillId="0" borderId="0" xfId="0" applyNumberFormat="1" applyFont="1" applyAlignment="1">
      <alignment horizontal="right"/>
    </xf>
    <xf numFmtId="2" fontId="15" fillId="0" borderId="0" xfId="0" applyNumberFormat="1" applyFont="1" applyAlignment="1">
      <alignment horizontal="center"/>
    </xf>
    <xf numFmtId="49" fontId="15" fillId="0" borderId="1" xfId="0" applyNumberFormat="1" applyFont="1" applyFill="1" applyBorder="1" applyAlignment="1">
      <alignment horizontal="center"/>
    </xf>
    <xf numFmtId="0" fontId="17" fillId="0" borderId="0" xfId="0" applyFont="1"/>
    <xf numFmtId="0" fontId="9" fillId="0" borderId="0" xfId="0" applyFont="1"/>
    <xf numFmtId="1" fontId="15" fillId="0" borderId="0" xfId="0" applyNumberFormat="1" applyFont="1" applyAlignment="1">
      <alignment horizontal="center"/>
    </xf>
    <xf numFmtId="2" fontId="15" fillId="0" borderId="0" xfId="0" applyNumberFormat="1" applyFont="1"/>
    <xf numFmtId="2" fontId="15" fillId="0" borderId="2" xfId="0" applyNumberFormat="1" applyFont="1" applyFill="1" applyBorder="1" applyAlignment="1">
      <alignment horizontal="center"/>
    </xf>
    <xf numFmtId="0" fontId="15" fillId="0" borderId="3" xfId="0" applyFont="1" applyBorder="1"/>
    <xf numFmtId="2" fontId="9" fillId="0" borderId="1" xfId="0" applyNumberFormat="1" applyFont="1" applyBorder="1" applyAlignment="1">
      <alignment horizontal="center"/>
    </xf>
    <xf numFmtId="2" fontId="9" fillId="0" borderId="0" xfId="0" applyNumberFormat="1" applyFont="1"/>
    <xf numFmtId="2" fontId="15" fillId="0" borderId="0" xfId="0" applyNumberFormat="1" applyFont="1" applyFill="1" applyBorder="1" applyAlignment="1">
      <alignment horizontal="center"/>
    </xf>
    <xf numFmtId="2" fontId="9" fillId="0" borderId="0" xfId="0" applyNumberFormat="1" applyFont="1" applyAlignment="1">
      <alignment horizontal="right"/>
    </xf>
    <xf numFmtId="2" fontId="15" fillId="2" borderId="0" xfId="0" applyNumberFormat="1" applyFont="1" applyFill="1" applyBorder="1" applyAlignment="1">
      <alignment horizontal="center"/>
    </xf>
    <xf numFmtId="49" fontId="15" fillId="2" borderId="0" xfId="0" applyNumberFormat="1" applyFont="1" applyFill="1" applyBorder="1" applyAlignment="1">
      <alignment horizontal="center"/>
    </xf>
    <xf numFmtId="43" fontId="9" fillId="0" borderId="1" xfId="2" applyFont="1" applyBorder="1"/>
    <xf numFmtId="0" fontId="15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49" fontId="15" fillId="2" borderId="1" xfId="0" applyNumberFormat="1" applyFont="1" applyFill="1" applyBorder="1" applyAlignment="1">
      <alignment horizontal="center"/>
    </xf>
    <xf numFmtId="1" fontId="15" fillId="2" borderId="0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5" fillId="0" borderId="0" xfId="0" applyFont="1" applyFill="1"/>
    <xf numFmtId="2" fontId="9" fillId="0" borderId="1" xfId="0" applyNumberFormat="1" applyFont="1" applyBorder="1"/>
    <xf numFmtId="0" fontId="15" fillId="0" borderId="0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2" fontId="9" fillId="0" borderId="0" xfId="0" applyNumberFormat="1" applyFont="1" applyBorder="1"/>
    <xf numFmtId="0" fontId="15" fillId="0" borderId="1" xfId="0" applyFont="1" applyFill="1" applyBorder="1"/>
    <xf numFmtId="0" fontId="15" fillId="0" borderId="0" xfId="0" applyFont="1" applyFill="1" applyBorder="1"/>
    <xf numFmtId="1" fontId="15" fillId="0" borderId="0" xfId="0" applyNumberFormat="1" applyFont="1" applyFill="1" applyAlignment="1">
      <alignment horizontal="center"/>
    </xf>
    <xf numFmtId="2" fontId="15" fillId="0" borderId="0" xfId="0" applyNumberFormat="1" applyFont="1" applyFill="1"/>
    <xf numFmtId="43" fontId="9" fillId="0" borderId="0" xfId="2" applyFont="1"/>
    <xf numFmtId="43" fontId="15" fillId="0" borderId="0" xfId="2" applyFont="1"/>
    <xf numFmtId="1" fontId="9" fillId="0" borderId="0" xfId="0" applyNumberFormat="1" applyFont="1"/>
    <xf numFmtId="1" fontId="15" fillId="0" borderId="0" xfId="0" applyNumberFormat="1" applyFont="1"/>
    <xf numFmtId="49" fontId="16" fillId="0" borderId="6" xfId="0" applyNumberFormat="1" applyFont="1" applyFill="1" applyBorder="1" applyAlignment="1">
      <alignment horizontal="center"/>
    </xf>
    <xf numFmtId="0" fontId="15" fillId="2" borderId="0" xfId="0" applyFont="1" applyFill="1" applyBorder="1"/>
    <xf numFmtId="49" fontId="15" fillId="2" borderId="0" xfId="0" applyNumberFormat="1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Fill="1"/>
    <xf numFmtId="49" fontId="18" fillId="0" borderId="1" xfId="0" applyNumberFormat="1" applyFont="1" applyFill="1" applyBorder="1" applyAlignment="1">
      <alignment horizontal="center"/>
    </xf>
    <xf numFmtId="43" fontId="9" fillId="0" borderId="0" xfId="2" applyFont="1" applyAlignment="1">
      <alignment horizontal="center"/>
    </xf>
    <xf numFmtId="43" fontId="15" fillId="0" borderId="0" xfId="0" applyNumberFormat="1" applyFont="1"/>
    <xf numFmtId="2" fontId="9" fillId="0" borderId="5" xfId="0" applyNumberFormat="1" applyFont="1" applyBorder="1"/>
    <xf numFmtId="2" fontId="8" fillId="0" borderId="1" xfId="0" applyNumberFormat="1" applyFont="1" applyFill="1" applyBorder="1" applyAlignment="1">
      <alignment horizontal="center"/>
    </xf>
    <xf numFmtId="2" fontId="9" fillId="0" borderId="10" xfId="0" applyNumberFormat="1" applyFont="1" applyBorder="1" applyAlignment="1">
      <alignment horizontal="center"/>
    </xf>
    <xf numFmtId="2" fontId="9" fillId="0" borderId="11" xfId="0" applyNumberFormat="1" applyFont="1" applyBorder="1" applyAlignment="1">
      <alignment horizontal="center"/>
    </xf>
    <xf numFmtId="2" fontId="8" fillId="0" borderId="2" xfId="0" applyNumberFormat="1" applyFont="1" applyFill="1" applyBorder="1" applyAlignment="1">
      <alignment horizontal="center"/>
    </xf>
    <xf numFmtId="49" fontId="15" fillId="0" borderId="0" xfId="0" applyNumberFormat="1" applyFont="1" applyFill="1" applyBorder="1" applyAlignment="1">
      <alignment horizontal="center"/>
    </xf>
    <xf numFmtId="2" fontId="9" fillId="0" borderId="0" xfId="0" applyNumberFormat="1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49" fontId="9" fillId="2" borderId="0" xfId="0" applyNumberFormat="1" applyFont="1" applyFill="1" applyBorder="1" applyAlignment="1">
      <alignment horizontal="center"/>
    </xf>
    <xf numFmtId="0" fontId="0" fillId="0" borderId="0" xfId="0" applyFill="1" applyBorder="1"/>
    <xf numFmtId="1" fontId="0" fillId="0" borderId="0" xfId="0" applyNumberFormat="1" applyFill="1" applyAlignment="1">
      <alignment horizontal="center"/>
    </xf>
    <xf numFmtId="2" fontId="2" fillId="0" borderId="0" xfId="0" applyNumberFormat="1" applyFont="1" applyFill="1"/>
    <xf numFmtId="0" fontId="0" fillId="0" borderId="3" xfId="0" applyFill="1" applyBorder="1"/>
    <xf numFmtId="0" fontId="2" fillId="0" borderId="0" xfId="0" applyFont="1" applyFill="1"/>
    <xf numFmtId="49" fontId="0" fillId="0" borderId="0" xfId="0" applyNumberFormat="1" applyBorder="1" applyAlignment="1">
      <alignment horizontal="center"/>
    </xf>
    <xf numFmtId="2" fontId="8" fillId="0" borderId="13" xfId="0" applyNumberFormat="1" applyFont="1" applyFill="1" applyBorder="1" applyAlignment="1">
      <alignment horizontal="center"/>
    </xf>
    <xf numFmtId="2" fontId="9" fillId="0" borderId="13" xfId="0" applyNumberFormat="1" applyFont="1" applyBorder="1"/>
    <xf numFmtId="2" fontId="0" fillId="0" borderId="0" xfId="0" applyNumberFormat="1" applyFill="1" applyAlignment="1">
      <alignment horizontal="right"/>
    </xf>
    <xf numFmtId="2" fontId="15" fillId="0" borderId="0" xfId="0" applyNumberFormat="1" applyFont="1" applyFill="1" applyAlignment="1">
      <alignment horizontal="right"/>
    </xf>
    <xf numFmtId="49" fontId="0" fillId="2" borderId="4" xfId="0" applyNumberFormat="1" applyFill="1" applyBorder="1" applyAlignment="1">
      <alignment horizontal="center"/>
    </xf>
    <xf numFmtId="2" fontId="15" fillId="2" borderId="0" xfId="0" applyNumberFormat="1" applyFont="1" applyFill="1"/>
    <xf numFmtId="49" fontId="0" fillId="2" borderId="1" xfId="0" applyNumberFormat="1" applyFont="1" applyFill="1" applyBorder="1" applyAlignment="1">
      <alignment horizontal="center"/>
    </xf>
    <xf numFmtId="2" fontId="15" fillId="2" borderId="0" xfId="0" applyNumberFormat="1" applyFont="1" applyFill="1" applyAlignment="1">
      <alignment horizontal="right"/>
    </xf>
    <xf numFmtId="2" fontId="0" fillId="2" borderId="0" xfId="0" applyNumberFormat="1" applyFill="1" applyAlignment="1">
      <alignment horizontal="right"/>
    </xf>
    <xf numFmtId="2" fontId="15" fillId="0" borderId="0" xfId="0" applyNumberFormat="1" applyFont="1" applyFill="1" applyAlignment="1">
      <alignment horizontal="center"/>
    </xf>
    <xf numFmtId="1" fontId="2" fillId="0" borderId="0" xfId="0" applyNumberFormat="1" applyFont="1" applyFill="1"/>
    <xf numFmtId="0" fontId="2" fillId="0" borderId="0" xfId="0" applyFont="1" applyAlignment="1">
      <alignment horizont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/>
    <xf numFmtId="2" fontId="2" fillId="0" borderId="6" xfId="0" applyNumberFormat="1" applyFont="1" applyFill="1" applyBorder="1"/>
    <xf numFmtId="2" fontId="0" fillId="0" borderId="6" xfId="0" applyNumberFormat="1" applyFill="1" applyBorder="1"/>
    <xf numFmtId="2" fontId="15" fillId="0" borderId="14" xfId="0" applyNumberFormat="1" applyFont="1" applyFill="1" applyBorder="1"/>
    <xf numFmtId="49" fontId="15" fillId="0" borderId="4" xfId="0" applyNumberFormat="1" applyFont="1" applyFill="1" applyBorder="1" applyAlignment="1">
      <alignment horizontal="center"/>
    </xf>
    <xf numFmtId="49" fontId="16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/>
    <xf numFmtId="0" fontId="15" fillId="0" borderId="3" xfId="0" applyFont="1" applyBorder="1" applyAlignment="1">
      <alignment horizontal="center"/>
    </xf>
    <xf numFmtId="0" fontId="11" fillId="0" borderId="0" xfId="0" applyFont="1"/>
    <xf numFmtId="0" fontId="2" fillId="0" borderId="0" xfId="0" applyFont="1" applyAlignment="1">
      <alignment horizontal="center"/>
    </xf>
    <xf numFmtId="49" fontId="0" fillId="0" borderId="4" xfId="0" applyNumberFormat="1" applyFont="1" applyFill="1" applyBorder="1" applyAlignment="1">
      <alignment horizontal="center"/>
    </xf>
    <xf numFmtId="0" fontId="6" fillId="0" borderId="0" xfId="0" applyFont="1" applyFill="1"/>
    <xf numFmtId="16" fontId="0" fillId="0" borderId="0" xfId="0" applyNumberFormat="1" applyFill="1" applyBorder="1"/>
    <xf numFmtId="1" fontId="0" fillId="0" borderId="0" xfId="0" applyNumberFormat="1" applyFill="1" applyBorder="1"/>
    <xf numFmtId="0" fontId="8" fillId="0" borderId="1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2" fillId="0" borderId="0" xfId="0" applyNumberFormat="1" applyFont="1" applyFill="1" applyBorder="1"/>
    <xf numFmtId="2" fontId="2" fillId="0" borderId="0" xfId="0" applyNumberFormat="1" applyFont="1" applyFill="1" applyAlignment="1">
      <alignment horizontal="center"/>
    </xf>
    <xf numFmtId="0" fontId="8" fillId="0" borderId="0" xfId="0" applyFont="1" applyFill="1" applyBorder="1"/>
    <xf numFmtId="0" fontId="17" fillId="0" borderId="0" xfId="0" applyFont="1" applyFill="1"/>
    <xf numFmtId="2" fontId="9" fillId="0" borderId="12" xfId="0" applyNumberFormat="1" applyFont="1" applyFill="1" applyBorder="1" applyAlignment="1">
      <alignment horizontal="center"/>
    </xf>
    <xf numFmtId="2" fontId="9" fillId="0" borderId="0" xfId="0" applyNumberFormat="1" applyFont="1" applyFill="1"/>
    <xf numFmtId="2" fontId="9" fillId="0" borderId="0" xfId="0" applyNumberFormat="1" applyFont="1" applyFill="1" applyBorder="1"/>
    <xf numFmtId="9" fontId="9" fillId="0" borderId="0" xfId="0" applyNumberFormat="1" applyFont="1" applyFill="1" applyBorder="1"/>
    <xf numFmtId="0" fontId="0" fillId="0" borderId="0" xfId="0" applyAlignment="1"/>
    <xf numFmtId="0" fontId="15" fillId="0" borderId="0" xfId="0" applyFont="1" applyAlignment="1"/>
    <xf numFmtId="0" fontId="9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20" fillId="0" borderId="0" xfId="1" applyFont="1" applyAlignment="1">
      <alignment vertical="center"/>
    </xf>
    <xf numFmtId="2" fontId="9" fillId="0" borderId="13" xfId="0" applyNumberFormat="1" applyFont="1" applyFill="1" applyBorder="1" applyAlignment="1">
      <alignment horizontal="center"/>
    </xf>
    <xf numFmtId="2" fontId="9" fillId="0" borderId="9" xfId="0" applyNumberFormat="1" applyFont="1" applyBorder="1" applyAlignment="1">
      <alignment horizontal="center"/>
    </xf>
    <xf numFmtId="2" fontId="15" fillId="0" borderId="9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9" fontId="18" fillId="0" borderId="0" xfId="0" applyNumberFormat="1" applyFont="1" applyFill="1" applyBorder="1" applyAlignment="1">
      <alignment horizontal="center"/>
    </xf>
    <xf numFmtId="49" fontId="15" fillId="2" borderId="4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8" fillId="0" borderId="4" xfId="0" applyNumberFormat="1" applyFont="1" applyBorder="1" applyAlignment="1">
      <alignment horizontal="center"/>
    </xf>
    <xf numFmtId="0" fontId="6" fillId="0" borderId="0" xfId="0" applyFont="1" applyBorder="1"/>
    <xf numFmtId="0" fontId="2" fillId="0" borderId="0" xfId="0" applyFont="1" applyBorder="1"/>
    <xf numFmtId="2" fontId="2" fillId="0" borderId="0" xfId="0" applyNumberFormat="1" applyFont="1" applyBorder="1" applyAlignment="1">
      <alignment horizontal="right"/>
    </xf>
    <xf numFmtId="0" fontId="15" fillId="2" borderId="1" xfId="0" applyFont="1" applyFill="1" applyBorder="1"/>
    <xf numFmtId="0" fontId="21" fillId="2" borderId="0" xfId="0" applyFont="1" applyFill="1"/>
    <xf numFmtId="0" fontId="9" fillId="0" borderId="0" xfId="0" applyFont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49" fontId="15" fillId="0" borderId="0" xfId="0" applyNumberFormat="1" applyFont="1"/>
    <xf numFmtId="2" fontId="16" fillId="0" borderId="1" xfId="0" applyNumberFormat="1" applyFont="1" applyFill="1" applyBorder="1" applyAlignment="1">
      <alignment horizontal="center"/>
    </xf>
    <xf numFmtId="2" fontId="16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9" fillId="0" borderId="1" xfId="0" applyNumberFormat="1" applyFont="1" applyFill="1" applyBorder="1" applyAlignment="1">
      <alignment vertical="center"/>
    </xf>
    <xf numFmtId="2" fontId="15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16" fillId="4" borderId="1" xfId="0" applyNumberFormat="1" applyFont="1" applyFill="1" applyBorder="1" applyAlignment="1">
      <alignment horizontal="center"/>
    </xf>
    <xf numFmtId="2" fontId="11" fillId="4" borderId="1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15" fillId="3" borderId="1" xfId="0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11" fillId="3" borderId="1" xfId="0" applyNumberFormat="1" applyFont="1" applyFill="1" applyBorder="1" applyAlignment="1">
      <alignment horizontal="center"/>
    </xf>
    <xf numFmtId="1" fontId="15" fillId="3" borderId="1" xfId="0" applyNumberFormat="1" applyFont="1" applyFill="1" applyBorder="1" applyAlignment="1">
      <alignment horizontal="center"/>
    </xf>
    <xf numFmtId="2" fontId="16" fillId="3" borderId="1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" fillId="0" borderId="0" xfId="0" applyFont="1" applyFill="1" applyAlignment="1">
      <alignment horizontal="center"/>
    </xf>
    <xf numFmtId="2" fontId="9" fillId="5" borderId="15" xfId="0" applyNumberFormat="1" applyFont="1" applyFill="1" applyBorder="1" applyAlignment="1">
      <alignment horizontal="center" vertical="center"/>
    </xf>
    <xf numFmtId="2" fontId="9" fillId="5" borderId="16" xfId="0" applyNumberFormat="1" applyFont="1" applyFill="1" applyBorder="1" applyAlignment="1">
      <alignment horizontal="center" vertical="center"/>
    </xf>
    <xf numFmtId="2" fontId="9" fillId="5" borderId="17" xfId="0" applyNumberFormat="1" applyFont="1" applyFill="1" applyBorder="1" applyAlignment="1">
      <alignment horizontal="center" vertical="center"/>
    </xf>
    <xf numFmtId="2" fontId="9" fillId="5" borderId="6" xfId="0" applyNumberFormat="1" applyFont="1" applyFill="1" applyBorder="1" applyAlignment="1">
      <alignment horizontal="center" vertical="center"/>
    </xf>
    <xf numFmtId="2" fontId="9" fillId="5" borderId="0" xfId="0" applyNumberFormat="1" applyFont="1" applyFill="1" applyBorder="1" applyAlignment="1">
      <alignment horizontal="center" vertical="center"/>
    </xf>
    <xf numFmtId="2" fontId="9" fillId="5" borderId="20" xfId="0" applyNumberFormat="1" applyFont="1" applyFill="1" applyBorder="1" applyAlignment="1">
      <alignment horizontal="center" vertical="center"/>
    </xf>
    <xf numFmtId="2" fontId="9" fillId="5" borderId="18" xfId="0" applyNumberFormat="1" applyFont="1" applyFill="1" applyBorder="1" applyAlignment="1">
      <alignment horizontal="center" vertical="center"/>
    </xf>
    <xf numFmtId="2" fontId="9" fillId="5" borderId="3" xfId="0" applyNumberFormat="1" applyFont="1" applyFill="1" applyBorder="1" applyAlignment="1">
      <alignment horizontal="center" vertical="center"/>
    </xf>
    <xf numFmtId="2" fontId="9" fillId="5" borderId="19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2" fontId="9" fillId="6" borderId="21" xfId="0" applyNumberFormat="1" applyFont="1" applyFill="1" applyBorder="1" applyAlignment="1">
      <alignment horizontal="center" vertical="center"/>
    </xf>
    <xf numFmtId="2" fontId="9" fillId="6" borderId="12" xfId="0" applyNumberFormat="1" applyFont="1" applyFill="1" applyBorder="1" applyAlignment="1">
      <alignment horizontal="center" vertical="center"/>
    </xf>
    <xf numFmtId="2" fontId="9" fillId="6" borderId="14" xfId="0" applyNumberFormat="1" applyFont="1" applyFill="1" applyBorder="1" applyAlignment="1">
      <alignment horizontal="center" vertical="center"/>
    </xf>
    <xf numFmtId="2" fontId="9" fillId="3" borderId="21" xfId="0" applyNumberFormat="1" applyFont="1" applyFill="1" applyBorder="1" applyAlignment="1">
      <alignment horizontal="center" vertical="center"/>
    </xf>
    <xf numFmtId="2" fontId="9" fillId="3" borderId="12" xfId="0" applyNumberFormat="1" applyFont="1" applyFill="1" applyBorder="1" applyAlignment="1">
      <alignment horizontal="center" vertical="center"/>
    </xf>
    <xf numFmtId="2" fontId="9" fillId="3" borderId="14" xfId="0" applyNumberFormat="1" applyFont="1" applyFill="1" applyBorder="1" applyAlignment="1">
      <alignment horizontal="center" vertical="center"/>
    </xf>
    <xf numFmtId="2" fontId="9" fillId="5" borderId="21" xfId="0" applyNumberFormat="1" applyFont="1" applyFill="1" applyBorder="1" applyAlignment="1">
      <alignment horizontal="center" vertical="center"/>
    </xf>
    <xf numFmtId="2" fontId="9" fillId="5" borderId="12" xfId="0" applyNumberFormat="1" applyFont="1" applyFill="1" applyBorder="1" applyAlignment="1">
      <alignment horizontal="center" vertical="center"/>
    </xf>
    <xf numFmtId="2" fontId="9" fillId="5" borderId="14" xfId="0" applyNumberFormat="1" applyFont="1" applyFill="1" applyBorder="1" applyAlignment="1">
      <alignment horizontal="center" vertical="center"/>
    </xf>
    <xf numFmtId="2" fontId="15" fillId="3" borderId="1" xfId="0" applyNumberFormat="1" applyFont="1" applyFill="1" applyBorder="1" applyAlignment="1"/>
    <xf numFmtId="0" fontId="2" fillId="0" borderId="0" xfId="0" applyFont="1" applyAlignment="1">
      <alignment horizontal="center" vertical="center"/>
    </xf>
    <xf numFmtId="2" fontId="9" fillId="7" borderId="21" xfId="0" applyNumberFormat="1" applyFont="1" applyFill="1" applyBorder="1" applyAlignment="1">
      <alignment horizontal="center" vertical="center"/>
    </xf>
    <xf numFmtId="2" fontId="9" fillId="7" borderId="12" xfId="0" applyNumberFormat="1" applyFont="1" applyFill="1" applyBorder="1" applyAlignment="1">
      <alignment horizontal="center" vertical="center"/>
    </xf>
    <xf numFmtId="2" fontId="9" fillId="7" borderId="14" xfId="0" applyNumberFormat="1" applyFont="1" applyFill="1" applyBorder="1" applyAlignment="1">
      <alignment horizontal="center" vertical="center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2" defaultPivotStyle="PivotStyleLight16"/>
  <colors>
    <mruColors>
      <color rgb="FF66FF99"/>
      <color rgb="FFCCFF99"/>
      <color rgb="FF99FFCC"/>
      <color rgb="FFFFCCFF"/>
      <color rgb="FFFF99FF"/>
      <color rgb="FF66FF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180975</xdr:rowOff>
    </xdr:to>
    <xdr:pic>
      <xdr:nvPicPr>
        <xdr:cNvPr id="111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18192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0</xdr:rowOff>
    </xdr:to>
    <xdr:pic>
      <xdr:nvPicPr>
        <xdr:cNvPr id="2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160972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180975</xdr:rowOff>
    </xdr:to>
    <xdr:pic>
      <xdr:nvPicPr>
        <xdr:cNvPr id="3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160972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3</xdr:col>
      <xdr:colOff>0</xdr:colOff>
      <xdr:row>3</xdr:row>
      <xdr:rowOff>0</xdr:rowOff>
    </xdr:to>
    <xdr:pic>
      <xdr:nvPicPr>
        <xdr:cNvPr id="2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219075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180975</xdr:rowOff>
    </xdr:to>
    <xdr:pic>
      <xdr:nvPicPr>
        <xdr:cNvPr id="3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214312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3</xdr:col>
      <xdr:colOff>0</xdr:colOff>
      <xdr:row>3</xdr:row>
      <xdr:rowOff>0</xdr:rowOff>
    </xdr:to>
    <xdr:pic>
      <xdr:nvPicPr>
        <xdr:cNvPr id="4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219075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180975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214312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3</xdr:col>
      <xdr:colOff>0</xdr:colOff>
      <xdr:row>3</xdr:row>
      <xdr:rowOff>0</xdr:rowOff>
    </xdr:to>
    <xdr:pic>
      <xdr:nvPicPr>
        <xdr:cNvPr id="2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194310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180975</xdr:rowOff>
    </xdr:to>
    <xdr:pic>
      <xdr:nvPicPr>
        <xdr:cNvPr id="3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18954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2</xdr:col>
      <xdr:colOff>390525</xdr:colOff>
      <xdr:row>3</xdr:row>
      <xdr:rowOff>180975</xdr:rowOff>
    </xdr:to>
    <xdr:pic>
      <xdr:nvPicPr>
        <xdr:cNvPr id="5209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18192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0</xdr:rowOff>
    </xdr:to>
    <xdr:pic>
      <xdr:nvPicPr>
        <xdr:cNvPr id="11337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181927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180975</xdr:rowOff>
    </xdr:to>
    <xdr:pic>
      <xdr:nvPicPr>
        <xdr:cNvPr id="11338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18192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0</xdr:rowOff>
    </xdr:to>
    <xdr:pic>
      <xdr:nvPicPr>
        <xdr:cNvPr id="2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181927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180975</xdr:rowOff>
    </xdr:to>
    <xdr:pic>
      <xdr:nvPicPr>
        <xdr:cNvPr id="3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18192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0</xdr:rowOff>
    </xdr:to>
    <xdr:pic>
      <xdr:nvPicPr>
        <xdr:cNvPr id="4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214312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180975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214312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0</xdr:rowOff>
    </xdr:to>
    <xdr:pic>
      <xdr:nvPicPr>
        <xdr:cNvPr id="4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214312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180975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214312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0</xdr:rowOff>
    </xdr:to>
    <xdr:pic>
      <xdr:nvPicPr>
        <xdr:cNvPr id="2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176212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180975</xdr:rowOff>
    </xdr:to>
    <xdr:pic>
      <xdr:nvPicPr>
        <xdr:cNvPr id="3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176212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0</xdr:rowOff>
    </xdr:to>
    <xdr:pic>
      <xdr:nvPicPr>
        <xdr:cNvPr id="2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214312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180975</xdr:rowOff>
    </xdr:to>
    <xdr:pic>
      <xdr:nvPicPr>
        <xdr:cNvPr id="3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214312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0</xdr:rowOff>
    </xdr:to>
    <xdr:pic>
      <xdr:nvPicPr>
        <xdr:cNvPr id="4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214312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180975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214312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3</xdr:col>
      <xdr:colOff>0</xdr:colOff>
      <xdr:row>3</xdr:row>
      <xdr:rowOff>0</xdr:rowOff>
    </xdr:to>
    <xdr:pic>
      <xdr:nvPicPr>
        <xdr:cNvPr id="2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186690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180975</xdr:rowOff>
    </xdr:to>
    <xdr:pic>
      <xdr:nvPicPr>
        <xdr:cNvPr id="3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1866900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0</xdr:row>
      <xdr:rowOff>76200</xdr:rowOff>
    </xdr:from>
    <xdr:to>
      <xdr:col>2</xdr:col>
      <xdr:colOff>657225</xdr:colOff>
      <xdr:row>3</xdr:row>
      <xdr:rowOff>180975</xdr:rowOff>
    </xdr:to>
    <xdr:pic>
      <xdr:nvPicPr>
        <xdr:cNvPr id="2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123824" y="76200"/>
          <a:ext cx="1847851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0</xdr:row>
      <xdr:rowOff>76200</xdr:rowOff>
    </xdr:from>
    <xdr:to>
      <xdr:col>2</xdr:col>
      <xdr:colOff>657225</xdr:colOff>
      <xdr:row>3</xdr:row>
      <xdr:rowOff>180975</xdr:rowOff>
    </xdr:to>
    <xdr:pic>
      <xdr:nvPicPr>
        <xdr:cNvPr id="2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123824" y="76200"/>
          <a:ext cx="1847851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3</xdr:col>
      <xdr:colOff>0</xdr:colOff>
      <xdr:row>3</xdr:row>
      <xdr:rowOff>0</xdr:rowOff>
    </xdr:to>
    <xdr:pic>
      <xdr:nvPicPr>
        <xdr:cNvPr id="2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186690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180975</xdr:rowOff>
    </xdr:to>
    <xdr:pic>
      <xdr:nvPicPr>
        <xdr:cNvPr id="3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2137172" cy="6852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0</xdr:rowOff>
    </xdr:to>
    <xdr:pic>
      <xdr:nvPicPr>
        <xdr:cNvPr id="2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181927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180975</xdr:rowOff>
    </xdr:to>
    <xdr:pic>
      <xdr:nvPicPr>
        <xdr:cNvPr id="3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18192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0</xdr:rowOff>
    </xdr:to>
    <xdr:pic>
      <xdr:nvPicPr>
        <xdr:cNvPr id="4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181927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180975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18192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0</xdr:rowOff>
    </xdr:to>
    <xdr:pic>
      <xdr:nvPicPr>
        <xdr:cNvPr id="2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181927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180975</xdr:rowOff>
    </xdr:to>
    <xdr:pic>
      <xdr:nvPicPr>
        <xdr:cNvPr id="3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18192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0</xdr:rowOff>
    </xdr:to>
    <xdr:pic>
      <xdr:nvPicPr>
        <xdr:cNvPr id="4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214312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180975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214312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0</xdr:rowOff>
    </xdr:to>
    <xdr:pic>
      <xdr:nvPicPr>
        <xdr:cNvPr id="2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214312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180975</xdr:rowOff>
    </xdr:to>
    <xdr:pic>
      <xdr:nvPicPr>
        <xdr:cNvPr id="3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214312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0</xdr:row>
      <xdr:rowOff>76200</xdr:rowOff>
    </xdr:from>
    <xdr:to>
      <xdr:col>2</xdr:col>
      <xdr:colOff>457201</xdr:colOff>
      <xdr:row>3</xdr:row>
      <xdr:rowOff>180975</xdr:rowOff>
    </xdr:to>
    <xdr:pic>
      <xdr:nvPicPr>
        <xdr:cNvPr id="3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1" y="76200"/>
          <a:ext cx="1885950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0</xdr:rowOff>
    </xdr:to>
    <xdr:pic>
      <xdr:nvPicPr>
        <xdr:cNvPr id="4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214312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180975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214312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0</xdr:rowOff>
    </xdr:to>
    <xdr:pic>
      <xdr:nvPicPr>
        <xdr:cNvPr id="2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214312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180975</xdr:rowOff>
    </xdr:to>
    <xdr:pic>
      <xdr:nvPicPr>
        <xdr:cNvPr id="3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214312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0</xdr:rowOff>
    </xdr:to>
    <xdr:pic>
      <xdr:nvPicPr>
        <xdr:cNvPr id="2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184785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180975</xdr:rowOff>
    </xdr:to>
    <xdr:pic>
      <xdr:nvPicPr>
        <xdr:cNvPr id="3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1847850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paquita_elalto@hotmail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tpaquita_elalto@hotmail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tpaquita_elalto@hotmail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tpaquita_elalto@hot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hyperlink" Target="mailto:tpaquita_elalto@hotmail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tpaquita_elalto@hotmail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tpaquita_elalto@hotmail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tpaquita_elalto@hot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tpaquita_elalto@hotmail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tpaquita_elalto@hotmail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9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tpaquita_elalto@hot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paquita_elalto@hotmail.com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0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tpaquita_elalto@hotmail.com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hyperlink" Target="mailto:tpaquita_elalto@hotmail.co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hyperlink" Target="mailto:tpaquita_elalto@hot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tpaquita_elalto@hot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tpaquita_elalto@hot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paquita_elalto@hot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tpaquita_elalto@hot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tpaquita_elalto@hot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tpaquita_elalto@hot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tpaquita_elalto@hotmail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mailto:tpaquita_elalto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5:R58"/>
  <sheetViews>
    <sheetView tabSelected="1" topLeftCell="A25" zoomScaleNormal="100" workbookViewId="0">
      <selection activeCell="E56" sqref="E56"/>
    </sheetView>
  </sheetViews>
  <sheetFormatPr baseColWidth="10" defaultRowHeight="15" x14ac:dyDescent="0.25"/>
  <cols>
    <col min="1" max="1" width="6.7109375" customWidth="1"/>
    <col min="2" max="3" width="12.28515625" customWidth="1"/>
    <col min="4" max="4" width="11.42578125" customWidth="1"/>
    <col min="5" max="5" width="11.5703125" customWidth="1"/>
    <col min="6" max="6" width="10.5703125" customWidth="1"/>
    <col min="7" max="7" width="12.28515625" customWidth="1"/>
    <col min="8" max="8" width="10.140625" customWidth="1"/>
    <col min="9" max="9" width="10.7109375" customWidth="1"/>
    <col min="10" max="10" width="14.140625" bestFit="1" customWidth="1"/>
    <col min="14" max="14" width="13.28515625" bestFit="1" customWidth="1"/>
  </cols>
  <sheetData>
    <row r="5" spans="1:14" x14ac:dyDescent="0.25">
      <c r="A5" s="4" t="s">
        <v>12</v>
      </c>
    </row>
    <row r="6" spans="1:14" x14ac:dyDescent="0.25">
      <c r="A6" s="4" t="s">
        <v>13</v>
      </c>
    </row>
    <row r="7" spans="1:14" x14ac:dyDescent="0.25">
      <c r="A7" s="5" t="s">
        <v>14</v>
      </c>
    </row>
    <row r="9" spans="1:14" ht="18.75" x14ac:dyDescent="0.25">
      <c r="A9" s="221" t="s">
        <v>100</v>
      </c>
      <c r="B9" s="221"/>
      <c r="C9" s="221"/>
      <c r="D9" s="221"/>
      <c r="E9" s="221"/>
      <c r="F9" s="221"/>
      <c r="G9" s="221"/>
      <c r="H9" s="221"/>
      <c r="I9" s="221"/>
    </row>
    <row r="10" spans="1:14" x14ac:dyDescent="0.25">
      <c r="A10" s="6"/>
      <c r="B10" s="6"/>
      <c r="C10" s="6"/>
      <c r="D10" s="6"/>
      <c r="E10" s="6"/>
      <c r="F10" s="6"/>
      <c r="G10" s="6"/>
      <c r="H10" s="6"/>
      <c r="I10" s="6"/>
    </row>
    <row r="11" spans="1:14" ht="18.75" x14ac:dyDescent="0.3">
      <c r="A11" s="222" t="s">
        <v>39</v>
      </c>
      <c r="B11" s="222"/>
      <c r="C11" s="222"/>
      <c r="D11" s="222"/>
      <c r="E11" s="222"/>
      <c r="F11" s="222"/>
      <c r="G11" s="222"/>
      <c r="H11" s="222"/>
      <c r="I11" s="222"/>
    </row>
    <row r="12" spans="1:14" ht="15.75" x14ac:dyDescent="0.25">
      <c r="A12" s="223" t="s">
        <v>40</v>
      </c>
      <c r="B12" s="223"/>
      <c r="C12" s="223"/>
      <c r="D12" s="223"/>
      <c r="E12" s="223"/>
      <c r="F12" s="223"/>
      <c r="G12" s="223"/>
      <c r="H12" s="223"/>
      <c r="I12" s="223"/>
      <c r="N12" t="s">
        <v>66</v>
      </c>
    </row>
    <row r="14" spans="1:14" ht="30" x14ac:dyDescent="0.25">
      <c r="A14" s="29" t="s">
        <v>4</v>
      </c>
      <c r="B14" s="28" t="s">
        <v>5</v>
      </c>
      <c r="C14" s="28" t="s">
        <v>6</v>
      </c>
      <c r="D14" s="28" t="s">
        <v>7</v>
      </c>
      <c r="E14" s="28" t="s">
        <v>8</v>
      </c>
      <c r="F14" s="28" t="s">
        <v>38</v>
      </c>
      <c r="G14" s="28" t="s">
        <v>9</v>
      </c>
      <c r="H14" s="28" t="s">
        <v>10</v>
      </c>
      <c r="I14" s="28" t="s">
        <v>11</v>
      </c>
      <c r="L14" s="54" t="s">
        <v>57</v>
      </c>
    </row>
    <row r="15" spans="1:14" ht="17.25" customHeight="1" x14ac:dyDescent="0.25">
      <c r="A15" s="8" t="s">
        <v>0</v>
      </c>
      <c r="B15" s="79">
        <v>8.3000000000000007</v>
      </c>
      <c r="C15" s="79">
        <v>19.57</v>
      </c>
      <c r="D15" s="78">
        <v>8</v>
      </c>
      <c r="E15" s="78">
        <v>1</v>
      </c>
      <c r="F15" s="71">
        <f t="shared" ref="F15:F19" si="0">IF(B15&gt;12,(24-B15)+C15,+C15-B15)</f>
        <v>11.27</v>
      </c>
      <c r="G15" s="15">
        <f t="shared" ref="G15:G19" si="1">+F15-D15-E15</f>
        <v>2.2699999999999996</v>
      </c>
      <c r="H15" s="71">
        <f>IF(G15&lt;=2,G15,2)</f>
        <v>2</v>
      </c>
      <c r="I15" s="15">
        <f t="shared" ref="I15:I19" si="2">G15-H15</f>
        <v>0.26999999999999957</v>
      </c>
      <c r="J15" s="208"/>
      <c r="K15" s="34">
        <f t="shared" ref="K15:K45" si="3">+J15-C15</f>
        <v>-19.57</v>
      </c>
      <c r="L15" s="16"/>
      <c r="M15" s="16"/>
    </row>
    <row r="16" spans="1:14" ht="17.25" customHeight="1" x14ac:dyDescent="0.25">
      <c r="A16" s="1" t="s">
        <v>1</v>
      </c>
      <c r="B16" s="79">
        <v>7.18</v>
      </c>
      <c r="C16" s="206"/>
      <c r="D16" s="78">
        <v>8</v>
      </c>
      <c r="E16" s="78">
        <v>1</v>
      </c>
      <c r="F16" s="71">
        <f t="shared" si="0"/>
        <v>-7.18</v>
      </c>
      <c r="G16" s="15">
        <f t="shared" si="1"/>
        <v>-16.18</v>
      </c>
      <c r="H16" s="71">
        <f>IF(G16&lt;=2,G16,2)</f>
        <v>-16.18</v>
      </c>
      <c r="I16" s="15">
        <f t="shared" si="2"/>
        <v>0</v>
      </c>
      <c r="J16" s="208"/>
      <c r="K16" s="34">
        <f t="shared" si="3"/>
        <v>0</v>
      </c>
      <c r="L16" s="16"/>
      <c r="M16" s="137"/>
    </row>
    <row r="17" spans="1:18" ht="17.25" customHeight="1" x14ac:dyDescent="0.25">
      <c r="A17" s="1" t="s">
        <v>2</v>
      </c>
      <c r="B17" s="79">
        <v>7.26</v>
      </c>
      <c r="C17" s="206"/>
      <c r="D17" s="78">
        <v>8</v>
      </c>
      <c r="E17" s="78">
        <v>1</v>
      </c>
      <c r="F17" s="71">
        <f t="shared" si="0"/>
        <v>-7.26</v>
      </c>
      <c r="G17" s="15">
        <f t="shared" si="1"/>
        <v>-16.259999999999998</v>
      </c>
      <c r="H17" s="71">
        <f t="shared" ref="H17:H19" si="4">IF(G17&lt;=2,G17,2)</f>
        <v>-16.259999999999998</v>
      </c>
      <c r="I17" s="15">
        <f t="shared" si="2"/>
        <v>0</v>
      </c>
      <c r="J17" s="208"/>
      <c r="K17" s="34">
        <f t="shared" si="3"/>
        <v>0</v>
      </c>
      <c r="L17" s="16"/>
      <c r="M17" s="33"/>
    </row>
    <row r="18" spans="1:18" s="16" customFormat="1" ht="17.25" customHeight="1" x14ac:dyDescent="0.25">
      <c r="A18" s="14" t="s">
        <v>3</v>
      </c>
      <c r="B18" s="79">
        <v>7.26</v>
      </c>
      <c r="C18" s="206"/>
      <c r="D18" s="78">
        <v>8</v>
      </c>
      <c r="E18" s="78">
        <v>1</v>
      </c>
      <c r="F18" s="71">
        <f t="shared" si="0"/>
        <v>-7.26</v>
      </c>
      <c r="G18" s="15">
        <f t="shared" si="1"/>
        <v>-16.259999999999998</v>
      </c>
      <c r="H18" s="71">
        <f t="shared" si="4"/>
        <v>-16.259999999999998</v>
      </c>
      <c r="I18" s="15">
        <f t="shared" si="2"/>
        <v>0</v>
      </c>
      <c r="J18" s="208"/>
      <c r="K18" s="34">
        <f t="shared" si="3"/>
        <v>0</v>
      </c>
      <c r="M18" s="132"/>
      <c r="R18"/>
    </row>
    <row r="19" spans="1:18" s="16" customFormat="1" ht="17.25" customHeight="1" x14ac:dyDescent="0.25">
      <c r="A19" s="14" t="s">
        <v>15</v>
      </c>
      <c r="B19" s="206"/>
      <c r="C19" s="79">
        <v>19.510000000000002</v>
      </c>
      <c r="D19" s="78">
        <v>8</v>
      </c>
      <c r="E19" s="78">
        <v>1</v>
      </c>
      <c r="F19" s="71">
        <f t="shared" si="0"/>
        <v>19.510000000000002</v>
      </c>
      <c r="G19" s="71">
        <f t="shared" si="1"/>
        <v>10.510000000000002</v>
      </c>
      <c r="H19" s="71">
        <f t="shared" si="4"/>
        <v>2</v>
      </c>
      <c r="I19" s="15">
        <f t="shared" si="2"/>
        <v>8.5100000000000016</v>
      </c>
      <c r="J19" s="208"/>
      <c r="K19" s="34">
        <f t="shared" si="3"/>
        <v>-19.510000000000002</v>
      </c>
      <c r="M19" s="132"/>
      <c r="N19" s="132"/>
      <c r="R19"/>
    </row>
    <row r="20" spans="1:18" s="16" customFormat="1" ht="17.25" customHeight="1" x14ac:dyDescent="0.25">
      <c r="A20" s="18" t="s">
        <v>16</v>
      </c>
      <c r="B20" s="225" t="s">
        <v>106</v>
      </c>
      <c r="C20" s="226"/>
      <c r="D20" s="226"/>
      <c r="E20" s="226"/>
      <c r="F20" s="226"/>
      <c r="G20" s="226"/>
      <c r="H20" s="226"/>
      <c r="I20" s="227"/>
      <c r="J20" s="200"/>
      <c r="K20" s="34">
        <f t="shared" si="3"/>
        <v>0</v>
      </c>
      <c r="M20" s="40"/>
    </row>
    <row r="21" spans="1:18" ht="17.25" customHeight="1" x14ac:dyDescent="0.25">
      <c r="A21" s="8" t="s">
        <v>17</v>
      </c>
      <c r="B21" s="228"/>
      <c r="C21" s="229"/>
      <c r="D21" s="229"/>
      <c r="E21" s="229"/>
      <c r="F21" s="229"/>
      <c r="G21" s="229"/>
      <c r="H21" s="229"/>
      <c r="I21" s="230"/>
      <c r="J21" s="200"/>
      <c r="K21" s="34">
        <f t="shared" si="3"/>
        <v>0</v>
      </c>
      <c r="L21" s="16"/>
      <c r="M21" s="40"/>
      <c r="N21" s="132"/>
      <c r="R21" s="16"/>
    </row>
    <row r="22" spans="1:18" ht="17.25" customHeight="1" x14ac:dyDescent="0.25">
      <c r="A22" s="1" t="s">
        <v>18</v>
      </c>
      <c r="B22" s="228"/>
      <c r="C22" s="229"/>
      <c r="D22" s="229"/>
      <c r="E22" s="229"/>
      <c r="F22" s="229"/>
      <c r="G22" s="229"/>
      <c r="H22" s="229"/>
      <c r="I22" s="230"/>
      <c r="J22" s="200"/>
      <c r="K22" s="34">
        <f t="shared" si="3"/>
        <v>0</v>
      </c>
      <c r="L22" s="16"/>
      <c r="M22" s="132"/>
      <c r="R22" s="16"/>
    </row>
    <row r="23" spans="1:18" ht="17.25" customHeight="1" x14ac:dyDescent="0.25">
      <c r="A23" s="21" t="s">
        <v>19</v>
      </c>
      <c r="B23" s="228"/>
      <c r="C23" s="229"/>
      <c r="D23" s="229"/>
      <c r="E23" s="229"/>
      <c r="F23" s="229"/>
      <c r="G23" s="229"/>
      <c r="H23" s="229"/>
      <c r="I23" s="230"/>
      <c r="J23" s="200"/>
      <c r="K23" s="34">
        <f t="shared" si="3"/>
        <v>0</v>
      </c>
      <c r="L23" s="16"/>
      <c r="M23" s="40"/>
    </row>
    <row r="24" spans="1:18" ht="17.25" customHeight="1" x14ac:dyDescent="0.25">
      <c r="A24" s="1" t="s">
        <v>20</v>
      </c>
      <c r="B24" s="228"/>
      <c r="C24" s="229"/>
      <c r="D24" s="229"/>
      <c r="E24" s="229"/>
      <c r="F24" s="229"/>
      <c r="G24" s="229"/>
      <c r="H24" s="229"/>
      <c r="I24" s="230"/>
      <c r="J24" s="200"/>
      <c r="K24" s="34">
        <f t="shared" si="3"/>
        <v>0</v>
      </c>
      <c r="L24" s="69"/>
      <c r="M24" s="132"/>
    </row>
    <row r="25" spans="1:18" ht="17.25" customHeight="1" x14ac:dyDescent="0.25">
      <c r="A25" s="1" t="s">
        <v>21</v>
      </c>
      <c r="B25" s="228"/>
      <c r="C25" s="229"/>
      <c r="D25" s="229"/>
      <c r="E25" s="229"/>
      <c r="F25" s="229"/>
      <c r="G25" s="229"/>
      <c r="H25" s="229"/>
      <c r="I25" s="230"/>
      <c r="J25" s="200"/>
      <c r="K25" s="34">
        <f t="shared" si="3"/>
        <v>0</v>
      </c>
      <c r="L25" s="16"/>
      <c r="M25" s="137"/>
    </row>
    <row r="26" spans="1:18" s="16" customFormat="1" ht="17.25" customHeight="1" x14ac:dyDescent="0.25">
      <c r="A26" s="14" t="s">
        <v>22</v>
      </c>
      <c r="B26" s="228"/>
      <c r="C26" s="229"/>
      <c r="D26" s="229"/>
      <c r="E26" s="229"/>
      <c r="F26" s="229"/>
      <c r="G26" s="229"/>
      <c r="H26" s="229"/>
      <c r="I26" s="230"/>
      <c r="J26" s="200"/>
      <c r="K26" s="34">
        <f t="shared" si="3"/>
        <v>0</v>
      </c>
      <c r="M26" s="132"/>
      <c r="P26"/>
    </row>
    <row r="27" spans="1:18" s="16" customFormat="1" ht="17.25" customHeight="1" x14ac:dyDescent="0.25">
      <c r="A27" s="14" t="s">
        <v>23</v>
      </c>
      <c r="B27" s="228"/>
      <c r="C27" s="229"/>
      <c r="D27" s="229"/>
      <c r="E27" s="229"/>
      <c r="F27" s="229"/>
      <c r="G27" s="229"/>
      <c r="H27" s="229"/>
      <c r="I27" s="230"/>
      <c r="J27" s="200"/>
      <c r="K27" s="34">
        <f t="shared" si="3"/>
        <v>0</v>
      </c>
      <c r="M27" s="132"/>
      <c r="P27"/>
    </row>
    <row r="28" spans="1:18" s="16" customFormat="1" ht="17.25" customHeight="1" x14ac:dyDescent="0.25">
      <c r="A28" s="14" t="s">
        <v>24</v>
      </c>
      <c r="B28" s="228"/>
      <c r="C28" s="229"/>
      <c r="D28" s="229"/>
      <c r="E28" s="229"/>
      <c r="F28" s="229"/>
      <c r="G28" s="229"/>
      <c r="H28" s="229"/>
      <c r="I28" s="230"/>
      <c r="J28" s="200"/>
      <c r="K28" s="34">
        <f t="shared" si="3"/>
        <v>0</v>
      </c>
      <c r="M28" s="40"/>
    </row>
    <row r="29" spans="1:18" s="16" customFormat="1" ht="17.25" customHeight="1" x14ac:dyDescent="0.25">
      <c r="A29" s="14" t="s">
        <v>25</v>
      </c>
      <c r="B29" s="228"/>
      <c r="C29" s="229"/>
      <c r="D29" s="229"/>
      <c r="E29" s="229"/>
      <c r="F29" s="229"/>
      <c r="G29" s="229"/>
      <c r="H29" s="229"/>
      <c r="I29" s="230"/>
      <c r="J29" s="201"/>
      <c r="K29" s="34">
        <f t="shared" si="3"/>
        <v>0</v>
      </c>
      <c r="M29" s="132"/>
    </row>
    <row r="30" spans="1:18" s="16" customFormat="1" ht="17.25" customHeight="1" x14ac:dyDescent="0.25">
      <c r="A30" s="14" t="s">
        <v>26</v>
      </c>
      <c r="B30" s="228"/>
      <c r="C30" s="229"/>
      <c r="D30" s="229"/>
      <c r="E30" s="229"/>
      <c r="F30" s="229"/>
      <c r="G30" s="229"/>
      <c r="H30" s="229"/>
      <c r="I30" s="230"/>
      <c r="J30" s="201"/>
      <c r="K30" s="34">
        <f t="shared" si="3"/>
        <v>0</v>
      </c>
      <c r="M30" s="132"/>
    </row>
    <row r="31" spans="1:18" s="16" customFormat="1" ht="17.25" customHeight="1" x14ac:dyDescent="0.25">
      <c r="A31" s="14" t="s">
        <v>27</v>
      </c>
      <c r="B31" s="228"/>
      <c r="C31" s="229"/>
      <c r="D31" s="229"/>
      <c r="E31" s="229"/>
      <c r="F31" s="229"/>
      <c r="G31" s="229"/>
      <c r="H31" s="229"/>
      <c r="I31" s="230"/>
      <c r="J31" s="201"/>
      <c r="K31" s="34">
        <f t="shared" si="3"/>
        <v>0</v>
      </c>
      <c r="M31" s="132"/>
    </row>
    <row r="32" spans="1:18" s="16" customFormat="1" ht="17.25" customHeight="1" x14ac:dyDescent="0.25">
      <c r="A32" s="14" t="s">
        <v>28</v>
      </c>
      <c r="B32" s="228"/>
      <c r="C32" s="229"/>
      <c r="D32" s="229"/>
      <c r="E32" s="229"/>
      <c r="F32" s="229"/>
      <c r="G32" s="229"/>
      <c r="H32" s="229"/>
      <c r="I32" s="230"/>
      <c r="J32" s="201"/>
      <c r="K32" s="34">
        <f t="shared" si="3"/>
        <v>0</v>
      </c>
      <c r="M32" s="40"/>
    </row>
    <row r="33" spans="1:14" s="16" customFormat="1" ht="17.25" customHeight="1" x14ac:dyDescent="0.25">
      <c r="A33" s="14" t="s">
        <v>29</v>
      </c>
      <c r="B33" s="228"/>
      <c r="C33" s="229"/>
      <c r="D33" s="229"/>
      <c r="E33" s="229"/>
      <c r="F33" s="229"/>
      <c r="G33" s="229"/>
      <c r="H33" s="229"/>
      <c r="I33" s="230"/>
      <c r="J33" s="201"/>
      <c r="K33" s="34">
        <f t="shared" si="3"/>
        <v>0</v>
      </c>
      <c r="M33" s="132"/>
    </row>
    <row r="34" spans="1:14" s="16" customFormat="1" ht="17.25" customHeight="1" x14ac:dyDescent="0.25">
      <c r="A34" s="14" t="s">
        <v>30</v>
      </c>
      <c r="B34" s="228"/>
      <c r="C34" s="229"/>
      <c r="D34" s="229"/>
      <c r="E34" s="229"/>
      <c r="F34" s="229"/>
      <c r="G34" s="229"/>
      <c r="H34" s="229"/>
      <c r="I34" s="230"/>
      <c r="J34" s="201"/>
      <c r="K34" s="34">
        <f t="shared" si="3"/>
        <v>0</v>
      </c>
      <c r="M34" s="40"/>
    </row>
    <row r="35" spans="1:14" s="16" customFormat="1" ht="17.25" customHeight="1" x14ac:dyDescent="0.25">
      <c r="A35" s="14" t="s">
        <v>31</v>
      </c>
      <c r="B35" s="228"/>
      <c r="C35" s="229"/>
      <c r="D35" s="229"/>
      <c r="E35" s="229"/>
      <c r="F35" s="229"/>
      <c r="G35" s="229"/>
      <c r="H35" s="229"/>
      <c r="I35" s="230"/>
      <c r="J35" s="201"/>
      <c r="K35" s="34">
        <f t="shared" si="3"/>
        <v>0</v>
      </c>
      <c r="M35" s="132"/>
    </row>
    <row r="36" spans="1:14" s="16" customFormat="1" ht="17.25" customHeight="1" x14ac:dyDescent="0.25">
      <c r="A36" s="14" t="s">
        <v>32</v>
      </c>
      <c r="B36" s="228"/>
      <c r="C36" s="229"/>
      <c r="D36" s="229"/>
      <c r="E36" s="229"/>
      <c r="F36" s="229"/>
      <c r="G36" s="229"/>
      <c r="H36" s="229"/>
      <c r="I36" s="230"/>
      <c r="J36" s="201"/>
      <c r="K36" s="34">
        <f t="shared" si="3"/>
        <v>0</v>
      </c>
      <c r="M36" s="132"/>
    </row>
    <row r="37" spans="1:14" s="16" customFormat="1" ht="17.25" customHeight="1" x14ac:dyDescent="0.25">
      <c r="A37" s="14" t="s">
        <v>33</v>
      </c>
      <c r="B37" s="231"/>
      <c r="C37" s="232"/>
      <c r="D37" s="232"/>
      <c r="E37" s="232"/>
      <c r="F37" s="232"/>
      <c r="G37" s="232"/>
      <c r="H37" s="232"/>
      <c r="I37" s="233"/>
      <c r="J37" s="201"/>
      <c r="K37" s="34">
        <f t="shared" si="3"/>
        <v>0</v>
      </c>
      <c r="M37" s="132"/>
    </row>
    <row r="38" spans="1:14" ht="17.25" customHeight="1" x14ac:dyDescent="0.25">
      <c r="A38" s="14" t="s">
        <v>34</v>
      </c>
      <c r="B38" s="77">
        <v>7.24</v>
      </c>
      <c r="C38" s="77">
        <v>20</v>
      </c>
      <c r="D38" s="78">
        <v>8</v>
      </c>
      <c r="E38" s="78">
        <v>1</v>
      </c>
      <c r="F38" s="71">
        <f t="shared" ref="F36:F45" si="5">IF(B38&gt;12,(24-B38)+C38,+C38-B38)</f>
        <v>12.76</v>
      </c>
      <c r="G38" s="15">
        <f t="shared" ref="G36:G45" si="6">+F38-D38-E38</f>
        <v>3.76</v>
      </c>
      <c r="H38" s="71">
        <f t="shared" ref="H36:H45" si="7">IF(G38&lt;=2,G38,2)</f>
        <v>2</v>
      </c>
      <c r="I38" s="15">
        <f t="shared" ref="I36:I45" si="8">G38-H38</f>
        <v>1.7599999999999998</v>
      </c>
      <c r="J38" s="201"/>
      <c r="K38" s="34">
        <f t="shared" si="3"/>
        <v>-20</v>
      </c>
      <c r="L38" s="16"/>
      <c r="M38" s="40"/>
    </row>
    <row r="39" spans="1:14" ht="17.25" customHeight="1" x14ac:dyDescent="0.25">
      <c r="A39" s="18" t="s">
        <v>35</v>
      </c>
      <c r="B39" s="77">
        <v>7.51</v>
      </c>
      <c r="C39" s="79">
        <v>20</v>
      </c>
      <c r="D39" s="78">
        <v>8</v>
      </c>
      <c r="E39" s="78">
        <v>1</v>
      </c>
      <c r="F39" s="71">
        <f t="shared" si="5"/>
        <v>12.49</v>
      </c>
      <c r="G39" s="15">
        <f t="shared" si="6"/>
        <v>3.49</v>
      </c>
      <c r="H39" s="71">
        <f t="shared" si="7"/>
        <v>2</v>
      </c>
      <c r="I39" s="15">
        <f t="shared" si="8"/>
        <v>1.4900000000000002</v>
      </c>
      <c r="J39" s="201"/>
      <c r="K39" s="34">
        <f t="shared" si="3"/>
        <v>-20</v>
      </c>
      <c r="M39" s="33"/>
    </row>
    <row r="40" spans="1:14" s="16" customFormat="1" ht="17.25" customHeight="1" x14ac:dyDescent="0.25">
      <c r="A40" s="14" t="s">
        <v>36</v>
      </c>
      <c r="B40" s="77">
        <v>7.4</v>
      </c>
      <c r="C40" s="206"/>
      <c r="D40" s="78">
        <v>8</v>
      </c>
      <c r="E40" s="78">
        <v>1</v>
      </c>
      <c r="F40" s="71">
        <f t="shared" si="5"/>
        <v>-7.4</v>
      </c>
      <c r="G40" s="15">
        <f t="shared" si="6"/>
        <v>-16.399999999999999</v>
      </c>
      <c r="H40" s="71">
        <f t="shared" si="7"/>
        <v>-16.399999999999999</v>
      </c>
      <c r="I40" s="15">
        <f t="shared" si="8"/>
        <v>0</v>
      </c>
      <c r="J40" s="201"/>
      <c r="K40" s="34">
        <f t="shared" si="3"/>
        <v>0</v>
      </c>
      <c r="L40"/>
      <c r="M40" s="40"/>
    </row>
    <row r="41" spans="1:14" s="16" customFormat="1" ht="17.25" customHeight="1" x14ac:dyDescent="0.25">
      <c r="A41" s="161" t="s">
        <v>37</v>
      </c>
      <c r="B41" s="77"/>
      <c r="C41" s="77"/>
      <c r="D41" s="78">
        <v>8</v>
      </c>
      <c r="E41" s="78">
        <v>1</v>
      </c>
      <c r="F41" s="71">
        <f t="shared" si="5"/>
        <v>0</v>
      </c>
      <c r="G41" s="15">
        <f t="shared" si="6"/>
        <v>-9</v>
      </c>
      <c r="H41" s="71">
        <f t="shared" si="7"/>
        <v>-9</v>
      </c>
      <c r="I41" s="15">
        <f t="shared" si="8"/>
        <v>0</v>
      </c>
      <c r="J41" s="201"/>
      <c r="K41" s="20">
        <f t="shared" si="3"/>
        <v>0</v>
      </c>
      <c r="M41" s="132"/>
    </row>
    <row r="42" spans="1:14" s="16" customFormat="1" ht="17.25" customHeight="1" x14ac:dyDescent="0.25">
      <c r="A42" s="18" t="s">
        <v>74</v>
      </c>
      <c r="B42" s="77"/>
      <c r="C42" s="77"/>
      <c r="D42" s="78">
        <v>8</v>
      </c>
      <c r="E42" s="78">
        <v>1</v>
      </c>
      <c r="F42" s="71">
        <f t="shared" si="5"/>
        <v>0</v>
      </c>
      <c r="G42" s="15">
        <f t="shared" si="6"/>
        <v>-9</v>
      </c>
      <c r="H42" s="71">
        <f t="shared" si="7"/>
        <v>-9</v>
      </c>
      <c r="I42" s="15">
        <f t="shared" si="8"/>
        <v>0</v>
      </c>
      <c r="J42" s="201"/>
      <c r="K42" s="20">
        <f t="shared" si="3"/>
        <v>0</v>
      </c>
      <c r="M42" s="132"/>
    </row>
    <row r="43" spans="1:14" s="16" customFormat="1" ht="17.25" customHeight="1" x14ac:dyDescent="0.25">
      <c r="A43" s="18" t="s">
        <v>53</v>
      </c>
      <c r="B43" s="77"/>
      <c r="C43" s="77"/>
      <c r="D43" s="78">
        <v>8</v>
      </c>
      <c r="E43" s="78">
        <v>1</v>
      </c>
      <c r="F43" s="71">
        <f t="shared" si="5"/>
        <v>0</v>
      </c>
      <c r="G43" s="15">
        <f t="shared" si="6"/>
        <v>-9</v>
      </c>
      <c r="H43" s="71">
        <f t="shared" si="7"/>
        <v>-9</v>
      </c>
      <c r="I43" s="15">
        <f t="shared" si="8"/>
        <v>0</v>
      </c>
      <c r="J43" s="201"/>
      <c r="K43" s="20">
        <f t="shared" si="3"/>
        <v>0</v>
      </c>
      <c r="M43" s="132"/>
    </row>
    <row r="44" spans="1:14" s="16" customFormat="1" ht="17.25" customHeight="1" x14ac:dyDescent="0.25">
      <c r="A44" s="18" t="s">
        <v>54</v>
      </c>
      <c r="B44" s="77"/>
      <c r="C44" s="77"/>
      <c r="D44" s="78">
        <v>8</v>
      </c>
      <c r="E44" s="78">
        <v>1</v>
      </c>
      <c r="F44" s="71">
        <f t="shared" si="5"/>
        <v>0</v>
      </c>
      <c r="G44" s="15">
        <f t="shared" si="6"/>
        <v>-9</v>
      </c>
      <c r="H44" s="71">
        <f t="shared" si="7"/>
        <v>-9</v>
      </c>
      <c r="I44" s="15">
        <f t="shared" si="8"/>
        <v>0</v>
      </c>
      <c r="J44" s="201"/>
      <c r="K44" s="20">
        <f t="shared" si="3"/>
        <v>0</v>
      </c>
      <c r="M44" s="132"/>
    </row>
    <row r="45" spans="1:14" s="16" customFormat="1" ht="17.25" customHeight="1" x14ac:dyDescent="0.25">
      <c r="A45" s="18" t="s">
        <v>64</v>
      </c>
      <c r="B45" s="77"/>
      <c r="C45" s="77"/>
      <c r="D45" s="78">
        <v>8</v>
      </c>
      <c r="E45" s="78">
        <v>1</v>
      </c>
      <c r="F45" s="71">
        <f t="shared" si="5"/>
        <v>0</v>
      </c>
      <c r="G45" s="15">
        <f t="shared" si="6"/>
        <v>-9</v>
      </c>
      <c r="H45" s="71">
        <f t="shared" si="7"/>
        <v>-9</v>
      </c>
      <c r="I45" s="15">
        <f t="shared" si="8"/>
        <v>0</v>
      </c>
      <c r="J45" s="201"/>
      <c r="K45" s="20">
        <f t="shared" si="3"/>
        <v>0</v>
      </c>
      <c r="M45" s="132"/>
    </row>
    <row r="46" spans="1:14" ht="18.75" x14ac:dyDescent="0.3">
      <c r="A46" s="132"/>
      <c r="B46" s="162"/>
      <c r="C46" s="136"/>
      <c r="D46" s="136"/>
      <c r="E46" s="133">
        <f>SUM(E15:E45)</f>
        <v>13</v>
      </c>
      <c r="F46" s="16"/>
      <c r="G46" s="16"/>
      <c r="H46" s="124">
        <f>SUM(H15:H45)+H56</f>
        <v>-153.70999999999998</v>
      </c>
      <c r="I46" s="124">
        <f>SUM(I15:I45)+I56</f>
        <v>12.030000000000001</v>
      </c>
      <c r="J46" s="16"/>
      <c r="K46" s="37">
        <v>0</v>
      </c>
      <c r="L46" s="22">
        <f>+K46/8</f>
        <v>0</v>
      </c>
      <c r="M46" s="10"/>
      <c r="N46" s="56"/>
    </row>
    <row r="47" spans="1:14" ht="19.5" thickBot="1" x14ac:dyDescent="0.35">
      <c r="A47" s="163"/>
      <c r="B47" s="23"/>
      <c r="C47" s="23"/>
      <c r="D47" s="49"/>
      <c r="E47" s="164"/>
      <c r="F47" s="132"/>
      <c r="G47" s="132"/>
      <c r="H47" s="165">
        <v>53.29</v>
      </c>
      <c r="I47" s="165">
        <v>21.41</v>
      </c>
      <c r="J47" s="16"/>
      <c r="K47" s="37"/>
      <c r="L47" s="10"/>
      <c r="M47" s="10"/>
    </row>
    <row r="48" spans="1:14" ht="19.5" thickBot="1" x14ac:dyDescent="0.35">
      <c r="A48" s="224" t="s">
        <v>105</v>
      </c>
      <c r="B48" s="224"/>
      <c r="C48" s="224"/>
      <c r="D48" s="224"/>
      <c r="E48" s="224"/>
      <c r="F48" s="224"/>
      <c r="G48" s="16"/>
      <c r="H48" s="16"/>
      <c r="I48" s="16"/>
      <c r="J48" s="16"/>
      <c r="L48" t="s">
        <v>58</v>
      </c>
      <c r="N48" s="63">
        <f>+N46-N47</f>
        <v>0</v>
      </c>
    </row>
    <row r="49" spans="1:13" ht="15" customHeight="1" x14ac:dyDescent="0.25">
      <c r="A49" s="18" t="s">
        <v>37</v>
      </c>
      <c r="B49" s="77">
        <v>8.32</v>
      </c>
      <c r="C49" s="206"/>
      <c r="D49" s="78">
        <v>8</v>
      </c>
      <c r="E49" s="78">
        <v>1</v>
      </c>
      <c r="F49" s="71">
        <f t="shared" ref="F49" si="9">IF(B49&gt;12,(24-B49)+C49,+C49-B49)</f>
        <v>-8.32</v>
      </c>
      <c r="G49" s="15">
        <f t="shared" ref="G49" si="10">+F49-D49-E49</f>
        <v>-17.32</v>
      </c>
      <c r="H49" s="71">
        <f t="shared" ref="H49" si="11">IF(G49&lt;=2,G49,2)</f>
        <v>-17.32</v>
      </c>
      <c r="I49" s="15">
        <f t="shared" ref="I49" si="12">G49-H49</f>
        <v>0</v>
      </c>
      <c r="J49" s="201"/>
      <c r="K49" s="20">
        <f t="shared" ref="K49:K53" si="13">+J49-C49</f>
        <v>0</v>
      </c>
      <c r="L49" s="137"/>
    </row>
    <row r="50" spans="1:13" ht="15" customHeight="1" x14ac:dyDescent="0.25">
      <c r="A50" s="18" t="s">
        <v>74</v>
      </c>
      <c r="B50" s="77">
        <v>7.29</v>
      </c>
      <c r="C50" s="206"/>
      <c r="D50" s="78">
        <v>8</v>
      </c>
      <c r="E50" s="78">
        <v>1</v>
      </c>
      <c r="F50" s="71">
        <f t="shared" ref="F50:F53" si="14">IF(B50&gt;12,(24-B50)+C50,+C50-B50)</f>
        <v>-7.29</v>
      </c>
      <c r="G50" s="15">
        <f t="shared" ref="G50:G53" si="15">+F50-D50-E50</f>
        <v>-16.29</v>
      </c>
      <c r="H50" s="71">
        <f t="shared" ref="H50:H53" si="16">IF(G50&lt;=2,G50,2)</f>
        <v>-16.29</v>
      </c>
      <c r="I50" s="15">
        <f t="shared" ref="I50:I53" si="17">G50-H50</f>
        <v>0</v>
      </c>
      <c r="J50" s="201"/>
      <c r="K50" s="20">
        <f t="shared" si="13"/>
        <v>0</v>
      </c>
      <c r="L50" s="137"/>
    </row>
    <row r="51" spans="1:13" ht="15" customHeight="1" x14ac:dyDescent="0.25">
      <c r="A51" s="18" t="s">
        <v>53</v>
      </c>
      <c r="B51" s="206"/>
      <c r="C51" s="206"/>
      <c r="D51" s="78">
        <v>8</v>
      </c>
      <c r="E51" s="78">
        <v>1</v>
      </c>
      <c r="F51" s="71">
        <f t="shared" si="14"/>
        <v>0</v>
      </c>
      <c r="G51" s="15">
        <f t="shared" si="15"/>
        <v>-9</v>
      </c>
      <c r="H51" s="71">
        <f t="shared" si="16"/>
        <v>-9</v>
      </c>
      <c r="I51" s="15">
        <f t="shared" si="17"/>
        <v>0</v>
      </c>
      <c r="J51" s="201"/>
      <c r="K51" s="20">
        <f t="shared" si="13"/>
        <v>0</v>
      </c>
    </row>
    <row r="52" spans="1:13" ht="15" customHeight="1" x14ac:dyDescent="0.25">
      <c r="A52" s="18" t="s">
        <v>54</v>
      </c>
      <c r="B52" s="206"/>
      <c r="C52" s="206"/>
      <c r="D52" s="78">
        <v>8</v>
      </c>
      <c r="E52" s="78">
        <v>1</v>
      </c>
      <c r="F52" s="71">
        <f t="shared" si="14"/>
        <v>0</v>
      </c>
      <c r="G52" s="15">
        <f t="shared" si="15"/>
        <v>-9</v>
      </c>
      <c r="H52" s="71">
        <f t="shared" si="16"/>
        <v>-9</v>
      </c>
      <c r="I52" s="15">
        <f t="shared" si="17"/>
        <v>0</v>
      </c>
      <c r="J52" s="201"/>
      <c r="K52" s="20">
        <f t="shared" si="13"/>
        <v>0</v>
      </c>
    </row>
    <row r="53" spans="1:13" ht="15" customHeight="1" x14ac:dyDescent="0.25">
      <c r="A53" s="18" t="s">
        <v>64</v>
      </c>
      <c r="B53" s="77" t="s">
        <v>107</v>
      </c>
      <c r="C53" s="77"/>
      <c r="D53" s="78"/>
      <c r="E53" s="78"/>
      <c r="F53" s="71"/>
      <c r="G53" s="15"/>
      <c r="H53" s="71"/>
      <c r="I53" s="15"/>
      <c r="J53" s="201"/>
      <c r="K53" s="20">
        <f t="shared" si="13"/>
        <v>0</v>
      </c>
    </row>
    <row r="54" spans="1:13" x14ac:dyDescent="0.25">
      <c r="H54" s="11">
        <f>SUM(H49:H53)</f>
        <v>-51.61</v>
      </c>
      <c r="I54" s="11">
        <f>SUM(I49:I53)</f>
        <v>0</v>
      </c>
      <c r="J54" s="52"/>
    </row>
    <row r="55" spans="1:13" x14ac:dyDescent="0.25">
      <c r="G55" s="202" t="s">
        <v>105</v>
      </c>
      <c r="H55" s="2"/>
      <c r="I55" s="2"/>
      <c r="J55" s="6"/>
    </row>
    <row r="56" spans="1:13" x14ac:dyDescent="0.25">
      <c r="G56" s="64" t="s">
        <v>58</v>
      </c>
      <c r="H56" s="53">
        <f>+H54-H55</f>
        <v>-51.61</v>
      </c>
      <c r="I56" s="53">
        <f>+I54-I55</f>
        <v>0</v>
      </c>
      <c r="M56" t="s">
        <v>46</v>
      </c>
    </row>
    <row r="58" spans="1:13" x14ac:dyDescent="0.25">
      <c r="A58" s="16"/>
      <c r="B58" s="16"/>
      <c r="C58" s="16"/>
      <c r="D58" s="16"/>
      <c r="E58" s="16"/>
      <c r="F58" s="16"/>
      <c r="G58" s="16"/>
    </row>
  </sheetData>
  <mergeCells count="5">
    <mergeCell ref="A9:I9"/>
    <mergeCell ref="A11:I11"/>
    <mergeCell ref="A12:I12"/>
    <mergeCell ref="A48:F48"/>
    <mergeCell ref="B20:I37"/>
  </mergeCells>
  <hyperlinks>
    <hyperlink ref="A7" r:id="rId1" display="mailto:tpaquita_elalto@hotmail.com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5:N61"/>
  <sheetViews>
    <sheetView topLeftCell="A27" zoomScaleNormal="100" workbookViewId="0">
      <selection activeCell="C56" sqref="C56"/>
    </sheetView>
  </sheetViews>
  <sheetFormatPr baseColWidth="10" defaultRowHeight="15" x14ac:dyDescent="0.25"/>
  <cols>
    <col min="1" max="1" width="6.140625" customWidth="1"/>
    <col min="2" max="2" width="10" customWidth="1"/>
    <col min="3" max="3" width="9.42578125" customWidth="1"/>
    <col min="8" max="8" width="10" customWidth="1"/>
    <col min="11" max="11" width="12.140625" customWidth="1"/>
  </cols>
  <sheetData>
    <row r="5" spans="1:12" x14ac:dyDescent="0.25">
      <c r="A5" s="4" t="s">
        <v>12</v>
      </c>
    </row>
    <row r="6" spans="1:12" x14ac:dyDescent="0.25">
      <c r="A6" s="4" t="s">
        <v>13</v>
      </c>
    </row>
    <row r="7" spans="1:12" x14ac:dyDescent="0.25">
      <c r="A7" s="5" t="s">
        <v>14</v>
      </c>
    </row>
    <row r="9" spans="1:12" ht="18.75" x14ac:dyDescent="0.25">
      <c r="A9" s="221" t="s">
        <v>103</v>
      </c>
      <c r="B9" s="221"/>
      <c r="C9" s="221"/>
      <c r="D9" s="221"/>
      <c r="E9" s="221"/>
      <c r="F9" s="221"/>
      <c r="G9" s="221"/>
      <c r="H9" s="221"/>
      <c r="I9" s="221"/>
    </row>
    <row r="10" spans="1:12" x14ac:dyDescent="0.25">
      <c r="A10" s="6"/>
      <c r="B10" s="6"/>
      <c r="C10" s="6"/>
      <c r="D10" s="6"/>
      <c r="E10" s="6"/>
      <c r="F10" s="6"/>
      <c r="G10" s="6"/>
      <c r="H10" s="6"/>
      <c r="I10" s="6"/>
    </row>
    <row r="11" spans="1:12" ht="18.75" x14ac:dyDescent="0.3">
      <c r="A11" s="222" t="s">
        <v>86</v>
      </c>
      <c r="B11" s="222"/>
      <c r="C11" s="222"/>
      <c r="D11" s="222"/>
      <c r="E11" s="222"/>
      <c r="F11" s="222"/>
      <c r="G11" s="222"/>
      <c r="H11" s="222"/>
      <c r="I11" s="222"/>
    </row>
    <row r="12" spans="1:12" ht="15.75" x14ac:dyDescent="0.25">
      <c r="A12" s="223" t="s">
        <v>87</v>
      </c>
      <c r="B12" s="223"/>
      <c r="C12" s="223"/>
      <c r="D12" s="223"/>
      <c r="E12" s="223"/>
      <c r="F12" s="223"/>
      <c r="G12" s="223"/>
      <c r="H12" s="223"/>
      <c r="I12" s="223"/>
    </row>
    <row r="14" spans="1:12" ht="30" x14ac:dyDescent="0.25">
      <c r="A14" s="3" t="s">
        <v>4</v>
      </c>
      <c r="B14" s="7" t="s">
        <v>5</v>
      </c>
      <c r="C14" s="7" t="s">
        <v>6</v>
      </c>
      <c r="D14" s="7" t="s">
        <v>7</v>
      </c>
      <c r="E14" s="7" t="s">
        <v>8</v>
      </c>
      <c r="F14" s="7" t="s">
        <v>38</v>
      </c>
      <c r="G14" s="7" t="s">
        <v>9</v>
      </c>
      <c r="H14" s="7" t="s">
        <v>10</v>
      </c>
      <c r="I14" s="7" t="s">
        <v>11</v>
      </c>
      <c r="J14" s="3"/>
      <c r="L14" s="54" t="s">
        <v>57</v>
      </c>
    </row>
    <row r="15" spans="1:12" ht="16.5" customHeight="1" x14ac:dyDescent="0.25">
      <c r="A15" s="1" t="s">
        <v>0</v>
      </c>
      <c r="B15" s="79">
        <v>19.149999999999999</v>
      </c>
      <c r="C15" s="79">
        <v>7.14</v>
      </c>
      <c r="D15" s="78">
        <v>8</v>
      </c>
      <c r="E15" s="78">
        <v>1</v>
      </c>
      <c r="F15" s="71">
        <f t="shared" ref="F15:F45" si="0">IF(B15&gt;12,(24-B15)+C15,+C15-B15)</f>
        <v>11.990000000000002</v>
      </c>
      <c r="G15" s="15">
        <f t="shared" ref="G15" si="1">+F15-D15-E15</f>
        <v>2.990000000000002</v>
      </c>
      <c r="H15" s="71">
        <f>IF(G15&lt;=2,G15,2)</f>
        <v>2</v>
      </c>
      <c r="I15" s="15">
        <f t="shared" ref="I15" si="2">G15-H15</f>
        <v>0.99000000000000199</v>
      </c>
      <c r="J15" s="208"/>
      <c r="K15" s="38">
        <f t="shared" ref="K15:K30" si="3">+J15-C15</f>
        <v>-7.14</v>
      </c>
    </row>
    <row r="16" spans="1:12" ht="16.5" customHeight="1" x14ac:dyDescent="0.25">
      <c r="A16" s="1" t="s">
        <v>1</v>
      </c>
      <c r="B16" s="79" t="s">
        <v>107</v>
      </c>
      <c r="C16" s="79"/>
      <c r="D16" s="78"/>
      <c r="E16" s="78"/>
      <c r="F16" s="71"/>
      <c r="G16" s="15"/>
      <c r="H16" s="71"/>
      <c r="I16" s="15"/>
      <c r="J16" s="200"/>
      <c r="K16" s="38">
        <f t="shared" si="3"/>
        <v>0</v>
      </c>
    </row>
    <row r="17" spans="1:12" ht="16.5" customHeight="1" x14ac:dyDescent="0.25">
      <c r="A17" s="1" t="s">
        <v>2</v>
      </c>
      <c r="B17" s="79">
        <v>7.36</v>
      </c>
      <c r="C17" s="79">
        <v>17</v>
      </c>
      <c r="D17" s="78">
        <v>8</v>
      </c>
      <c r="E17" s="78">
        <v>1</v>
      </c>
      <c r="F17" s="71">
        <f t="shared" si="0"/>
        <v>9.64</v>
      </c>
      <c r="G17" s="15">
        <f t="shared" ref="G17" si="4">+F17-D17-E17</f>
        <v>0.64000000000000057</v>
      </c>
      <c r="H17" s="71">
        <f t="shared" ref="H17:H40" si="5">IF(G17&lt;=2,G17,2)</f>
        <v>0.64000000000000057</v>
      </c>
      <c r="I17" s="15">
        <f t="shared" ref="I17" si="6">G17-H17</f>
        <v>0</v>
      </c>
      <c r="J17" s="208"/>
      <c r="K17" s="38">
        <f t="shared" si="3"/>
        <v>-17</v>
      </c>
    </row>
    <row r="18" spans="1:12" ht="16.5" customHeight="1" x14ac:dyDescent="0.25">
      <c r="A18" s="1" t="s">
        <v>3</v>
      </c>
      <c r="B18" s="79">
        <v>8.0500000000000007</v>
      </c>
      <c r="C18" s="79">
        <v>20.21</v>
      </c>
      <c r="D18" s="78">
        <v>8</v>
      </c>
      <c r="E18" s="78">
        <v>1</v>
      </c>
      <c r="F18" s="71">
        <f t="shared" si="0"/>
        <v>12.16</v>
      </c>
      <c r="G18" s="15">
        <f t="shared" ref="G18:G19" si="7">+F18-D18-E18</f>
        <v>3.16</v>
      </c>
      <c r="H18" s="71">
        <f t="shared" si="5"/>
        <v>2</v>
      </c>
      <c r="I18" s="15">
        <f t="shared" ref="I18:I19" si="8">G18-H18</f>
        <v>1.1600000000000001</v>
      </c>
      <c r="J18" s="200">
        <v>20.2</v>
      </c>
      <c r="K18" s="38">
        <f t="shared" si="3"/>
        <v>-1.0000000000001563E-2</v>
      </c>
    </row>
    <row r="19" spans="1:12" ht="16.5" customHeight="1" x14ac:dyDescent="0.25">
      <c r="A19" s="1" t="s">
        <v>15</v>
      </c>
      <c r="B19" s="79">
        <v>7.44</v>
      </c>
      <c r="C19" s="79">
        <v>18.13</v>
      </c>
      <c r="D19" s="78">
        <v>8</v>
      </c>
      <c r="E19" s="78">
        <v>1</v>
      </c>
      <c r="F19" s="71">
        <f t="shared" si="0"/>
        <v>10.689999999999998</v>
      </c>
      <c r="G19" s="71">
        <f t="shared" si="7"/>
        <v>1.6899999999999977</v>
      </c>
      <c r="H19" s="71">
        <f t="shared" si="5"/>
        <v>1.6899999999999977</v>
      </c>
      <c r="I19" s="15">
        <f t="shared" si="8"/>
        <v>0</v>
      </c>
      <c r="J19" s="208"/>
      <c r="K19" s="38">
        <f t="shared" si="3"/>
        <v>-18.13</v>
      </c>
    </row>
    <row r="20" spans="1:12" ht="16.5" customHeight="1" x14ac:dyDescent="0.25">
      <c r="A20" s="1" t="s">
        <v>16</v>
      </c>
      <c r="B20" s="79">
        <v>8.24</v>
      </c>
      <c r="C20" s="79">
        <v>19</v>
      </c>
      <c r="D20" s="78">
        <v>8</v>
      </c>
      <c r="E20" s="78">
        <v>1</v>
      </c>
      <c r="F20" s="71">
        <f t="shared" ref="F20" si="9">IF(B20&gt;12,(24-B20)+C20,+C20-B20)</f>
        <v>10.76</v>
      </c>
      <c r="G20" s="71">
        <f t="shared" ref="G20" si="10">+F20-D20-E20</f>
        <v>1.7599999999999998</v>
      </c>
      <c r="H20" s="71">
        <f t="shared" ref="H20" si="11">IF(G20&lt;=2,G20,2)</f>
        <v>1.7599999999999998</v>
      </c>
      <c r="I20" s="15">
        <f t="shared" ref="I20" si="12">G20-H20</f>
        <v>0</v>
      </c>
      <c r="J20" s="208"/>
      <c r="K20" s="38">
        <f t="shared" si="3"/>
        <v>-19</v>
      </c>
    </row>
    <row r="21" spans="1:12" ht="16.5" customHeight="1" x14ac:dyDescent="0.25">
      <c r="A21" s="1" t="s">
        <v>17</v>
      </c>
      <c r="B21" s="212"/>
      <c r="C21" s="212"/>
      <c r="D21" s="217"/>
      <c r="E21" s="217"/>
      <c r="F21" s="215"/>
      <c r="G21" s="215"/>
      <c r="H21" s="215"/>
      <c r="I21" s="213"/>
      <c r="J21" s="218"/>
      <c r="K21" s="38">
        <f t="shared" si="3"/>
        <v>0</v>
      </c>
    </row>
    <row r="22" spans="1:12" ht="16.5" customHeight="1" x14ac:dyDescent="0.25">
      <c r="A22" s="1" t="s">
        <v>18</v>
      </c>
      <c r="B22" s="79">
        <v>19.04</v>
      </c>
      <c r="C22" s="79">
        <v>7.11</v>
      </c>
      <c r="D22" s="78">
        <v>8</v>
      </c>
      <c r="E22" s="78">
        <v>1</v>
      </c>
      <c r="F22" s="71">
        <f t="shared" si="0"/>
        <v>12.07</v>
      </c>
      <c r="G22" s="71">
        <f t="shared" ref="G22" si="13">+F22-D22-E22</f>
        <v>3.0700000000000003</v>
      </c>
      <c r="H22" s="71">
        <f t="shared" ref="H22" si="14">IF(G22&lt;=2,G22,2)</f>
        <v>2</v>
      </c>
      <c r="I22" s="15">
        <f t="shared" ref="I22" si="15">G22-H22</f>
        <v>1.0700000000000003</v>
      </c>
      <c r="J22" s="208"/>
      <c r="K22" s="38">
        <f t="shared" si="3"/>
        <v>-7.11</v>
      </c>
    </row>
    <row r="23" spans="1:12" ht="16.5" customHeight="1" x14ac:dyDescent="0.25">
      <c r="A23" s="1" t="s">
        <v>19</v>
      </c>
      <c r="B23" s="79" t="s">
        <v>107</v>
      </c>
      <c r="C23" s="79"/>
      <c r="D23" s="78"/>
      <c r="E23" s="78"/>
      <c r="F23" s="71"/>
      <c r="G23" s="15"/>
      <c r="H23" s="71"/>
      <c r="I23" s="15"/>
      <c r="J23" s="200"/>
      <c r="K23" s="38">
        <f t="shared" si="3"/>
        <v>0</v>
      </c>
    </row>
    <row r="24" spans="1:12" ht="16.5" customHeight="1" x14ac:dyDescent="0.25">
      <c r="A24" s="1" t="s">
        <v>20</v>
      </c>
      <c r="B24" s="79">
        <v>8.16</v>
      </c>
      <c r="C24" s="79">
        <v>19.45</v>
      </c>
      <c r="D24" s="78">
        <v>8</v>
      </c>
      <c r="E24" s="78">
        <v>1</v>
      </c>
      <c r="F24" s="71">
        <f t="shared" ref="F24" si="16">IF(B24&gt;12,(24-B24)+C24,+C24-B24)</f>
        <v>11.29</v>
      </c>
      <c r="G24" s="15">
        <f t="shared" ref="G24" si="17">+F24-D24-E24</f>
        <v>2.2899999999999991</v>
      </c>
      <c r="H24" s="71">
        <f t="shared" ref="H24" si="18">IF(G24&lt;=2,G24,2)</f>
        <v>2</v>
      </c>
      <c r="I24" s="15">
        <f t="shared" ref="I24" si="19">G24-H24</f>
        <v>0.28999999999999915</v>
      </c>
      <c r="J24" s="200">
        <v>19.45</v>
      </c>
      <c r="K24" s="38">
        <f t="shared" si="3"/>
        <v>0</v>
      </c>
    </row>
    <row r="25" spans="1:12" ht="16.5" customHeight="1" x14ac:dyDescent="0.25">
      <c r="A25" s="1" t="s">
        <v>21</v>
      </c>
      <c r="B25" s="79">
        <v>8.2100000000000009</v>
      </c>
      <c r="C25" s="79">
        <v>18.53</v>
      </c>
      <c r="D25" s="78">
        <v>8</v>
      </c>
      <c r="E25" s="78">
        <v>1</v>
      </c>
      <c r="F25" s="71">
        <f t="shared" si="0"/>
        <v>10.32</v>
      </c>
      <c r="G25" s="15">
        <f t="shared" ref="G25:G28" si="20">+F25-D25-E25</f>
        <v>1.3200000000000003</v>
      </c>
      <c r="H25" s="71">
        <f t="shared" si="5"/>
        <v>1.3200000000000003</v>
      </c>
      <c r="I25" s="15">
        <f t="shared" ref="I25:I28" si="21">G25-H25</f>
        <v>0</v>
      </c>
      <c r="J25" s="208"/>
      <c r="K25" s="38">
        <f t="shared" si="3"/>
        <v>-18.53</v>
      </c>
    </row>
    <row r="26" spans="1:12" ht="16.5" customHeight="1" x14ac:dyDescent="0.25">
      <c r="A26" s="1" t="s">
        <v>22</v>
      </c>
      <c r="B26" s="79">
        <v>19.18</v>
      </c>
      <c r="C26" s="79">
        <v>7.36</v>
      </c>
      <c r="D26" s="78">
        <v>8</v>
      </c>
      <c r="E26" s="78">
        <v>1</v>
      </c>
      <c r="F26" s="71">
        <f t="shared" si="0"/>
        <v>12.18</v>
      </c>
      <c r="G26" s="71">
        <f t="shared" si="20"/>
        <v>3.1799999999999997</v>
      </c>
      <c r="H26" s="71">
        <f t="shared" si="5"/>
        <v>2</v>
      </c>
      <c r="I26" s="15">
        <f t="shared" si="21"/>
        <v>1.1799999999999997</v>
      </c>
      <c r="J26" s="208"/>
      <c r="K26" s="38">
        <f t="shared" si="3"/>
        <v>-7.36</v>
      </c>
    </row>
    <row r="27" spans="1:12" ht="16.5" customHeight="1" x14ac:dyDescent="0.25">
      <c r="A27" s="1" t="s">
        <v>23</v>
      </c>
      <c r="B27" s="212"/>
      <c r="C27" s="212"/>
      <c r="D27" s="217"/>
      <c r="E27" s="217"/>
      <c r="F27" s="215"/>
      <c r="G27" s="215"/>
      <c r="H27" s="215"/>
      <c r="I27" s="213"/>
      <c r="J27" s="218"/>
      <c r="K27" s="38">
        <f t="shared" si="3"/>
        <v>0</v>
      </c>
      <c r="L27" s="6"/>
    </row>
    <row r="28" spans="1:12" ht="16.5" customHeight="1" x14ac:dyDescent="0.25">
      <c r="A28" s="1" t="s">
        <v>24</v>
      </c>
      <c r="B28" s="79">
        <v>19.18</v>
      </c>
      <c r="C28" s="79">
        <v>7.1</v>
      </c>
      <c r="D28" s="78">
        <v>8</v>
      </c>
      <c r="E28" s="78">
        <v>1</v>
      </c>
      <c r="F28" s="71">
        <f t="shared" si="0"/>
        <v>11.92</v>
      </c>
      <c r="G28" s="71">
        <f t="shared" si="20"/>
        <v>2.92</v>
      </c>
      <c r="H28" s="71">
        <f t="shared" si="5"/>
        <v>2</v>
      </c>
      <c r="I28" s="15">
        <f t="shared" si="21"/>
        <v>0.91999999999999993</v>
      </c>
      <c r="J28" s="200">
        <v>7.1</v>
      </c>
      <c r="K28" s="38">
        <f t="shared" si="3"/>
        <v>0</v>
      </c>
    </row>
    <row r="29" spans="1:12" ht="16.5" customHeight="1" x14ac:dyDescent="0.25">
      <c r="A29" s="1" t="s">
        <v>25</v>
      </c>
      <c r="B29" s="212"/>
      <c r="C29" s="212"/>
      <c r="D29" s="217"/>
      <c r="E29" s="217"/>
      <c r="F29" s="215"/>
      <c r="G29" s="215"/>
      <c r="H29" s="215"/>
      <c r="I29" s="213"/>
      <c r="J29" s="218"/>
      <c r="K29" s="38">
        <f t="shared" si="3"/>
        <v>0</v>
      </c>
    </row>
    <row r="30" spans="1:12" ht="16.5" customHeight="1" x14ac:dyDescent="0.25">
      <c r="A30" s="1" t="s">
        <v>26</v>
      </c>
      <c r="B30" s="79" t="s">
        <v>107</v>
      </c>
      <c r="C30" s="79"/>
      <c r="D30" s="78"/>
      <c r="E30" s="78"/>
      <c r="F30" s="71"/>
      <c r="G30" s="71"/>
      <c r="H30" s="71"/>
      <c r="I30" s="15"/>
      <c r="J30" s="201"/>
      <c r="K30" s="38">
        <f t="shared" si="3"/>
        <v>0</v>
      </c>
    </row>
    <row r="31" spans="1:12" ht="16.5" customHeight="1" x14ac:dyDescent="0.25">
      <c r="A31" s="1" t="s">
        <v>27</v>
      </c>
      <c r="B31" s="79">
        <v>8.18</v>
      </c>
      <c r="C31" s="79">
        <v>18.45</v>
      </c>
      <c r="D31" s="78">
        <v>8</v>
      </c>
      <c r="E31" s="78">
        <v>1</v>
      </c>
      <c r="F31" s="71">
        <f t="shared" si="0"/>
        <v>10.27</v>
      </c>
      <c r="G31" s="71">
        <f t="shared" ref="G31" si="22">+F31-D31-E31</f>
        <v>1.2699999999999996</v>
      </c>
      <c r="H31" s="71">
        <f t="shared" si="5"/>
        <v>1.2699999999999996</v>
      </c>
      <c r="I31" s="15">
        <f t="shared" ref="I31" si="23">G31-H31</f>
        <v>0</v>
      </c>
      <c r="J31" s="201">
        <v>18.25</v>
      </c>
      <c r="K31" s="38">
        <f t="shared" ref="K31:K45" si="24">+J31-C31</f>
        <v>-0.19999999999999929</v>
      </c>
    </row>
    <row r="32" spans="1:12" ht="16.5" customHeight="1" x14ac:dyDescent="0.25">
      <c r="A32" s="1" t="s">
        <v>28</v>
      </c>
      <c r="B32" s="79">
        <v>8.39</v>
      </c>
      <c r="C32" s="79">
        <v>18.329999999999998</v>
      </c>
      <c r="D32" s="78">
        <v>8</v>
      </c>
      <c r="E32" s="78">
        <v>1</v>
      </c>
      <c r="F32" s="71">
        <f t="shared" si="0"/>
        <v>9.9399999999999977</v>
      </c>
      <c r="G32" s="15">
        <f t="shared" ref="G32:G35" si="25">+F32-D32-E32</f>
        <v>0.93999999999999773</v>
      </c>
      <c r="H32" s="71">
        <f t="shared" si="5"/>
        <v>0.93999999999999773</v>
      </c>
      <c r="I32" s="15">
        <f t="shared" ref="I32:I35" si="26">G32-H32</f>
        <v>0</v>
      </c>
      <c r="J32" s="208"/>
      <c r="K32" s="38">
        <f t="shared" si="24"/>
        <v>-18.329999999999998</v>
      </c>
    </row>
    <row r="33" spans="1:14" ht="16.5" customHeight="1" x14ac:dyDescent="0.25">
      <c r="A33" s="1" t="s">
        <v>29</v>
      </c>
      <c r="B33" s="79">
        <v>19.350000000000001</v>
      </c>
      <c r="C33" s="79">
        <v>7.05</v>
      </c>
      <c r="D33" s="78">
        <v>8</v>
      </c>
      <c r="E33" s="78">
        <v>1</v>
      </c>
      <c r="F33" s="71">
        <f t="shared" si="0"/>
        <v>11.7</v>
      </c>
      <c r="G33" s="15">
        <f t="shared" si="25"/>
        <v>2.6999999999999993</v>
      </c>
      <c r="H33" s="71">
        <f t="shared" si="5"/>
        <v>2</v>
      </c>
      <c r="I33" s="15">
        <f t="shared" si="26"/>
        <v>0.69999999999999929</v>
      </c>
      <c r="J33" s="201">
        <v>7.05</v>
      </c>
      <c r="K33" s="38">
        <f>+J33-C33</f>
        <v>0</v>
      </c>
    </row>
    <row r="34" spans="1:14" ht="16.5" customHeight="1" x14ac:dyDescent="0.25">
      <c r="A34" s="1" t="s">
        <v>30</v>
      </c>
      <c r="B34" s="79">
        <v>19.09</v>
      </c>
      <c r="C34" s="79">
        <v>7.29</v>
      </c>
      <c r="D34" s="78">
        <v>8</v>
      </c>
      <c r="E34" s="78">
        <v>1</v>
      </c>
      <c r="F34" s="71">
        <f t="shared" ref="F34" si="27">IF(B34&gt;12,(24-B34)+C34,+C34-B34)</f>
        <v>12.2</v>
      </c>
      <c r="G34" s="15">
        <f t="shared" ref="G34" si="28">+F34-D34-E34</f>
        <v>3.1999999999999993</v>
      </c>
      <c r="H34" s="71">
        <f t="shared" ref="H34" si="29">IF(G34&lt;=2,G34,2)</f>
        <v>2</v>
      </c>
      <c r="I34" s="15">
        <f t="shared" ref="I34" si="30">G34-H34</f>
        <v>1.1999999999999993</v>
      </c>
      <c r="J34" s="201">
        <v>7.29</v>
      </c>
      <c r="K34" s="38">
        <f t="shared" si="24"/>
        <v>0</v>
      </c>
    </row>
    <row r="35" spans="1:14" ht="16.5" customHeight="1" x14ac:dyDescent="0.25">
      <c r="A35" s="1" t="s">
        <v>31</v>
      </c>
      <c r="B35" s="79">
        <v>6.56</v>
      </c>
      <c r="C35" s="79">
        <v>8.0299999999999994</v>
      </c>
      <c r="D35" s="78">
        <v>8</v>
      </c>
      <c r="E35" s="78">
        <v>1</v>
      </c>
      <c r="F35" s="71">
        <f t="shared" si="0"/>
        <v>1.4699999999999998</v>
      </c>
      <c r="G35" s="71">
        <f t="shared" si="25"/>
        <v>-7.53</v>
      </c>
      <c r="H35" s="71">
        <f t="shared" si="5"/>
        <v>-7.53</v>
      </c>
      <c r="I35" s="15">
        <f t="shared" si="26"/>
        <v>0</v>
      </c>
      <c r="J35" s="201">
        <v>8.0299999999999994</v>
      </c>
      <c r="K35" s="38">
        <f t="shared" si="24"/>
        <v>0</v>
      </c>
    </row>
    <row r="36" spans="1:14" ht="16.5" customHeight="1" x14ac:dyDescent="0.25">
      <c r="A36" s="1" t="s">
        <v>32</v>
      </c>
      <c r="B36" s="77">
        <v>19.21</v>
      </c>
      <c r="C36" s="77">
        <v>9.1199999999999992</v>
      </c>
      <c r="D36" s="78">
        <v>8</v>
      </c>
      <c r="E36" s="78">
        <v>1</v>
      </c>
      <c r="F36" s="71">
        <f t="shared" si="0"/>
        <v>13.909999999999998</v>
      </c>
      <c r="G36" s="15">
        <f t="shared" ref="G36" si="31">+F36-D36-E36</f>
        <v>4.9099999999999984</v>
      </c>
      <c r="H36" s="71">
        <f t="shared" si="5"/>
        <v>2</v>
      </c>
      <c r="I36" s="15">
        <f t="shared" ref="I36" si="32">G36-H36</f>
        <v>2.9099999999999984</v>
      </c>
      <c r="J36" s="201"/>
      <c r="K36" s="38">
        <f t="shared" si="24"/>
        <v>-9.1199999999999992</v>
      </c>
    </row>
    <row r="37" spans="1:14" ht="16.5" customHeight="1" x14ac:dyDescent="0.25">
      <c r="A37" s="1" t="s">
        <v>33</v>
      </c>
      <c r="B37" s="77" t="s">
        <v>107</v>
      </c>
      <c r="C37" s="77"/>
      <c r="D37" s="78"/>
      <c r="E37" s="78"/>
      <c r="F37" s="71"/>
      <c r="G37" s="15"/>
      <c r="H37" s="71"/>
      <c r="I37" s="15"/>
      <c r="J37" s="201"/>
      <c r="K37" s="38">
        <f t="shared" si="24"/>
        <v>0</v>
      </c>
    </row>
    <row r="38" spans="1:14" ht="16.5" customHeight="1" x14ac:dyDescent="0.25">
      <c r="A38" s="1" t="s">
        <v>34</v>
      </c>
      <c r="B38" s="77">
        <v>8.25</v>
      </c>
      <c r="C38" s="77">
        <v>18.440000000000001</v>
      </c>
      <c r="D38" s="78">
        <v>8</v>
      </c>
      <c r="E38" s="78">
        <v>1</v>
      </c>
      <c r="F38" s="71">
        <f t="shared" si="0"/>
        <v>10.190000000000001</v>
      </c>
      <c r="G38" s="15">
        <f t="shared" ref="G38" si="33">+F38-D38-E38</f>
        <v>1.1900000000000013</v>
      </c>
      <c r="H38" s="71">
        <f t="shared" ref="H38" si="34">IF(G38&lt;=2,G38,2)</f>
        <v>1.1900000000000013</v>
      </c>
      <c r="I38" s="15">
        <f t="shared" ref="I38" si="35">G38-H38</f>
        <v>0</v>
      </c>
      <c r="J38" s="201"/>
      <c r="K38" s="38">
        <f t="shared" si="24"/>
        <v>-18.440000000000001</v>
      </c>
    </row>
    <row r="39" spans="1:14" ht="16.5" customHeight="1" x14ac:dyDescent="0.25">
      <c r="A39" s="1" t="s">
        <v>35</v>
      </c>
      <c r="B39" s="77">
        <v>7.45</v>
      </c>
      <c r="C39" s="77">
        <v>19.41</v>
      </c>
      <c r="D39" s="78">
        <v>8</v>
      </c>
      <c r="E39" s="78">
        <v>1</v>
      </c>
      <c r="F39" s="71">
        <f t="shared" si="0"/>
        <v>11.96</v>
      </c>
      <c r="G39" s="15">
        <f t="shared" ref="G39" si="36">+F39-D39-E39</f>
        <v>2.9600000000000009</v>
      </c>
      <c r="H39" s="71">
        <f t="shared" ref="H39" si="37">IF(G39&lt;=2,G39,2)</f>
        <v>2</v>
      </c>
      <c r="I39" s="15">
        <f t="shared" ref="I39" si="38">G39-H39</f>
        <v>0.96000000000000085</v>
      </c>
      <c r="J39" s="201"/>
      <c r="K39" s="38">
        <f t="shared" si="24"/>
        <v>-19.41</v>
      </c>
    </row>
    <row r="40" spans="1:14" ht="16.5" customHeight="1" x14ac:dyDescent="0.25">
      <c r="A40" s="1" t="s">
        <v>36</v>
      </c>
      <c r="B40" s="77"/>
      <c r="C40" s="77"/>
      <c r="D40" s="78">
        <v>8</v>
      </c>
      <c r="E40" s="78">
        <v>1</v>
      </c>
      <c r="F40" s="71">
        <f t="shared" si="0"/>
        <v>0</v>
      </c>
      <c r="G40" s="15">
        <f t="shared" ref="G40:G43" si="39">+F40-D40-E40</f>
        <v>-9</v>
      </c>
      <c r="H40" s="71">
        <f t="shared" si="5"/>
        <v>-9</v>
      </c>
      <c r="I40" s="15">
        <f t="shared" ref="I40:I43" si="40">G40-H40</f>
        <v>0</v>
      </c>
      <c r="J40" s="201"/>
      <c r="K40" s="38">
        <f t="shared" si="24"/>
        <v>0</v>
      </c>
    </row>
    <row r="41" spans="1:14" ht="16.5" customHeight="1" x14ac:dyDescent="0.25">
      <c r="A41" s="1" t="s">
        <v>37</v>
      </c>
      <c r="B41" s="77"/>
      <c r="C41" s="77"/>
      <c r="D41" s="78">
        <v>8</v>
      </c>
      <c r="E41" s="78">
        <v>1</v>
      </c>
      <c r="F41" s="71">
        <f t="shared" si="0"/>
        <v>0</v>
      </c>
      <c r="G41" s="15">
        <f t="shared" si="39"/>
        <v>-9</v>
      </c>
      <c r="H41" s="71">
        <f t="shared" ref="H41:H43" si="41">IF(G41&lt;=2,G41,2)</f>
        <v>-9</v>
      </c>
      <c r="I41" s="15">
        <f t="shared" si="40"/>
        <v>0</v>
      </c>
      <c r="J41" s="201"/>
      <c r="K41" s="38">
        <f t="shared" si="24"/>
        <v>0</v>
      </c>
    </row>
    <row r="42" spans="1:14" ht="16.5" customHeight="1" x14ac:dyDescent="0.25">
      <c r="A42" s="1" t="s">
        <v>74</v>
      </c>
      <c r="B42" s="77"/>
      <c r="C42" s="77"/>
      <c r="D42" s="78">
        <v>8</v>
      </c>
      <c r="E42" s="78">
        <v>1</v>
      </c>
      <c r="F42" s="71">
        <f t="shared" si="0"/>
        <v>0</v>
      </c>
      <c r="G42" s="15">
        <f t="shared" si="39"/>
        <v>-9</v>
      </c>
      <c r="H42" s="71">
        <f t="shared" si="41"/>
        <v>-9</v>
      </c>
      <c r="I42" s="15">
        <f t="shared" si="40"/>
        <v>0</v>
      </c>
      <c r="J42" s="201"/>
      <c r="K42" s="38">
        <f t="shared" si="24"/>
        <v>0</v>
      </c>
      <c r="L42" s="6"/>
    </row>
    <row r="43" spans="1:14" ht="16.5" customHeight="1" x14ac:dyDescent="0.25">
      <c r="A43" s="1" t="s">
        <v>53</v>
      </c>
      <c r="B43" s="77"/>
      <c r="C43" s="77"/>
      <c r="D43" s="78">
        <v>8</v>
      </c>
      <c r="E43" s="78">
        <v>1</v>
      </c>
      <c r="F43" s="71">
        <f t="shared" si="0"/>
        <v>0</v>
      </c>
      <c r="G43" s="15">
        <f t="shared" si="39"/>
        <v>-9</v>
      </c>
      <c r="H43" s="71">
        <f t="shared" si="41"/>
        <v>-9</v>
      </c>
      <c r="I43" s="15">
        <f t="shared" si="40"/>
        <v>0</v>
      </c>
      <c r="J43" s="201"/>
      <c r="K43" s="38">
        <f t="shared" si="24"/>
        <v>0</v>
      </c>
    </row>
    <row r="44" spans="1:14" ht="16.5" customHeight="1" x14ac:dyDescent="0.25">
      <c r="A44" s="1" t="s">
        <v>54</v>
      </c>
      <c r="B44" s="77"/>
      <c r="C44" s="77"/>
      <c r="D44" s="78">
        <v>8</v>
      </c>
      <c r="E44" s="78">
        <v>1</v>
      </c>
      <c r="F44" s="71">
        <f t="shared" ref="F44" si="42">IF(B44&gt;12,(24-B44)+C44,+C44-B44)</f>
        <v>0</v>
      </c>
      <c r="G44" s="15">
        <f t="shared" ref="G44" si="43">+F44-D44-E44</f>
        <v>-9</v>
      </c>
      <c r="H44" s="71">
        <f t="shared" ref="H44" si="44">IF(G44&lt;=2,G44,2)</f>
        <v>-9</v>
      </c>
      <c r="I44" s="15">
        <f t="shared" ref="I44" si="45">G44-H44</f>
        <v>0</v>
      </c>
      <c r="J44" s="201"/>
      <c r="K44" s="38">
        <f t="shared" si="24"/>
        <v>0</v>
      </c>
    </row>
    <row r="45" spans="1:14" ht="16.5" customHeight="1" x14ac:dyDescent="0.25">
      <c r="A45" s="1" t="s">
        <v>64</v>
      </c>
      <c r="B45" s="77"/>
      <c r="C45" s="77"/>
      <c r="D45" s="78">
        <v>8</v>
      </c>
      <c r="E45" s="78">
        <v>1</v>
      </c>
      <c r="F45" s="71">
        <f t="shared" si="0"/>
        <v>0</v>
      </c>
      <c r="G45" s="15">
        <f t="shared" ref="G45" si="46">+F45-D45-E45</f>
        <v>-9</v>
      </c>
      <c r="H45" s="71">
        <f t="shared" ref="H45" si="47">IF(G45&lt;=2,G45,2)</f>
        <v>-9</v>
      </c>
      <c r="I45" s="15">
        <f t="shared" ref="I45" si="48">G45-H45</f>
        <v>0</v>
      </c>
      <c r="J45" s="201"/>
      <c r="K45" s="38">
        <f t="shared" si="24"/>
        <v>0</v>
      </c>
    </row>
    <row r="46" spans="1:14" ht="18.75" x14ac:dyDescent="0.3">
      <c r="A46" s="9"/>
      <c r="B46" s="10"/>
      <c r="C46" s="10"/>
      <c r="D46" s="10"/>
      <c r="E46" s="55">
        <f>SUM(E15:E45)</f>
        <v>24</v>
      </c>
      <c r="F46" s="12"/>
      <c r="G46" s="12"/>
      <c r="H46" s="124">
        <f>SUM(H15:H45)+H60</f>
        <v>-26.410000000000007</v>
      </c>
      <c r="I46" s="124">
        <f>SUM(I15:I45)+I60</f>
        <v>13.409999999999998</v>
      </c>
      <c r="J46" s="15"/>
      <c r="K46" s="13">
        <f>SUM(K15:K44)</f>
        <v>-159.78</v>
      </c>
    </row>
    <row r="47" spans="1:14" x14ac:dyDescent="0.25">
      <c r="A47" s="10"/>
      <c r="B47" s="10"/>
      <c r="C47" s="10"/>
      <c r="D47" s="10"/>
      <c r="E47" s="10"/>
      <c r="F47" s="12"/>
      <c r="H47" s="10"/>
      <c r="I47" s="10"/>
      <c r="K47" s="10"/>
      <c r="L47" s="19"/>
    </row>
    <row r="48" spans="1:14" ht="18.75" x14ac:dyDescent="0.3">
      <c r="F48" s="10"/>
      <c r="G48" s="10"/>
      <c r="H48" s="191">
        <v>49.17</v>
      </c>
      <c r="I48" s="191">
        <v>28.06</v>
      </c>
      <c r="L48" s="10">
        <f>+L56</f>
        <v>0</v>
      </c>
      <c r="M48" s="10">
        <v>75</v>
      </c>
      <c r="N48" s="22">
        <f>+L48*M48</f>
        <v>0</v>
      </c>
    </row>
    <row r="49" spans="1:14" x14ac:dyDescent="0.25">
      <c r="A49" s="33"/>
      <c r="B49" s="192"/>
      <c r="C49" s="193"/>
      <c r="D49" s="193"/>
      <c r="E49" s="33"/>
      <c r="F49" s="25"/>
      <c r="G49" s="193"/>
      <c r="H49" s="20"/>
      <c r="I49" s="33"/>
      <c r="J49" s="33"/>
      <c r="K49" s="194"/>
      <c r="L49" s="22">
        <f>+K49/8</f>
        <v>0</v>
      </c>
      <c r="M49" s="10"/>
      <c r="N49" s="22">
        <f>+L49*M49</f>
        <v>0</v>
      </c>
    </row>
    <row r="50" spans="1:14" x14ac:dyDescent="0.25">
      <c r="A50" s="237"/>
      <c r="B50" s="237"/>
      <c r="C50" s="237"/>
      <c r="D50" s="237"/>
      <c r="E50" s="237"/>
      <c r="F50" s="237"/>
      <c r="G50" s="39"/>
      <c r="H50" s="39"/>
      <c r="I50" s="39"/>
      <c r="J50" s="44"/>
      <c r="K50" s="33"/>
      <c r="L50" s="22">
        <f>+J50/8</f>
        <v>0</v>
      </c>
      <c r="M50" s="10"/>
      <c r="N50" s="56">
        <f>SUM(N48:N49)</f>
        <v>0</v>
      </c>
    </row>
    <row r="51" spans="1:14" x14ac:dyDescent="0.2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</row>
    <row r="52" spans="1:14" x14ac:dyDescent="0.25">
      <c r="A52" s="236" t="s">
        <v>105</v>
      </c>
      <c r="B52" s="236"/>
      <c r="C52" s="236"/>
      <c r="D52" s="236"/>
      <c r="E52" s="236"/>
      <c r="F52" s="236"/>
      <c r="G52" s="33"/>
      <c r="H52" s="33"/>
      <c r="I52" s="33"/>
      <c r="J52" s="33"/>
      <c r="K52" s="33"/>
    </row>
    <row r="53" spans="1:14" ht="15.75" x14ac:dyDescent="0.25">
      <c r="A53" s="1" t="s">
        <v>37</v>
      </c>
      <c r="B53" s="77" t="s">
        <v>107</v>
      </c>
      <c r="C53" s="77"/>
      <c r="D53" s="78"/>
      <c r="E53" s="78"/>
      <c r="F53" s="71"/>
      <c r="G53" s="15"/>
      <c r="H53" s="71"/>
      <c r="I53" s="15"/>
      <c r="J53" s="201"/>
      <c r="K53" s="146">
        <f t="shared" ref="K53:K57" si="49">+J53-C53</f>
        <v>0</v>
      </c>
    </row>
    <row r="54" spans="1:14" ht="15.75" x14ac:dyDescent="0.25">
      <c r="A54" s="1" t="s">
        <v>74</v>
      </c>
      <c r="B54" s="77">
        <v>9.16</v>
      </c>
      <c r="C54" s="77">
        <v>18.5</v>
      </c>
      <c r="D54" s="78">
        <v>8</v>
      </c>
      <c r="E54" s="78">
        <v>1</v>
      </c>
      <c r="F54" s="71">
        <f t="shared" ref="F53:F57" si="50">IF(B54&gt;12,(24-B54)+C54,+C54-B54)</f>
        <v>9.34</v>
      </c>
      <c r="G54" s="15">
        <f t="shared" ref="G53:G57" si="51">+F54-D54-E54</f>
        <v>0.33999999999999986</v>
      </c>
      <c r="H54" s="71">
        <f t="shared" ref="H53:H57" si="52">IF(G54&lt;=2,G54,2)</f>
        <v>0.33999999999999986</v>
      </c>
      <c r="I54" s="15">
        <f t="shared" ref="I53:I57" si="53">G54-H54</f>
        <v>0</v>
      </c>
      <c r="J54" s="201"/>
      <c r="K54" s="146">
        <f t="shared" si="49"/>
        <v>-18.5</v>
      </c>
    </row>
    <row r="55" spans="1:14" ht="15.75" x14ac:dyDescent="0.25">
      <c r="A55" s="1" t="s">
        <v>53</v>
      </c>
      <c r="B55" s="77">
        <v>8.0299999999999994</v>
      </c>
      <c r="C55" s="77">
        <v>20.239999999999998</v>
      </c>
      <c r="D55" s="78">
        <v>8</v>
      </c>
      <c r="E55" s="78">
        <v>1</v>
      </c>
      <c r="F55" s="71">
        <f t="shared" si="50"/>
        <v>12.209999999999999</v>
      </c>
      <c r="G55" s="15">
        <f t="shared" si="51"/>
        <v>3.2099999999999991</v>
      </c>
      <c r="H55" s="71">
        <f t="shared" si="52"/>
        <v>2</v>
      </c>
      <c r="I55" s="15">
        <f t="shared" si="53"/>
        <v>1.2099999999999991</v>
      </c>
      <c r="J55" s="201"/>
      <c r="K55" s="146">
        <f t="shared" si="49"/>
        <v>-20.239999999999998</v>
      </c>
    </row>
    <row r="56" spans="1:14" ht="15.75" x14ac:dyDescent="0.25">
      <c r="A56" s="1" t="s">
        <v>54</v>
      </c>
      <c r="B56" s="77">
        <v>7.3</v>
      </c>
      <c r="C56" s="77">
        <v>18.27</v>
      </c>
      <c r="D56" s="78">
        <v>8</v>
      </c>
      <c r="E56" s="78">
        <v>1</v>
      </c>
      <c r="F56" s="71">
        <f t="shared" si="50"/>
        <v>10.969999999999999</v>
      </c>
      <c r="G56" s="15">
        <f t="shared" si="51"/>
        <v>1.9699999999999989</v>
      </c>
      <c r="H56" s="71">
        <f t="shared" si="52"/>
        <v>1.9699999999999989</v>
      </c>
      <c r="I56" s="15">
        <f t="shared" si="53"/>
        <v>0</v>
      </c>
      <c r="J56" s="201"/>
      <c r="K56" s="146">
        <f t="shared" si="49"/>
        <v>-18.27</v>
      </c>
      <c r="L56" s="6"/>
    </row>
    <row r="57" spans="1:14" ht="15.75" x14ac:dyDescent="0.25">
      <c r="A57" s="1" t="s">
        <v>64</v>
      </c>
      <c r="B57" s="77">
        <v>19.32</v>
      </c>
      <c r="C57" s="77">
        <v>7.14</v>
      </c>
      <c r="D57" s="78">
        <v>8</v>
      </c>
      <c r="E57" s="78">
        <v>1</v>
      </c>
      <c r="F57" s="71">
        <f t="shared" si="50"/>
        <v>11.82</v>
      </c>
      <c r="G57" s="15">
        <f t="shared" si="51"/>
        <v>2.8200000000000003</v>
      </c>
      <c r="H57" s="71">
        <f t="shared" si="52"/>
        <v>2</v>
      </c>
      <c r="I57" s="15">
        <f t="shared" si="53"/>
        <v>0.82000000000000028</v>
      </c>
      <c r="J57" s="201"/>
      <c r="K57" s="146">
        <f t="shared" si="49"/>
        <v>-7.14</v>
      </c>
      <c r="L57" s="6"/>
    </row>
    <row r="58" spans="1:14" x14ac:dyDescent="0.25">
      <c r="H58" s="11">
        <f>SUM(H53:H57)</f>
        <v>6.3099999999999987</v>
      </c>
      <c r="I58" s="11">
        <f>SUM(I53:I57)</f>
        <v>2.0299999999999994</v>
      </c>
      <c r="J58" s="52"/>
    </row>
    <row r="59" spans="1:14" x14ac:dyDescent="0.25">
      <c r="G59" s="202" t="s">
        <v>105</v>
      </c>
      <c r="H59" s="2"/>
      <c r="I59" s="2"/>
      <c r="J59" s="6"/>
    </row>
    <row r="60" spans="1:14" x14ac:dyDescent="0.25">
      <c r="G60" s="160" t="s">
        <v>58</v>
      </c>
      <c r="H60" s="53">
        <f>+H58-H59</f>
        <v>6.3099999999999987</v>
      </c>
      <c r="I60" s="53">
        <f>+I58-I59</f>
        <v>2.0299999999999994</v>
      </c>
    </row>
    <row r="61" spans="1:14" x14ac:dyDescent="0.25">
      <c r="B61" s="10"/>
    </row>
  </sheetData>
  <mergeCells count="5">
    <mergeCell ref="A52:F52"/>
    <mergeCell ref="A9:I9"/>
    <mergeCell ref="A11:I11"/>
    <mergeCell ref="A12:I12"/>
    <mergeCell ref="A50:F50"/>
  </mergeCells>
  <hyperlinks>
    <hyperlink ref="A7" r:id="rId1" display="mailto:tpaquita_elalto@hotmail.com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5:O58"/>
  <sheetViews>
    <sheetView topLeftCell="A25" workbookViewId="0">
      <selection activeCell="B53" sqref="B53"/>
    </sheetView>
  </sheetViews>
  <sheetFormatPr baseColWidth="10" defaultRowHeight="15" x14ac:dyDescent="0.25"/>
  <cols>
    <col min="1" max="1" width="8" customWidth="1"/>
  </cols>
  <sheetData>
    <row r="5" spans="1:14" x14ac:dyDescent="0.25">
      <c r="A5" s="4" t="s">
        <v>12</v>
      </c>
    </row>
    <row r="6" spans="1:14" x14ac:dyDescent="0.25">
      <c r="A6" s="4" t="s">
        <v>13</v>
      </c>
    </row>
    <row r="7" spans="1:14" x14ac:dyDescent="0.25">
      <c r="A7" s="5" t="s">
        <v>14</v>
      </c>
    </row>
    <row r="9" spans="1:14" ht="18.75" x14ac:dyDescent="0.25">
      <c r="A9" s="221" t="s">
        <v>103</v>
      </c>
      <c r="B9" s="221"/>
      <c r="C9" s="221"/>
      <c r="D9" s="221"/>
      <c r="E9" s="221"/>
      <c r="F9" s="221"/>
      <c r="G9" s="221"/>
      <c r="H9" s="221"/>
      <c r="I9" s="221"/>
    </row>
    <row r="10" spans="1:14" x14ac:dyDescent="0.25">
      <c r="A10" s="6"/>
      <c r="B10" s="6"/>
      <c r="C10" s="6"/>
      <c r="D10" s="6"/>
      <c r="E10" s="6"/>
      <c r="F10" s="6"/>
      <c r="G10" s="6"/>
      <c r="H10" s="6"/>
      <c r="I10" s="6"/>
    </row>
    <row r="11" spans="1:14" ht="18.75" x14ac:dyDescent="0.3">
      <c r="A11" s="222" t="s">
        <v>91</v>
      </c>
      <c r="B11" s="222"/>
      <c r="C11" s="222"/>
      <c r="D11" s="222"/>
      <c r="E11" s="222"/>
      <c r="F11" s="222"/>
      <c r="G11" s="222"/>
      <c r="H11" s="222"/>
      <c r="I11" s="222"/>
    </row>
    <row r="12" spans="1:14" ht="15.75" x14ac:dyDescent="0.25">
      <c r="A12" s="223" t="s">
        <v>92</v>
      </c>
      <c r="B12" s="223"/>
      <c r="C12" s="223"/>
      <c r="D12" s="223"/>
      <c r="E12" s="223"/>
      <c r="F12" s="223"/>
      <c r="G12" s="223"/>
      <c r="H12" s="223"/>
      <c r="I12" s="223"/>
    </row>
    <row r="14" spans="1:14" ht="47.25" x14ac:dyDescent="0.25">
      <c r="A14" s="72" t="s">
        <v>4</v>
      </c>
      <c r="B14" s="73" t="s">
        <v>5</v>
      </c>
      <c r="C14" s="73" t="s">
        <v>6</v>
      </c>
      <c r="D14" s="73" t="s">
        <v>7</v>
      </c>
      <c r="E14" s="73" t="s">
        <v>8</v>
      </c>
      <c r="F14" s="73" t="s">
        <v>38</v>
      </c>
      <c r="G14" s="73" t="s">
        <v>9</v>
      </c>
      <c r="H14" s="73" t="s">
        <v>10</v>
      </c>
      <c r="I14" s="73" t="s">
        <v>11</v>
      </c>
      <c r="J14" s="74"/>
      <c r="K14" s="74"/>
      <c r="L14" s="75" t="s">
        <v>57</v>
      </c>
      <c r="M14" s="74"/>
      <c r="N14" s="74"/>
    </row>
    <row r="15" spans="1:14" ht="15.75" x14ac:dyDescent="0.25">
      <c r="A15" s="76" t="s">
        <v>75</v>
      </c>
      <c r="B15" s="79">
        <v>19.11</v>
      </c>
      <c r="C15" s="79">
        <v>7.49</v>
      </c>
      <c r="D15" s="78">
        <v>8</v>
      </c>
      <c r="E15" s="78">
        <v>1</v>
      </c>
      <c r="F15" s="71">
        <f t="shared" ref="F15:F45" si="0">IF(B15&gt;12,(24-B15)+C15,+C15-B15)</f>
        <v>12.38</v>
      </c>
      <c r="G15" s="15">
        <f t="shared" ref="G15:G45" si="1">+F15-D15-E15</f>
        <v>3.3800000000000008</v>
      </c>
      <c r="H15" s="71">
        <f>IF(G15&lt;=2,G15,2)</f>
        <v>2</v>
      </c>
      <c r="I15" s="15">
        <f t="shared" ref="I15:I45" si="2">G15-H15</f>
        <v>1.3800000000000008</v>
      </c>
      <c r="J15" s="208"/>
      <c r="K15" s="80">
        <f>+J15-C15</f>
        <v>-7.49</v>
      </c>
      <c r="L15" s="74"/>
      <c r="M15" s="74"/>
      <c r="N15" s="74"/>
    </row>
    <row r="16" spans="1:14" ht="15.75" x14ac:dyDescent="0.25">
      <c r="A16" s="76" t="s">
        <v>76</v>
      </c>
      <c r="B16" s="79">
        <v>19.22</v>
      </c>
      <c r="C16" s="79">
        <v>7.14</v>
      </c>
      <c r="D16" s="78">
        <v>8</v>
      </c>
      <c r="E16" s="78">
        <v>1</v>
      </c>
      <c r="F16" s="71">
        <f t="shared" si="0"/>
        <v>11.920000000000002</v>
      </c>
      <c r="G16" s="15">
        <f t="shared" si="1"/>
        <v>2.9200000000000017</v>
      </c>
      <c r="H16" s="71">
        <f>IF(G16&lt;=2,G16,2)</f>
        <v>2</v>
      </c>
      <c r="I16" s="15">
        <f t="shared" si="2"/>
        <v>0.92000000000000171</v>
      </c>
      <c r="J16" s="208"/>
      <c r="K16" s="80">
        <f t="shared" ref="K16:K45" si="3">+J16-C16</f>
        <v>-7.14</v>
      </c>
      <c r="L16" s="74"/>
      <c r="M16" s="74"/>
      <c r="N16" s="74"/>
    </row>
    <row r="17" spans="1:15" ht="15.75" x14ac:dyDescent="0.25">
      <c r="A17" s="76" t="s">
        <v>77</v>
      </c>
      <c r="B17" s="79" t="s">
        <v>107</v>
      </c>
      <c r="C17" s="79"/>
      <c r="D17" s="78"/>
      <c r="E17" s="78"/>
      <c r="F17" s="71"/>
      <c r="G17" s="15"/>
      <c r="H17" s="71"/>
      <c r="I17" s="15"/>
      <c r="J17" s="200"/>
      <c r="K17" s="80">
        <f t="shared" si="3"/>
        <v>0</v>
      </c>
      <c r="L17" s="74"/>
      <c r="M17" s="74"/>
      <c r="N17" s="74"/>
    </row>
    <row r="18" spans="1:15" ht="15.75" x14ac:dyDescent="0.25">
      <c r="A18" s="76" t="s">
        <v>78</v>
      </c>
      <c r="B18" s="212"/>
      <c r="C18" s="212"/>
      <c r="D18" s="217"/>
      <c r="E18" s="217"/>
      <c r="F18" s="215"/>
      <c r="G18" s="213"/>
      <c r="H18" s="215"/>
      <c r="I18" s="213"/>
      <c r="J18" s="218"/>
      <c r="K18" s="80">
        <f t="shared" si="3"/>
        <v>0</v>
      </c>
      <c r="L18" s="74"/>
      <c r="M18" s="74"/>
      <c r="N18" s="74"/>
    </row>
    <row r="19" spans="1:15" ht="15.75" x14ac:dyDescent="0.25">
      <c r="A19" s="76" t="s">
        <v>79</v>
      </c>
      <c r="B19" s="79">
        <v>8.44</v>
      </c>
      <c r="C19" s="206"/>
      <c r="D19" s="78">
        <v>8</v>
      </c>
      <c r="E19" s="78">
        <v>1</v>
      </c>
      <c r="F19" s="71">
        <f t="shared" si="0"/>
        <v>-8.44</v>
      </c>
      <c r="G19" s="71">
        <f t="shared" si="1"/>
        <v>-17.439999999999998</v>
      </c>
      <c r="H19" s="71">
        <f t="shared" ref="H19:H45" si="4">IF(G19&lt;=2,G19,2)</f>
        <v>-17.439999999999998</v>
      </c>
      <c r="I19" s="15">
        <f t="shared" si="2"/>
        <v>0</v>
      </c>
      <c r="J19" s="208"/>
      <c r="K19" s="80">
        <f t="shared" si="3"/>
        <v>0</v>
      </c>
      <c r="L19" s="74"/>
      <c r="M19" s="74"/>
      <c r="N19" s="74"/>
    </row>
    <row r="20" spans="1:15" ht="15.75" x14ac:dyDescent="0.25">
      <c r="A20" s="76" t="s">
        <v>80</v>
      </c>
      <c r="B20" s="79">
        <v>8.2200000000000006</v>
      </c>
      <c r="C20" s="79">
        <v>19.04</v>
      </c>
      <c r="D20" s="78">
        <v>8</v>
      </c>
      <c r="E20" s="78">
        <v>1</v>
      </c>
      <c r="F20" s="71">
        <f t="shared" si="0"/>
        <v>10.819999999999999</v>
      </c>
      <c r="G20" s="71">
        <f t="shared" si="1"/>
        <v>1.8199999999999985</v>
      </c>
      <c r="H20" s="71">
        <f t="shared" si="4"/>
        <v>1.8199999999999985</v>
      </c>
      <c r="I20" s="15">
        <f t="shared" si="2"/>
        <v>0</v>
      </c>
      <c r="J20" s="200">
        <v>19.100000000000001</v>
      </c>
      <c r="K20" s="80">
        <f t="shared" si="3"/>
        <v>6.0000000000002274E-2</v>
      </c>
      <c r="L20" s="74"/>
      <c r="M20" s="74"/>
      <c r="N20" s="74"/>
    </row>
    <row r="21" spans="1:15" ht="15.75" x14ac:dyDescent="0.25">
      <c r="A21" s="76" t="s">
        <v>81</v>
      </c>
      <c r="B21" s="79">
        <v>9.09</v>
      </c>
      <c r="C21" s="206"/>
      <c r="D21" s="78">
        <v>8</v>
      </c>
      <c r="E21" s="78">
        <v>1</v>
      </c>
      <c r="F21" s="71">
        <f t="shared" si="0"/>
        <v>-9.09</v>
      </c>
      <c r="G21" s="71">
        <f t="shared" si="1"/>
        <v>-18.09</v>
      </c>
      <c r="H21" s="71">
        <f t="shared" si="4"/>
        <v>-18.09</v>
      </c>
      <c r="I21" s="15">
        <f t="shared" si="2"/>
        <v>0</v>
      </c>
      <c r="J21" s="208"/>
      <c r="K21" s="80">
        <f t="shared" si="3"/>
        <v>0</v>
      </c>
      <c r="L21" s="74"/>
      <c r="M21" s="102"/>
      <c r="N21" s="102"/>
      <c r="O21" s="16"/>
    </row>
    <row r="22" spans="1:15" ht="15.75" x14ac:dyDescent="0.25">
      <c r="A22" s="76" t="s">
        <v>82</v>
      </c>
      <c r="B22" s="79">
        <v>19.010000000000002</v>
      </c>
      <c r="C22" s="206"/>
      <c r="D22" s="78">
        <v>8</v>
      </c>
      <c r="E22" s="78">
        <v>1</v>
      </c>
      <c r="F22" s="71">
        <f t="shared" si="0"/>
        <v>4.9899999999999984</v>
      </c>
      <c r="G22" s="71">
        <f t="shared" si="1"/>
        <v>-4.0100000000000016</v>
      </c>
      <c r="H22" s="71">
        <f t="shared" si="4"/>
        <v>-4.0100000000000016</v>
      </c>
      <c r="I22" s="15">
        <f t="shared" si="2"/>
        <v>0</v>
      </c>
      <c r="J22" s="208"/>
      <c r="K22" s="80">
        <f t="shared" si="3"/>
        <v>0</v>
      </c>
      <c r="L22" s="74"/>
      <c r="M22" s="102"/>
      <c r="N22" s="102"/>
      <c r="O22" s="16"/>
    </row>
    <row r="23" spans="1:15" ht="15.75" x14ac:dyDescent="0.25">
      <c r="A23" s="76" t="s">
        <v>83</v>
      </c>
      <c r="B23" s="212"/>
      <c r="C23" s="212"/>
      <c r="D23" s="217"/>
      <c r="E23" s="217"/>
      <c r="F23" s="215"/>
      <c r="G23" s="213"/>
      <c r="H23" s="215"/>
      <c r="I23" s="213"/>
      <c r="J23" s="218"/>
      <c r="K23" s="80">
        <f t="shared" si="3"/>
        <v>0</v>
      </c>
      <c r="M23" s="102"/>
      <c r="N23" s="102"/>
      <c r="O23" s="16"/>
    </row>
    <row r="24" spans="1:15" ht="15.75" x14ac:dyDescent="0.25">
      <c r="A24" s="76" t="s">
        <v>20</v>
      </c>
      <c r="B24" s="79" t="s">
        <v>107</v>
      </c>
      <c r="C24" s="205"/>
      <c r="D24" s="78"/>
      <c r="E24" s="78"/>
      <c r="F24" s="71"/>
      <c r="G24" s="15"/>
      <c r="H24" s="71"/>
      <c r="I24" s="15"/>
      <c r="J24" s="200"/>
      <c r="K24" s="141">
        <f t="shared" si="3"/>
        <v>0</v>
      </c>
      <c r="M24" s="102"/>
      <c r="N24" s="102"/>
      <c r="O24" s="16"/>
    </row>
    <row r="25" spans="1:15" ht="15.75" x14ac:dyDescent="0.25">
      <c r="A25" s="76" t="s">
        <v>21</v>
      </c>
      <c r="B25" s="79">
        <v>8.23</v>
      </c>
      <c r="C25" s="79">
        <v>19.3</v>
      </c>
      <c r="D25" s="78">
        <v>8</v>
      </c>
      <c r="E25" s="78">
        <v>1</v>
      </c>
      <c r="F25" s="71">
        <f t="shared" si="0"/>
        <v>11.07</v>
      </c>
      <c r="G25" s="15">
        <f t="shared" si="1"/>
        <v>2.0700000000000003</v>
      </c>
      <c r="H25" s="71">
        <f t="shared" si="4"/>
        <v>2</v>
      </c>
      <c r="I25" s="15">
        <f t="shared" si="2"/>
        <v>7.0000000000000284E-2</v>
      </c>
      <c r="J25" s="200">
        <v>19.3</v>
      </c>
      <c r="K25" s="80">
        <f t="shared" si="3"/>
        <v>0</v>
      </c>
      <c r="L25" s="74"/>
      <c r="M25" s="102"/>
      <c r="N25" s="102"/>
      <c r="O25" s="16"/>
    </row>
    <row r="26" spans="1:15" ht="15.75" x14ac:dyDescent="0.25">
      <c r="A26" s="76" t="s">
        <v>22</v>
      </c>
      <c r="B26" s="79">
        <v>8.26</v>
      </c>
      <c r="C26" s="79">
        <v>19.2</v>
      </c>
      <c r="D26" s="78">
        <v>8</v>
      </c>
      <c r="E26" s="78">
        <v>1</v>
      </c>
      <c r="F26" s="71">
        <f t="shared" si="0"/>
        <v>10.94</v>
      </c>
      <c r="G26" s="71">
        <f t="shared" si="1"/>
        <v>1.9399999999999995</v>
      </c>
      <c r="H26" s="71">
        <f t="shared" si="4"/>
        <v>1.9399999999999995</v>
      </c>
      <c r="I26" s="15">
        <f t="shared" si="2"/>
        <v>0</v>
      </c>
      <c r="J26" s="208"/>
      <c r="K26" s="80">
        <f t="shared" si="3"/>
        <v>-19.2</v>
      </c>
      <c r="L26" s="74"/>
      <c r="M26" s="102"/>
      <c r="N26" s="102"/>
      <c r="O26" s="16"/>
    </row>
    <row r="27" spans="1:15" ht="15.75" x14ac:dyDescent="0.25">
      <c r="A27" s="76" t="s">
        <v>23</v>
      </c>
      <c r="B27" s="79">
        <v>9.0399999999999991</v>
      </c>
      <c r="C27" s="79">
        <v>19.010000000000002</v>
      </c>
      <c r="D27" s="78">
        <v>8</v>
      </c>
      <c r="E27" s="78">
        <v>1</v>
      </c>
      <c r="F27" s="71">
        <f t="shared" si="0"/>
        <v>9.9700000000000024</v>
      </c>
      <c r="G27" s="71">
        <f t="shared" si="1"/>
        <v>0.97000000000000242</v>
      </c>
      <c r="H27" s="71">
        <f t="shared" si="4"/>
        <v>0.97000000000000242</v>
      </c>
      <c r="I27" s="15">
        <f t="shared" si="2"/>
        <v>0</v>
      </c>
      <c r="J27" s="208"/>
      <c r="K27" s="80">
        <f t="shared" si="3"/>
        <v>-19.010000000000002</v>
      </c>
      <c r="L27" s="74"/>
      <c r="M27" s="102"/>
      <c r="N27" s="102"/>
      <c r="O27" s="16"/>
    </row>
    <row r="28" spans="1:15" ht="15.75" x14ac:dyDescent="0.25">
      <c r="A28" s="76" t="s">
        <v>24</v>
      </c>
      <c r="B28" s="79">
        <v>8.36</v>
      </c>
      <c r="C28" s="79">
        <v>18.25</v>
      </c>
      <c r="D28" s="78">
        <v>8</v>
      </c>
      <c r="E28" s="78">
        <v>1</v>
      </c>
      <c r="F28" s="71">
        <f t="shared" si="0"/>
        <v>9.89</v>
      </c>
      <c r="G28" s="71">
        <f t="shared" si="1"/>
        <v>0.89000000000000057</v>
      </c>
      <c r="H28" s="71">
        <f t="shared" si="4"/>
        <v>0.89000000000000057</v>
      </c>
      <c r="I28" s="15">
        <f t="shared" si="2"/>
        <v>0</v>
      </c>
      <c r="J28" s="208"/>
      <c r="K28" s="80">
        <f t="shared" si="3"/>
        <v>-18.25</v>
      </c>
      <c r="L28" s="74"/>
      <c r="M28" s="102"/>
      <c r="N28" s="102"/>
      <c r="O28" s="16"/>
    </row>
    <row r="29" spans="1:15" ht="15.75" x14ac:dyDescent="0.25">
      <c r="A29" s="76" t="s">
        <v>25</v>
      </c>
      <c r="B29" s="79">
        <v>7.03</v>
      </c>
      <c r="C29" s="79">
        <v>19.18</v>
      </c>
      <c r="D29" s="78">
        <v>8</v>
      </c>
      <c r="E29" s="78">
        <v>1</v>
      </c>
      <c r="F29" s="71">
        <f t="shared" si="0"/>
        <v>12.149999999999999</v>
      </c>
      <c r="G29" s="71">
        <f t="shared" si="1"/>
        <v>3.1499999999999986</v>
      </c>
      <c r="H29" s="71">
        <f t="shared" si="4"/>
        <v>2</v>
      </c>
      <c r="I29" s="15">
        <f t="shared" si="2"/>
        <v>1.1499999999999986</v>
      </c>
      <c r="J29" s="208"/>
      <c r="K29" s="80">
        <f t="shared" si="3"/>
        <v>-19.18</v>
      </c>
      <c r="L29" s="74"/>
      <c r="M29" s="74"/>
      <c r="N29" s="74"/>
    </row>
    <row r="30" spans="1:15" ht="15.75" x14ac:dyDescent="0.25">
      <c r="A30" s="76" t="s">
        <v>26</v>
      </c>
      <c r="B30" s="79">
        <v>19.18</v>
      </c>
      <c r="C30" s="79">
        <v>7.08</v>
      </c>
      <c r="D30" s="78">
        <v>8</v>
      </c>
      <c r="E30" s="78">
        <v>1</v>
      </c>
      <c r="F30" s="71">
        <f t="shared" si="0"/>
        <v>11.9</v>
      </c>
      <c r="G30" s="71">
        <f t="shared" si="1"/>
        <v>2.9000000000000004</v>
      </c>
      <c r="H30" s="71">
        <f t="shared" si="4"/>
        <v>2</v>
      </c>
      <c r="I30" s="15">
        <f t="shared" si="2"/>
        <v>0.90000000000000036</v>
      </c>
      <c r="J30" s="208"/>
      <c r="K30" s="80">
        <f t="shared" si="3"/>
        <v>-7.08</v>
      </c>
      <c r="L30" s="74"/>
      <c r="M30" s="74"/>
      <c r="N30" s="74"/>
    </row>
    <row r="31" spans="1:15" ht="15.75" x14ac:dyDescent="0.25">
      <c r="A31" s="76" t="s">
        <v>27</v>
      </c>
      <c r="B31" s="79">
        <v>20.16</v>
      </c>
      <c r="C31" s="79">
        <v>7.04</v>
      </c>
      <c r="D31" s="78">
        <v>8</v>
      </c>
      <c r="E31" s="78">
        <v>1</v>
      </c>
      <c r="F31" s="71">
        <f t="shared" si="0"/>
        <v>10.879999999999999</v>
      </c>
      <c r="G31" s="71">
        <f t="shared" si="1"/>
        <v>1.879999999999999</v>
      </c>
      <c r="H31" s="71">
        <f t="shared" si="4"/>
        <v>1.879999999999999</v>
      </c>
      <c r="I31" s="15">
        <f t="shared" si="2"/>
        <v>0</v>
      </c>
      <c r="J31" s="208"/>
      <c r="K31" s="80">
        <f t="shared" si="3"/>
        <v>-7.04</v>
      </c>
      <c r="L31" s="74"/>
      <c r="M31" s="74"/>
      <c r="N31" s="74"/>
    </row>
    <row r="32" spans="1:15" ht="15.75" x14ac:dyDescent="0.25">
      <c r="A32" s="76" t="s">
        <v>28</v>
      </c>
      <c r="B32" s="79" t="s">
        <v>107</v>
      </c>
      <c r="C32" s="79"/>
      <c r="D32" s="78"/>
      <c r="E32" s="78"/>
      <c r="F32" s="71"/>
      <c r="G32" s="15"/>
      <c r="H32" s="71"/>
      <c r="I32" s="15"/>
      <c r="J32" s="201"/>
      <c r="K32" s="80">
        <f t="shared" si="3"/>
        <v>0</v>
      </c>
      <c r="L32" s="102"/>
      <c r="M32" s="74"/>
      <c r="N32" s="74"/>
    </row>
    <row r="33" spans="1:14" ht="15.75" x14ac:dyDescent="0.25">
      <c r="A33" s="76" t="s">
        <v>29</v>
      </c>
      <c r="B33" s="79">
        <v>8.42</v>
      </c>
      <c r="C33" s="79">
        <v>17.489999999999998</v>
      </c>
      <c r="D33" s="78">
        <v>8</v>
      </c>
      <c r="E33" s="78">
        <v>1</v>
      </c>
      <c r="F33" s="71">
        <f t="shared" si="0"/>
        <v>9.0699999999999985</v>
      </c>
      <c r="G33" s="15">
        <f t="shared" si="1"/>
        <v>6.9999999999998508E-2</v>
      </c>
      <c r="H33" s="71">
        <f t="shared" si="4"/>
        <v>6.9999999999998508E-2</v>
      </c>
      <c r="I33" s="15">
        <f t="shared" si="2"/>
        <v>0</v>
      </c>
      <c r="J33" s="201"/>
      <c r="K33" s="80">
        <f t="shared" si="3"/>
        <v>-17.489999999999998</v>
      </c>
      <c r="L33" s="102"/>
      <c r="M33" s="74"/>
      <c r="N33" s="74"/>
    </row>
    <row r="34" spans="1:14" ht="15.75" x14ac:dyDescent="0.25">
      <c r="A34" s="76" t="s">
        <v>30</v>
      </c>
      <c r="B34" s="79">
        <v>7.37</v>
      </c>
      <c r="C34" s="79">
        <v>19.25</v>
      </c>
      <c r="D34" s="78">
        <v>8</v>
      </c>
      <c r="E34" s="78">
        <v>1</v>
      </c>
      <c r="F34" s="71">
        <f t="shared" si="0"/>
        <v>11.879999999999999</v>
      </c>
      <c r="G34" s="15">
        <f t="shared" si="1"/>
        <v>2.879999999999999</v>
      </c>
      <c r="H34" s="71">
        <f t="shared" si="4"/>
        <v>2</v>
      </c>
      <c r="I34" s="15">
        <f t="shared" si="2"/>
        <v>0.87999999999999901</v>
      </c>
      <c r="J34" s="201">
        <v>19.12</v>
      </c>
      <c r="K34" s="80">
        <f t="shared" si="3"/>
        <v>-0.12999999999999901</v>
      </c>
      <c r="L34" s="102"/>
      <c r="M34" s="74"/>
      <c r="N34" s="74"/>
    </row>
    <row r="35" spans="1:14" ht="15.75" x14ac:dyDescent="0.25">
      <c r="A35" s="76" t="s">
        <v>31</v>
      </c>
      <c r="B35" s="79">
        <v>8.5299999999999994</v>
      </c>
      <c r="C35" s="79">
        <v>18.38</v>
      </c>
      <c r="D35" s="78">
        <v>8</v>
      </c>
      <c r="E35" s="78">
        <v>1</v>
      </c>
      <c r="F35" s="71">
        <f t="shared" si="0"/>
        <v>9.85</v>
      </c>
      <c r="G35" s="71">
        <f t="shared" si="1"/>
        <v>0.84999999999999964</v>
      </c>
      <c r="H35" s="71">
        <f t="shared" si="4"/>
        <v>0.84999999999999964</v>
      </c>
      <c r="I35" s="15">
        <f t="shared" si="2"/>
        <v>0</v>
      </c>
      <c r="J35" s="208"/>
      <c r="K35" s="80">
        <f t="shared" si="3"/>
        <v>-18.38</v>
      </c>
      <c r="L35" s="101"/>
      <c r="M35" s="74"/>
      <c r="N35" s="74"/>
    </row>
    <row r="36" spans="1:14" ht="15.75" x14ac:dyDescent="0.25">
      <c r="A36" s="76" t="s">
        <v>32</v>
      </c>
      <c r="B36" s="77">
        <v>19.010000000000002</v>
      </c>
      <c r="C36" s="77">
        <v>8.15</v>
      </c>
      <c r="D36" s="78">
        <v>8</v>
      </c>
      <c r="E36" s="78">
        <v>1</v>
      </c>
      <c r="F36" s="71">
        <f t="shared" si="0"/>
        <v>13.139999999999999</v>
      </c>
      <c r="G36" s="15">
        <f t="shared" si="1"/>
        <v>4.1399999999999988</v>
      </c>
      <c r="H36" s="71">
        <f t="shared" si="4"/>
        <v>2</v>
      </c>
      <c r="I36" s="15">
        <f t="shared" si="2"/>
        <v>2.1399999999999988</v>
      </c>
      <c r="J36" s="201"/>
      <c r="K36" s="80">
        <f t="shared" si="3"/>
        <v>-8.15</v>
      </c>
      <c r="L36" s="102"/>
      <c r="M36" s="74"/>
      <c r="N36" s="74"/>
    </row>
    <row r="37" spans="1:14" ht="15.75" x14ac:dyDescent="0.25">
      <c r="A37" s="76" t="s">
        <v>33</v>
      </c>
      <c r="B37" s="77">
        <v>19.239999999999998</v>
      </c>
      <c r="C37" s="77">
        <v>7.29</v>
      </c>
      <c r="D37" s="78">
        <v>8</v>
      </c>
      <c r="E37" s="78">
        <v>1</v>
      </c>
      <c r="F37" s="71">
        <f t="shared" si="0"/>
        <v>12.05</v>
      </c>
      <c r="G37" s="15">
        <f t="shared" si="1"/>
        <v>3.0500000000000007</v>
      </c>
      <c r="H37" s="71">
        <f t="shared" si="4"/>
        <v>2</v>
      </c>
      <c r="I37" s="15">
        <f t="shared" si="2"/>
        <v>1.0500000000000007</v>
      </c>
      <c r="J37" s="201"/>
      <c r="K37" s="80">
        <f t="shared" si="3"/>
        <v>-7.29</v>
      </c>
      <c r="L37" s="102"/>
      <c r="M37" s="74"/>
      <c r="N37" s="74"/>
    </row>
    <row r="38" spans="1:14" ht="15.75" x14ac:dyDescent="0.25">
      <c r="A38" s="76" t="s">
        <v>34</v>
      </c>
      <c r="B38" s="77" t="s">
        <v>107</v>
      </c>
      <c r="C38" s="77"/>
      <c r="D38" s="78"/>
      <c r="E38" s="78"/>
      <c r="F38" s="71"/>
      <c r="G38" s="15"/>
      <c r="H38" s="71"/>
      <c r="I38" s="15"/>
      <c r="J38" s="201"/>
      <c r="K38" s="80">
        <f t="shared" si="3"/>
        <v>0</v>
      </c>
      <c r="L38" s="102"/>
      <c r="M38" s="74"/>
      <c r="N38" s="74"/>
    </row>
    <row r="39" spans="1:14" ht="15.75" x14ac:dyDescent="0.25">
      <c r="A39" s="76" t="s">
        <v>35</v>
      </c>
      <c r="B39" s="77">
        <v>7.04</v>
      </c>
      <c r="C39" s="77">
        <v>19.100000000000001</v>
      </c>
      <c r="D39" s="78">
        <v>8</v>
      </c>
      <c r="E39" s="78">
        <v>1</v>
      </c>
      <c r="F39" s="71">
        <f t="shared" si="0"/>
        <v>12.060000000000002</v>
      </c>
      <c r="G39" s="15">
        <f t="shared" si="1"/>
        <v>3.0600000000000023</v>
      </c>
      <c r="H39" s="71">
        <f t="shared" si="4"/>
        <v>2</v>
      </c>
      <c r="I39" s="15">
        <f t="shared" si="2"/>
        <v>1.0600000000000023</v>
      </c>
      <c r="J39" s="201"/>
      <c r="K39" s="80">
        <f t="shared" si="3"/>
        <v>-19.100000000000001</v>
      </c>
      <c r="L39" s="102"/>
      <c r="M39" s="74"/>
      <c r="N39" s="74"/>
    </row>
    <row r="40" spans="1:14" ht="15.75" x14ac:dyDescent="0.25">
      <c r="A40" s="76" t="s">
        <v>36</v>
      </c>
      <c r="B40" s="77">
        <v>7.38</v>
      </c>
      <c r="C40" s="77">
        <v>19.100000000000001</v>
      </c>
      <c r="D40" s="78">
        <v>8</v>
      </c>
      <c r="E40" s="78">
        <v>1</v>
      </c>
      <c r="F40" s="71">
        <f t="shared" si="0"/>
        <v>11.720000000000002</v>
      </c>
      <c r="G40" s="15">
        <f t="shared" si="1"/>
        <v>2.7200000000000024</v>
      </c>
      <c r="H40" s="71">
        <f t="shared" si="4"/>
        <v>2</v>
      </c>
      <c r="I40" s="15">
        <f t="shared" si="2"/>
        <v>0.72000000000000242</v>
      </c>
      <c r="J40" s="201"/>
      <c r="K40" s="80">
        <f t="shared" si="3"/>
        <v>-19.100000000000001</v>
      </c>
      <c r="L40" s="74"/>
      <c r="M40" s="74"/>
      <c r="N40" s="74"/>
    </row>
    <row r="41" spans="1:14" ht="15.75" x14ac:dyDescent="0.25">
      <c r="A41" s="76" t="s">
        <v>37</v>
      </c>
      <c r="B41" s="77">
        <v>7.38</v>
      </c>
      <c r="C41" s="77"/>
      <c r="D41" s="78">
        <v>8</v>
      </c>
      <c r="E41" s="78">
        <v>1</v>
      </c>
      <c r="F41" s="71">
        <f t="shared" si="0"/>
        <v>-7.38</v>
      </c>
      <c r="G41" s="15">
        <f t="shared" si="1"/>
        <v>-16.38</v>
      </c>
      <c r="H41" s="71">
        <f t="shared" si="4"/>
        <v>-16.38</v>
      </c>
      <c r="I41" s="15">
        <f t="shared" si="2"/>
        <v>0</v>
      </c>
      <c r="J41" s="201"/>
      <c r="K41" s="80">
        <f t="shared" si="3"/>
        <v>0</v>
      </c>
      <c r="L41" s="74"/>
      <c r="M41" s="74"/>
      <c r="N41" s="74"/>
    </row>
    <row r="42" spans="1:14" ht="15.75" x14ac:dyDescent="0.25">
      <c r="A42" s="76" t="s">
        <v>74</v>
      </c>
      <c r="B42" s="77"/>
      <c r="C42" s="77"/>
      <c r="D42" s="78">
        <v>8</v>
      </c>
      <c r="E42" s="78">
        <v>1</v>
      </c>
      <c r="F42" s="71">
        <f t="shared" si="0"/>
        <v>0</v>
      </c>
      <c r="G42" s="15">
        <f t="shared" si="1"/>
        <v>-9</v>
      </c>
      <c r="H42" s="71">
        <f t="shared" si="4"/>
        <v>-9</v>
      </c>
      <c r="I42" s="15">
        <f t="shared" si="2"/>
        <v>0</v>
      </c>
      <c r="J42" s="201"/>
      <c r="K42" s="80">
        <f t="shared" si="3"/>
        <v>0</v>
      </c>
      <c r="L42" s="102"/>
      <c r="M42" s="102"/>
      <c r="N42" s="102"/>
    </row>
    <row r="43" spans="1:14" ht="15.75" x14ac:dyDescent="0.25">
      <c r="A43" s="76" t="s">
        <v>53</v>
      </c>
      <c r="B43" s="77"/>
      <c r="C43" s="77"/>
      <c r="D43" s="78">
        <v>8</v>
      </c>
      <c r="E43" s="78">
        <v>1</v>
      </c>
      <c r="F43" s="71">
        <f t="shared" si="0"/>
        <v>0</v>
      </c>
      <c r="G43" s="15">
        <f t="shared" si="1"/>
        <v>-9</v>
      </c>
      <c r="H43" s="71">
        <f t="shared" si="4"/>
        <v>-9</v>
      </c>
      <c r="I43" s="15">
        <f t="shared" si="2"/>
        <v>0</v>
      </c>
      <c r="J43" s="201"/>
      <c r="K43" s="80">
        <f t="shared" si="3"/>
        <v>0</v>
      </c>
      <c r="L43" s="102"/>
      <c r="M43" s="102"/>
      <c r="N43" s="102"/>
    </row>
    <row r="44" spans="1:14" ht="15.75" x14ac:dyDescent="0.25">
      <c r="A44" s="76" t="s">
        <v>54</v>
      </c>
      <c r="B44" s="77"/>
      <c r="C44" s="77"/>
      <c r="D44" s="78">
        <v>8</v>
      </c>
      <c r="E44" s="78">
        <v>1</v>
      </c>
      <c r="F44" s="71">
        <f t="shared" si="0"/>
        <v>0</v>
      </c>
      <c r="G44" s="15">
        <f t="shared" si="1"/>
        <v>-9</v>
      </c>
      <c r="H44" s="71">
        <f t="shared" si="4"/>
        <v>-9</v>
      </c>
      <c r="I44" s="15">
        <f t="shared" si="2"/>
        <v>0</v>
      </c>
      <c r="J44" s="201"/>
      <c r="K44" s="80">
        <f t="shared" si="3"/>
        <v>0</v>
      </c>
      <c r="L44" s="102"/>
      <c r="M44" s="102"/>
      <c r="N44" s="102"/>
    </row>
    <row r="45" spans="1:14" ht="15.75" x14ac:dyDescent="0.25">
      <c r="A45" s="76" t="s">
        <v>64</v>
      </c>
      <c r="B45" s="77"/>
      <c r="C45" s="77"/>
      <c r="D45" s="78">
        <v>8</v>
      </c>
      <c r="E45" s="78">
        <v>1</v>
      </c>
      <c r="F45" s="71">
        <f t="shared" si="0"/>
        <v>0</v>
      </c>
      <c r="G45" s="15">
        <f t="shared" si="1"/>
        <v>-9</v>
      </c>
      <c r="H45" s="71">
        <f t="shared" si="4"/>
        <v>-9</v>
      </c>
      <c r="I45" s="15">
        <f t="shared" si="2"/>
        <v>0</v>
      </c>
      <c r="J45" s="201"/>
      <c r="K45" s="80">
        <f t="shared" si="3"/>
        <v>0</v>
      </c>
      <c r="L45" s="102"/>
      <c r="M45" s="102"/>
      <c r="N45" s="102"/>
    </row>
    <row r="46" spans="1:14" ht="18.75" x14ac:dyDescent="0.3">
      <c r="A46" s="83" t="s">
        <v>59</v>
      </c>
      <c r="B46" s="84"/>
      <c r="C46" s="84"/>
      <c r="D46" s="84"/>
      <c r="E46" s="85">
        <f>SUM(E15:E45)</f>
        <v>25</v>
      </c>
      <c r="F46" s="86"/>
      <c r="G46" s="86"/>
      <c r="H46" s="138">
        <f>SUM(H15:H45)+H58</f>
        <v>-58.71</v>
      </c>
      <c r="I46" s="138">
        <f>SUM(I15:I45)+I58</f>
        <v>17.830000000000005</v>
      </c>
      <c r="J46" s="74"/>
      <c r="K46" s="103">
        <f>SUM(K15:K45)</f>
        <v>-193.97</v>
      </c>
      <c r="L46" s="74"/>
      <c r="M46" s="74"/>
      <c r="N46" s="74"/>
    </row>
    <row r="47" spans="1:14" ht="15.75" x14ac:dyDescent="0.25">
      <c r="A47" s="84"/>
      <c r="B47" s="84"/>
      <c r="C47" s="84"/>
      <c r="D47" s="84"/>
      <c r="E47" s="185"/>
      <c r="F47" s="86"/>
      <c r="G47" s="74"/>
      <c r="H47" s="125"/>
      <c r="I47" s="126"/>
      <c r="J47" s="74"/>
      <c r="K47" s="84"/>
      <c r="L47" s="88"/>
      <c r="M47" s="74"/>
      <c r="N47" s="74"/>
    </row>
    <row r="48" spans="1:14" ht="15.75" x14ac:dyDescent="0.25">
      <c r="A48" s="74"/>
      <c r="B48" s="74"/>
      <c r="C48" s="74"/>
      <c r="D48" s="74"/>
      <c r="E48" s="104"/>
      <c r="F48" s="84"/>
      <c r="G48" s="84"/>
      <c r="H48" s="89">
        <v>46.14</v>
      </c>
      <c r="I48" s="105">
        <v>19.16</v>
      </c>
      <c r="J48" s="74"/>
      <c r="K48" s="74"/>
      <c r="L48" s="84">
        <f>SUM(L15:L47)</f>
        <v>0</v>
      </c>
      <c r="M48" s="84">
        <v>75</v>
      </c>
      <c r="N48" s="90">
        <f>+L48*M48</f>
        <v>0</v>
      </c>
    </row>
    <row r="50" spans="1:11" x14ac:dyDescent="0.25">
      <c r="A50" s="236" t="s">
        <v>105</v>
      </c>
      <c r="B50" s="236"/>
      <c r="C50" s="236"/>
      <c r="D50" s="236"/>
      <c r="E50" s="236"/>
      <c r="F50" s="236"/>
      <c r="G50" s="39"/>
      <c r="H50" s="39"/>
      <c r="I50" s="39"/>
      <c r="J50" s="44"/>
    </row>
    <row r="51" spans="1:11" ht="15.75" x14ac:dyDescent="0.25">
      <c r="A51" s="76" t="s">
        <v>37</v>
      </c>
      <c r="B51" s="77" t="s">
        <v>107</v>
      </c>
      <c r="C51" s="77"/>
      <c r="D51" s="78"/>
      <c r="E51" s="78"/>
      <c r="F51" s="71"/>
      <c r="G51" s="15"/>
      <c r="H51" s="71"/>
      <c r="I51" s="15"/>
      <c r="J51" s="201"/>
      <c r="K51" s="80">
        <f t="shared" ref="K51:K55" si="5">+J51-C51</f>
        <v>0</v>
      </c>
    </row>
    <row r="52" spans="1:11" ht="15.75" x14ac:dyDescent="0.25">
      <c r="A52" s="76" t="s">
        <v>74</v>
      </c>
      <c r="B52" s="247"/>
      <c r="C52" s="247"/>
      <c r="D52" s="247"/>
      <c r="E52" s="247"/>
      <c r="F52" s="247"/>
      <c r="G52" s="247"/>
      <c r="H52" s="247"/>
      <c r="I52" s="247"/>
      <c r="J52" s="201"/>
      <c r="K52" s="80">
        <f t="shared" si="5"/>
        <v>0</v>
      </c>
    </row>
    <row r="53" spans="1:11" ht="15.75" x14ac:dyDescent="0.25">
      <c r="A53" s="76" t="s">
        <v>53</v>
      </c>
      <c r="B53" s="206"/>
      <c r="C53" s="77">
        <v>18.47</v>
      </c>
      <c r="D53" s="78">
        <v>8</v>
      </c>
      <c r="E53" s="78">
        <v>1</v>
      </c>
      <c r="F53" s="71">
        <f t="shared" ref="F51:F55" si="6">IF(B53&gt;12,(24-B53)+C53,+C53-B53)</f>
        <v>18.47</v>
      </c>
      <c r="G53" s="15">
        <f t="shared" ref="G51:G55" si="7">+F53-D53-E53</f>
        <v>9.4699999999999989</v>
      </c>
      <c r="H53" s="71">
        <f t="shared" ref="H51:H55" si="8">IF(G53&lt;=2,G53,2)</f>
        <v>2</v>
      </c>
      <c r="I53" s="15">
        <f t="shared" ref="I51:I55" si="9">G53-H53</f>
        <v>7.4699999999999989</v>
      </c>
      <c r="J53" s="201"/>
      <c r="K53" s="80">
        <f t="shared" si="5"/>
        <v>-18.47</v>
      </c>
    </row>
    <row r="54" spans="1:11" ht="15.75" x14ac:dyDescent="0.25">
      <c r="A54" s="76" t="s">
        <v>54</v>
      </c>
      <c r="B54" s="77">
        <v>8.41</v>
      </c>
      <c r="C54" s="77">
        <v>18.2</v>
      </c>
      <c r="D54" s="78">
        <v>8</v>
      </c>
      <c r="E54" s="78">
        <v>1</v>
      </c>
      <c r="F54" s="71">
        <f t="shared" si="6"/>
        <v>9.7899999999999991</v>
      </c>
      <c r="G54" s="15">
        <f t="shared" si="7"/>
        <v>0.78999999999999915</v>
      </c>
      <c r="H54" s="71">
        <f t="shared" si="8"/>
        <v>0.78999999999999915</v>
      </c>
      <c r="I54" s="15">
        <f t="shared" si="9"/>
        <v>0</v>
      </c>
      <c r="J54" s="201"/>
      <c r="K54" s="80">
        <f t="shared" si="5"/>
        <v>-18.2</v>
      </c>
    </row>
    <row r="55" spans="1:11" ht="15.75" x14ac:dyDescent="0.25">
      <c r="A55" s="76" t="s">
        <v>64</v>
      </c>
      <c r="B55" s="77">
        <v>7.2</v>
      </c>
      <c r="C55" s="77">
        <v>18.29</v>
      </c>
      <c r="D55" s="78">
        <v>8</v>
      </c>
      <c r="E55" s="78">
        <v>1</v>
      </c>
      <c r="F55" s="71">
        <f t="shared" si="6"/>
        <v>11.09</v>
      </c>
      <c r="G55" s="15">
        <f t="shared" si="7"/>
        <v>2.09</v>
      </c>
      <c r="H55" s="71">
        <f t="shared" si="8"/>
        <v>2</v>
      </c>
      <c r="I55" s="15">
        <f t="shared" si="9"/>
        <v>8.9999999999999858E-2</v>
      </c>
      <c r="J55" s="201"/>
      <c r="K55" s="80">
        <f t="shared" si="5"/>
        <v>-18.29</v>
      </c>
    </row>
    <row r="56" spans="1:11" x14ac:dyDescent="0.25">
      <c r="H56" s="11">
        <f>SUM(H51:H55)</f>
        <v>4.7899999999999991</v>
      </c>
      <c r="I56" s="11">
        <f>SUM(I51:I55)</f>
        <v>7.5599999999999987</v>
      </c>
      <c r="J56" s="52"/>
    </row>
    <row r="57" spans="1:11" x14ac:dyDescent="0.25">
      <c r="G57" s="202" t="s">
        <v>105</v>
      </c>
      <c r="H57" s="2"/>
      <c r="I57" s="2"/>
      <c r="J57" s="6"/>
    </row>
    <row r="58" spans="1:11" x14ac:dyDescent="0.25">
      <c r="G58" s="189" t="s">
        <v>58</v>
      </c>
      <c r="H58" s="53">
        <f>+H56-H57</f>
        <v>4.7899999999999991</v>
      </c>
      <c r="I58" s="53">
        <f>+I56-I57</f>
        <v>7.5599999999999987</v>
      </c>
    </row>
  </sheetData>
  <mergeCells count="4">
    <mergeCell ref="A9:I9"/>
    <mergeCell ref="A11:I11"/>
    <mergeCell ref="A12:I12"/>
    <mergeCell ref="A50:F50"/>
  </mergeCells>
  <hyperlinks>
    <hyperlink ref="A7" r:id="rId1" display="mailto:tpaquita_elalto@hotmail.com"/>
  </hyperlinks>
  <pageMargins left="0.7" right="0.7" top="0.75" bottom="0.75" header="0.3" footer="0.3"/>
  <pageSetup orientation="portrait" horizontalDpi="0" verticalDpi="0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5:N58"/>
  <sheetViews>
    <sheetView topLeftCell="A21" workbookViewId="0">
      <selection activeCell="C53" sqref="C53"/>
    </sheetView>
  </sheetViews>
  <sheetFormatPr baseColWidth="10" defaultRowHeight="15" x14ac:dyDescent="0.25"/>
  <cols>
    <col min="1" max="1" width="7.7109375" customWidth="1"/>
    <col min="6" max="6" width="12" customWidth="1"/>
  </cols>
  <sheetData>
    <row r="5" spans="1:14" x14ac:dyDescent="0.25">
      <c r="A5" s="4" t="s">
        <v>12</v>
      </c>
    </row>
    <row r="6" spans="1:14" x14ac:dyDescent="0.25">
      <c r="A6" s="4" t="s">
        <v>13</v>
      </c>
    </row>
    <row r="7" spans="1:14" x14ac:dyDescent="0.25">
      <c r="A7" s="5" t="s">
        <v>14</v>
      </c>
    </row>
    <row r="9" spans="1:14" ht="18.75" x14ac:dyDescent="0.25">
      <c r="A9" s="221" t="s">
        <v>103</v>
      </c>
      <c r="B9" s="221"/>
      <c r="C9" s="221"/>
      <c r="D9" s="221"/>
      <c r="E9" s="221"/>
      <c r="F9" s="221"/>
      <c r="G9" s="221"/>
      <c r="H9" s="221"/>
      <c r="I9" s="221"/>
    </row>
    <row r="10" spans="1:14" x14ac:dyDescent="0.25">
      <c r="A10" s="6"/>
      <c r="B10" s="6"/>
      <c r="C10" s="6"/>
      <c r="D10" s="6"/>
      <c r="E10" s="6"/>
      <c r="F10" s="6"/>
      <c r="G10" s="6"/>
      <c r="H10" s="6"/>
      <c r="I10" s="6"/>
    </row>
    <row r="11" spans="1:14" ht="18.75" x14ac:dyDescent="0.3">
      <c r="A11" s="222" t="s">
        <v>90</v>
      </c>
      <c r="B11" s="222"/>
      <c r="C11" s="222"/>
      <c r="D11" s="222"/>
      <c r="E11" s="222"/>
      <c r="F11" s="222"/>
      <c r="G11" s="222"/>
      <c r="H11" s="222"/>
      <c r="I11" s="222"/>
    </row>
    <row r="12" spans="1:14" ht="15.75" x14ac:dyDescent="0.25">
      <c r="A12" s="223" t="s">
        <v>93</v>
      </c>
      <c r="B12" s="223"/>
      <c r="C12" s="223"/>
      <c r="D12" s="223"/>
      <c r="E12" s="223"/>
      <c r="F12" s="223"/>
      <c r="G12" s="223"/>
      <c r="H12" s="223"/>
      <c r="I12" s="223"/>
    </row>
    <row r="14" spans="1:14" ht="47.25" x14ac:dyDescent="0.25">
      <c r="A14" s="72" t="s">
        <v>4</v>
      </c>
      <c r="B14" s="73" t="s">
        <v>5</v>
      </c>
      <c r="C14" s="73" t="s">
        <v>6</v>
      </c>
      <c r="D14" s="73" t="s">
        <v>7</v>
      </c>
      <c r="E14" s="73" t="s">
        <v>8</v>
      </c>
      <c r="F14" s="73" t="s">
        <v>38</v>
      </c>
      <c r="G14" s="73" t="s">
        <v>9</v>
      </c>
      <c r="H14" s="73" t="s">
        <v>10</v>
      </c>
      <c r="I14" s="73" t="s">
        <v>11</v>
      </c>
      <c r="J14" s="74"/>
      <c r="K14" s="74"/>
      <c r="L14" s="75" t="s">
        <v>57</v>
      </c>
      <c r="M14" s="74"/>
      <c r="N14" s="74"/>
    </row>
    <row r="15" spans="1:14" ht="16.5" customHeight="1" x14ac:dyDescent="0.25">
      <c r="A15" s="76" t="s">
        <v>75</v>
      </c>
      <c r="B15" s="79" t="s">
        <v>107</v>
      </c>
      <c r="C15" s="79"/>
      <c r="D15" s="78"/>
      <c r="E15" s="78"/>
      <c r="F15" s="71"/>
      <c r="G15" s="15"/>
      <c r="H15" s="71"/>
      <c r="I15" s="15"/>
      <c r="J15" s="200"/>
      <c r="K15" s="80">
        <f t="shared" ref="K15:K45" si="0">+J15-C15</f>
        <v>0</v>
      </c>
      <c r="L15" s="74"/>
      <c r="M15" s="74"/>
      <c r="N15" s="74"/>
    </row>
    <row r="16" spans="1:14" ht="16.5" customHeight="1" x14ac:dyDescent="0.25">
      <c r="A16" s="76" t="s">
        <v>76</v>
      </c>
      <c r="B16" s="79">
        <v>7.3</v>
      </c>
      <c r="C16" s="79">
        <v>17.579999999999998</v>
      </c>
      <c r="D16" s="78">
        <v>8</v>
      </c>
      <c r="E16" s="78">
        <v>1</v>
      </c>
      <c r="F16" s="71">
        <f t="shared" ref="F16:F45" si="1">IF(B16&gt;12,(24-B16)+C16,+C16-B16)</f>
        <v>10.279999999999998</v>
      </c>
      <c r="G16" s="15">
        <f t="shared" ref="G16:G45" si="2">+F16-D16-E16</f>
        <v>1.2799999999999976</v>
      </c>
      <c r="H16" s="71">
        <f>IF(G16&lt;=2,G16,2)</f>
        <v>1.2799999999999976</v>
      </c>
      <c r="I16" s="15">
        <f t="shared" ref="I16:I45" si="3">G16-H16</f>
        <v>0</v>
      </c>
      <c r="J16" s="200">
        <v>17.579999999999998</v>
      </c>
      <c r="K16" s="80">
        <f t="shared" si="0"/>
        <v>0</v>
      </c>
      <c r="L16" s="74"/>
      <c r="M16" s="74"/>
      <c r="N16" s="74"/>
    </row>
    <row r="17" spans="1:14" ht="16.5" customHeight="1" x14ac:dyDescent="0.25">
      <c r="A17" s="76" t="s">
        <v>77</v>
      </c>
      <c r="B17" s="79">
        <v>7.36</v>
      </c>
      <c r="C17" s="79">
        <v>18.41</v>
      </c>
      <c r="D17" s="78">
        <v>8</v>
      </c>
      <c r="E17" s="78">
        <v>1</v>
      </c>
      <c r="F17" s="71">
        <f t="shared" si="1"/>
        <v>11.05</v>
      </c>
      <c r="G17" s="15">
        <f t="shared" si="2"/>
        <v>2.0500000000000007</v>
      </c>
      <c r="H17" s="71">
        <f t="shared" ref="H17:H45" si="4">IF(G17&lt;=2,G17,2)</f>
        <v>2</v>
      </c>
      <c r="I17" s="15">
        <f t="shared" si="3"/>
        <v>5.0000000000000711E-2</v>
      </c>
      <c r="J17" s="200">
        <v>18.41</v>
      </c>
      <c r="K17" s="80">
        <f t="shared" si="0"/>
        <v>0</v>
      </c>
      <c r="L17" s="102"/>
      <c r="M17" s="102"/>
      <c r="N17" s="102"/>
    </row>
    <row r="18" spans="1:14" ht="16.5" customHeight="1" x14ac:dyDescent="0.25">
      <c r="A18" s="76" t="s">
        <v>78</v>
      </c>
      <c r="B18" s="79">
        <v>9.08</v>
      </c>
      <c r="C18" s="79">
        <v>18.39</v>
      </c>
      <c r="D18" s="78">
        <v>8</v>
      </c>
      <c r="E18" s="78">
        <v>1</v>
      </c>
      <c r="F18" s="71">
        <f t="shared" si="1"/>
        <v>9.31</v>
      </c>
      <c r="G18" s="15">
        <f t="shared" si="2"/>
        <v>0.3100000000000005</v>
      </c>
      <c r="H18" s="71">
        <f t="shared" si="4"/>
        <v>0.3100000000000005</v>
      </c>
      <c r="I18" s="15">
        <f t="shared" si="3"/>
        <v>0</v>
      </c>
      <c r="J18" s="200">
        <v>18.39</v>
      </c>
      <c r="K18" s="80">
        <f t="shared" si="0"/>
        <v>0</v>
      </c>
      <c r="L18" s="74"/>
      <c r="M18" s="74"/>
      <c r="N18" s="74"/>
    </row>
    <row r="19" spans="1:14" ht="16.5" customHeight="1" x14ac:dyDescent="0.25">
      <c r="A19" s="76" t="s">
        <v>79</v>
      </c>
      <c r="B19" s="79">
        <v>9.4600000000000009</v>
      </c>
      <c r="C19" s="79">
        <v>18.29</v>
      </c>
      <c r="D19" s="78">
        <v>8</v>
      </c>
      <c r="E19" s="78">
        <v>1</v>
      </c>
      <c r="F19" s="71">
        <f t="shared" si="1"/>
        <v>8.8299999999999983</v>
      </c>
      <c r="G19" s="71">
        <f t="shared" si="2"/>
        <v>-0.17000000000000171</v>
      </c>
      <c r="H19" s="71">
        <f t="shared" si="4"/>
        <v>-0.17000000000000171</v>
      </c>
      <c r="I19" s="15">
        <f t="shared" si="3"/>
        <v>0</v>
      </c>
      <c r="J19" s="200">
        <v>18.29</v>
      </c>
      <c r="K19" s="80">
        <f t="shared" si="0"/>
        <v>0</v>
      </c>
      <c r="L19" s="74"/>
      <c r="M19" s="74"/>
      <c r="N19" s="74"/>
    </row>
    <row r="20" spans="1:14" ht="16.5" customHeight="1" x14ac:dyDescent="0.25">
      <c r="A20" s="76" t="s">
        <v>80</v>
      </c>
      <c r="B20" s="79">
        <v>9.35</v>
      </c>
      <c r="C20" s="79">
        <v>18.059999999999999</v>
      </c>
      <c r="D20" s="78">
        <v>8</v>
      </c>
      <c r="E20" s="78">
        <v>1</v>
      </c>
      <c r="F20" s="71">
        <f t="shared" si="1"/>
        <v>8.7099999999999991</v>
      </c>
      <c r="G20" s="71">
        <f t="shared" si="2"/>
        <v>-0.29000000000000092</v>
      </c>
      <c r="H20" s="71">
        <f t="shared" si="4"/>
        <v>-0.29000000000000092</v>
      </c>
      <c r="I20" s="15">
        <f t="shared" si="3"/>
        <v>0</v>
      </c>
      <c r="J20" s="208"/>
      <c r="K20" s="80">
        <f t="shared" si="0"/>
        <v>-18.059999999999999</v>
      </c>
      <c r="L20" s="74"/>
      <c r="M20" s="74"/>
      <c r="N20" s="74"/>
    </row>
    <row r="21" spans="1:14" ht="16.5" customHeight="1" x14ac:dyDescent="0.25">
      <c r="A21" s="76" t="s">
        <v>81</v>
      </c>
      <c r="B21" s="79">
        <v>9.0500000000000007</v>
      </c>
      <c r="C21" s="206"/>
      <c r="D21" s="78">
        <v>8</v>
      </c>
      <c r="E21" s="78">
        <v>1</v>
      </c>
      <c r="F21" s="71">
        <f t="shared" si="1"/>
        <v>-9.0500000000000007</v>
      </c>
      <c r="G21" s="71">
        <f t="shared" si="2"/>
        <v>-18.05</v>
      </c>
      <c r="H21" s="71">
        <f t="shared" si="4"/>
        <v>-18.05</v>
      </c>
      <c r="I21" s="15">
        <f t="shared" si="3"/>
        <v>0</v>
      </c>
      <c r="J21" s="200">
        <v>18.07</v>
      </c>
      <c r="K21" s="80">
        <f t="shared" si="0"/>
        <v>18.07</v>
      </c>
      <c r="L21" s="74"/>
      <c r="M21" s="74"/>
      <c r="N21" s="74"/>
    </row>
    <row r="22" spans="1:14" ht="16.5" customHeight="1" x14ac:dyDescent="0.25">
      <c r="A22" s="76" t="s">
        <v>82</v>
      </c>
      <c r="B22" s="79" t="s">
        <v>107</v>
      </c>
      <c r="C22" s="79"/>
      <c r="D22" s="78"/>
      <c r="E22" s="78"/>
      <c r="F22" s="71"/>
      <c r="G22" s="71"/>
      <c r="H22" s="71"/>
      <c r="I22" s="15"/>
      <c r="J22" s="200"/>
      <c r="K22" s="80">
        <f t="shared" si="0"/>
        <v>0</v>
      </c>
      <c r="L22" s="74"/>
      <c r="M22" s="74"/>
      <c r="N22" s="74"/>
    </row>
    <row r="23" spans="1:14" ht="16.5" customHeight="1" x14ac:dyDescent="0.25">
      <c r="A23" s="76" t="s">
        <v>83</v>
      </c>
      <c r="B23" s="79" t="s">
        <v>110</v>
      </c>
      <c r="C23" s="79"/>
      <c r="D23" s="78"/>
      <c r="E23" s="78"/>
      <c r="F23" s="71"/>
      <c r="G23" s="15"/>
      <c r="H23" s="71"/>
      <c r="I23" s="15"/>
      <c r="J23" s="200"/>
      <c r="K23" s="80">
        <f t="shared" si="0"/>
        <v>0</v>
      </c>
      <c r="L23" s="74"/>
      <c r="M23" s="74"/>
      <c r="N23" s="74"/>
    </row>
    <row r="24" spans="1:14" ht="16.5" customHeight="1" x14ac:dyDescent="0.25">
      <c r="A24" s="76" t="s">
        <v>20</v>
      </c>
      <c r="B24" s="225" t="s">
        <v>106</v>
      </c>
      <c r="C24" s="226"/>
      <c r="D24" s="226"/>
      <c r="E24" s="226"/>
      <c r="F24" s="226"/>
      <c r="G24" s="226"/>
      <c r="H24" s="226"/>
      <c r="I24" s="227"/>
      <c r="J24" s="200"/>
      <c r="K24" s="80">
        <f t="shared" si="0"/>
        <v>0</v>
      </c>
      <c r="L24" s="74"/>
      <c r="M24" s="74"/>
      <c r="N24" s="74"/>
    </row>
    <row r="25" spans="1:14" ht="16.5" customHeight="1" x14ac:dyDescent="0.25">
      <c r="A25" s="76" t="s">
        <v>21</v>
      </c>
      <c r="B25" s="231"/>
      <c r="C25" s="232"/>
      <c r="D25" s="232"/>
      <c r="E25" s="232"/>
      <c r="F25" s="232"/>
      <c r="G25" s="232"/>
      <c r="H25" s="232"/>
      <c r="I25" s="233"/>
      <c r="J25" s="200"/>
      <c r="K25" s="80">
        <f t="shared" si="0"/>
        <v>0</v>
      </c>
      <c r="L25" s="74"/>
      <c r="M25" s="74"/>
      <c r="N25" s="74"/>
    </row>
    <row r="26" spans="1:14" ht="16.5" customHeight="1" x14ac:dyDescent="0.25">
      <c r="A26" s="76" t="s">
        <v>22</v>
      </c>
      <c r="B26" s="79">
        <v>8.2799999999999994</v>
      </c>
      <c r="C26" s="79">
        <v>19.149999999999999</v>
      </c>
      <c r="D26" s="78">
        <v>8</v>
      </c>
      <c r="E26" s="78">
        <v>1</v>
      </c>
      <c r="F26" s="71">
        <f t="shared" si="1"/>
        <v>10.87</v>
      </c>
      <c r="G26" s="71">
        <f t="shared" si="2"/>
        <v>1.8699999999999992</v>
      </c>
      <c r="H26" s="71">
        <f t="shared" si="4"/>
        <v>1.8699999999999992</v>
      </c>
      <c r="I26" s="15">
        <f t="shared" si="3"/>
        <v>0</v>
      </c>
      <c r="J26" s="200">
        <v>19.149999999999999</v>
      </c>
      <c r="K26" s="80">
        <f t="shared" si="0"/>
        <v>0</v>
      </c>
      <c r="L26" s="74"/>
      <c r="M26" s="74"/>
      <c r="N26" s="74"/>
    </row>
    <row r="27" spans="1:14" ht="16.5" customHeight="1" x14ac:dyDescent="0.25">
      <c r="A27" s="76" t="s">
        <v>23</v>
      </c>
      <c r="B27" s="79">
        <v>9</v>
      </c>
      <c r="C27" s="79">
        <v>17.22</v>
      </c>
      <c r="D27" s="78">
        <v>8</v>
      </c>
      <c r="E27" s="78">
        <v>1</v>
      </c>
      <c r="F27" s="71">
        <f t="shared" si="1"/>
        <v>8.2199999999999989</v>
      </c>
      <c r="G27" s="71">
        <f t="shared" si="2"/>
        <v>-0.78000000000000114</v>
      </c>
      <c r="H27" s="71">
        <f t="shared" si="4"/>
        <v>-0.78000000000000114</v>
      </c>
      <c r="I27" s="15">
        <f t="shared" si="3"/>
        <v>0</v>
      </c>
      <c r="J27" s="200">
        <v>17.239999999999998</v>
      </c>
      <c r="K27" s="80">
        <f t="shared" si="0"/>
        <v>1.9999999999999574E-2</v>
      </c>
      <c r="L27" s="74"/>
      <c r="M27" s="74"/>
      <c r="N27" s="74"/>
    </row>
    <row r="28" spans="1:14" ht="16.5" customHeight="1" x14ac:dyDescent="0.25">
      <c r="A28" s="76" t="s">
        <v>24</v>
      </c>
      <c r="B28" s="79">
        <v>8.32</v>
      </c>
      <c r="C28" s="79">
        <v>18.13</v>
      </c>
      <c r="D28" s="78">
        <v>8</v>
      </c>
      <c r="E28" s="78">
        <v>1</v>
      </c>
      <c r="F28" s="71">
        <f t="shared" si="1"/>
        <v>9.8099999999999987</v>
      </c>
      <c r="G28" s="71">
        <f t="shared" si="2"/>
        <v>0.80999999999999872</v>
      </c>
      <c r="H28" s="71">
        <f t="shared" si="4"/>
        <v>0.80999999999999872</v>
      </c>
      <c r="I28" s="15">
        <f t="shared" si="3"/>
        <v>0</v>
      </c>
      <c r="J28" s="200">
        <v>18.13</v>
      </c>
      <c r="K28" s="80">
        <f t="shared" si="0"/>
        <v>0</v>
      </c>
      <c r="L28" s="74"/>
      <c r="M28" s="74"/>
      <c r="N28" s="74"/>
    </row>
    <row r="29" spans="1:14" ht="16.5" customHeight="1" x14ac:dyDescent="0.25">
      <c r="A29" s="76" t="s">
        <v>25</v>
      </c>
      <c r="B29" s="79" t="s">
        <v>107</v>
      </c>
      <c r="C29" s="79"/>
      <c r="D29" s="78"/>
      <c r="E29" s="78"/>
      <c r="F29" s="71"/>
      <c r="G29" s="71"/>
      <c r="H29" s="71"/>
      <c r="I29" s="15"/>
      <c r="J29" s="201"/>
      <c r="K29" s="80">
        <f t="shared" si="0"/>
        <v>0</v>
      </c>
      <c r="L29" s="74"/>
      <c r="M29" s="74"/>
      <c r="N29" s="74"/>
    </row>
    <row r="30" spans="1:14" ht="16.5" customHeight="1" x14ac:dyDescent="0.25">
      <c r="A30" s="76" t="s">
        <v>26</v>
      </c>
      <c r="B30" s="79">
        <v>8.0399999999999991</v>
      </c>
      <c r="C30" s="79">
        <v>18.260000000000002</v>
      </c>
      <c r="D30" s="78">
        <v>8</v>
      </c>
      <c r="E30" s="78">
        <v>1</v>
      </c>
      <c r="F30" s="71">
        <f t="shared" si="1"/>
        <v>10.220000000000002</v>
      </c>
      <c r="G30" s="71">
        <f t="shared" si="2"/>
        <v>1.2200000000000024</v>
      </c>
      <c r="H30" s="71">
        <f t="shared" si="4"/>
        <v>1.2200000000000024</v>
      </c>
      <c r="I30" s="15">
        <f t="shared" si="3"/>
        <v>0</v>
      </c>
      <c r="J30" s="201">
        <v>18.260000000000002</v>
      </c>
      <c r="K30" s="80">
        <f t="shared" si="0"/>
        <v>0</v>
      </c>
      <c r="L30" s="74"/>
      <c r="M30" s="74"/>
      <c r="N30" s="74"/>
    </row>
    <row r="31" spans="1:14" ht="16.5" customHeight="1" x14ac:dyDescent="0.25">
      <c r="A31" s="76" t="s">
        <v>27</v>
      </c>
      <c r="B31" s="79">
        <v>8.24</v>
      </c>
      <c r="C31" s="79">
        <v>18.54</v>
      </c>
      <c r="D31" s="78">
        <v>8</v>
      </c>
      <c r="E31" s="78">
        <v>1</v>
      </c>
      <c r="F31" s="71">
        <f t="shared" si="1"/>
        <v>10.299999999999999</v>
      </c>
      <c r="G31" s="71">
        <f t="shared" si="2"/>
        <v>1.2999999999999989</v>
      </c>
      <c r="H31" s="71">
        <f t="shared" si="4"/>
        <v>1.2999999999999989</v>
      </c>
      <c r="I31" s="15">
        <f t="shared" si="3"/>
        <v>0</v>
      </c>
      <c r="J31" s="201">
        <v>18.54</v>
      </c>
      <c r="K31" s="80">
        <f t="shared" si="0"/>
        <v>0</v>
      </c>
      <c r="L31" s="74"/>
      <c r="M31" s="74"/>
      <c r="N31" s="74"/>
    </row>
    <row r="32" spans="1:14" ht="16.5" customHeight="1" x14ac:dyDescent="0.25">
      <c r="A32" s="76" t="s">
        <v>28</v>
      </c>
      <c r="B32" s="79">
        <v>7.07</v>
      </c>
      <c r="C32" s="79">
        <v>19.41</v>
      </c>
      <c r="D32" s="78">
        <v>8</v>
      </c>
      <c r="E32" s="78">
        <v>1</v>
      </c>
      <c r="F32" s="71">
        <f t="shared" si="1"/>
        <v>12.34</v>
      </c>
      <c r="G32" s="15">
        <f t="shared" si="2"/>
        <v>3.34</v>
      </c>
      <c r="H32" s="71">
        <f t="shared" si="4"/>
        <v>2</v>
      </c>
      <c r="I32" s="15">
        <f t="shared" si="3"/>
        <v>1.3399999999999999</v>
      </c>
      <c r="J32" s="201">
        <v>18.45</v>
      </c>
      <c r="K32" s="80">
        <f t="shared" si="0"/>
        <v>-0.96000000000000085</v>
      </c>
      <c r="L32" s="74"/>
      <c r="M32" s="74"/>
      <c r="N32" s="74"/>
    </row>
    <row r="33" spans="1:14" ht="16.5" customHeight="1" x14ac:dyDescent="0.25">
      <c r="A33" s="76" t="s">
        <v>29</v>
      </c>
      <c r="B33" s="79">
        <v>8.44</v>
      </c>
      <c r="C33" s="79">
        <v>18.11</v>
      </c>
      <c r="D33" s="78">
        <v>8</v>
      </c>
      <c r="E33" s="78">
        <v>1</v>
      </c>
      <c r="F33" s="71">
        <f t="shared" si="1"/>
        <v>9.67</v>
      </c>
      <c r="G33" s="15">
        <f t="shared" si="2"/>
        <v>0.66999999999999993</v>
      </c>
      <c r="H33" s="71">
        <f t="shared" si="4"/>
        <v>0.66999999999999993</v>
      </c>
      <c r="I33" s="15">
        <f t="shared" si="3"/>
        <v>0</v>
      </c>
      <c r="J33" s="201">
        <v>18.11</v>
      </c>
      <c r="K33" s="80">
        <f t="shared" si="0"/>
        <v>0</v>
      </c>
      <c r="L33" s="74"/>
      <c r="M33" s="74"/>
      <c r="N33" s="74"/>
    </row>
    <row r="34" spans="1:14" ht="16.5" customHeight="1" x14ac:dyDescent="0.25">
      <c r="A34" s="76" t="s">
        <v>30</v>
      </c>
      <c r="B34" s="79">
        <v>7.38</v>
      </c>
      <c r="C34" s="79">
        <v>17.309999999999999</v>
      </c>
      <c r="D34" s="78">
        <v>8</v>
      </c>
      <c r="E34" s="78">
        <v>1</v>
      </c>
      <c r="F34" s="71">
        <f t="shared" si="1"/>
        <v>9.93</v>
      </c>
      <c r="G34" s="15">
        <f t="shared" si="2"/>
        <v>0.92999999999999972</v>
      </c>
      <c r="H34" s="71">
        <f t="shared" si="4"/>
        <v>0.92999999999999972</v>
      </c>
      <c r="I34" s="15">
        <f t="shared" si="3"/>
        <v>0</v>
      </c>
      <c r="J34" s="201">
        <v>17.309999999999999</v>
      </c>
      <c r="K34" s="80">
        <f t="shared" si="0"/>
        <v>0</v>
      </c>
      <c r="L34" s="74"/>
      <c r="M34" s="74"/>
      <c r="N34" s="74"/>
    </row>
    <row r="35" spans="1:14" ht="16.5" customHeight="1" x14ac:dyDescent="0.25">
      <c r="A35" s="76" t="s">
        <v>31</v>
      </c>
      <c r="B35" s="79">
        <v>8.41</v>
      </c>
      <c r="C35" s="79">
        <v>18.510000000000002</v>
      </c>
      <c r="D35" s="78">
        <v>8</v>
      </c>
      <c r="E35" s="78">
        <v>1</v>
      </c>
      <c r="F35" s="71">
        <f t="shared" si="1"/>
        <v>10.100000000000001</v>
      </c>
      <c r="G35" s="71">
        <f t="shared" si="2"/>
        <v>1.1000000000000014</v>
      </c>
      <c r="H35" s="71">
        <f t="shared" si="4"/>
        <v>1.1000000000000014</v>
      </c>
      <c r="I35" s="15">
        <f t="shared" si="3"/>
        <v>0</v>
      </c>
      <c r="J35" s="201">
        <v>18.510000000000002</v>
      </c>
      <c r="K35" s="80">
        <f t="shared" si="0"/>
        <v>0</v>
      </c>
      <c r="L35" s="74"/>
      <c r="M35" s="74"/>
      <c r="N35" s="74"/>
    </row>
    <row r="36" spans="1:14" ht="16.5" customHeight="1" x14ac:dyDescent="0.25">
      <c r="A36" s="76" t="s">
        <v>32</v>
      </c>
      <c r="B36" s="77" t="s">
        <v>107</v>
      </c>
      <c r="C36" s="77"/>
      <c r="D36" s="78"/>
      <c r="E36" s="78"/>
      <c r="F36" s="71"/>
      <c r="G36" s="15"/>
      <c r="H36" s="71"/>
      <c r="I36" s="15"/>
      <c r="J36" s="201"/>
      <c r="K36" s="80">
        <f t="shared" si="0"/>
        <v>0</v>
      </c>
      <c r="L36" s="74"/>
      <c r="M36" s="74"/>
      <c r="N36" s="74"/>
    </row>
    <row r="37" spans="1:14" ht="16.5" customHeight="1" x14ac:dyDescent="0.25">
      <c r="A37" s="76" t="s">
        <v>33</v>
      </c>
      <c r="B37" s="77">
        <v>7.26</v>
      </c>
      <c r="C37" s="77">
        <v>18.48</v>
      </c>
      <c r="D37" s="78">
        <v>8</v>
      </c>
      <c r="E37" s="78">
        <v>1</v>
      </c>
      <c r="F37" s="71">
        <f t="shared" si="1"/>
        <v>11.22</v>
      </c>
      <c r="G37" s="15">
        <f t="shared" si="2"/>
        <v>2.2200000000000006</v>
      </c>
      <c r="H37" s="71">
        <f t="shared" si="4"/>
        <v>2</v>
      </c>
      <c r="I37" s="15">
        <f t="shared" si="3"/>
        <v>0.22000000000000064</v>
      </c>
      <c r="J37" s="201"/>
      <c r="K37" s="80">
        <f t="shared" si="0"/>
        <v>-18.48</v>
      </c>
      <c r="L37" s="74"/>
      <c r="M37" s="74"/>
      <c r="N37" s="74"/>
    </row>
    <row r="38" spans="1:14" ht="16.5" customHeight="1" x14ac:dyDescent="0.25">
      <c r="A38" s="76" t="s">
        <v>34</v>
      </c>
      <c r="B38" s="77">
        <v>8.19</v>
      </c>
      <c r="C38" s="77">
        <v>18.46</v>
      </c>
      <c r="D38" s="78">
        <v>8</v>
      </c>
      <c r="E38" s="78">
        <v>1</v>
      </c>
      <c r="F38" s="71">
        <f t="shared" si="1"/>
        <v>10.270000000000001</v>
      </c>
      <c r="G38" s="15">
        <f t="shared" si="2"/>
        <v>1.2700000000000014</v>
      </c>
      <c r="H38" s="71">
        <f t="shared" si="4"/>
        <v>1.2700000000000014</v>
      </c>
      <c r="I38" s="15">
        <f t="shared" si="3"/>
        <v>0</v>
      </c>
      <c r="J38" s="201"/>
      <c r="K38" s="80">
        <f t="shared" si="0"/>
        <v>-18.46</v>
      </c>
      <c r="L38" s="74"/>
      <c r="M38" s="74"/>
      <c r="N38" s="74"/>
    </row>
    <row r="39" spans="1:14" ht="16.5" customHeight="1" x14ac:dyDescent="0.25">
      <c r="A39" s="76" t="s">
        <v>35</v>
      </c>
      <c r="B39" s="77">
        <v>6.2</v>
      </c>
      <c r="C39" s="77">
        <v>19.46</v>
      </c>
      <c r="D39" s="78">
        <v>8</v>
      </c>
      <c r="E39" s="78">
        <v>1</v>
      </c>
      <c r="F39" s="71">
        <f t="shared" si="1"/>
        <v>13.260000000000002</v>
      </c>
      <c r="G39" s="15">
        <f t="shared" si="2"/>
        <v>4.2600000000000016</v>
      </c>
      <c r="H39" s="71">
        <f t="shared" si="4"/>
        <v>2</v>
      </c>
      <c r="I39" s="15">
        <f t="shared" si="3"/>
        <v>2.2600000000000016</v>
      </c>
      <c r="J39" s="201"/>
      <c r="K39" s="80">
        <f t="shared" si="0"/>
        <v>-19.46</v>
      </c>
      <c r="L39" s="74"/>
      <c r="M39" s="74"/>
      <c r="N39" s="74"/>
    </row>
    <row r="40" spans="1:14" ht="16.5" customHeight="1" x14ac:dyDescent="0.25">
      <c r="A40" s="76" t="s">
        <v>36</v>
      </c>
      <c r="B40" s="77">
        <v>7.34</v>
      </c>
      <c r="C40" s="77"/>
      <c r="D40" s="78">
        <v>8</v>
      </c>
      <c r="E40" s="78">
        <v>1</v>
      </c>
      <c r="F40" s="71">
        <f t="shared" si="1"/>
        <v>-7.34</v>
      </c>
      <c r="G40" s="15">
        <f t="shared" si="2"/>
        <v>-16.34</v>
      </c>
      <c r="H40" s="71">
        <f t="shared" si="4"/>
        <v>-16.34</v>
      </c>
      <c r="I40" s="15">
        <f t="shared" si="3"/>
        <v>0</v>
      </c>
      <c r="J40" s="201"/>
      <c r="K40" s="80">
        <f t="shared" si="0"/>
        <v>0</v>
      </c>
      <c r="L40" s="74"/>
      <c r="M40" s="74"/>
      <c r="N40" s="74"/>
    </row>
    <row r="41" spans="1:14" ht="16.5" customHeight="1" x14ac:dyDescent="0.25">
      <c r="A41" s="76" t="s">
        <v>37</v>
      </c>
      <c r="B41" s="77"/>
      <c r="C41" s="77"/>
      <c r="D41" s="78">
        <v>8</v>
      </c>
      <c r="E41" s="78">
        <v>1</v>
      </c>
      <c r="F41" s="71">
        <f t="shared" si="1"/>
        <v>0</v>
      </c>
      <c r="G41" s="15">
        <f t="shared" si="2"/>
        <v>-9</v>
      </c>
      <c r="H41" s="71">
        <f t="shared" si="4"/>
        <v>-9</v>
      </c>
      <c r="I41" s="15">
        <f t="shared" si="3"/>
        <v>0</v>
      </c>
      <c r="J41" s="201"/>
      <c r="K41" s="80">
        <f t="shared" si="0"/>
        <v>0</v>
      </c>
      <c r="L41" s="74"/>
      <c r="M41" s="74"/>
      <c r="N41" s="74"/>
    </row>
    <row r="42" spans="1:14" ht="16.5" customHeight="1" x14ac:dyDescent="0.25">
      <c r="A42" s="76" t="s">
        <v>74</v>
      </c>
      <c r="B42" s="77"/>
      <c r="C42" s="77"/>
      <c r="D42" s="78">
        <v>8</v>
      </c>
      <c r="E42" s="78">
        <v>1</v>
      </c>
      <c r="F42" s="71">
        <f t="shared" si="1"/>
        <v>0</v>
      </c>
      <c r="G42" s="15">
        <f t="shared" si="2"/>
        <v>-9</v>
      </c>
      <c r="H42" s="71">
        <f t="shared" si="4"/>
        <v>-9</v>
      </c>
      <c r="I42" s="15">
        <f t="shared" si="3"/>
        <v>0</v>
      </c>
      <c r="J42" s="201"/>
      <c r="K42" s="80">
        <f t="shared" si="0"/>
        <v>0</v>
      </c>
      <c r="L42" s="102"/>
      <c r="M42" s="102"/>
      <c r="N42" s="102"/>
    </row>
    <row r="43" spans="1:14" ht="16.5" customHeight="1" x14ac:dyDescent="0.25">
      <c r="A43" s="76" t="s">
        <v>53</v>
      </c>
      <c r="B43" s="77"/>
      <c r="C43" s="77"/>
      <c r="D43" s="78">
        <v>8</v>
      </c>
      <c r="E43" s="78">
        <v>1</v>
      </c>
      <c r="F43" s="71">
        <f t="shared" si="1"/>
        <v>0</v>
      </c>
      <c r="G43" s="15">
        <f t="shared" si="2"/>
        <v>-9</v>
      </c>
      <c r="H43" s="71">
        <f t="shared" si="4"/>
        <v>-9</v>
      </c>
      <c r="I43" s="15">
        <f t="shared" si="3"/>
        <v>0</v>
      </c>
      <c r="J43" s="201"/>
      <c r="K43" s="80">
        <f t="shared" si="0"/>
        <v>0</v>
      </c>
      <c r="L43" s="102"/>
      <c r="M43" s="102"/>
      <c r="N43" s="102"/>
    </row>
    <row r="44" spans="1:14" ht="16.5" customHeight="1" x14ac:dyDescent="0.25">
      <c r="A44" s="76" t="s">
        <v>54</v>
      </c>
      <c r="B44" s="77"/>
      <c r="C44" s="77"/>
      <c r="D44" s="78">
        <v>8</v>
      </c>
      <c r="E44" s="78">
        <v>1</v>
      </c>
      <c r="F44" s="71">
        <f t="shared" si="1"/>
        <v>0</v>
      </c>
      <c r="G44" s="15">
        <f t="shared" si="2"/>
        <v>-9</v>
      </c>
      <c r="H44" s="71">
        <f t="shared" si="4"/>
        <v>-9</v>
      </c>
      <c r="I44" s="15">
        <f t="shared" si="3"/>
        <v>0</v>
      </c>
      <c r="J44" s="201"/>
      <c r="K44" s="80">
        <f t="shared" si="0"/>
        <v>0</v>
      </c>
      <c r="L44" s="102"/>
      <c r="M44" s="102"/>
      <c r="N44" s="102"/>
    </row>
    <row r="45" spans="1:14" ht="16.5" customHeight="1" x14ac:dyDescent="0.25">
      <c r="A45" s="76" t="s">
        <v>64</v>
      </c>
      <c r="B45" s="77"/>
      <c r="C45" s="77"/>
      <c r="D45" s="78">
        <v>8</v>
      </c>
      <c r="E45" s="78">
        <v>1</v>
      </c>
      <c r="F45" s="71">
        <f t="shared" si="1"/>
        <v>0</v>
      </c>
      <c r="G45" s="15">
        <f t="shared" si="2"/>
        <v>-9</v>
      </c>
      <c r="H45" s="71">
        <f t="shared" si="4"/>
        <v>-9</v>
      </c>
      <c r="I45" s="15">
        <f t="shared" si="3"/>
        <v>0</v>
      </c>
      <c r="J45" s="201"/>
      <c r="K45" s="80">
        <f t="shared" si="0"/>
        <v>0</v>
      </c>
      <c r="L45" s="102"/>
      <c r="M45" s="102"/>
      <c r="N45" s="102"/>
    </row>
    <row r="46" spans="1:14" ht="18.75" x14ac:dyDescent="0.3">
      <c r="A46" s="83" t="s">
        <v>59</v>
      </c>
      <c r="B46" s="84"/>
      <c r="C46" s="84"/>
      <c r="D46" s="84"/>
      <c r="E46" s="85">
        <f>SUM(E15:E45)</f>
        <v>24</v>
      </c>
      <c r="F46" s="86"/>
      <c r="G46" s="86"/>
      <c r="H46" s="138">
        <f>SUM(H15:H45)+H58</f>
        <v>-71.600000000000009</v>
      </c>
      <c r="I46" s="138">
        <f>SUM(I15:I45)+I58</f>
        <v>7.8800000000000061</v>
      </c>
      <c r="J46" s="74"/>
      <c r="K46" s="103">
        <f>SUM(K15:K45)</f>
        <v>-57.330000000000005</v>
      </c>
      <c r="L46" s="74"/>
      <c r="M46" s="74"/>
      <c r="N46" s="74"/>
    </row>
    <row r="47" spans="1:14" ht="15.75" x14ac:dyDescent="0.25">
      <c r="A47" s="84"/>
      <c r="B47" s="84"/>
      <c r="C47" s="84"/>
      <c r="D47" s="84"/>
      <c r="E47" s="186"/>
      <c r="F47" s="86"/>
      <c r="G47" s="74"/>
      <c r="H47" s="125"/>
      <c r="I47" s="126"/>
      <c r="J47" s="74"/>
      <c r="K47" s="84"/>
      <c r="L47" s="88"/>
      <c r="M47" s="74"/>
      <c r="N47" s="74"/>
    </row>
    <row r="48" spans="1:14" ht="15.75" x14ac:dyDescent="0.25">
      <c r="A48" s="74"/>
      <c r="B48" s="74"/>
      <c r="C48" s="74"/>
      <c r="D48" s="74"/>
      <c r="E48" s="104"/>
      <c r="F48" s="84"/>
      <c r="G48" s="84"/>
      <c r="H48" s="89">
        <v>34.4</v>
      </c>
      <c r="I48" s="105">
        <v>7.04</v>
      </c>
      <c r="J48" s="74"/>
      <c r="K48" s="74"/>
      <c r="L48" s="84">
        <f>SUM(L15:L47)</f>
        <v>0</v>
      </c>
      <c r="M48" s="84">
        <v>75</v>
      </c>
      <c r="N48" s="90">
        <f>+L48*M48</f>
        <v>0</v>
      </c>
    </row>
    <row r="50" spans="1:11" x14ac:dyDescent="0.25">
      <c r="A50" s="236" t="s">
        <v>105</v>
      </c>
      <c r="B50" s="236"/>
      <c r="C50" s="236"/>
      <c r="D50" s="236"/>
      <c r="E50" s="236"/>
      <c r="F50" s="236"/>
      <c r="G50" s="39"/>
      <c r="H50" s="39"/>
      <c r="I50" s="39"/>
      <c r="J50" s="44"/>
    </row>
    <row r="51" spans="1:11" ht="15.75" x14ac:dyDescent="0.25">
      <c r="A51" s="76" t="s">
        <v>37</v>
      </c>
      <c r="B51" s="77">
        <v>8.2899999999999991</v>
      </c>
      <c r="C51" s="77">
        <v>19.23</v>
      </c>
      <c r="D51" s="78">
        <v>8</v>
      </c>
      <c r="E51" s="78">
        <v>1</v>
      </c>
      <c r="F51" s="71">
        <f t="shared" ref="F51:F55" si="5">IF(B51&gt;12,(24-B51)+C51,+C51-B51)</f>
        <v>10.940000000000001</v>
      </c>
      <c r="G51" s="15">
        <f t="shared" ref="G51:G55" si="6">+F51-D51-E51</f>
        <v>1.9400000000000013</v>
      </c>
      <c r="H51" s="71">
        <f t="shared" ref="H51:H55" si="7">IF(G51&lt;=2,G51,2)</f>
        <v>1.9400000000000013</v>
      </c>
      <c r="I51" s="15">
        <f t="shared" ref="I51:I55" si="8">G51-H51</f>
        <v>0</v>
      </c>
      <c r="J51" s="201"/>
      <c r="K51" s="80">
        <f t="shared" ref="K51:K55" si="9">+J51-C51</f>
        <v>-19.23</v>
      </c>
    </row>
    <row r="52" spans="1:11" ht="15.75" x14ac:dyDescent="0.25">
      <c r="A52" s="76" t="s">
        <v>74</v>
      </c>
      <c r="B52" s="77">
        <v>7.47</v>
      </c>
      <c r="C52" s="77">
        <v>19.170000000000002</v>
      </c>
      <c r="D52" s="78">
        <v>8</v>
      </c>
      <c r="E52" s="78">
        <v>1</v>
      </c>
      <c r="F52" s="71">
        <f t="shared" si="5"/>
        <v>11.700000000000003</v>
      </c>
      <c r="G52" s="15">
        <f t="shared" si="6"/>
        <v>2.7000000000000028</v>
      </c>
      <c r="H52" s="71">
        <f t="shared" si="7"/>
        <v>2</v>
      </c>
      <c r="I52" s="15">
        <f t="shared" si="8"/>
        <v>0.70000000000000284</v>
      </c>
      <c r="J52" s="201"/>
      <c r="K52" s="80">
        <f t="shared" si="9"/>
        <v>-19.170000000000002</v>
      </c>
    </row>
    <row r="53" spans="1:11" ht="15.75" x14ac:dyDescent="0.25">
      <c r="A53" s="76" t="s">
        <v>53</v>
      </c>
      <c r="B53" s="77">
        <v>7.45</v>
      </c>
      <c r="C53" s="206"/>
      <c r="D53" s="78">
        <v>8</v>
      </c>
      <c r="E53" s="78">
        <v>1</v>
      </c>
      <c r="F53" s="71">
        <f t="shared" si="5"/>
        <v>-7.45</v>
      </c>
      <c r="G53" s="15">
        <f t="shared" si="6"/>
        <v>-16.45</v>
      </c>
      <c r="H53" s="71">
        <f t="shared" si="7"/>
        <v>-16.45</v>
      </c>
      <c r="I53" s="15">
        <f t="shared" si="8"/>
        <v>0</v>
      </c>
      <c r="J53" s="201"/>
      <c r="K53" s="80">
        <f t="shared" si="9"/>
        <v>0</v>
      </c>
    </row>
    <row r="54" spans="1:11" ht="15.75" x14ac:dyDescent="0.25">
      <c r="A54" s="76" t="s">
        <v>54</v>
      </c>
      <c r="B54" s="77">
        <v>8.31</v>
      </c>
      <c r="C54" s="77">
        <v>18.09</v>
      </c>
      <c r="D54" s="78">
        <v>8</v>
      </c>
      <c r="E54" s="78">
        <v>1</v>
      </c>
      <c r="F54" s="71">
        <f t="shared" si="5"/>
        <v>9.7799999999999994</v>
      </c>
      <c r="G54" s="15">
        <f t="shared" si="6"/>
        <v>0.77999999999999936</v>
      </c>
      <c r="H54" s="71">
        <f t="shared" si="7"/>
        <v>0.77999999999999936</v>
      </c>
      <c r="I54" s="15">
        <f t="shared" si="8"/>
        <v>0</v>
      </c>
      <c r="J54" s="201"/>
      <c r="K54" s="80">
        <f t="shared" si="9"/>
        <v>-18.09</v>
      </c>
    </row>
    <row r="55" spans="1:11" ht="15.75" x14ac:dyDescent="0.25">
      <c r="A55" s="76" t="s">
        <v>64</v>
      </c>
      <c r="B55" s="77">
        <v>18.07</v>
      </c>
      <c r="C55" s="77">
        <v>8.3800000000000008</v>
      </c>
      <c r="D55" s="78">
        <v>8</v>
      </c>
      <c r="E55" s="78">
        <v>1</v>
      </c>
      <c r="F55" s="71">
        <f t="shared" si="5"/>
        <v>14.31</v>
      </c>
      <c r="G55" s="15">
        <f t="shared" si="6"/>
        <v>5.3100000000000005</v>
      </c>
      <c r="H55" s="71">
        <f t="shared" si="7"/>
        <v>2</v>
      </c>
      <c r="I55" s="15">
        <f t="shared" si="8"/>
        <v>3.3100000000000005</v>
      </c>
      <c r="J55" s="201"/>
      <c r="K55" s="80">
        <f t="shared" si="9"/>
        <v>-8.3800000000000008</v>
      </c>
    </row>
    <row r="56" spans="1:11" x14ac:dyDescent="0.25">
      <c r="H56" s="11">
        <f>SUM(H51:H55)</f>
        <v>-9.7299999999999986</v>
      </c>
      <c r="I56" s="11">
        <f>SUM(I51:I55)</f>
        <v>4.0100000000000033</v>
      </c>
      <c r="J56" s="52"/>
    </row>
    <row r="57" spans="1:11" x14ac:dyDescent="0.25">
      <c r="G57" s="202" t="s">
        <v>105</v>
      </c>
      <c r="H57" s="2"/>
      <c r="I57" s="2"/>
      <c r="J57" s="6"/>
    </row>
    <row r="58" spans="1:11" x14ac:dyDescent="0.25">
      <c r="G58" s="190" t="s">
        <v>58</v>
      </c>
      <c r="H58" s="53">
        <f>+H56-H57</f>
        <v>-9.7299999999999986</v>
      </c>
      <c r="I58" s="53">
        <f>+I56-I57</f>
        <v>4.0100000000000033</v>
      </c>
    </row>
  </sheetData>
  <mergeCells count="5">
    <mergeCell ref="A9:I9"/>
    <mergeCell ref="A11:I11"/>
    <mergeCell ref="A12:I12"/>
    <mergeCell ref="A50:F50"/>
    <mergeCell ref="B24:I25"/>
  </mergeCells>
  <hyperlinks>
    <hyperlink ref="A7" r:id="rId1" display="mailto:tpaquita_elalto@hotmail.com"/>
  </hyperlinks>
  <pageMargins left="0.7" right="0.7" top="0.75" bottom="0.75" header="0.3" footer="0.3"/>
  <pageSetup orientation="portrait" horizontalDpi="0" verticalDpi="0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58"/>
  <sheetViews>
    <sheetView topLeftCell="A22" workbookViewId="0">
      <selection activeCell="C54" sqref="C54"/>
    </sheetView>
  </sheetViews>
  <sheetFormatPr baseColWidth="10" defaultRowHeight="15" x14ac:dyDescent="0.25"/>
  <cols>
    <col min="1" max="1" width="7.7109375" customWidth="1"/>
    <col min="6" max="6" width="12" customWidth="1"/>
  </cols>
  <sheetData>
    <row r="5" spans="1:14" x14ac:dyDescent="0.25">
      <c r="A5" s="4" t="s">
        <v>12</v>
      </c>
    </row>
    <row r="6" spans="1:14" x14ac:dyDescent="0.25">
      <c r="A6" s="4" t="s">
        <v>13</v>
      </c>
    </row>
    <row r="7" spans="1:14" x14ac:dyDescent="0.25">
      <c r="A7" s="5" t="s">
        <v>14</v>
      </c>
    </row>
    <row r="9" spans="1:14" ht="18.75" x14ac:dyDescent="0.25">
      <c r="A9" s="221" t="s">
        <v>103</v>
      </c>
      <c r="B9" s="221"/>
      <c r="C9" s="221"/>
      <c r="D9" s="221"/>
      <c r="E9" s="221"/>
      <c r="F9" s="221"/>
      <c r="G9" s="221"/>
      <c r="H9" s="221"/>
      <c r="I9" s="221"/>
    </row>
    <row r="10" spans="1:14" x14ac:dyDescent="0.25">
      <c r="A10" s="6"/>
      <c r="B10" s="6"/>
      <c r="C10" s="6"/>
      <c r="D10" s="6"/>
      <c r="E10" s="6"/>
      <c r="F10" s="6"/>
      <c r="G10" s="6"/>
      <c r="H10" s="6"/>
      <c r="I10" s="6"/>
    </row>
    <row r="11" spans="1:14" ht="18.75" x14ac:dyDescent="0.3">
      <c r="A11" s="222" t="s">
        <v>108</v>
      </c>
      <c r="B11" s="222"/>
      <c r="C11" s="222"/>
      <c r="D11" s="222"/>
      <c r="E11" s="222"/>
      <c r="F11" s="222"/>
      <c r="G11" s="222"/>
      <c r="H11" s="222"/>
      <c r="I11" s="222"/>
    </row>
    <row r="12" spans="1:14" ht="15.75" x14ac:dyDescent="0.25">
      <c r="A12" s="223" t="s">
        <v>109</v>
      </c>
      <c r="B12" s="223"/>
      <c r="C12" s="223"/>
      <c r="D12" s="223"/>
      <c r="E12" s="223"/>
      <c r="F12" s="223"/>
      <c r="G12" s="223"/>
      <c r="H12" s="223"/>
      <c r="I12" s="223"/>
    </row>
    <row r="14" spans="1:14" ht="47.25" x14ac:dyDescent="0.25">
      <c r="A14" s="72" t="s">
        <v>4</v>
      </c>
      <c r="B14" s="73" t="s">
        <v>5</v>
      </c>
      <c r="C14" s="73" t="s">
        <v>6</v>
      </c>
      <c r="D14" s="73" t="s">
        <v>7</v>
      </c>
      <c r="E14" s="73" t="s">
        <v>8</v>
      </c>
      <c r="F14" s="73" t="s">
        <v>38</v>
      </c>
      <c r="G14" s="73" t="s">
        <v>9</v>
      </c>
      <c r="H14" s="73" t="s">
        <v>10</v>
      </c>
      <c r="I14" s="73" t="s">
        <v>11</v>
      </c>
      <c r="J14" s="74"/>
      <c r="K14" s="74"/>
      <c r="L14" s="75" t="s">
        <v>57</v>
      </c>
      <c r="M14" s="74"/>
      <c r="N14" s="74"/>
    </row>
    <row r="15" spans="1:14" ht="16.5" customHeight="1" x14ac:dyDescent="0.25">
      <c r="A15" s="76" t="s">
        <v>75</v>
      </c>
      <c r="B15" s="79">
        <v>19.11</v>
      </c>
      <c r="C15" s="79">
        <v>7.25</v>
      </c>
      <c r="D15" s="78">
        <v>8</v>
      </c>
      <c r="E15" s="78">
        <v>1</v>
      </c>
      <c r="F15" s="71">
        <f t="shared" ref="F15:F21" si="0">IF(B15&gt;12,(24-B15)+C15,+C15-B15)</f>
        <v>12.14</v>
      </c>
      <c r="G15" s="15">
        <f t="shared" ref="G15:G21" si="1">+F15-D15-E15</f>
        <v>3.1400000000000006</v>
      </c>
      <c r="H15" s="71">
        <f t="shared" ref="H15:H21" si="2">IF(G15&lt;=2,G15,2)</f>
        <v>2</v>
      </c>
      <c r="I15" s="15">
        <f t="shared" ref="I15:I21" si="3">G15-H15</f>
        <v>1.1400000000000006</v>
      </c>
      <c r="J15" s="200">
        <v>7.25</v>
      </c>
      <c r="K15" s="80">
        <f t="shared" ref="K15:K45" si="4">+J15-C15</f>
        <v>0</v>
      </c>
      <c r="L15" s="74"/>
      <c r="M15" s="74"/>
      <c r="N15" s="74"/>
    </row>
    <row r="16" spans="1:14" ht="16.5" customHeight="1" x14ac:dyDescent="0.25">
      <c r="A16" s="76" t="s">
        <v>76</v>
      </c>
      <c r="B16" s="79" t="s">
        <v>107</v>
      </c>
      <c r="C16" s="79"/>
      <c r="D16" s="78"/>
      <c r="E16" s="78"/>
      <c r="F16" s="71"/>
      <c r="G16" s="15"/>
      <c r="H16" s="71"/>
      <c r="I16" s="15"/>
      <c r="J16" s="200"/>
      <c r="K16" s="80">
        <f t="shared" si="4"/>
        <v>0</v>
      </c>
      <c r="L16" s="74"/>
      <c r="M16" s="74"/>
      <c r="N16" s="74"/>
    </row>
    <row r="17" spans="1:14" ht="16.5" customHeight="1" x14ac:dyDescent="0.25">
      <c r="A17" s="76" t="s">
        <v>77</v>
      </c>
      <c r="B17" s="79">
        <v>7.36</v>
      </c>
      <c r="C17" s="79">
        <v>18.329999999999998</v>
      </c>
      <c r="D17" s="78">
        <v>8</v>
      </c>
      <c r="E17" s="78">
        <v>1</v>
      </c>
      <c r="F17" s="71">
        <f t="shared" si="0"/>
        <v>10.969999999999999</v>
      </c>
      <c r="G17" s="15">
        <f t="shared" si="1"/>
        <v>1.9699999999999989</v>
      </c>
      <c r="H17" s="71">
        <f t="shared" si="2"/>
        <v>1.9699999999999989</v>
      </c>
      <c r="I17" s="15">
        <f t="shared" si="3"/>
        <v>0</v>
      </c>
      <c r="J17" s="200">
        <v>18.329999999999998</v>
      </c>
      <c r="K17" s="80">
        <f t="shared" si="4"/>
        <v>0</v>
      </c>
      <c r="L17" s="102"/>
      <c r="M17" s="102"/>
      <c r="N17" s="102"/>
    </row>
    <row r="18" spans="1:14" ht="16.5" customHeight="1" x14ac:dyDescent="0.25">
      <c r="A18" s="76" t="s">
        <v>78</v>
      </c>
      <c r="B18" s="79">
        <v>7.36</v>
      </c>
      <c r="C18" s="79">
        <v>19.37</v>
      </c>
      <c r="D18" s="78">
        <v>8</v>
      </c>
      <c r="E18" s="78">
        <v>1</v>
      </c>
      <c r="F18" s="71">
        <f t="shared" si="0"/>
        <v>12.010000000000002</v>
      </c>
      <c r="G18" s="15">
        <f t="shared" si="1"/>
        <v>3.0100000000000016</v>
      </c>
      <c r="H18" s="71">
        <f t="shared" si="2"/>
        <v>2</v>
      </c>
      <c r="I18" s="15">
        <f t="shared" si="3"/>
        <v>1.0100000000000016</v>
      </c>
      <c r="J18" s="200">
        <v>19.329999999999998</v>
      </c>
      <c r="K18" s="80">
        <f t="shared" si="4"/>
        <v>-4.00000000000027E-2</v>
      </c>
      <c r="L18" s="74"/>
      <c r="M18" s="74"/>
      <c r="N18" s="74"/>
    </row>
    <row r="19" spans="1:14" ht="16.5" customHeight="1" x14ac:dyDescent="0.25">
      <c r="A19" s="76" t="s">
        <v>79</v>
      </c>
      <c r="B19" s="212"/>
      <c r="C19" s="212"/>
      <c r="D19" s="217"/>
      <c r="E19" s="217"/>
      <c r="F19" s="215"/>
      <c r="G19" s="213"/>
      <c r="H19" s="215"/>
      <c r="I19" s="213"/>
      <c r="J19" s="218"/>
      <c r="K19" s="80">
        <f t="shared" si="4"/>
        <v>0</v>
      </c>
      <c r="L19" s="74"/>
      <c r="M19" s="74"/>
      <c r="N19" s="74"/>
    </row>
    <row r="20" spans="1:14" ht="16.5" customHeight="1" x14ac:dyDescent="0.25">
      <c r="A20" s="76" t="s">
        <v>80</v>
      </c>
      <c r="B20" s="79">
        <v>19.329999999999998</v>
      </c>
      <c r="C20" s="79">
        <v>7.26</v>
      </c>
      <c r="D20" s="78">
        <v>8</v>
      </c>
      <c r="E20" s="78">
        <v>1</v>
      </c>
      <c r="F20" s="71">
        <f t="shared" si="0"/>
        <v>11.930000000000001</v>
      </c>
      <c r="G20" s="15">
        <f t="shared" si="1"/>
        <v>2.9300000000000015</v>
      </c>
      <c r="H20" s="71">
        <f t="shared" si="2"/>
        <v>2</v>
      </c>
      <c r="I20" s="15">
        <f t="shared" si="3"/>
        <v>0.93000000000000149</v>
      </c>
      <c r="J20" s="208"/>
      <c r="K20" s="80">
        <f t="shared" si="4"/>
        <v>-7.26</v>
      </c>
      <c r="L20" s="74"/>
      <c r="M20" s="74"/>
      <c r="N20" s="74"/>
    </row>
    <row r="21" spans="1:14" ht="16.5" customHeight="1" x14ac:dyDescent="0.25">
      <c r="A21" s="76" t="s">
        <v>81</v>
      </c>
      <c r="B21" s="79">
        <v>19.29</v>
      </c>
      <c r="C21" s="79">
        <v>8.25</v>
      </c>
      <c r="D21" s="78">
        <v>8</v>
      </c>
      <c r="E21" s="78">
        <v>1</v>
      </c>
      <c r="F21" s="71">
        <f t="shared" si="0"/>
        <v>12.96</v>
      </c>
      <c r="G21" s="15">
        <f t="shared" si="1"/>
        <v>3.9600000000000009</v>
      </c>
      <c r="H21" s="71">
        <f t="shared" si="2"/>
        <v>2</v>
      </c>
      <c r="I21" s="15">
        <f t="shared" si="3"/>
        <v>1.9600000000000009</v>
      </c>
      <c r="J21" s="200">
        <v>8.25</v>
      </c>
      <c r="K21" s="80">
        <f t="shared" si="4"/>
        <v>0</v>
      </c>
      <c r="L21" s="74"/>
      <c r="M21" s="74"/>
      <c r="N21" s="74"/>
    </row>
    <row r="22" spans="1:14" ht="16.5" customHeight="1" x14ac:dyDescent="0.25">
      <c r="A22" s="76" t="s">
        <v>82</v>
      </c>
      <c r="B22" s="79">
        <v>19.28</v>
      </c>
      <c r="C22" s="79">
        <v>7.11</v>
      </c>
      <c r="D22" s="78">
        <v>8</v>
      </c>
      <c r="E22" s="78">
        <v>1</v>
      </c>
      <c r="F22" s="71">
        <f t="shared" ref="F22:F45" si="5">IF(B22&gt;12,(24-B22)+C22,+C22-B22)</f>
        <v>11.829999999999998</v>
      </c>
      <c r="G22" s="71">
        <f t="shared" ref="G22:G45" si="6">+F22-D22-E22</f>
        <v>2.8299999999999983</v>
      </c>
      <c r="H22" s="71">
        <f t="shared" ref="H22:H45" si="7">IF(G22&lt;=2,G22,2)</f>
        <v>2</v>
      </c>
      <c r="I22" s="15">
        <f t="shared" ref="I22:I45" si="8">G22-H22</f>
        <v>0.82999999999999829</v>
      </c>
      <c r="J22" s="200">
        <v>7.11</v>
      </c>
      <c r="K22" s="80">
        <f t="shared" si="4"/>
        <v>0</v>
      </c>
      <c r="L22" s="74"/>
      <c r="M22" s="74"/>
      <c r="N22" s="74"/>
    </row>
    <row r="23" spans="1:14" ht="16.5" customHeight="1" x14ac:dyDescent="0.25">
      <c r="A23" s="76" t="s">
        <v>83</v>
      </c>
      <c r="B23" s="79" t="s">
        <v>107</v>
      </c>
      <c r="C23" s="79"/>
      <c r="D23" s="78"/>
      <c r="E23" s="78"/>
      <c r="F23" s="71"/>
      <c r="G23" s="15"/>
      <c r="H23" s="71"/>
      <c r="I23" s="15"/>
      <c r="J23" s="200"/>
      <c r="K23" s="80">
        <f t="shared" si="4"/>
        <v>0</v>
      </c>
      <c r="L23" s="74"/>
      <c r="M23" s="74"/>
      <c r="N23" s="74"/>
    </row>
    <row r="24" spans="1:14" ht="16.5" customHeight="1" x14ac:dyDescent="0.25">
      <c r="A24" s="76" t="s">
        <v>20</v>
      </c>
      <c r="B24" s="79">
        <v>8.15</v>
      </c>
      <c r="C24" s="79">
        <v>18.579999999999998</v>
      </c>
      <c r="D24" s="78">
        <v>8</v>
      </c>
      <c r="E24" s="78">
        <v>1</v>
      </c>
      <c r="F24" s="71">
        <f t="shared" si="5"/>
        <v>10.429999999999998</v>
      </c>
      <c r="G24" s="15">
        <f t="shared" si="6"/>
        <v>1.4299999999999979</v>
      </c>
      <c r="H24" s="71">
        <f t="shared" si="7"/>
        <v>1.4299999999999979</v>
      </c>
      <c r="I24" s="15">
        <f t="shared" si="8"/>
        <v>0</v>
      </c>
      <c r="J24" s="200">
        <v>18.55</v>
      </c>
      <c r="K24" s="80">
        <f t="shared" si="4"/>
        <v>-2.9999999999997584E-2</v>
      </c>
      <c r="L24" s="74"/>
      <c r="M24" s="74"/>
      <c r="N24" s="74"/>
    </row>
    <row r="25" spans="1:14" ht="16.5" customHeight="1" x14ac:dyDescent="0.25">
      <c r="A25" s="76" t="s">
        <v>21</v>
      </c>
      <c r="B25" s="79">
        <v>8.19</v>
      </c>
      <c r="C25" s="79">
        <v>18.54</v>
      </c>
      <c r="D25" s="78">
        <v>8</v>
      </c>
      <c r="E25" s="78">
        <v>1</v>
      </c>
      <c r="F25" s="71">
        <f t="shared" si="5"/>
        <v>10.35</v>
      </c>
      <c r="G25" s="15">
        <f t="shared" si="6"/>
        <v>1.3499999999999996</v>
      </c>
      <c r="H25" s="71">
        <f t="shared" si="7"/>
        <v>1.3499999999999996</v>
      </c>
      <c r="I25" s="15">
        <f t="shared" si="8"/>
        <v>0</v>
      </c>
      <c r="J25" s="200">
        <v>18.54</v>
      </c>
      <c r="K25" s="80">
        <f t="shared" si="4"/>
        <v>0</v>
      </c>
      <c r="L25" s="74"/>
      <c r="M25" s="74"/>
      <c r="N25" s="74"/>
    </row>
    <row r="26" spans="1:14" ht="16.5" customHeight="1" x14ac:dyDescent="0.25">
      <c r="A26" s="76" t="s">
        <v>22</v>
      </c>
      <c r="B26" s="79">
        <v>8.26</v>
      </c>
      <c r="C26" s="79">
        <v>18.52</v>
      </c>
      <c r="D26" s="78">
        <v>8</v>
      </c>
      <c r="E26" s="78">
        <v>1</v>
      </c>
      <c r="F26" s="71">
        <f t="shared" si="5"/>
        <v>10.26</v>
      </c>
      <c r="G26" s="71">
        <f t="shared" si="6"/>
        <v>1.2599999999999998</v>
      </c>
      <c r="H26" s="71">
        <f t="shared" si="7"/>
        <v>1.2599999999999998</v>
      </c>
      <c r="I26" s="15">
        <f t="shared" si="8"/>
        <v>0</v>
      </c>
      <c r="J26" s="200">
        <v>18.52</v>
      </c>
      <c r="K26" s="80">
        <f t="shared" si="4"/>
        <v>0</v>
      </c>
      <c r="L26" s="74"/>
      <c r="M26" s="74"/>
      <c r="N26" s="74"/>
    </row>
    <row r="27" spans="1:14" ht="16.5" customHeight="1" x14ac:dyDescent="0.25">
      <c r="A27" s="76" t="s">
        <v>23</v>
      </c>
      <c r="B27" s="79">
        <v>19.14</v>
      </c>
      <c r="C27" s="79">
        <v>7.29</v>
      </c>
      <c r="D27" s="78">
        <v>8</v>
      </c>
      <c r="E27" s="78">
        <v>1</v>
      </c>
      <c r="F27" s="71">
        <f t="shared" si="5"/>
        <v>12.149999999999999</v>
      </c>
      <c r="G27" s="71">
        <f t="shared" si="6"/>
        <v>3.1499999999999986</v>
      </c>
      <c r="H27" s="71">
        <f t="shared" si="7"/>
        <v>2</v>
      </c>
      <c r="I27" s="15">
        <f t="shared" si="8"/>
        <v>1.1499999999999986</v>
      </c>
      <c r="J27" s="200">
        <v>7.29</v>
      </c>
      <c r="K27" s="80">
        <f t="shared" si="4"/>
        <v>0</v>
      </c>
      <c r="L27" s="74"/>
      <c r="M27" s="74"/>
      <c r="N27" s="74"/>
    </row>
    <row r="28" spans="1:14" ht="16.5" customHeight="1" x14ac:dyDescent="0.25">
      <c r="A28" s="76" t="s">
        <v>24</v>
      </c>
      <c r="B28" s="79">
        <v>19.21</v>
      </c>
      <c r="C28" s="79">
        <v>7.15</v>
      </c>
      <c r="D28" s="78">
        <v>8</v>
      </c>
      <c r="E28" s="78">
        <v>1</v>
      </c>
      <c r="F28" s="71">
        <f t="shared" si="5"/>
        <v>11.94</v>
      </c>
      <c r="G28" s="71">
        <f t="shared" si="6"/>
        <v>2.9399999999999995</v>
      </c>
      <c r="H28" s="71">
        <f t="shared" si="7"/>
        <v>2</v>
      </c>
      <c r="I28" s="15">
        <f t="shared" si="8"/>
        <v>0.9399999999999995</v>
      </c>
      <c r="J28" s="200">
        <v>7.15</v>
      </c>
      <c r="K28" s="80">
        <f t="shared" si="4"/>
        <v>0</v>
      </c>
      <c r="L28" s="74"/>
      <c r="M28" s="74"/>
      <c r="N28" s="74"/>
    </row>
    <row r="29" spans="1:14" ht="16.5" customHeight="1" x14ac:dyDescent="0.25">
      <c r="A29" s="76" t="s">
        <v>25</v>
      </c>
      <c r="B29" s="79">
        <v>19.2</v>
      </c>
      <c r="C29" s="79">
        <v>7.35</v>
      </c>
      <c r="D29" s="78">
        <v>8</v>
      </c>
      <c r="E29" s="78">
        <v>1</v>
      </c>
      <c r="F29" s="71">
        <f t="shared" si="5"/>
        <v>12.15</v>
      </c>
      <c r="G29" s="71">
        <f t="shared" si="6"/>
        <v>3.1500000000000004</v>
      </c>
      <c r="H29" s="71">
        <f t="shared" si="7"/>
        <v>2</v>
      </c>
      <c r="I29" s="15">
        <f t="shared" si="8"/>
        <v>1.1500000000000004</v>
      </c>
      <c r="J29" s="201">
        <v>7.35</v>
      </c>
      <c r="K29" s="80">
        <f t="shared" si="4"/>
        <v>0</v>
      </c>
      <c r="L29" s="74"/>
      <c r="M29" s="74"/>
      <c r="N29" s="74"/>
    </row>
    <row r="30" spans="1:14" ht="16.5" customHeight="1" x14ac:dyDescent="0.25">
      <c r="A30" s="76" t="s">
        <v>26</v>
      </c>
      <c r="B30" s="79" t="s">
        <v>107</v>
      </c>
      <c r="C30" s="79"/>
      <c r="D30" s="78"/>
      <c r="E30" s="78"/>
      <c r="F30" s="71"/>
      <c r="G30" s="71"/>
      <c r="H30" s="71"/>
      <c r="I30" s="15"/>
      <c r="J30" s="201"/>
      <c r="K30" s="80">
        <f t="shared" si="4"/>
        <v>0</v>
      </c>
      <c r="L30" s="74"/>
      <c r="M30" s="74"/>
      <c r="N30" s="74"/>
    </row>
    <row r="31" spans="1:14" ht="16.5" customHeight="1" x14ac:dyDescent="0.25">
      <c r="A31" s="76" t="s">
        <v>27</v>
      </c>
      <c r="B31" s="79">
        <v>8.1999999999999993</v>
      </c>
      <c r="C31" s="79">
        <v>18.02</v>
      </c>
      <c r="D31" s="78">
        <v>8</v>
      </c>
      <c r="E31" s="78">
        <v>1</v>
      </c>
      <c r="F31" s="71">
        <f t="shared" si="5"/>
        <v>9.82</v>
      </c>
      <c r="G31" s="71">
        <f t="shared" si="6"/>
        <v>0.82000000000000028</v>
      </c>
      <c r="H31" s="71">
        <f t="shared" si="7"/>
        <v>0.82000000000000028</v>
      </c>
      <c r="I31" s="15">
        <f t="shared" si="8"/>
        <v>0</v>
      </c>
      <c r="J31" s="201">
        <v>18.02</v>
      </c>
      <c r="K31" s="80">
        <f t="shared" si="4"/>
        <v>0</v>
      </c>
      <c r="L31" s="74"/>
      <c r="M31" s="74"/>
      <c r="N31" s="74"/>
    </row>
    <row r="32" spans="1:14" ht="16.5" customHeight="1" x14ac:dyDescent="0.25">
      <c r="A32" s="76" t="s">
        <v>28</v>
      </c>
      <c r="B32" s="79">
        <v>7.35</v>
      </c>
      <c r="C32" s="79">
        <v>20.420000000000002</v>
      </c>
      <c r="D32" s="78">
        <v>8</v>
      </c>
      <c r="E32" s="78">
        <v>1</v>
      </c>
      <c r="F32" s="71">
        <f t="shared" si="5"/>
        <v>13.070000000000002</v>
      </c>
      <c r="G32" s="15">
        <f t="shared" si="6"/>
        <v>4.0700000000000021</v>
      </c>
      <c r="H32" s="71">
        <f t="shared" si="7"/>
        <v>2</v>
      </c>
      <c r="I32" s="15">
        <f t="shared" si="8"/>
        <v>2.0700000000000021</v>
      </c>
      <c r="J32" s="201">
        <v>20.420000000000002</v>
      </c>
      <c r="K32" s="80">
        <f t="shared" si="4"/>
        <v>0</v>
      </c>
      <c r="L32" s="74"/>
      <c r="M32" s="74"/>
      <c r="N32" s="74"/>
    </row>
    <row r="33" spans="1:14" ht="16.5" customHeight="1" x14ac:dyDescent="0.25">
      <c r="A33" s="76" t="s">
        <v>29</v>
      </c>
      <c r="B33" s="79">
        <v>8.43</v>
      </c>
      <c r="C33" s="79">
        <v>18.329999999999998</v>
      </c>
      <c r="D33" s="78">
        <v>8</v>
      </c>
      <c r="E33" s="78">
        <v>1</v>
      </c>
      <c r="F33" s="71">
        <f t="shared" si="5"/>
        <v>9.8999999999999986</v>
      </c>
      <c r="G33" s="15">
        <f t="shared" si="6"/>
        <v>0.89999999999999858</v>
      </c>
      <c r="H33" s="71">
        <f t="shared" si="7"/>
        <v>0.89999999999999858</v>
      </c>
      <c r="I33" s="15">
        <f t="shared" si="8"/>
        <v>0</v>
      </c>
      <c r="J33" s="201">
        <v>18.329999999999998</v>
      </c>
      <c r="K33" s="80">
        <f t="shared" si="4"/>
        <v>0</v>
      </c>
      <c r="L33" s="74"/>
      <c r="M33" s="74"/>
      <c r="N33" s="74"/>
    </row>
    <row r="34" spans="1:14" ht="16.5" customHeight="1" x14ac:dyDescent="0.25">
      <c r="A34" s="76" t="s">
        <v>30</v>
      </c>
      <c r="B34" s="79">
        <v>8.31</v>
      </c>
      <c r="C34" s="79">
        <v>18.190000000000001</v>
      </c>
      <c r="D34" s="78">
        <v>8</v>
      </c>
      <c r="E34" s="78">
        <v>1</v>
      </c>
      <c r="F34" s="71">
        <f t="shared" si="5"/>
        <v>9.8800000000000008</v>
      </c>
      <c r="G34" s="15">
        <f t="shared" si="6"/>
        <v>0.88000000000000078</v>
      </c>
      <c r="H34" s="71">
        <f t="shared" si="7"/>
        <v>0.88000000000000078</v>
      </c>
      <c r="I34" s="15">
        <f t="shared" si="8"/>
        <v>0</v>
      </c>
      <c r="J34" s="201">
        <v>18.190000000000001</v>
      </c>
      <c r="K34" s="80">
        <f t="shared" si="4"/>
        <v>0</v>
      </c>
      <c r="L34" s="74"/>
      <c r="M34" s="74"/>
      <c r="N34" s="74"/>
    </row>
    <row r="35" spans="1:14" ht="16.5" customHeight="1" x14ac:dyDescent="0.25">
      <c r="A35" s="76" t="s">
        <v>31</v>
      </c>
      <c r="B35" s="79">
        <v>19.100000000000001</v>
      </c>
      <c r="C35" s="79">
        <v>7.19</v>
      </c>
      <c r="D35" s="78">
        <v>8</v>
      </c>
      <c r="E35" s="78">
        <v>1</v>
      </c>
      <c r="F35" s="71">
        <f t="shared" si="5"/>
        <v>12.09</v>
      </c>
      <c r="G35" s="71">
        <f t="shared" si="6"/>
        <v>3.09</v>
      </c>
      <c r="H35" s="71">
        <f t="shared" si="7"/>
        <v>2</v>
      </c>
      <c r="I35" s="15">
        <f t="shared" si="8"/>
        <v>1.0899999999999999</v>
      </c>
      <c r="J35" s="201">
        <v>7.19</v>
      </c>
      <c r="K35" s="80">
        <f t="shared" si="4"/>
        <v>0</v>
      </c>
      <c r="L35" s="74"/>
      <c r="M35" s="74"/>
      <c r="N35" s="74"/>
    </row>
    <row r="36" spans="1:14" ht="16.5" customHeight="1" x14ac:dyDescent="0.25">
      <c r="A36" s="76" t="s">
        <v>32</v>
      </c>
      <c r="B36" s="77">
        <v>19.16</v>
      </c>
      <c r="C36" s="77">
        <v>7.42</v>
      </c>
      <c r="D36" s="78">
        <v>8</v>
      </c>
      <c r="E36" s="78">
        <v>1</v>
      </c>
      <c r="F36" s="71">
        <f t="shared" si="5"/>
        <v>12.26</v>
      </c>
      <c r="G36" s="15">
        <f t="shared" si="6"/>
        <v>3.26</v>
      </c>
      <c r="H36" s="71">
        <f t="shared" si="7"/>
        <v>2</v>
      </c>
      <c r="I36" s="15">
        <f t="shared" si="8"/>
        <v>1.2599999999999998</v>
      </c>
      <c r="J36" s="201"/>
      <c r="K36" s="80">
        <f t="shared" si="4"/>
        <v>-7.42</v>
      </c>
      <c r="L36" s="74"/>
      <c r="M36" s="74"/>
      <c r="N36" s="74"/>
    </row>
    <row r="37" spans="1:14" ht="16.5" customHeight="1" x14ac:dyDescent="0.25">
      <c r="A37" s="76" t="s">
        <v>33</v>
      </c>
      <c r="B37" s="77" t="s">
        <v>107</v>
      </c>
      <c r="C37" s="77"/>
      <c r="D37" s="78"/>
      <c r="E37" s="78"/>
      <c r="F37" s="71"/>
      <c r="G37" s="15"/>
      <c r="H37" s="71"/>
      <c r="I37" s="15"/>
      <c r="J37" s="201"/>
      <c r="K37" s="80">
        <f t="shared" si="4"/>
        <v>0</v>
      </c>
      <c r="L37" s="74"/>
      <c r="M37" s="74"/>
      <c r="N37" s="74"/>
    </row>
    <row r="38" spans="1:14" ht="16.5" customHeight="1" x14ac:dyDescent="0.25">
      <c r="A38" s="76" t="s">
        <v>34</v>
      </c>
      <c r="B38" s="77">
        <v>8.19</v>
      </c>
      <c r="C38" s="77">
        <v>18.54</v>
      </c>
      <c r="D38" s="78">
        <v>8</v>
      </c>
      <c r="E38" s="78">
        <v>1</v>
      </c>
      <c r="F38" s="71">
        <f t="shared" si="5"/>
        <v>10.35</v>
      </c>
      <c r="G38" s="15">
        <f t="shared" si="6"/>
        <v>1.3499999999999996</v>
      </c>
      <c r="H38" s="71">
        <f t="shared" si="7"/>
        <v>1.3499999999999996</v>
      </c>
      <c r="I38" s="15">
        <f t="shared" si="8"/>
        <v>0</v>
      </c>
      <c r="J38" s="201"/>
      <c r="K38" s="80">
        <f t="shared" si="4"/>
        <v>-18.54</v>
      </c>
      <c r="L38" s="74"/>
      <c r="M38" s="74"/>
      <c r="N38" s="74"/>
    </row>
    <row r="39" spans="1:14" ht="16.5" customHeight="1" x14ac:dyDescent="0.25">
      <c r="A39" s="76" t="s">
        <v>35</v>
      </c>
      <c r="B39" s="77">
        <v>7.47</v>
      </c>
      <c r="C39" s="77">
        <v>18.2</v>
      </c>
      <c r="D39" s="78">
        <v>8</v>
      </c>
      <c r="E39" s="78">
        <v>1</v>
      </c>
      <c r="F39" s="71">
        <f t="shared" si="5"/>
        <v>10.73</v>
      </c>
      <c r="G39" s="15">
        <f t="shared" si="6"/>
        <v>1.7300000000000004</v>
      </c>
      <c r="H39" s="71">
        <f t="shared" si="7"/>
        <v>1.7300000000000004</v>
      </c>
      <c r="I39" s="15">
        <f t="shared" si="8"/>
        <v>0</v>
      </c>
      <c r="J39" s="201"/>
      <c r="K39" s="80">
        <f t="shared" si="4"/>
        <v>-18.2</v>
      </c>
      <c r="L39" s="74"/>
      <c r="M39" s="74"/>
      <c r="N39" s="74"/>
    </row>
    <row r="40" spans="1:14" ht="16.5" customHeight="1" x14ac:dyDescent="0.25">
      <c r="A40" s="76" t="s">
        <v>36</v>
      </c>
      <c r="B40" s="77">
        <v>7.4</v>
      </c>
      <c r="C40" s="77"/>
      <c r="D40" s="78">
        <v>8</v>
      </c>
      <c r="E40" s="78">
        <v>1</v>
      </c>
      <c r="F40" s="71">
        <f t="shared" si="5"/>
        <v>-7.4</v>
      </c>
      <c r="G40" s="15">
        <f t="shared" si="6"/>
        <v>-16.399999999999999</v>
      </c>
      <c r="H40" s="71">
        <f t="shared" si="7"/>
        <v>-16.399999999999999</v>
      </c>
      <c r="I40" s="15">
        <f t="shared" si="8"/>
        <v>0</v>
      </c>
      <c r="J40" s="201"/>
      <c r="K40" s="80">
        <f t="shared" si="4"/>
        <v>0</v>
      </c>
      <c r="L40" s="74"/>
      <c r="M40" s="74"/>
      <c r="N40" s="74"/>
    </row>
    <row r="41" spans="1:14" ht="16.5" customHeight="1" x14ac:dyDescent="0.25">
      <c r="A41" s="76" t="s">
        <v>37</v>
      </c>
      <c r="B41" s="77"/>
      <c r="C41" s="77"/>
      <c r="D41" s="78">
        <v>8</v>
      </c>
      <c r="E41" s="78">
        <v>1</v>
      </c>
      <c r="F41" s="71">
        <f t="shared" si="5"/>
        <v>0</v>
      </c>
      <c r="G41" s="15">
        <f t="shared" si="6"/>
        <v>-9</v>
      </c>
      <c r="H41" s="71">
        <f t="shared" si="7"/>
        <v>-9</v>
      </c>
      <c r="I41" s="15">
        <f t="shared" si="8"/>
        <v>0</v>
      </c>
      <c r="J41" s="201"/>
      <c r="K41" s="80">
        <f t="shared" si="4"/>
        <v>0</v>
      </c>
      <c r="L41" s="74"/>
      <c r="M41" s="74"/>
      <c r="N41" s="74"/>
    </row>
    <row r="42" spans="1:14" ht="16.5" customHeight="1" x14ac:dyDescent="0.25">
      <c r="A42" s="76" t="s">
        <v>74</v>
      </c>
      <c r="B42" s="77"/>
      <c r="C42" s="77"/>
      <c r="D42" s="78">
        <v>8</v>
      </c>
      <c r="E42" s="78">
        <v>1</v>
      </c>
      <c r="F42" s="71">
        <f t="shared" si="5"/>
        <v>0</v>
      </c>
      <c r="G42" s="15">
        <f t="shared" si="6"/>
        <v>-9</v>
      </c>
      <c r="H42" s="71">
        <f t="shared" si="7"/>
        <v>-9</v>
      </c>
      <c r="I42" s="15">
        <f t="shared" si="8"/>
        <v>0</v>
      </c>
      <c r="J42" s="201"/>
      <c r="K42" s="80">
        <f t="shared" si="4"/>
        <v>0</v>
      </c>
      <c r="L42" s="102"/>
      <c r="M42" s="102"/>
      <c r="N42" s="102"/>
    </row>
    <row r="43" spans="1:14" ht="16.5" customHeight="1" x14ac:dyDescent="0.25">
      <c r="A43" s="76" t="s">
        <v>53</v>
      </c>
      <c r="B43" s="77"/>
      <c r="C43" s="77"/>
      <c r="D43" s="78">
        <v>8</v>
      </c>
      <c r="E43" s="78">
        <v>1</v>
      </c>
      <c r="F43" s="71">
        <f t="shared" si="5"/>
        <v>0</v>
      </c>
      <c r="G43" s="15">
        <f t="shared" si="6"/>
        <v>-9</v>
      </c>
      <c r="H43" s="71">
        <f t="shared" si="7"/>
        <v>-9</v>
      </c>
      <c r="I43" s="15">
        <f t="shared" si="8"/>
        <v>0</v>
      </c>
      <c r="J43" s="201"/>
      <c r="K43" s="80">
        <f t="shared" si="4"/>
        <v>0</v>
      </c>
      <c r="L43" s="102"/>
      <c r="M43" s="102"/>
      <c r="N43" s="102"/>
    </row>
    <row r="44" spans="1:14" ht="16.5" customHeight="1" x14ac:dyDescent="0.25">
      <c r="A44" s="76" t="s">
        <v>54</v>
      </c>
      <c r="B44" s="77"/>
      <c r="C44" s="77"/>
      <c r="D44" s="78">
        <v>8</v>
      </c>
      <c r="E44" s="78">
        <v>1</v>
      </c>
      <c r="F44" s="71">
        <f t="shared" si="5"/>
        <v>0</v>
      </c>
      <c r="G44" s="15">
        <f t="shared" si="6"/>
        <v>-9</v>
      </c>
      <c r="H44" s="71">
        <f t="shared" si="7"/>
        <v>-9</v>
      </c>
      <c r="I44" s="15">
        <f t="shared" si="8"/>
        <v>0</v>
      </c>
      <c r="J44" s="201"/>
      <c r="K44" s="80">
        <f t="shared" si="4"/>
        <v>0</v>
      </c>
      <c r="L44" s="102"/>
      <c r="M44" s="102"/>
      <c r="N44" s="102"/>
    </row>
    <row r="45" spans="1:14" ht="16.5" customHeight="1" x14ac:dyDescent="0.25">
      <c r="A45" s="76" t="s">
        <v>64</v>
      </c>
      <c r="B45" s="77"/>
      <c r="C45" s="77"/>
      <c r="D45" s="78">
        <v>8</v>
      </c>
      <c r="E45" s="78">
        <v>1</v>
      </c>
      <c r="F45" s="71">
        <f t="shared" si="5"/>
        <v>0</v>
      </c>
      <c r="G45" s="15">
        <f t="shared" si="6"/>
        <v>-9</v>
      </c>
      <c r="H45" s="71">
        <f t="shared" si="7"/>
        <v>-9</v>
      </c>
      <c r="I45" s="15">
        <f t="shared" si="8"/>
        <v>0</v>
      </c>
      <c r="J45" s="201"/>
      <c r="K45" s="80">
        <f t="shared" si="4"/>
        <v>0</v>
      </c>
      <c r="L45" s="102"/>
      <c r="M45" s="102"/>
      <c r="N45" s="102"/>
    </row>
    <row r="46" spans="1:14" ht="18.75" x14ac:dyDescent="0.3">
      <c r="A46" s="83" t="s">
        <v>59</v>
      </c>
      <c r="B46" s="84"/>
      <c r="C46" s="84"/>
      <c r="D46" s="84"/>
      <c r="E46" s="85">
        <f>SUM(E15:E45)</f>
        <v>26</v>
      </c>
      <c r="F46" s="86"/>
      <c r="G46" s="86"/>
      <c r="H46" s="138">
        <f>SUM(H15:H45)+H58</f>
        <v>-19.809999999999995</v>
      </c>
      <c r="I46" s="138">
        <f>SUM(I15:I45)+I58</f>
        <v>15.570000000000002</v>
      </c>
      <c r="J46" s="74"/>
      <c r="K46" s="103">
        <f>SUM(K15:K45)</f>
        <v>-51.489999999999995</v>
      </c>
      <c r="L46" s="74"/>
      <c r="M46" s="74"/>
      <c r="N46" s="74"/>
    </row>
    <row r="47" spans="1:14" ht="15.75" x14ac:dyDescent="0.25">
      <c r="A47" s="84"/>
      <c r="B47" s="84"/>
      <c r="C47" s="84"/>
      <c r="D47" s="84"/>
      <c r="E47" s="203"/>
      <c r="F47" s="86"/>
      <c r="G47" s="74"/>
      <c r="H47" s="125"/>
      <c r="I47" s="126"/>
      <c r="J47" s="74"/>
      <c r="K47" s="84"/>
      <c r="L47" s="88"/>
      <c r="M47" s="74"/>
      <c r="N47" s="74"/>
    </row>
    <row r="48" spans="1:14" ht="15.75" x14ac:dyDescent="0.25">
      <c r="A48" s="74"/>
      <c r="B48" s="74"/>
      <c r="C48" s="74"/>
      <c r="D48" s="74"/>
      <c r="E48" s="104"/>
      <c r="F48" s="84"/>
      <c r="G48" s="84"/>
      <c r="H48" s="89">
        <v>34.4</v>
      </c>
      <c r="I48" s="105">
        <v>7.04</v>
      </c>
      <c r="J48" s="74"/>
      <c r="K48" s="74"/>
      <c r="L48" s="84">
        <f>SUM(L15:L47)</f>
        <v>0</v>
      </c>
      <c r="M48" s="84">
        <v>75</v>
      </c>
      <c r="N48" s="90">
        <f>+L48*M48</f>
        <v>0</v>
      </c>
    </row>
    <row r="50" spans="1:11" x14ac:dyDescent="0.25">
      <c r="A50" s="236" t="s">
        <v>105</v>
      </c>
      <c r="B50" s="236"/>
      <c r="C50" s="236"/>
      <c r="D50" s="236"/>
      <c r="E50" s="236"/>
      <c r="F50" s="236"/>
      <c r="G50" s="39"/>
      <c r="H50" s="39"/>
      <c r="I50" s="39"/>
      <c r="J50" s="44"/>
    </row>
    <row r="51" spans="1:11" ht="15.75" x14ac:dyDescent="0.25">
      <c r="A51" s="76" t="s">
        <v>37</v>
      </c>
      <c r="B51" s="241" t="s">
        <v>114</v>
      </c>
      <c r="C51" s="242"/>
      <c r="D51" s="242"/>
      <c r="E51" s="242"/>
      <c r="F51" s="242"/>
      <c r="G51" s="242"/>
      <c r="H51" s="242"/>
      <c r="I51" s="243"/>
      <c r="J51" s="201"/>
      <c r="K51" s="80">
        <f t="shared" ref="K51:K55" si="9">+J51-C51</f>
        <v>0</v>
      </c>
    </row>
    <row r="52" spans="1:11" ht="15.75" x14ac:dyDescent="0.25">
      <c r="A52" s="76" t="s">
        <v>74</v>
      </c>
      <c r="B52" s="77">
        <v>8.19</v>
      </c>
      <c r="C52" s="77">
        <v>19.190000000000001</v>
      </c>
      <c r="D52" s="78">
        <v>8</v>
      </c>
      <c r="E52" s="78">
        <v>1</v>
      </c>
      <c r="F52" s="71">
        <f t="shared" ref="F51:F55" si="10">IF(B52&gt;12,(24-B52)+C52,+C52-B52)</f>
        <v>11.000000000000002</v>
      </c>
      <c r="G52" s="15">
        <f t="shared" ref="G51:G55" si="11">+F52-D52-E52</f>
        <v>2.0000000000000018</v>
      </c>
      <c r="H52" s="71">
        <f t="shared" ref="H51:H55" si="12">IF(G52&lt;=2,G52,2)</f>
        <v>2.0000000000000018</v>
      </c>
      <c r="I52" s="15">
        <f t="shared" ref="I51:I55" si="13">G52-H52</f>
        <v>0</v>
      </c>
      <c r="J52" s="201"/>
      <c r="K52" s="80">
        <f t="shared" si="9"/>
        <v>-19.190000000000001</v>
      </c>
    </row>
    <row r="53" spans="1:11" ht="15.75" x14ac:dyDescent="0.25">
      <c r="A53" s="76" t="s">
        <v>53</v>
      </c>
      <c r="B53" s="77">
        <v>7.45</v>
      </c>
      <c r="C53" s="77">
        <v>18.350000000000001</v>
      </c>
      <c r="D53" s="78">
        <v>8</v>
      </c>
      <c r="E53" s="78">
        <v>1</v>
      </c>
      <c r="F53" s="71">
        <f t="shared" si="10"/>
        <v>10.900000000000002</v>
      </c>
      <c r="G53" s="15">
        <f t="shared" si="11"/>
        <v>1.9000000000000021</v>
      </c>
      <c r="H53" s="71">
        <f t="shared" si="12"/>
        <v>1.9000000000000021</v>
      </c>
      <c r="I53" s="15">
        <f t="shared" si="13"/>
        <v>0</v>
      </c>
      <c r="J53" s="201"/>
      <c r="K53" s="80">
        <f t="shared" si="9"/>
        <v>-18.350000000000001</v>
      </c>
    </row>
    <row r="54" spans="1:11" ht="15.75" x14ac:dyDescent="0.25">
      <c r="A54" s="76" t="s">
        <v>54</v>
      </c>
      <c r="B54" s="77">
        <v>19.309999999999999</v>
      </c>
      <c r="C54" s="77">
        <v>7.18</v>
      </c>
      <c r="D54" s="78">
        <v>8</v>
      </c>
      <c r="E54" s="78">
        <v>1</v>
      </c>
      <c r="F54" s="71">
        <f t="shared" si="10"/>
        <v>11.870000000000001</v>
      </c>
      <c r="G54" s="15">
        <f t="shared" si="11"/>
        <v>2.870000000000001</v>
      </c>
      <c r="H54" s="71">
        <f t="shared" si="12"/>
        <v>2</v>
      </c>
      <c r="I54" s="15">
        <f t="shared" si="13"/>
        <v>0.87000000000000099</v>
      </c>
      <c r="J54" s="201"/>
      <c r="K54" s="80">
        <f t="shared" si="9"/>
        <v>-7.18</v>
      </c>
    </row>
    <row r="55" spans="1:11" ht="15.75" x14ac:dyDescent="0.25">
      <c r="A55" s="76" t="s">
        <v>64</v>
      </c>
      <c r="B55" s="77">
        <v>19.14</v>
      </c>
      <c r="C55" s="77">
        <v>7.31</v>
      </c>
      <c r="D55" s="78">
        <v>8</v>
      </c>
      <c r="E55" s="78">
        <v>1</v>
      </c>
      <c r="F55" s="71">
        <f t="shared" si="10"/>
        <v>12.169999999999998</v>
      </c>
      <c r="G55" s="15">
        <f t="shared" si="11"/>
        <v>3.1699999999999982</v>
      </c>
      <c r="H55" s="71">
        <f t="shared" si="12"/>
        <v>2</v>
      </c>
      <c r="I55" s="15">
        <f t="shared" si="13"/>
        <v>1.1699999999999982</v>
      </c>
      <c r="J55" s="201"/>
      <c r="K55" s="80">
        <f t="shared" si="9"/>
        <v>-7.31</v>
      </c>
    </row>
    <row r="56" spans="1:11" x14ac:dyDescent="0.25">
      <c r="H56" s="11">
        <f>SUM(H51:H55)</f>
        <v>7.9000000000000039</v>
      </c>
      <c r="I56" s="11">
        <f>SUM(I51:I55)</f>
        <v>2.0399999999999991</v>
      </c>
      <c r="J56" s="52"/>
    </row>
    <row r="57" spans="1:11" x14ac:dyDescent="0.25">
      <c r="G57" s="204" t="s">
        <v>105</v>
      </c>
      <c r="H57" s="2"/>
      <c r="I57" s="2"/>
      <c r="J57" s="6"/>
    </row>
    <row r="58" spans="1:11" x14ac:dyDescent="0.25">
      <c r="G58" s="204" t="s">
        <v>58</v>
      </c>
      <c r="H58" s="53">
        <f>+H56-H57</f>
        <v>7.9000000000000039</v>
      </c>
      <c r="I58" s="53">
        <f>+I56-I57</f>
        <v>2.0399999999999991</v>
      </c>
    </row>
  </sheetData>
  <mergeCells count="5">
    <mergeCell ref="A9:I9"/>
    <mergeCell ref="A11:I11"/>
    <mergeCell ref="A12:I12"/>
    <mergeCell ref="A50:F50"/>
    <mergeCell ref="B51:I51"/>
  </mergeCells>
  <hyperlinks>
    <hyperlink ref="A7" r:id="rId1" display="mailto:tpaquita_elalto@hotmail.com"/>
  </hyperlinks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6:Q58"/>
  <sheetViews>
    <sheetView topLeftCell="A22" zoomScaleNormal="100" workbookViewId="0">
      <selection activeCell="C54" sqref="C54"/>
    </sheetView>
  </sheetViews>
  <sheetFormatPr baseColWidth="10" defaultRowHeight="15" x14ac:dyDescent="0.25"/>
  <cols>
    <col min="1" max="1" width="7" customWidth="1"/>
    <col min="9" max="9" width="10.28515625" customWidth="1"/>
    <col min="10" max="10" width="10.140625" customWidth="1"/>
    <col min="11" max="11" width="11" customWidth="1"/>
    <col min="12" max="12" width="11.140625" customWidth="1"/>
  </cols>
  <sheetData>
    <row r="6" spans="1:13" x14ac:dyDescent="0.25">
      <c r="A6" s="4" t="s">
        <v>12</v>
      </c>
    </row>
    <row r="7" spans="1:13" x14ac:dyDescent="0.25">
      <c r="A7" s="4" t="s">
        <v>13</v>
      </c>
    </row>
    <row r="8" spans="1:13" x14ac:dyDescent="0.25">
      <c r="A8" s="5" t="s">
        <v>14</v>
      </c>
    </row>
    <row r="9" spans="1:13" x14ac:dyDescent="0.25">
      <c r="A9" s="5"/>
    </row>
    <row r="10" spans="1:13" ht="18.75" x14ac:dyDescent="0.25">
      <c r="A10" s="221" t="s">
        <v>103</v>
      </c>
      <c r="B10" s="221"/>
      <c r="C10" s="221"/>
      <c r="D10" s="221"/>
      <c r="E10" s="221"/>
      <c r="F10" s="221"/>
      <c r="G10" s="221"/>
      <c r="H10" s="221"/>
      <c r="I10" s="221"/>
    </row>
    <row r="11" spans="1:13" x14ac:dyDescent="0.25">
      <c r="A11" s="6"/>
      <c r="B11" s="6"/>
      <c r="C11" s="6"/>
      <c r="D11" s="6"/>
      <c r="E11" s="6"/>
      <c r="F11" s="6"/>
      <c r="G11" s="6"/>
      <c r="H11" s="6"/>
      <c r="I11" s="6"/>
    </row>
    <row r="12" spans="1:13" ht="18.75" x14ac:dyDescent="0.3">
      <c r="A12" s="222" t="s">
        <v>41</v>
      </c>
      <c r="B12" s="222"/>
      <c r="C12" s="222"/>
      <c r="D12" s="222"/>
      <c r="E12" s="222"/>
      <c r="F12" s="222"/>
      <c r="G12" s="222"/>
      <c r="H12" s="222"/>
      <c r="I12" s="222"/>
    </row>
    <row r="13" spans="1:13" ht="15.75" x14ac:dyDescent="0.25">
      <c r="A13" s="223" t="s">
        <v>42</v>
      </c>
      <c r="B13" s="223"/>
      <c r="C13" s="223"/>
      <c r="D13" s="223"/>
      <c r="E13" s="223"/>
      <c r="F13" s="223"/>
      <c r="G13" s="223"/>
      <c r="H13" s="223"/>
      <c r="I13" s="223"/>
    </row>
    <row r="15" spans="1:13" ht="30" x14ac:dyDescent="0.25">
      <c r="A15" s="3" t="s">
        <v>4</v>
      </c>
      <c r="B15" s="7" t="s">
        <v>5</v>
      </c>
      <c r="C15" s="7" t="s">
        <v>6</v>
      </c>
      <c r="D15" s="7" t="s">
        <v>7</v>
      </c>
      <c r="E15" s="7" t="s">
        <v>8</v>
      </c>
      <c r="F15" s="7" t="s">
        <v>38</v>
      </c>
      <c r="G15" s="7" t="s">
        <v>9</v>
      </c>
      <c r="H15" s="7" t="s">
        <v>10</v>
      </c>
      <c r="I15" s="7" t="s">
        <v>11</v>
      </c>
      <c r="L15" s="54" t="s">
        <v>57</v>
      </c>
    </row>
    <row r="16" spans="1:13" ht="16.5" customHeight="1" x14ac:dyDescent="0.25">
      <c r="A16" s="8" t="s">
        <v>0</v>
      </c>
      <c r="B16" s="79">
        <v>19.12</v>
      </c>
      <c r="C16" s="79">
        <v>7.16</v>
      </c>
      <c r="D16" s="78">
        <v>8</v>
      </c>
      <c r="E16" s="78">
        <v>1</v>
      </c>
      <c r="F16" s="71">
        <f t="shared" ref="F16:F46" si="0">IF(B16&gt;12,(24-B16)+C16,+C16-B16)</f>
        <v>12.04</v>
      </c>
      <c r="G16" s="15">
        <f t="shared" ref="G16:G46" si="1">+F16-D16-E16</f>
        <v>3.0399999999999991</v>
      </c>
      <c r="H16" s="71">
        <f>IF(G16&lt;=2,G16,2)</f>
        <v>2</v>
      </c>
      <c r="I16" s="15">
        <f t="shared" ref="I16:I46" si="2">G16-H16</f>
        <v>1.0399999999999991</v>
      </c>
      <c r="J16" s="200">
        <v>7.16</v>
      </c>
      <c r="K16" s="38">
        <f>+J16-C16</f>
        <v>0</v>
      </c>
      <c r="M16" s="16"/>
    </row>
    <row r="17" spans="1:12" ht="16.5" customHeight="1" x14ac:dyDescent="0.25">
      <c r="A17" s="1" t="s">
        <v>1</v>
      </c>
      <c r="B17" s="79">
        <v>19.100000000000001</v>
      </c>
      <c r="C17" s="79">
        <v>7.21</v>
      </c>
      <c r="D17" s="78">
        <v>8</v>
      </c>
      <c r="E17" s="78">
        <v>1</v>
      </c>
      <c r="F17" s="71">
        <f t="shared" si="0"/>
        <v>12.11</v>
      </c>
      <c r="G17" s="15">
        <f t="shared" si="1"/>
        <v>3.1099999999999994</v>
      </c>
      <c r="H17" s="71">
        <f>IF(G17&lt;=2,G17,2)</f>
        <v>2</v>
      </c>
      <c r="I17" s="15">
        <f t="shared" si="2"/>
        <v>1.1099999999999994</v>
      </c>
      <c r="J17" s="200">
        <v>7.21</v>
      </c>
      <c r="K17" s="38">
        <f t="shared" ref="K17:K45" si="3">+J17-C17</f>
        <v>0</v>
      </c>
    </row>
    <row r="18" spans="1:12" ht="16.5" customHeight="1" x14ac:dyDescent="0.25">
      <c r="A18" s="8" t="s">
        <v>2</v>
      </c>
      <c r="B18" s="79">
        <v>19.14</v>
      </c>
      <c r="C18" s="79">
        <v>7.18</v>
      </c>
      <c r="D18" s="78">
        <v>8</v>
      </c>
      <c r="E18" s="78">
        <v>1</v>
      </c>
      <c r="F18" s="71">
        <f t="shared" si="0"/>
        <v>12.04</v>
      </c>
      <c r="G18" s="15">
        <f t="shared" si="1"/>
        <v>3.0399999999999991</v>
      </c>
      <c r="H18" s="71">
        <f t="shared" ref="H18:H46" si="4">IF(G18&lt;=2,G18,2)</f>
        <v>2</v>
      </c>
      <c r="I18" s="15">
        <f t="shared" si="2"/>
        <v>1.0399999999999991</v>
      </c>
      <c r="J18" s="208"/>
      <c r="K18" s="38">
        <f t="shared" si="3"/>
        <v>-7.18</v>
      </c>
    </row>
    <row r="19" spans="1:12" s="16" customFormat="1" ht="16.5" customHeight="1" x14ac:dyDescent="0.25">
      <c r="A19" s="8" t="s">
        <v>3</v>
      </c>
      <c r="B19" s="79" t="s">
        <v>107</v>
      </c>
      <c r="C19" s="79"/>
      <c r="D19" s="78"/>
      <c r="E19" s="78"/>
      <c r="F19" s="71"/>
      <c r="G19" s="15"/>
      <c r="H19" s="71"/>
      <c r="I19" s="15"/>
      <c r="J19" s="200"/>
      <c r="K19" s="38">
        <f t="shared" si="3"/>
        <v>0</v>
      </c>
    </row>
    <row r="20" spans="1:12" s="16" customFormat="1" ht="16.5" customHeight="1" x14ac:dyDescent="0.25">
      <c r="A20" s="1" t="s">
        <v>15</v>
      </c>
      <c r="B20" s="79">
        <v>7.37</v>
      </c>
      <c r="C20" s="79">
        <v>19.510000000000002</v>
      </c>
      <c r="D20" s="78">
        <v>8</v>
      </c>
      <c r="E20" s="78">
        <v>1</v>
      </c>
      <c r="F20" s="71">
        <f t="shared" si="0"/>
        <v>12.14</v>
      </c>
      <c r="G20" s="71">
        <f t="shared" si="1"/>
        <v>3.1400000000000006</v>
      </c>
      <c r="H20" s="71">
        <f t="shared" si="4"/>
        <v>2</v>
      </c>
      <c r="I20" s="15">
        <f t="shared" si="2"/>
        <v>1.1400000000000006</v>
      </c>
      <c r="J20" s="200">
        <v>19.510000000000002</v>
      </c>
      <c r="K20" s="38">
        <f t="shared" si="3"/>
        <v>0</v>
      </c>
      <c r="L20"/>
    </row>
    <row r="21" spans="1:12" ht="16.5" customHeight="1" x14ac:dyDescent="0.25">
      <c r="A21" s="8" t="s">
        <v>16</v>
      </c>
      <c r="B21" s="79">
        <v>7.44</v>
      </c>
      <c r="C21" s="79">
        <v>18.16</v>
      </c>
      <c r="D21" s="78">
        <v>8</v>
      </c>
      <c r="E21" s="78">
        <v>1</v>
      </c>
      <c r="F21" s="71">
        <f t="shared" si="0"/>
        <v>10.719999999999999</v>
      </c>
      <c r="G21" s="71">
        <f t="shared" si="1"/>
        <v>1.7199999999999989</v>
      </c>
      <c r="H21" s="71">
        <f t="shared" si="4"/>
        <v>1.7199999999999989</v>
      </c>
      <c r="I21" s="15">
        <f t="shared" si="2"/>
        <v>0</v>
      </c>
      <c r="J21" s="200">
        <v>18.16</v>
      </c>
      <c r="K21" s="38">
        <f t="shared" si="3"/>
        <v>0</v>
      </c>
    </row>
    <row r="22" spans="1:12" ht="16.5" customHeight="1" x14ac:dyDescent="0.25">
      <c r="A22" s="8" t="s">
        <v>17</v>
      </c>
      <c r="B22" s="79">
        <v>8.0500000000000007</v>
      </c>
      <c r="C22" s="79">
        <v>18.32</v>
      </c>
      <c r="D22" s="78">
        <v>8</v>
      </c>
      <c r="E22" s="78">
        <v>1</v>
      </c>
      <c r="F22" s="71">
        <f t="shared" si="0"/>
        <v>10.27</v>
      </c>
      <c r="G22" s="71">
        <f t="shared" si="1"/>
        <v>1.2699999999999996</v>
      </c>
      <c r="H22" s="71">
        <f t="shared" si="4"/>
        <v>1.2699999999999996</v>
      </c>
      <c r="I22" s="15">
        <f t="shared" si="2"/>
        <v>0</v>
      </c>
      <c r="J22" s="200">
        <v>18.32</v>
      </c>
      <c r="K22" s="38">
        <f>+J22-C22</f>
        <v>0</v>
      </c>
    </row>
    <row r="23" spans="1:12" ht="16.5" customHeight="1" x14ac:dyDescent="0.25">
      <c r="A23" s="1" t="s">
        <v>18</v>
      </c>
      <c r="B23" s="79">
        <v>7.29</v>
      </c>
      <c r="C23" s="79">
        <v>18.079999999999998</v>
      </c>
      <c r="D23" s="78">
        <v>8</v>
      </c>
      <c r="E23" s="78">
        <v>1</v>
      </c>
      <c r="F23" s="71">
        <f t="shared" si="0"/>
        <v>10.79</v>
      </c>
      <c r="G23" s="71">
        <f t="shared" si="1"/>
        <v>1.7899999999999991</v>
      </c>
      <c r="H23" s="71">
        <f t="shared" si="4"/>
        <v>1.7899999999999991</v>
      </c>
      <c r="I23" s="15">
        <f t="shared" si="2"/>
        <v>0</v>
      </c>
      <c r="J23" s="200">
        <v>18.079999999999998</v>
      </c>
      <c r="K23" s="38">
        <f t="shared" si="3"/>
        <v>0</v>
      </c>
    </row>
    <row r="24" spans="1:12" ht="16.5" customHeight="1" x14ac:dyDescent="0.25">
      <c r="A24" s="8" t="s">
        <v>19</v>
      </c>
      <c r="B24" s="79">
        <v>7.49</v>
      </c>
      <c r="C24" s="79">
        <v>18.14</v>
      </c>
      <c r="D24" s="78">
        <v>8</v>
      </c>
      <c r="E24" s="78">
        <v>1</v>
      </c>
      <c r="F24" s="71">
        <f t="shared" si="0"/>
        <v>10.65</v>
      </c>
      <c r="G24" s="15">
        <f t="shared" si="1"/>
        <v>1.6500000000000004</v>
      </c>
      <c r="H24" s="71">
        <f t="shared" si="4"/>
        <v>1.6500000000000004</v>
      </c>
      <c r="I24" s="15">
        <f t="shared" si="2"/>
        <v>0</v>
      </c>
      <c r="J24" s="200">
        <v>18.14</v>
      </c>
      <c r="K24" s="38">
        <f t="shared" si="3"/>
        <v>0</v>
      </c>
    </row>
    <row r="25" spans="1:12" ht="16.5" customHeight="1" x14ac:dyDescent="0.25">
      <c r="A25" s="8" t="s">
        <v>20</v>
      </c>
      <c r="B25" s="79">
        <v>7.29</v>
      </c>
      <c r="C25" s="79">
        <v>18.27</v>
      </c>
      <c r="D25" s="78">
        <v>8</v>
      </c>
      <c r="E25" s="78">
        <v>1</v>
      </c>
      <c r="F25" s="71">
        <f t="shared" si="0"/>
        <v>10.98</v>
      </c>
      <c r="G25" s="15">
        <f t="shared" si="1"/>
        <v>1.9800000000000004</v>
      </c>
      <c r="H25" s="71">
        <f t="shared" si="4"/>
        <v>1.9800000000000004</v>
      </c>
      <c r="I25" s="15">
        <f t="shared" si="2"/>
        <v>0</v>
      </c>
      <c r="J25" s="200">
        <v>18.27</v>
      </c>
      <c r="K25" s="38">
        <f t="shared" si="3"/>
        <v>0</v>
      </c>
    </row>
    <row r="26" spans="1:12" ht="16.5" customHeight="1" x14ac:dyDescent="0.25">
      <c r="A26" s="1" t="s">
        <v>21</v>
      </c>
      <c r="B26" s="79" t="s">
        <v>107</v>
      </c>
      <c r="C26" s="79"/>
      <c r="D26" s="78"/>
      <c r="E26" s="78"/>
      <c r="F26" s="71"/>
      <c r="G26" s="15"/>
      <c r="H26" s="71"/>
      <c r="I26" s="15"/>
      <c r="J26" s="200"/>
      <c r="K26" s="38">
        <f t="shared" si="3"/>
        <v>0</v>
      </c>
    </row>
    <row r="27" spans="1:12" ht="16.5" customHeight="1" x14ac:dyDescent="0.25">
      <c r="A27" s="8" t="s">
        <v>22</v>
      </c>
      <c r="B27" s="79">
        <v>7.22</v>
      </c>
      <c r="C27" s="79">
        <v>18.149999999999999</v>
      </c>
      <c r="D27" s="78">
        <v>8</v>
      </c>
      <c r="E27" s="78">
        <v>1</v>
      </c>
      <c r="F27" s="71">
        <f t="shared" si="0"/>
        <v>10.93</v>
      </c>
      <c r="G27" s="71">
        <f t="shared" si="1"/>
        <v>1.9299999999999997</v>
      </c>
      <c r="H27" s="71">
        <f t="shared" si="4"/>
        <v>1.9299999999999997</v>
      </c>
      <c r="I27" s="15">
        <f t="shared" si="2"/>
        <v>0</v>
      </c>
      <c r="J27" s="200">
        <v>18.149999999999999</v>
      </c>
      <c r="K27" s="38">
        <f t="shared" si="3"/>
        <v>0</v>
      </c>
    </row>
    <row r="28" spans="1:12" ht="16.5" customHeight="1" x14ac:dyDescent="0.25">
      <c r="A28" s="8" t="s">
        <v>23</v>
      </c>
      <c r="B28" s="79">
        <v>8.59</v>
      </c>
      <c r="C28" s="79">
        <v>18.09</v>
      </c>
      <c r="D28" s="78">
        <v>8</v>
      </c>
      <c r="E28" s="78">
        <v>1</v>
      </c>
      <c r="F28" s="71">
        <f t="shared" si="0"/>
        <v>9.5</v>
      </c>
      <c r="G28" s="71">
        <f t="shared" si="1"/>
        <v>0.5</v>
      </c>
      <c r="H28" s="71">
        <f t="shared" si="4"/>
        <v>0.5</v>
      </c>
      <c r="I28" s="15">
        <f t="shared" si="2"/>
        <v>0</v>
      </c>
      <c r="J28" s="200">
        <v>18.09</v>
      </c>
      <c r="K28" s="38">
        <f t="shared" si="3"/>
        <v>0</v>
      </c>
    </row>
    <row r="29" spans="1:12" ht="16.5" customHeight="1" x14ac:dyDescent="0.25">
      <c r="A29" s="1" t="s">
        <v>24</v>
      </c>
      <c r="B29" s="79">
        <v>8.35</v>
      </c>
      <c r="C29" s="79">
        <v>18</v>
      </c>
      <c r="D29" s="78">
        <v>8</v>
      </c>
      <c r="E29" s="78">
        <v>1</v>
      </c>
      <c r="F29" s="71">
        <f t="shared" si="0"/>
        <v>9.65</v>
      </c>
      <c r="G29" s="71">
        <f t="shared" si="1"/>
        <v>0.65000000000000036</v>
      </c>
      <c r="H29" s="71">
        <f t="shared" si="4"/>
        <v>0.65000000000000036</v>
      </c>
      <c r="I29" s="15">
        <f t="shared" si="2"/>
        <v>0</v>
      </c>
      <c r="J29" s="200">
        <v>18</v>
      </c>
      <c r="K29" s="38">
        <f t="shared" si="3"/>
        <v>0</v>
      </c>
    </row>
    <row r="30" spans="1:12" ht="16.5" customHeight="1" x14ac:dyDescent="0.25">
      <c r="A30" s="8" t="s">
        <v>25</v>
      </c>
      <c r="B30" s="79">
        <v>8.59</v>
      </c>
      <c r="C30" s="79">
        <v>18.059999999999999</v>
      </c>
      <c r="D30" s="78">
        <v>8</v>
      </c>
      <c r="E30" s="78">
        <v>1</v>
      </c>
      <c r="F30" s="71">
        <f t="shared" si="0"/>
        <v>9.4699999999999989</v>
      </c>
      <c r="G30" s="71">
        <f t="shared" si="1"/>
        <v>0.46999999999999886</v>
      </c>
      <c r="H30" s="71">
        <f t="shared" si="4"/>
        <v>0.46999999999999886</v>
      </c>
      <c r="I30" s="15">
        <f t="shared" si="2"/>
        <v>0</v>
      </c>
      <c r="J30" s="208"/>
      <c r="K30" s="38">
        <f t="shared" si="3"/>
        <v>-18.059999999999999</v>
      </c>
    </row>
    <row r="31" spans="1:12" ht="16.5" customHeight="1" x14ac:dyDescent="0.25">
      <c r="A31" s="8" t="s">
        <v>26</v>
      </c>
      <c r="B31" s="79">
        <v>8.17</v>
      </c>
      <c r="C31" s="79">
        <v>19.38</v>
      </c>
      <c r="D31" s="78">
        <v>8</v>
      </c>
      <c r="E31" s="78">
        <v>1</v>
      </c>
      <c r="F31" s="71">
        <f t="shared" si="0"/>
        <v>11.209999999999999</v>
      </c>
      <c r="G31" s="71">
        <f t="shared" si="1"/>
        <v>2.2099999999999991</v>
      </c>
      <c r="H31" s="71">
        <f t="shared" si="4"/>
        <v>2</v>
      </c>
      <c r="I31" s="15">
        <f t="shared" si="2"/>
        <v>0.20999999999999908</v>
      </c>
      <c r="J31" s="200">
        <v>19.38</v>
      </c>
      <c r="K31" s="38">
        <f t="shared" si="3"/>
        <v>0</v>
      </c>
    </row>
    <row r="32" spans="1:12" ht="16.5" customHeight="1" x14ac:dyDescent="0.25">
      <c r="A32" s="1" t="s">
        <v>27</v>
      </c>
      <c r="B32" s="79">
        <v>8.31</v>
      </c>
      <c r="C32" s="79">
        <v>18.41</v>
      </c>
      <c r="D32" s="78">
        <v>8</v>
      </c>
      <c r="E32" s="78">
        <v>1</v>
      </c>
      <c r="F32" s="71">
        <f t="shared" si="0"/>
        <v>10.1</v>
      </c>
      <c r="G32" s="71">
        <f t="shared" si="1"/>
        <v>1.0999999999999996</v>
      </c>
      <c r="H32" s="71">
        <f t="shared" si="4"/>
        <v>1.0999999999999996</v>
      </c>
      <c r="I32" s="15">
        <f t="shared" si="2"/>
        <v>0</v>
      </c>
      <c r="J32" s="201">
        <v>18.41</v>
      </c>
      <c r="K32" s="38">
        <f t="shared" si="3"/>
        <v>0</v>
      </c>
    </row>
    <row r="33" spans="1:17" ht="16.5" customHeight="1" x14ac:dyDescent="0.25">
      <c r="A33" s="8" t="s">
        <v>28</v>
      </c>
      <c r="B33" s="79" t="s">
        <v>107</v>
      </c>
      <c r="C33" s="79"/>
      <c r="D33" s="78"/>
      <c r="E33" s="78"/>
      <c r="F33" s="71"/>
      <c r="G33" s="15"/>
      <c r="H33" s="71"/>
      <c r="I33" s="15"/>
      <c r="J33" s="201"/>
      <c r="K33" s="38">
        <f t="shared" si="3"/>
        <v>0</v>
      </c>
    </row>
    <row r="34" spans="1:17" ht="16.5" customHeight="1" x14ac:dyDescent="0.25">
      <c r="A34" s="8" t="s">
        <v>29</v>
      </c>
      <c r="B34" s="225" t="s">
        <v>106</v>
      </c>
      <c r="C34" s="226"/>
      <c r="D34" s="226"/>
      <c r="E34" s="226"/>
      <c r="F34" s="226"/>
      <c r="G34" s="226"/>
      <c r="H34" s="226"/>
      <c r="I34" s="227"/>
      <c r="J34" s="201"/>
      <c r="K34" s="38">
        <f t="shared" si="3"/>
        <v>0</v>
      </c>
    </row>
    <row r="35" spans="1:17" ht="16.5" customHeight="1" x14ac:dyDescent="0.25">
      <c r="A35" s="1" t="s">
        <v>30</v>
      </c>
      <c r="B35" s="228"/>
      <c r="C35" s="229"/>
      <c r="D35" s="229"/>
      <c r="E35" s="229"/>
      <c r="F35" s="229"/>
      <c r="G35" s="229"/>
      <c r="H35" s="229"/>
      <c r="I35" s="230"/>
      <c r="J35" s="201"/>
      <c r="K35" s="38">
        <f t="shared" si="3"/>
        <v>0</v>
      </c>
    </row>
    <row r="36" spans="1:17" ht="16.5" customHeight="1" x14ac:dyDescent="0.25">
      <c r="A36" s="8" t="s">
        <v>31</v>
      </c>
      <c r="B36" s="228"/>
      <c r="C36" s="229"/>
      <c r="D36" s="229"/>
      <c r="E36" s="229"/>
      <c r="F36" s="229"/>
      <c r="G36" s="229"/>
      <c r="H36" s="229"/>
      <c r="I36" s="230"/>
      <c r="J36" s="201"/>
      <c r="K36" s="38">
        <f t="shared" si="3"/>
        <v>0</v>
      </c>
    </row>
    <row r="37" spans="1:17" s="16" customFormat="1" ht="16.5" customHeight="1" x14ac:dyDescent="0.25">
      <c r="A37" s="8" t="s">
        <v>32</v>
      </c>
      <c r="B37" s="228"/>
      <c r="C37" s="229"/>
      <c r="D37" s="229"/>
      <c r="E37" s="229"/>
      <c r="F37" s="229"/>
      <c r="G37" s="229"/>
      <c r="H37" s="229"/>
      <c r="I37" s="230"/>
      <c r="J37" s="201"/>
      <c r="K37" s="38">
        <f t="shared" si="3"/>
        <v>0</v>
      </c>
    </row>
    <row r="38" spans="1:17" ht="16.5" customHeight="1" x14ac:dyDescent="0.25">
      <c r="A38" s="1" t="s">
        <v>33</v>
      </c>
      <c r="B38" s="228"/>
      <c r="C38" s="229"/>
      <c r="D38" s="229"/>
      <c r="E38" s="229"/>
      <c r="F38" s="229"/>
      <c r="G38" s="229"/>
      <c r="H38" s="229"/>
      <c r="I38" s="230"/>
      <c r="J38" s="201"/>
      <c r="K38" s="38">
        <f t="shared" si="3"/>
        <v>0</v>
      </c>
      <c r="L38" s="6"/>
      <c r="M38" s="16"/>
    </row>
    <row r="39" spans="1:17" ht="16.5" customHeight="1" x14ac:dyDescent="0.25">
      <c r="A39" s="8" t="s">
        <v>34</v>
      </c>
      <c r="B39" s="228"/>
      <c r="C39" s="229"/>
      <c r="D39" s="229"/>
      <c r="E39" s="229"/>
      <c r="F39" s="229"/>
      <c r="G39" s="229"/>
      <c r="H39" s="229"/>
      <c r="I39" s="230"/>
      <c r="J39" s="201"/>
      <c r="K39" s="38">
        <f t="shared" si="3"/>
        <v>0</v>
      </c>
    </row>
    <row r="40" spans="1:17" ht="16.5" customHeight="1" x14ac:dyDescent="0.25">
      <c r="A40" s="8" t="s">
        <v>35</v>
      </c>
      <c r="B40" s="228"/>
      <c r="C40" s="229"/>
      <c r="D40" s="229"/>
      <c r="E40" s="229"/>
      <c r="F40" s="229"/>
      <c r="G40" s="229"/>
      <c r="H40" s="229"/>
      <c r="I40" s="230"/>
      <c r="J40" s="201"/>
      <c r="K40" s="38">
        <f t="shared" si="3"/>
        <v>0</v>
      </c>
    </row>
    <row r="41" spans="1:17" s="16" customFormat="1" ht="16.5" customHeight="1" x14ac:dyDescent="0.25">
      <c r="A41" s="14" t="s">
        <v>36</v>
      </c>
      <c r="B41" s="228"/>
      <c r="C41" s="229"/>
      <c r="D41" s="229"/>
      <c r="E41" s="229"/>
      <c r="F41" s="229"/>
      <c r="G41" s="229"/>
      <c r="H41" s="229"/>
      <c r="I41" s="230"/>
      <c r="J41" s="201"/>
      <c r="K41" s="140">
        <f t="shared" si="3"/>
        <v>0</v>
      </c>
    </row>
    <row r="42" spans="1:17" s="16" customFormat="1" ht="16.5" customHeight="1" x14ac:dyDescent="0.25">
      <c r="A42" s="18" t="s">
        <v>37</v>
      </c>
      <c r="B42" s="228"/>
      <c r="C42" s="229"/>
      <c r="D42" s="229"/>
      <c r="E42" s="229"/>
      <c r="F42" s="229"/>
      <c r="G42" s="229"/>
      <c r="H42" s="229"/>
      <c r="I42" s="230"/>
      <c r="J42" s="201"/>
      <c r="K42" s="140">
        <f t="shared" si="3"/>
        <v>0</v>
      </c>
    </row>
    <row r="43" spans="1:17" s="16" customFormat="1" ht="16.5" customHeight="1" x14ac:dyDescent="0.25">
      <c r="A43" s="18" t="s">
        <v>74</v>
      </c>
      <c r="B43" s="231"/>
      <c r="C43" s="232"/>
      <c r="D43" s="232"/>
      <c r="E43" s="232"/>
      <c r="F43" s="232"/>
      <c r="G43" s="232"/>
      <c r="H43" s="232"/>
      <c r="I43" s="233"/>
      <c r="J43" s="201"/>
      <c r="K43" s="140">
        <f t="shared" si="3"/>
        <v>0</v>
      </c>
    </row>
    <row r="44" spans="1:17" s="16" customFormat="1" ht="16.5" customHeight="1" x14ac:dyDescent="0.25">
      <c r="A44" s="18" t="s">
        <v>53</v>
      </c>
      <c r="B44" s="77"/>
      <c r="C44" s="77"/>
      <c r="D44" s="78">
        <v>8</v>
      </c>
      <c r="E44" s="78">
        <v>1</v>
      </c>
      <c r="F44" s="71">
        <f t="shared" si="0"/>
        <v>0</v>
      </c>
      <c r="G44" s="15">
        <f t="shared" si="1"/>
        <v>-9</v>
      </c>
      <c r="H44" s="71">
        <f t="shared" si="4"/>
        <v>-9</v>
      </c>
      <c r="I44" s="15">
        <f t="shared" si="2"/>
        <v>0</v>
      </c>
      <c r="J44" s="201"/>
      <c r="K44" s="140">
        <f t="shared" si="3"/>
        <v>0</v>
      </c>
    </row>
    <row r="45" spans="1:17" s="16" customFormat="1" ht="16.5" customHeight="1" x14ac:dyDescent="0.25">
      <c r="A45" s="18" t="s">
        <v>54</v>
      </c>
      <c r="B45" s="77"/>
      <c r="C45" s="77"/>
      <c r="D45" s="78">
        <v>8</v>
      </c>
      <c r="E45" s="78">
        <v>1</v>
      </c>
      <c r="F45" s="71">
        <f t="shared" si="0"/>
        <v>0</v>
      </c>
      <c r="G45" s="15">
        <f t="shared" si="1"/>
        <v>-9</v>
      </c>
      <c r="H45" s="71">
        <f t="shared" si="4"/>
        <v>-9</v>
      </c>
      <c r="I45" s="15">
        <f t="shared" si="2"/>
        <v>0</v>
      </c>
      <c r="J45" s="201"/>
      <c r="K45" s="140">
        <f t="shared" si="3"/>
        <v>0</v>
      </c>
    </row>
    <row r="46" spans="1:17" s="16" customFormat="1" ht="16.5" customHeight="1" x14ac:dyDescent="0.25">
      <c r="A46" s="18" t="s">
        <v>64</v>
      </c>
      <c r="B46" s="77"/>
      <c r="C46" s="77"/>
      <c r="D46" s="78">
        <v>8</v>
      </c>
      <c r="E46" s="78">
        <v>1</v>
      </c>
      <c r="F46" s="71">
        <f t="shared" si="0"/>
        <v>0</v>
      </c>
      <c r="G46" s="15">
        <f t="shared" si="1"/>
        <v>-9</v>
      </c>
      <c r="H46" s="71">
        <f t="shared" si="4"/>
        <v>-9</v>
      </c>
      <c r="I46" s="15">
        <f t="shared" si="2"/>
        <v>0</v>
      </c>
      <c r="J46" s="201"/>
      <c r="K46" s="140"/>
    </row>
    <row r="47" spans="1:17" s="16" customFormat="1" ht="18.75" x14ac:dyDescent="0.3">
      <c r="E47" s="133">
        <f>SUM(E16:E46)</f>
        <v>18</v>
      </c>
      <c r="F47" s="30"/>
      <c r="G47" s="30"/>
      <c r="H47" s="127">
        <f>SUM(H16:H46)+H58</f>
        <v>2.8799999999999955</v>
      </c>
      <c r="I47" s="127">
        <f>SUM(I16:I46)+I58</f>
        <v>7.5399999999999974</v>
      </c>
      <c r="K47" s="134">
        <f>SUM(K14:K45)</f>
        <v>-25.24</v>
      </c>
      <c r="L47" s="135"/>
      <c r="Q47" s="148"/>
    </row>
    <row r="48" spans="1:17" ht="18.75" x14ac:dyDescent="0.3">
      <c r="A48" s="9"/>
      <c r="B48" s="136"/>
      <c r="C48" s="136"/>
      <c r="D48" s="136"/>
      <c r="E48" s="136"/>
      <c r="F48" s="134"/>
      <c r="G48" s="136"/>
      <c r="H48" s="124">
        <v>47.11</v>
      </c>
      <c r="I48" s="124">
        <v>25.52</v>
      </c>
      <c r="J48" s="136"/>
      <c r="K48" s="136"/>
      <c r="L48" s="136">
        <f>SUM(L16:L47)</f>
        <v>0</v>
      </c>
      <c r="M48" s="136">
        <v>55</v>
      </c>
      <c r="N48" s="22">
        <f>+L48*M48</f>
        <v>0</v>
      </c>
    </row>
    <row r="49" spans="1:14" x14ac:dyDescent="0.25">
      <c r="B49" s="44"/>
      <c r="C49" s="44"/>
      <c r="D49" s="45"/>
      <c r="E49" s="45"/>
      <c r="F49" s="39"/>
      <c r="G49" s="39"/>
      <c r="H49" s="39"/>
      <c r="I49" s="39"/>
      <c r="J49" s="44"/>
      <c r="K49" s="58"/>
      <c r="L49" s="22">
        <f>+K49/8</f>
        <v>0</v>
      </c>
      <c r="M49" s="10"/>
      <c r="N49" s="22">
        <f>+L49*M49</f>
        <v>0</v>
      </c>
    </row>
    <row r="50" spans="1:14" ht="18.75" x14ac:dyDescent="0.3">
      <c r="A50" s="65"/>
      <c r="B50" s="236" t="s">
        <v>105</v>
      </c>
      <c r="C50" s="236"/>
      <c r="D50" s="236"/>
      <c r="E50" s="236"/>
      <c r="F50" s="236"/>
      <c r="G50" s="236"/>
      <c r="H50" s="39"/>
      <c r="I50" s="39"/>
      <c r="J50" s="44"/>
      <c r="K50" s="58"/>
      <c r="L50" s="22">
        <f>+K50/8</f>
        <v>0</v>
      </c>
      <c r="M50" s="10"/>
      <c r="N50" s="62">
        <f>SUM(N48:N49)</f>
        <v>0</v>
      </c>
    </row>
    <row r="51" spans="1:14" ht="15" customHeight="1" x14ac:dyDescent="0.25">
      <c r="A51" s="18" t="s">
        <v>37</v>
      </c>
      <c r="B51" s="77">
        <v>19.239999999999998</v>
      </c>
      <c r="C51" s="77">
        <v>7.17</v>
      </c>
      <c r="D51" s="78">
        <v>8</v>
      </c>
      <c r="E51" s="78">
        <v>1</v>
      </c>
      <c r="F51" s="71">
        <f t="shared" ref="F51:F55" si="5">IF(B51&gt;12,(24-B51)+C51,+C51-B51)</f>
        <v>11.930000000000001</v>
      </c>
      <c r="G51" s="15">
        <f t="shared" ref="G51:G55" si="6">+F51-D51-E51</f>
        <v>2.9300000000000015</v>
      </c>
      <c r="H51" s="71">
        <f t="shared" ref="H51:H55" si="7">IF(G51&lt;=2,G51,2)</f>
        <v>2</v>
      </c>
      <c r="I51" s="15">
        <f t="shared" ref="I51:I55" si="8">G51-H51</f>
        <v>0.93000000000000149</v>
      </c>
      <c r="J51" s="201"/>
      <c r="K51" s="140">
        <f t="shared" ref="K51:K55" si="9">+J51-C51</f>
        <v>-7.17</v>
      </c>
      <c r="L51" s="34"/>
    </row>
    <row r="52" spans="1:14" ht="15" customHeight="1" x14ac:dyDescent="0.25">
      <c r="A52" s="18" t="s">
        <v>74</v>
      </c>
      <c r="B52" s="77" t="s">
        <v>107</v>
      </c>
      <c r="C52" s="77"/>
      <c r="D52" s="78"/>
      <c r="E52" s="78"/>
      <c r="F52" s="71"/>
      <c r="G52" s="15"/>
      <c r="H52" s="71"/>
      <c r="I52" s="15"/>
      <c r="J52" s="201"/>
      <c r="K52" s="140">
        <f t="shared" si="9"/>
        <v>0</v>
      </c>
      <c r="L52" s="34"/>
    </row>
    <row r="53" spans="1:14" ht="15" customHeight="1" x14ac:dyDescent="0.25">
      <c r="A53" s="18" t="s">
        <v>53</v>
      </c>
      <c r="B53" s="77">
        <v>7.57</v>
      </c>
      <c r="C53" s="77">
        <v>18.440000000000001</v>
      </c>
      <c r="D53" s="78">
        <v>8</v>
      </c>
      <c r="E53" s="78">
        <v>1</v>
      </c>
      <c r="F53" s="71">
        <f t="shared" si="5"/>
        <v>10.870000000000001</v>
      </c>
      <c r="G53" s="15">
        <f t="shared" si="6"/>
        <v>1.870000000000001</v>
      </c>
      <c r="H53" s="71">
        <f t="shared" si="7"/>
        <v>1.870000000000001</v>
      </c>
      <c r="I53" s="15">
        <f t="shared" si="8"/>
        <v>0</v>
      </c>
      <c r="J53" s="201"/>
      <c r="K53" s="140">
        <f t="shared" si="9"/>
        <v>-18.440000000000001</v>
      </c>
    </row>
    <row r="54" spans="1:14" ht="15" customHeight="1" x14ac:dyDescent="0.25">
      <c r="A54" s="18" t="s">
        <v>54</v>
      </c>
      <c r="B54" s="77">
        <v>7.44</v>
      </c>
      <c r="C54" s="77">
        <v>18</v>
      </c>
      <c r="D54" s="78">
        <v>8</v>
      </c>
      <c r="E54" s="78">
        <v>1</v>
      </c>
      <c r="F54" s="71">
        <f t="shared" si="5"/>
        <v>10.559999999999999</v>
      </c>
      <c r="G54" s="15">
        <f t="shared" si="6"/>
        <v>1.5599999999999987</v>
      </c>
      <c r="H54" s="71">
        <f t="shared" si="7"/>
        <v>1.5599999999999987</v>
      </c>
      <c r="I54" s="15">
        <f t="shared" si="8"/>
        <v>0</v>
      </c>
      <c r="J54" s="201"/>
      <c r="K54" s="140">
        <f t="shared" si="9"/>
        <v>-18</v>
      </c>
    </row>
    <row r="55" spans="1:14" ht="15" customHeight="1" x14ac:dyDescent="0.25">
      <c r="A55" s="18" t="s">
        <v>64</v>
      </c>
      <c r="B55" s="77">
        <v>8.16</v>
      </c>
      <c r="C55" s="77">
        <v>18.55</v>
      </c>
      <c r="D55" s="78">
        <v>8</v>
      </c>
      <c r="E55" s="78">
        <v>1</v>
      </c>
      <c r="F55" s="71">
        <f t="shared" si="5"/>
        <v>10.39</v>
      </c>
      <c r="G55" s="15">
        <f t="shared" si="6"/>
        <v>1.3900000000000006</v>
      </c>
      <c r="H55" s="71">
        <f t="shared" si="7"/>
        <v>1.3900000000000006</v>
      </c>
      <c r="I55" s="15">
        <f t="shared" si="8"/>
        <v>0</v>
      </c>
      <c r="J55" s="201"/>
      <c r="K55" s="140">
        <f t="shared" si="9"/>
        <v>-18.55</v>
      </c>
    </row>
    <row r="56" spans="1:14" x14ac:dyDescent="0.25">
      <c r="H56" s="11">
        <f>SUM(H51:H55)</f>
        <v>6.82</v>
      </c>
      <c r="I56" s="11">
        <f>SUM(I51:I55)</f>
        <v>0.93000000000000149</v>
      </c>
      <c r="J56" s="52"/>
    </row>
    <row r="57" spans="1:14" x14ac:dyDescent="0.25">
      <c r="G57" s="202" t="s">
        <v>105</v>
      </c>
      <c r="H57" s="2"/>
      <c r="I57" s="2"/>
      <c r="J57" s="6"/>
    </row>
    <row r="58" spans="1:14" x14ac:dyDescent="0.25">
      <c r="G58" s="65" t="s">
        <v>58</v>
      </c>
      <c r="H58" s="53">
        <f>+H56-H57</f>
        <v>6.82</v>
      </c>
      <c r="I58" s="53">
        <v>3</v>
      </c>
    </row>
  </sheetData>
  <mergeCells count="5">
    <mergeCell ref="A10:I10"/>
    <mergeCell ref="A12:I12"/>
    <mergeCell ref="A13:I13"/>
    <mergeCell ref="B50:G50"/>
    <mergeCell ref="B34:I43"/>
  </mergeCells>
  <hyperlinks>
    <hyperlink ref="A8" r:id="rId1" display="mailto:tpaquita_elalto@hotmail.com"/>
  </hyperlinks>
  <pageMargins left="0.7" right="0.7" top="0.75" bottom="0.75" header="0.3" footer="0.3"/>
  <pageSetup orientation="portrait" verticalDpi="0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5:N58"/>
  <sheetViews>
    <sheetView topLeftCell="A25" zoomScaleNormal="100" workbookViewId="0">
      <selection activeCell="D53" sqref="D53:I53"/>
    </sheetView>
  </sheetViews>
  <sheetFormatPr baseColWidth="10" defaultRowHeight="15" x14ac:dyDescent="0.25"/>
  <cols>
    <col min="1" max="1" width="7" customWidth="1"/>
    <col min="2" max="3" width="12.28515625" customWidth="1"/>
    <col min="4" max="4" width="11.42578125" customWidth="1"/>
    <col min="5" max="5" width="11.5703125" customWidth="1"/>
    <col min="6" max="6" width="10.5703125" customWidth="1"/>
    <col min="7" max="9" width="12.28515625" customWidth="1"/>
    <col min="13" max="13" width="18.42578125" bestFit="1" customWidth="1"/>
  </cols>
  <sheetData>
    <row r="5" spans="1:12" x14ac:dyDescent="0.25">
      <c r="A5" s="4" t="s">
        <v>12</v>
      </c>
    </row>
    <row r="6" spans="1:12" x14ac:dyDescent="0.25">
      <c r="A6" s="4" t="s">
        <v>13</v>
      </c>
    </row>
    <row r="7" spans="1:12" x14ac:dyDescent="0.25">
      <c r="A7" s="5" t="s">
        <v>14</v>
      </c>
    </row>
    <row r="9" spans="1:12" ht="18.75" x14ac:dyDescent="0.25">
      <c r="A9" s="221" t="s">
        <v>103</v>
      </c>
      <c r="B9" s="221"/>
      <c r="C9" s="221"/>
      <c r="D9" s="221"/>
      <c r="E9" s="221"/>
      <c r="F9" s="221"/>
      <c r="G9" s="221"/>
      <c r="H9" s="221"/>
      <c r="I9" s="221"/>
    </row>
    <row r="10" spans="1:12" x14ac:dyDescent="0.25">
      <c r="A10" s="6"/>
      <c r="B10" s="6"/>
      <c r="C10" s="6"/>
      <c r="D10" s="6"/>
      <c r="E10" s="6"/>
      <c r="F10" s="6"/>
      <c r="G10" s="6"/>
      <c r="H10" s="6"/>
      <c r="I10" s="6"/>
    </row>
    <row r="11" spans="1:12" ht="18.75" x14ac:dyDescent="0.3">
      <c r="A11" s="222" t="s">
        <v>70</v>
      </c>
      <c r="B11" s="222"/>
      <c r="C11" s="222"/>
      <c r="D11" s="222"/>
      <c r="E11" s="222"/>
      <c r="F11" s="222"/>
      <c r="G11" s="222"/>
      <c r="H11" s="222"/>
      <c r="I11" s="222"/>
    </row>
    <row r="12" spans="1:12" ht="15.75" x14ac:dyDescent="0.25">
      <c r="A12" s="223" t="s">
        <v>43</v>
      </c>
      <c r="B12" s="223"/>
      <c r="C12" s="223"/>
      <c r="D12" s="223"/>
      <c r="E12" s="223"/>
      <c r="F12" s="223"/>
      <c r="G12" s="223"/>
      <c r="H12" s="223"/>
      <c r="I12" s="223"/>
    </row>
    <row r="14" spans="1:12" ht="30" x14ac:dyDescent="0.25">
      <c r="A14" s="3" t="s">
        <v>4</v>
      </c>
      <c r="B14" s="7" t="s">
        <v>5</v>
      </c>
      <c r="C14" s="7" t="s">
        <v>6</v>
      </c>
      <c r="D14" s="7" t="s">
        <v>7</v>
      </c>
      <c r="E14" s="7" t="s">
        <v>8</v>
      </c>
      <c r="F14" s="7" t="s">
        <v>38</v>
      </c>
      <c r="G14" s="7" t="s">
        <v>9</v>
      </c>
      <c r="H14" s="7" t="s">
        <v>10</v>
      </c>
      <c r="I14" s="7" t="s">
        <v>11</v>
      </c>
      <c r="L14" s="54" t="s">
        <v>57</v>
      </c>
    </row>
    <row r="15" spans="1:12" ht="15.75" x14ac:dyDescent="0.25">
      <c r="A15" s="8" t="s">
        <v>0</v>
      </c>
      <c r="B15" s="79">
        <v>8.02</v>
      </c>
      <c r="C15" s="79">
        <v>19.18</v>
      </c>
      <c r="D15" s="78">
        <v>8</v>
      </c>
      <c r="E15" s="78">
        <v>1</v>
      </c>
      <c r="F15" s="71">
        <f t="shared" ref="F15:F45" si="0">IF(B15&gt;12,(24-B15)+C15,+C15-B15)</f>
        <v>11.16</v>
      </c>
      <c r="G15" s="15">
        <f t="shared" ref="G15:G45" si="1">+F15-D15-E15</f>
        <v>2.16</v>
      </c>
      <c r="H15" s="71">
        <f>IF(G15&lt;=2,G15,2)</f>
        <v>2</v>
      </c>
      <c r="I15" s="15">
        <f t="shared" ref="I15:I45" si="2">G15-H15</f>
        <v>0.16000000000000014</v>
      </c>
      <c r="J15" s="200">
        <v>19.18</v>
      </c>
      <c r="K15" s="38">
        <f t="shared" ref="K15:K44" si="3">+J15-C15</f>
        <v>0</v>
      </c>
    </row>
    <row r="16" spans="1:12" ht="15.75" x14ac:dyDescent="0.25">
      <c r="A16" s="1" t="s">
        <v>1</v>
      </c>
      <c r="B16" s="212"/>
      <c r="C16" s="212"/>
      <c r="D16" s="217"/>
      <c r="E16" s="217"/>
      <c r="F16" s="215"/>
      <c r="G16" s="213"/>
      <c r="H16" s="215"/>
      <c r="I16" s="213"/>
      <c r="J16" s="218"/>
      <c r="K16" s="38">
        <f t="shared" si="3"/>
        <v>0</v>
      </c>
    </row>
    <row r="17" spans="1:14" ht="15.75" x14ac:dyDescent="0.25">
      <c r="A17" s="8" t="s">
        <v>2</v>
      </c>
      <c r="B17" s="79">
        <v>19.100000000000001</v>
      </c>
      <c r="C17" s="79">
        <v>7.41</v>
      </c>
      <c r="D17" s="78">
        <v>8</v>
      </c>
      <c r="E17" s="78">
        <v>1</v>
      </c>
      <c r="F17" s="71">
        <f t="shared" si="0"/>
        <v>12.309999999999999</v>
      </c>
      <c r="G17" s="15">
        <f t="shared" si="1"/>
        <v>3.3099999999999987</v>
      </c>
      <c r="H17" s="71">
        <f t="shared" ref="H17:H45" si="4">IF(G17&lt;=2,G17,2)</f>
        <v>2</v>
      </c>
      <c r="I17" s="15">
        <f t="shared" si="2"/>
        <v>1.3099999999999987</v>
      </c>
      <c r="J17" s="200">
        <v>7.41</v>
      </c>
      <c r="K17" s="38">
        <f t="shared" si="3"/>
        <v>0</v>
      </c>
    </row>
    <row r="18" spans="1:14" ht="15.75" x14ac:dyDescent="0.25">
      <c r="A18" s="1" t="s">
        <v>3</v>
      </c>
      <c r="B18" s="79">
        <v>19.09</v>
      </c>
      <c r="C18" s="79">
        <v>7.12</v>
      </c>
      <c r="D18" s="78">
        <v>8</v>
      </c>
      <c r="E18" s="78">
        <v>1</v>
      </c>
      <c r="F18" s="71">
        <f t="shared" si="0"/>
        <v>12.030000000000001</v>
      </c>
      <c r="G18" s="15">
        <f t="shared" si="1"/>
        <v>3.0300000000000011</v>
      </c>
      <c r="H18" s="71">
        <f t="shared" si="4"/>
        <v>2</v>
      </c>
      <c r="I18" s="15">
        <f t="shared" si="2"/>
        <v>1.0300000000000011</v>
      </c>
      <c r="J18" s="200">
        <v>7.12</v>
      </c>
      <c r="K18" s="38">
        <f t="shared" si="3"/>
        <v>0</v>
      </c>
    </row>
    <row r="19" spans="1:14" ht="15.75" x14ac:dyDescent="0.25">
      <c r="A19" s="8" t="s">
        <v>15</v>
      </c>
      <c r="B19" s="79" t="s">
        <v>107</v>
      </c>
      <c r="C19" s="79"/>
      <c r="D19" s="78"/>
      <c r="E19" s="78"/>
      <c r="F19" s="71"/>
      <c r="G19" s="71"/>
      <c r="H19" s="71"/>
      <c r="I19" s="15"/>
      <c r="J19" s="200"/>
      <c r="K19" s="38">
        <f t="shared" si="3"/>
        <v>0</v>
      </c>
    </row>
    <row r="20" spans="1:14" ht="15.75" x14ac:dyDescent="0.25">
      <c r="A20" s="1" t="s">
        <v>16</v>
      </c>
      <c r="B20" s="79">
        <v>8.23</v>
      </c>
      <c r="C20" s="79">
        <v>19.13</v>
      </c>
      <c r="D20" s="78">
        <v>8</v>
      </c>
      <c r="E20" s="78">
        <v>1</v>
      </c>
      <c r="F20" s="71">
        <f t="shared" si="0"/>
        <v>10.899999999999999</v>
      </c>
      <c r="G20" s="71">
        <f t="shared" si="1"/>
        <v>1.8999999999999986</v>
      </c>
      <c r="H20" s="71">
        <f t="shared" si="4"/>
        <v>1.8999999999999986</v>
      </c>
      <c r="I20" s="15">
        <f t="shared" si="2"/>
        <v>0</v>
      </c>
      <c r="J20" s="200">
        <v>19.13</v>
      </c>
      <c r="K20" s="38">
        <f t="shared" si="3"/>
        <v>0</v>
      </c>
      <c r="N20" s="16"/>
    </row>
    <row r="21" spans="1:14" ht="15.75" x14ac:dyDescent="0.25">
      <c r="A21" s="8" t="s">
        <v>17</v>
      </c>
      <c r="B21" s="79">
        <v>8.3000000000000007</v>
      </c>
      <c r="C21" s="206"/>
      <c r="D21" s="78">
        <v>8</v>
      </c>
      <c r="E21" s="78">
        <v>1</v>
      </c>
      <c r="F21" s="71">
        <f t="shared" si="0"/>
        <v>-8.3000000000000007</v>
      </c>
      <c r="G21" s="71">
        <f t="shared" si="1"/>
        <v>-17.3</v>
      </c>
      <c r="H21" s="71">
        <f t="shared" si="4"/>
        <v>-17.3</v>
      </c>
      <c r="I21" s="15">
        <f t="shared" si="2"/>
        <v>0</v>
      </c>
      <c r="J21" s="200">
        <v>18.25</v>
      </c>
      <c r="K21" s="38">
        <f t="shared" si="3"/>
        <v>18.25</v>
      </c>
    </row>
    <row r="22" spans="1:14" ht="15.75" x14ac:dyDescent="0.25">
      <c r="A22" s="1" t="s">
        <v>18</v>
      </c>
      <c r="B22" s="79">
        <v>7.33</v>
      </c>
      <c r="C22" s="79">
        <v>17.149999999999999</v>
      </c>
      <c r="D22" s="78">
        <v>8</v>
      </c>
      <c r="E22" s="78">
        <v>1</v>
      </c>
      <c r="F22" s="71">
        <f t="shared" si="0"/>
        <v>9.8199999999999985</v>
      </c>
      <c r="G22" s="71">
        <f t="shared" si="1"/>
        <v>0.81999999999999851</v>
      </c>
      <c r="H22" s="71">
        <f t="shared" si="4"/>
        <v>0.81999999999999851</v>
      </c>
      <c r="I22" s="15">
        <f t="shared" si="2"/>
        <v>0</v>
      </c>
      <c r="J22" s="200">
        <v>17.149999999999999</v>
      </c>
      <c r="K22" s="38">
        <f>+J22-C22</f>
        <v>0</v>
      </c>
    </row>
    <row r="23" spans="1:14" ht="15.75" x14ac:dyDescent="0.25">
      <c r="A23" s="8" t="s">
        <v>19</v>
      </c>
      <c r="B23" s="79">
        <v>19.12</v>
      </c>
      <c r="C23" s="79">
        <v>7.27</v>
      </c>
      <c r="D23" s="78">
        <v>8</v>
      </c>
      <c r="E23" s="78">
        <v>1</v>
      </c>
      <c r="F23" s="71">
        <f t="shared" si="0"/>
        <v>12.149999999999999</v>
      </c>
      <c r="G23" s="15">
        <f t="shared" si="1"/>
        <v>3.1499999999999986</v>
      </c>
      <c r="H23" s="71">
        <f t="shared" si="4"/>
        <v>2</v>
      </c>
      <c r="I23" s="15">
        <f t="shared" si="2"/>
        <v>1.1499999999999986</v>
      </c>
      <c r="J23" s="200">
        <v>7.27</v>
      </c>
      <c r="K23" s="38">
        <f t="shared" ref="K23:K28" si="5">+J23-C23</f>
        <v>0</v>
      </c>
    </row>
    <row r="24" spans="1:14" ht="15.75" x14ac:dyDescent="0.25">
      <c r="A24" s="1" t="s">
        <v>20</v>
      </c>
      <c r="B24" s="238" t="s">
        <v>111</v>
      </c>
      <c r="C24" s="239"/>
      <c r="D24" s="239"/>
      <c r="E24" s="239"/>
      <c r="F24" s="239"/>
      <c r="G24" s="239"/>
      <c r="H24" s="239"/>
      <c r="I24" s="240"/>
      <c r="J24" s="200"/>
      <c r="K24" s="38">
        <f t="shared" si="5"/>
        <v>0</v>
      </c>
    </row>
    <row r="25" spans="1:14" s="16" customFormat="1" ht="15.75" x14ac:dyDescent="0.25">
      <c r="A25" s="8" t="s">
        <v>21</v>
      </c>
      <c r="B25" s="79" t="s">
        <v>107</v>
      </c>
      <c r="C25" s="79"/>
      <c r="D25" s="78"/>
      <c r="E25" s="78"/>
      <c r="F25" s="71"/>
      <c r="G25" s="15"/>
      <c r="H25" s="71"/>
      <c r="I25" s="15"/>
      <c r="J25" s="200"/>
      <c r="K25" s="38">
        <f t="shared" si="5"/>
        <v>0</v>
      </c>
    </row>
    <row r="26" spans="1:14" s="16" customFormat="1" ht="15.75" x14ac:dyDescent="0.25">
      <c r="A26" s="1" t="s">
        <v>22</v>
      </c>
      <c r="B26" s="79" t="s">
        <v>107</v>
      </c>
      <c r="C26" s="79"/>
      <c r="D26" s="78"/>
      <c r="E26" s="78"/>
      <c r="F26" s="71"/>
      <c r="G26" s="71"/>
      <c r="H26" s="71"/>
      <c r="I26" s="15"/>
      <c r="J26" s="200"/>
      <c r="K26" s="38">
        <f t="shared" si="5"/>
        <v>0</v>
      </c>
    </row>
    <row r="27" spans="1:14" s="16" customFormat="1" ht="15.75" x14ac:dyDescent="0.25">
      <c r="A27" s="8" t="s">
        <v>23</v>
      </c>
      <c r="B27" s="79">
        <v>8.57</v>
      </c>
      <c r="C27" s="79">
        <v>19.09</v>
      </c>
      <c r="D27" s="78">
        <v>8</v>
      </c>
      <c r="E27" s="78">
        <v>1</v>
      </c>
      <c r="F27" s="71">
        <f t="shared" si="0"/>
        <v>10.52</v>
      </c>
      <c r="G27" s="71">
        <f t="shared" si="1"/>
        <v>1.5199999999999996</v>
      </c>
      <c r="H27" s="71">
        <f t="shared" si="4"/>
        <v>1.5199999999999996</v>
      </c>
      <c r="I27" s="15">
        <f t="shared" si="2"/>
        <v>0</v>
      </c>
      <c r="J27" s="200">
        <v>19.09</v>
      </c>
      <c r="K27" s="38">
        <f t="shared" si="5"/>
        <v>0</v>
      </c>
    </row>
    <row r="28" spans="1:14" s="16" customFormat="1" ht="15.75" x14ac:dyDescent="0.25">
      <c r="A28" s="1" t="s">
        <v>24</v>
      </c>
      <c r="B28" s="79">
        <v>8.34</v>
      </c>
      <c r="C28" s="79">
        <v>18.22</v>
      </c>
      <c r="D28" s="78">
        <v>8</v>
      </c>
      <c r="E28" s="78">
        <v>1</v>
      </c>
      <c r="F28" s="71">
        <f t="shared" si="0"/>
        <v>9.879999999999999</v>
      </c>
      <c r="G28" s="71">
        <f t="shared" si="1"/>
        <v>0.87999999999999901</v>
      </c>
      <c r="H28" s="71">
        <f t="shared" si="4"/>
        <v>0.87999999999999901</v>
      </c>
      <c r="I28" s="15">
        <f t="shared" si="2"/>
        <v>0</v>
      </c>
      <c r="J28" s="200">
        <v>18.22</v>
      </c>
      <c r="K28" s="38">
        <f t="shared" si="5"/>
        <v>0</v>
      </c>
    </row>
    <row r="29" spans="1:14" s="16" customFormat="1" ht="15.75" x14ac:dyDescent="0.25">
      <c r="A29" s="8" t="s">
        <v>25</v>
      </c>
      <c r="B29" s="79">
        <v>9.01</v>
      </c>
      <c r="C29" s="79">
        <v>18.440000000000001</v>
      </c>
      <c r="D29" s="78">
        <v>8</v>
      </c>
      <c r="E29" s="78">
        <v>1</v>
      </c>
      <c r="F29" s="71">
        <f t="shared" si="0"/>
        <v>9.4300000000000015</v>
      </c>
      <c r="G29" s="71">
        <f t="shared" si="1"/>
        <v>0.43000000000000149</v>
      </c>
      <c r="H29" s="71">
        <f t="shared" si="4"/>
        <v>0.43000000000000149</v>
      </c>
      <c r="I29" s="15">
        <f t="shared" si="2"/>
        <v>0</v>
      </c>
      <c r="J29" s="201">
        <v>18.440000000000001</v>
      </c>
      <c r="K29" s="38">
        <f t="shared" si="3"/>
        <v>0</v>
      </c>
    </row>
    <row r="30" spans="1:14" s="16" customFormat="1" ht="15.75" x14ac:dyDescent="0.25">
      <c r="A30" s="1" t="s">
        <v>26</v>
      </c>
      <c r="B30" s="79">
        <v>19.190000000000001</v>
      </c>
      <c r="C30" s="79">
        <v>7.07</v>
      </c>
      <c r="D30" s="78">
        <v>8</v>
      </c>
      <c r="E30" s="78">
        <v>1</v>
      </c>
      <c r="F30" s="71">
        <f t="shared" si="0"/>
        <v>11.879999999999999</v>
      </c>
      <c r="G30" s="71">
        <f t="shared" si="1"/>
        <v>2.879999999999999</v>
      </c>
      <c r="H30" s="71">
        <f t="shared" si="4"/>
        <v>2</v>
      </c>
      <c r="I30" s="15">
        <f t="shared" si="2"/>
        <v>0.87999999999999901</v>
      </c>
      <c r="J30" s="201">
        <v>7.07</v>
      </c>
      <c r="K30" s="38">
        <f t="shared" si="3"/>
        <v>0</v>
      </c>
    </row>
    <row r="31" spans="1:14" s="16" customFormat="1" ht="15.75" x14ac:dyDescent="0.25">
      <c r="A31" s="8" t="s">
        <v>27</v>
      </c>
      <c r="B31" s="79">
        <v>19.309999999999999</v>
      </c>
      <c r="C31" s="79">
        <v>7.07</v>
      </c>
      <c r="D31" s="78">
        <v>8</v>
      </c>
      <c r="E31" s="78">
        <v>1</v>
      </c>
      <c r="F31" s="71">
        <f t="shared" si="0"/>
        <v>11.760000000000002</v>
      </c>
      <c r="G31" s="71">
        <f t="shared" si="1"/>
        <v>2.7600000000000016</v>
      </c>
      <c r="H31" s="71">
        <f t="shared" si="4"/>
        <v>2</v>
      </c>
      <c r="I31" s="15">
        <f t="shared" si="2"/>
        <v>0.76000000000000156</v>
      </c>
      <c r="J31" s="201">
        <v>7.07</v>
      </c>
      <c r="K31" s="38">
        <f t="shared" si="3"/>
        <v>0</v>
      </c>
      <c r="L31" s="67"/>
    </row>
    <row r="32" spans="1:14" s="16" customFormat="1" ht="15.75" x14ac:dyDescent="0.25">
      <c r="A32" s="1" t="s">
        <v>28</v>
      </c>
      <c r="B32" s="79">
        <v>19.22</v>
      </c>
      <c r="C32" s="79">
        <v>7.52</v>
      </c>
      <c r="D32" s="78">
        <v>8</v>
      </c>
      <c r="E32" s="78">
        <v>1</v>
      </c>
      <c r="F32" s="71">
        <f t="shared" si="0"/>
        <v>12.3</v>
      </c>
      <c r="G32" s="15">
        <f t="shared" si="1"/>
        <v>3.3000000000000007</v>
      </c>
      <c r="H32" s="71">
        <f t="shared" si="4"/>
        <v>2</v>
      </c>
      <c r="I32" s="15">
        <f t="shared" si="2"/>
        <v>1.3000000000000007</v>
      </c>
      <c r="J32" s="201">
        <v>7.52</v>
      </c>
      <c r="K32" s="38">
        <f t="shared" si="3"/>
        <v>0</v>
      </c>
    </row>
    <row r="33" spans="1:13" s="16" customFormat="1" ht="15.75" x14ac:dyDescent="0.25">
      <c r="A33" s="8" t="s">
        <v>29</v>
      </c>
      <c r="B33" s="79" t="s">
        <v>107</v>
      </c>
      <c r="C33" s="79"/>
      <c r="D33" s="78"/>
      <c r="E33" s="78"/>
      <c r="F33" s="71"/>
      <c r="G33" s="15"/>
      <c r="H33" s="71"/>
      <c r="I33" s="15"/>
      <c r="J33" s="201"/>
      <c r="K33" s="38">
        <f t="shared" si="3"/>
        <v>0</v>
      </c>
      <c r="L33" s="67"/>
    </row>
    <row r="34" spans="1:13" s="16" customFormat="1" ht="15.75" x14ac:dyDescent="0.25">
      <c r="A34" s="1" t="s">
        <v>30</v>
      </c>
      <c r="B34" s="79">
        <v>8.3000000000000007</v>
      </c>
      <c r="C34" s="79">
        <v>17.239999999999998</v>
      </c>
      <c r="D34" s="78">
        <v>8</v>
      </c>
      <c r="E34" s="78">
        <v>1</v>
      </c>
      <c r="F34" s="71">
        <f t="shared" si="0"/>
        <v>8.9399999999999977</v>
      </c>
      <c r="G34" s="15">
        <f t="shared" si="1"/>
        <v>-6.0000000000002274E-2</v>
      </c>
      <c r="H34" s="71">
        <f t="shared" si="4"/>
        <v>-6.0000000000002274E-2</v>
      </c>
      <c r="I34" s="15">
        <f t="shared" si="2"/>
        <v>0</v>
      </c>
      <c r="J34" s="201">
        <v>17.239999999999998</v>
      </c>
      <c r="K34" s="38">
        <f t="shared" si="3"/>
        <v>0</v>
      </c>
    </row>
    <row r="35" spans="1:13" s="16" customFormat="1" ht="15.75" x14ac:dyDescent="0.25">
      <c r="A35" s="8" t="s">
        <v>31</v>
      </c>
      <c r="B35" s="79">
        <v>8.41</v>
      </c>
      <c r="C35" s="79">
        <v>18.55</v>
      </c>
      <c r="D35" s="78">
        <v>8</v>
      </c>
      <c r="E35" s="78">
        <v>1</v>
      </c>
      <c r="F35" s="71">
        <f t="shared" si="0"/>
        <v>10.14</v>
      </c>
      <c r="G35" s="71">
        <f t="shared" si="1"/>
        <v>1.1400000000000006</v>
      </c>
      <c r="H35" s="71">
        <f t="shared" si="4"/>
        <v>1.1400000000000006</v>
      </c>
      <c r="I35" s="15">
        <f t="shared" si="2"/>
        <v>0</v>
      </c>
      <c r="J35" s="201">
        <v>18.55</v>
      </c>
      <c r="K35" s="38">
        <f t="shared" si="3"/>
        <v>0</v>
      </c>
    </row>
    <row r="36" spans="1:13" s="16" customFormat="1" ht="15.75" x14ac:dyDescent="0.25">
      <c r="A36" s="1" t="s">
        <v>32</v>
      </c>
      <c r="B36" s="77">
        <v>8.32</v>
      </c>
      <c r="C36" s="77">
        <v>19</v>
      </c>
      <c r="D36" s="78">
        <v>8</v>
      </c>
      <c r="E36" s="78">
        <v>1</v>
      </c>
      <c r="F36" s="71">
        <f t="shared" si="0"/>
        <v>10.68</v>
      </c>
      <c r="G36" s="15">
        <f t="shared" si="1"/>
        <v>1.6799999999999997</v>
      </c>
      <c r="H36" s="71">
        <f t="shared" si="4"/>
        <v>1.6799999999999997</v>
      </c>
      <c r="I36" s="15">
        <f t="shared" si="2"/>
        <v>0</v>
      </c>
      <c r="J36" s="201"/>
      <c r="K36" s="38">
        <f t="shared" si="3"/>
        <v>-19</v>
      </c>
    </row>
    <row r="37" spans="1:13" s="16" customFormat="1" ht="15.75" x14ac:dyDescent="0.25">
      <c r="A37" s="8" t="s">
        <v>33</v>
      </c>
      <c r="B37" s="77">
        <v>8.25</v>
      </c>
      <c r="C37" s="77">
        <v>17.489999999999998</v>
      </c>
      <c r="D37" s="78">
        <v>8</v>
      </c>
      <c r="E37" s="78">
        <v>1</v>
      </c>
      <c r="F37" s="71">
        <f t="shared" si="0"/>
        <v>9.2399999999999984</v>
      </c>
      <c r="G37" s="15">
        <f t="shared" si="1"/>
        <v>0.23999999999999844</v>
      </c>
      <c r="H37" s="71">
        <f t="shared" si="4"/>
        <v>0.23999999999999844</v>
      </c>
      <c r="I37" s="15">
        <f t="shared" si="2"/>
        <v>0</v>
      </c>
      <c r="J37" s="201"/>
      <c r="K37" s="38">
        <f t="shared" si="3"/>
        <v>-17.489999999999998</v>
      </c>
    </row>
    <row r="38" spans="1:13" s="16" customFormat="1" ht="15.75" x14ac:dyDescent="0.25">
      <c r="A38" s="1" t="s">
        <v>34</v>
      </c>
      <c r="B38" s="77">
        <v>19.260000000000002</v>
      </c>
      <c r="C38" s="77">
        <v>7.32</v>
      </c>
      <c r="D38" s="78">
        <v>8</v>
      </c>
      <c r="E38" s="78">
        <v>1</v>
      </c>
      <c r="F38" s="71">
        <f t="shared" si="0"/>
        <v>12.059999999999999</v>
      </c>
      <c r="G38" s="15">
        <f t="shared" si="1"/>
        <v>3.0599999999999987</v>
      </c>
      <c r="H38" s="71">
        <f t="shared" si="4"/>
        <v>2</v>
      </c>
      <c r="I38" s="15">
        <f t="shared" si="2"/>
        <v>1.0599999999999987</v>
      </c>
      <c r="J38" s="201"/>
      <c r="K38" s="38">
        <f t="shared" si="3"/>
        <v>-7.32</v>
      </c>
    </row>
    <row r="39" spans="1:13" s="16" customFormat="1" ht="15.75" x14ac:dyDescent="0.25">
      <c r="A39" s="8" t="s">
        <v>35</v>
      </c>
      <c r="B39" s="77">
        <v>19.23</v>
      </c>
      <c r="C39" s="77">
        <v>7.06</v>
      </c>
      <c r="D39" s="78">
        <v>8</v>
      </c>
      <c r="E39" s="78">
        <v>1</v>
      </c>
      <c r="F39" s="71">
        <f t="shared" si="0"/>
        <v>11.829999999999998</v>
      </c>
      <c r="G39" s="15">
        <f t="shared" si="1"/>
        <v>2.8299999999999983</v>
      </c>
      <c r="H39" s="71">
        <f t="shared" si="4"/>
        <v>2</v>
      </c>
      <c r="I39" s="15">
        <f t="shared" si="2"/>
        <v>0.82999999999999829</v>
      </c>
      <c r="J39" s="201"/>
      <c r="K39" s="38">
        <f t="shared" si="3"/>
        <v>-7.06</v>
      </c>
    </row>
    <row r="40" spans="1:13" s="16" customFormat="1" ht="15.75" x14ac:dyDescent="0.25">
      <c r="A40" s="1" t="s">
        <v>36</v>
      </c>
      <c r="B40" s="77" t="s">
        <v>107</v>
      </c>
      <c r="C40" s="77"/>
      <c r="D40" s="78"/>
      <c r="E40" s="78"/>
      <c r="F40" s="71"/>
      <c r="G40" s="15"/>
      <c r="H40" s="71"/>
      <c r="I40" s="15"/>
      <c r="J40" s="201"/>
      <c r="K40" s="38">
        <f t="shared" si="3"/>
        <v>0</v>
      </c>
    </row>
    <row r="41" spans="1:13" s="16" customFormat="1" ht="15.75" x14ac:dyDescent="0.25">
      <c r="A41" s="144" t="s">
        <v>37</v>
      </c>
      <c r="B41" s="77"/>
      <c r="C41" s="77"/>
      <c r="D41" s="78">
        <v>8</v>
      </c>
      <c r="E41" s="78">
        <v>1</v>
      </c>
      <c r="F41" s="71">
        <f t="shared" si="0"/>
        <v>0</v>
      </c>
      <c r="G41" s="15">
        <f t="shared" si="1"/>
        <v>-9</v>
      </c>
      <c r="H41" s="71">
        <f t="shared" si="4"/>
        <v>-9</v>
      </c>
      <c r="I41" s="15">
        <f t="shared" si="2"/>
        <v>0</v>
      </c>
      <c r="J41" s="201"/>
      <c r="K41" s="38">
        <f t="shared" si="3"/>
        <v>0</v>
      </c>
    </row>
    <row r="42" spans="1:13" s="16" customFormat="1" ht="15.75" x14ac:dyDescent="0.25">
      <c r="A42" s="18" t="s">
        <v>74</v>
      </c>
      <c r="B42" s="77"/>
      <c r="C42" s="77"/>
      <c r="D42" s="78">
        <v>8</v>
      </c>
      <c r="E42" s="78">
        <v>1</v>
      </c>
      <c r="F42" s="71">
        <f t="shared" si="0"/>
        <v>0</v>
      </c>
      <c r="G42" s="15">
        <f t="shared" si="1"/>
        <v>-9</v>
      </c>
      <c r="H42" s="71">
        <f t="shared" si="4"/>
        <v>-9</v>
      </c>
      <c r="I42" s="15">
        <f t="shared" si="2"/>
        <v>0</v>
      </c>
      <c r="J42" s="201"/>
      <c r="K42" s="38">
        <f t="shared" si="3"/>
        <v>0</v>
      </c>
    </row>
    <row r="43" spans="1:13" s="16" customFormat="1" ht="15.75" x14ac:dyDescent="0.25">
      <c r="A43" s="18" t="s">
        <v>53</v>
      </c>
      <c r="B43" s="77"/>
      <c r="C43" s="77"/>
      <c r="D43" s="78">
        <v>8</v>
      </c>
      <c r="E43" s="78">
        <v>1</v>
      </c>
      <c r="F43" s="71">
        <f t="shared" si="0"/>
        <v>0</v>
      </c>
      <c r="G43" s="15">
        <f t="shared" si="1"/>
        <v>-9</v>
      </c>
      <c r="H43" s="71">
        <f t="shared" si="4"/>
        <v>-9</v>
      </c>
      <c r="I43" s="15">
        <f t="shared" si="2"/>
        <v>0</v>
      </c>
      <c r="J43" s="201"/>
      <c r="K43" s="38">
        <f t="shared" si="3"/>
        <v>0</v>
      </c>
    </row>
    <row r="44" spans="1:13" s="16" customFormat="1" ht="15.75" x14ac:dyDescent="0.25">
      <c r="A44" s="18" t="s">
        <v>54</v>
      </c>
      <c r="B44" s="77"/>
      <c r="C44" s="77"/>
      <c r="D44" s="78">
        <v>8</v>
      </c>
      <c r="E44" s="78">
        <v>1</v>
      </c>
      <c r="F44" s="71">
        <f t="shared" si="0"/>
        <v>0</v>
      </c>
      <c r="G44" s="15">
        <f t="shared" si="1"/>
        <v>-9</v>
      </c>
      <c r="H44" s="71">
        <f t="shared" si="4"/>
        <v>-9</v>
      </c>
      <c r="I44" s="15">
        <f t="shared" si="2"/>
        <v>0</v>
      </c>
      <c r="J44" s="201"/>
      <c r="K44" s="38">
        <f t="shared" si="3"/>
        <v>0</v>
      </c>
    </row>
    <row r="45" spans="1:13" s="16" customFormat="1" ht="15.75" x14ac:dyDescent="0.25">
      <c r="A45" s="18" t="s">
        <v>64</v>
      </c>
      <c r="B45" s="77"/>
      <c r="C45" s="77"/>
      <c r="D45" s="78">
        <v>8</v>
      </c>
      <c r="E45" s="78">
        <v>1</v>
      </c>
      <c r="F45" s="71">
        <f t="shared" si="0"/>
        <v>0</v>
      </c>
      <c r="G45" s="15">
        <f t="shared" si="1"/>
        <v>-9</v>
      </c>
      <c r="H45" s="71">
        <f t="shared" si="4"/>
        <v>-9</v>
      </c>
      <c r="I45" s="15">
        <f t="shared" si="2"/>
        <v>0</v>
      </c>
      <c r="J45" s="201"/>
      <c r="K45" s="38"/>
    </row>
    <row r="46" spans="1:13" ht="19.5" thickBot="1" x14ac:dyDescent="0.35">
      <c r="A46" s="9"/>
      <c r="B46" s="10"/>
      <c r="C46" s="10"/>
      <c r="D46" s="10"/>
      <c r="E46" s="55">
        <f>SUM(E15:E45)</f>
        <v>24</v>
      </c>
      <c r="F46" s="12"/>
      <c r="G46" s="12"/>
      <c r="H46" s="127">
        <f>SUM(H15:H45)+H58</f>
        <v>-29.000000000000007</v>
      </c>
      <c r="I46" s="127">
        <f>SUM(I15:I45)+I58</f>
        <v>11.43</v>
      </c>
      <c r="K46" s="59">
        <f>SUM(K16:K41)</f>
        <v>-32.619999999999997</v>
      </c>
    </row>
    <row r="47" spans="1:13" ht="18.75" x14ac:dyDescent="0.3">
      <c r="A47" s="10"/>
      <c r="B47" s="10"/>
      <c r="C47" s="10"/>
      <c r="D47" s="10"/>
      <c r="E47" s="47"/>
      <c r="F47" s="12"/>
      <c r="H47" s="50"/>
      <c r="I47" s="51"/>
      <c r="K47" s="10"/>
      <c r="L47" s="19"/>
    </row>
    <row r="48" spans="1:13" ht="18.75" x14ac:dyDescent="0.3">
      <c r="E48" s="47"/>
      <c r="F48" s="10"/>
      <c r="G48" s="10"/>
      <c r="H48" s="48">
        <v>49</v>
      </c>
      <c r="I48" s="48">
        <v>34.049999999999997</v>
      </c>
      <c r="L48" s="17">
        <f>SUM(L15:L47)</f>
        <v>0</v>
      </c>
      <c r="M48" s="43">
        <f>45*L48</f>
        <v>0</v>
      </c>
    </row>
    <row r="49" spans="1:13" x14ac:dyDescent="0.25">
      <c r="B49" s="9"/>
      <c r="C49" s="10"/>
      <c r="D49" s="10"/>
      <c r="E49" s="6"/>
      <c r="F49" s="22" t="s">
        <v>67</v>
      </c>
      <c r="G49" s="10"/>
      <c r="H49" s="20"/>
      <c r="K49" s="22"/>
      <c r="L49">
        <f>K49/8</f>
        <v>0</v>
      </c>
      <c r="M49" s="12">
        <f>+L49*55</f>
        <v>0</v>
      </c>
    </row>
    <row r="50" spans="1:13" x14ac:dyDescent="0.25">
      <c r="A50" s="236" t="s">
        <v>105</v>
      </c>
      <c r="B50" s="236"/>
      <c r="C50" s="236"/>
      <c r="D50" s="236"/>
      <c r="E50" s="236"/>
      <c r="F50" s="236"/>
      <c r="G50" s="39"/>
      <c r="H50" s="39"/>
      <c r="I50" s="39"/>
      <c r="J50" s="44"/>
      <c r="K50" s="22"/>
      <c r="M50" s="12"/>
    </row>
    <row r="51" spans="1:13" ht="15" customHeight="1" x14ac:dyDescent="0.25">
      <c r="A51" s="18" t="s">
        <v>37</v>
      </c>
      <c r="B51" s="77">
        <v>19.04</v>
      </c>
      <c r="C51" s="77">
        <v>7.53</v>
      </c>
      <c r="D51" s="78">
        <v>8</v>
      </c>
      <c r="E51" s="78">
        <v>1</v>
      </c>
      <c r="F51" s="71">
        <f t="shared" ref="F51:F55" si="6">IF(B51&gt;12,(24-B51)+C51,+C51-B51)</f>
        <v>12.490000000000002</v>
      </c>
      <c r="G51" s="15">
        <f t="shared" ref="G51:G55" si="7">+F51-D51-E51</f>
        <v>3.490000000000002</v>
      </c>
      <c r="H51" s="71">
        <f t="shared" ref="H51:H55" si="8">IF(G51&lt;=2,G51,2)</f>
        <v>2</v>
      </c>
      <c r="I51" s="15">
        <f t="shared" ref="I51:I55" si="9">G51-H51</f>
        <v>1.490000000000002</v>
      </c>
      <c r="J51" s="201"/>
      <c r="K51" s="38">
        <f t="shared" ref="K51:K55" si="10">+J51-C51</f>
        <v>-7.53</v>
      </c>
      <c r="L51" s="22"/>
      <c r="M51" s="22">
        <f>SUM(M48:M50)</f>
        <v>0</v>
      </c>
    </row>
    <row r="52" spans="1:13" ht="15" customHeight="1" x14ac:dyDescent="0.25">
      <c r="A52" s="18" t="s">
        <v>74</v>
      </c>
      <c r="B52" s="77">
        <v>19.04</v>
      </c>
      <c r="C52" s="77">
        <v>7.5</v>
      </c>
      <c r="D52" s="78">
        <v>8</v>
      </c>
      <c r="E52" s="78">
        <v>1</v>
      </c>
      <c r="F52" s="71">
        <f t="shared" si="6"/>
        <v>12.46</v>
      </c>
      <c r="G52" s="15">
        <f t="shared" si="7"/>
        <v>3.4600000000000009</v>
      </c>
      <c r="H52" s="71">
        <f t="shared" si="8"/>
        <v>2</v>
      </c>
      <c r="I52" s="15">
        <f t="shared" si="9"/>
        <v>1.4600000000000009</v>
      </c>
      <c r="J52" s="201"/>
      <c r="K52" s="38">
        <f t="shared" si="10"/>
        <v>-7.5</v>
      </c>
    </row>
    <row r="53" spans="1:13" ht="15" customHeight="1" x14ac:dyDescent="0.25">
      <c r="A53" s="18" t="s">
        <v>53</v>
      </c>
      <c r="B53" s="77" t="s">
        <v>107</v>
      </c>
      <c r="C53" s="77"/>
      <c r="D53" s="78"/>
      <c r="E53" s="78"/>
      <c r="F53" s="71"/>
      <c r="G53" s="15"/>
      <c r="H53" s="71"/>
      <c r="I53" s="15"/>
      <c r="J53" s="201"/>
      <c r="K53" s="38">
        <f t="shared" si="10"/>
        <v>0</v>
      </c>
    </row>
    <row r="54" spans="1:13" ht="15" customHeight="1" x14ac:dyDescent="0.25">
      <c r="A54" s="18" t="s">
        <v>54</v>
      </c>
      <c r="B54" s="77">
        <v>7.33</v>
      </c>
      <c r="C54" s="77">
        <v>18.28</v>
      </c>
      <c r="D54" s="78">
        <v>8</v>
      </c>
      <c r="E54" s="78">
        <v>1</v>
      </c>
      <c r="F54" s="71">
        <f t="shared" si="6"/>
        <v>10.950000000000001</v>
      </c>
      <c r="G54" s="15">
        <f t="shared" si="7"/>
        <v>1.9500000000000011</v>
      </c>
      <c r="H54" s="71">
        <f t="shared" si="8"/>
        <v>1.9500000000000011</v>
      </c>
      <c r="I54" s="15">
        <f t="shared" si="9"/>
        <v>0</v>
      </c>
      <c r="J54" s="201"/>
      <c r="K54" s="38">
        <f t="shared" si="10"/>
        <v>-18.28</v>
      </c>
    </row>
    <row r="55" spans="1:13" ht="15" customHeight="1" x14ac:dyDescent="0.25">
      <c r="A55" s="18" t="s">
        <v>64</v>
      </c>
      <c r="B55" s="77">
        <v>8.3000000000000007</v>
      </c>
      <c r="C55" s="77">
        <v>18.100000000000001</v>
      </c>
      <c r="D55" s="78">
        <v>8</v>
      </c>
      <c r="E55" s="78">
        <v>1</v>
      </c>
      <c r="F55" s="71">
        <f t="shared" si="6"/>
        <v>9.8000000000000007</v>
      </c>
      <c r="G55" s="15">
        <f t="shared" si="7"/>
        <v>0.80000000000000071</v>
      </c>
      <c r="H55" s="71">
        <f t="shared" si="8"/>
        <v>0.80000000000000071</v>
      </c>
      <c r="I55" s="15">
        <f t="shared" si="9"/>
        <v>0</v>
      </c>
      <c r="J55" s="201"/>
      <c r="K55" s="38">
        <f t="shared" si="10"/>
        <v>-18.100000000000001</v>
      </c>
    </row>
    <row r="56" spans="1:13" x14ac:dyDescent="0.25">
      <c r="H56" s="11">
        <f>SUM(H51:H55)</f>
        <v>6.7500000000000018</v>
      </c>
      <c r="I56" s="11">
        <f>SUM(I51:I55)</f>
        <v>2.9500000000000028</v>
      </c>
      <c r="J56" s="52"/>
    </row>
    <row r="57" spans="1:13" x14ac:dyDescent="0.25">
      <c r="G57" s="202" t="s">
        <v>105</v>
      </c>
      <c r="H57" s="2"/>
      <c r="I57" s="2"/>
      <c r="J57" s="6"/>
    </row>
    <row r="58" spans="1:13" x14ac:dyDescent="0.25">
      <c r="G58" s="68" t="s">
        <v>58</v>
      </c>
      <c r="H58" s="53">
        <f>+H56-H57</f>
        <v>6.7500000000000018</v>
      </c>
      <c r="I58" s="53">
        <f>+I56-I57</f>
        <v>2.9500000000000028</v>
      </c>
    </row>
  </sheetData>
  <mergeCells count="5">
    <mergeCell ref="A9:I9"/>
    <mergeCell ref="A11:I11"/>
    <mergeCell ref="A12:I12"/>
    <mergeCell ref="A50:F50"/>
    <mergeCell ref="B24:I24"/>
  </mergeCells>
  <hyperlinks>
    <hyperlink ref="A7" r:id="rId1" display="mailto:tpaquita_elalto@hotmail.com"/>
  </hyperlinks>
  <pageMargins left="0.7" right="0.7" top="0.75" bottom="0.75" header="0.3" footer="0.3"/>
  <pageSetup orientation="portrait" horizontalDpi="0" verticalDpi="0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5:N58"/>
  <sheetViews>
    <sheetView topLeftCell="A31" zoomScaleNormal="100" workbookViewId="0">
      <selection activeCell="B55" sqref="B55"/>
    </sheetView>
  </sheetViews>
  <sheetFormatPr baseColWidth="10" defaultRowHeight="15" x14ac:dyDescent="0.25"/>
  <cols>
    <col min="1" max="1" width="7" customWidth="1"/>
    <col min="2" max="3" width="12.28515625" customWidth="1"/>
    <col min="4" max="4" width="11.42578125" customWidth="1"/>
    <col min="5" max="5" width="11.5703125" customWidth="1"/>
    <col min="6" max="6" width="10.5703125" customWidth="1"/>
    <col min="7" max="9" width="12.28515625" customWidth="1"/>
    <col min="12" max="12" width="14.42578125" customWidth="1"/>
  </cols>
  <sheetData>
    <row r="5" spans="1:12" x14ac:dyDescent="0.25">
      <c r="A5" s="4" t="s">
        <v>12</v>
      </c>
    </row>
    <row r="6" spans="1:12" x14ac:dyDescent="0.25">
      <c r="A6" s="4" t="s">
        <v>13</v>
      </c>
    </row>
    <row r="7" spans="1:12" x14ac:dyDescent="0.25">
      <c r="A7" s="5" t="s">
        <v>14</v>
      </c>
    </row>
    <row r="9" spans="1:12" ht="18.75" x14ac:dyDescent="0.25">
      <c r="A9" s="221" t="s">
        <v>103</v>
      </c>
      <c r="B9" s="221"/>
      <c r="C9" s="221"/>
      <c r="D9" s="221"/>
      <c r="E9" s="221"/>
      <c r="F9" s="221"/>
      <c r="G9" s="221"/>
      <c r="H9" s="221"/>
      <c r="I9" s="221"/>
    </row>
    <row r="10" spans="1:12" x14ac:dyDescent="0.25">
      <c r="A10" s="6"/>
      <c r="B10" s="6"/>
      <c r="C10" s="6"/>
      <c r="D10" s="6"/>
      <c r="E10" s="6"/>
      <c r="F10" s="6"/>
      <c r="G10" s="6"/>
      <c r="H10" s="6"/>
      <c r="I10" s="6"/>
    </row>
    <row r="11" spans="1:12" ht="18.75" x14ac:dyDescent="0.3">
      <c r="A11" s="222" t="s">
        <v>51</v>
      </c>
      <c r="B11" s="222"/>
      <c r="C11" s="222"/>
      <c r="D11" s="222"/>
      <c r="E11" s="222"/>
      <c r="F11" s="222"/>
      <c r="G11" s="222"/>
      <c r="H11" s="222"/>
      <c r="I11" s="222"/>
    </row>
    <row r="12" spans="1:12" ht="15.75" x14ac:dyDescent="0.25">
      <c r="A12" s="223" t="s">
        <v>52</v>
      </c>
      <c r="B12" s="223"/>
      <c r="C12" s="223"/>
      <c r="D12" s="223"/>
      <c r="E12" s="223"/>
      <c r="F12" s="223"/>
      <c r="G12" s="223"/>
      <c r="H12" s="223"/>
      <c r="I12" s="223"/>
    </row>
    <row r="14" spans="1:12" s="74" customFormat="1" ht="47.25" x14ac:dyDescent="0.25">
      <c r="A14" s="72" t="s">
        <v>4</v>
      </c>
      <c r="B14" s="73" t="s">
        <v>5</v>
      </c>
      <c r="C14" s="73" t="s">
        <v>6</v>
      </c>
      <c r="D14" s="73" t="s">
        <v>7</v>
      </c>
      <c r="E14" s="73" t="s">
        <v>8</v>
      </c>
      <c r="F14" s="73" t="s">
        <v>38</v>
      </c>
      <c r="G14" s="73" t="s">
        <v>9</v>
      </c>
      <c r="H14" s="73" t="s">
        <v>10</v>
      </c>
      <c r="I14" s="73" t="s">
        <v>11</v>
      </c>
      <c r="L14" s="75" t="s">
        <v>57</v>
      </c>
    </row>
    <row r="15" spans="1:12" s="74" customFormat="1" ht="16.5" customHeight="1" x14ac:dyDescent="0.25">
      <c r="A15" s="76" t="s">
        <v>0</v>
      </c>
      <c r="B15" s="79">
        <v>8.01</v>
      </c>
      <c r="C15" s="79">
        <v>18.14</v>
      </c>
      <c r="D15" s="78">
        <v>8</v>
      </c>
      <c r="E15" s="78">
        <v>1</v>
      </c>
      <c r="F15" s="71">
        <f t="shared" ref="F15:F45" si="0">IF(B15&gt;12,(24-B15)+C15,+C15-B15)</f>
        <v>10.130000000000001</v>
      </c>
      <c r="G15" s="15">
        <f t="shared" ref="G15:G45" si="1">+F15-D15-E15</f>
        <v>1.1300000000000008</v>
      </c>
      <c r="H15" s="71">
        <f>IF(G15&lt;=2,G15,2)</f>
        <v>1.1300000000000008</v>
      </c>
      <c r="I15" s="15">
        <f t="shared" ref="I15:I45" si="2">G15-H15</f>
        <v>0</v>
      </c>
      <c r="J15" s="200">
        <v>18.14</v>
      </c>
      <c r="K15" s="80">
        <f>+J15-C15</f>
        <v>0</v>
      </c>
    </row>
    <row r="16" spans="1:12" s="74" customFormat="1" ht="16.5" customHeight="1" x14ac:dyDescent="0.25">
      <c r="A16" s="76" t="s">
        <v>1</v>
      </c>
      <c r="B16" s="79">
        <v>7.26</v>
      </c>
      <c r="C16" s="79">
        <v>20.07</v>
      </c>
      <c r="D16" s="78">
        <v>8</v>
      </c>
      <c r="E16" s="78">
        <v>1</v>
      </c>
      <c r="F16" s="71">
        <f t="shared" si="0"/>
        <v>12.81</v>
      </c>
      <c r="G16" s="15">
        <f t="shared" si="1"/>
        <v>3.8100000000000005</v>
      </c>
      <c r="H16" s="71">
        <f>IF(G16&lt;=2,G16,2)</f>
        <v>2</v>
      </c>
      <c r="I16" s="15">
        <f t="shared" si="2"/>
        <v>1.8100000000000005</v>
      </c>
      <c r="J16" s="200">
        <v>20.07</v>
      </c>
      <c r="K16" s="80">
        <f t="shared" ref="K16:K44" si="3">+J16-C16</f>
        <v>0</v>
      </c>
    </row>
    <row r="17" spans="1:13" s="74" customFormat="1" ht="16.5" customHeight="1" x14ac:dyDescent="0.25">
      <c r="A17" s="76" t="s">
        <v>2</v>
      </c>
      <c r="B17" s="79">
        <v>7.35</v>
      </c>
      <c r="C17" s="79">
        <v>19.329999999999998</v>
      </c>
      <c r="D17" s="78">
        <v>8</v>
      </c>
      <c r="E17" s="78">
        <v>1</v>
      </c>
      <c r="F17" s="71">
        <f t="shared" si="0"/>
        <v>11.979999999999999</v>
      </c>
      <c r="G17" s="15">
        <f t="shared" si="1"/>
        <v>2.9799999999999986</v>
      </c>
      <c r="H17" s="71">
        <f t="shared" ref="H17:H45" si="4">IF(G17&lt;=2,G17,2)</f>
        <v>2</v>
      </c>
      <c r="I17" s="15">
        <f t="shared" si="2"/>
        <v>0.97999999999999865</v>
      </c>
      <c r="J17" s="200">
        <v>19.329999999999998</v>
      </c>
      <c r="K17" s="80">
        <f t="shared" si="3"/>
        <v>0</v>
      </c>
    </row>
    <row r="18" spans="1:13" s="74" customFormat="1" ht="16.5" customHeight="1" x14ac:dyDescent="0.25">
      <c r="A18" s="76" t="s">
        <v>3</v>
      </c>
      <c r="B18" s="79">
        <v>19.12</v>
      </c>
      <c r="C18" s="79">
        <v>7.32</v>
      </c>
      <c r="D18" s="78">
        <v>8</v>
      </c>
      <c r="E18" s="78">
        <v>1</v>
      </c>
      <c r="F18" s="71">
        <f t="shared" si="0"/>
        <v>12.2</v>
      </c>
      <c r="G18" s="15">
        <f t="shared" si="1"/>
        <v>3.1999999999999993</v>
      </c>
      <c r="H18" s="71">
        <f t="shared" si="4"/>
        <v>2</v>
      </c>
      <c r="I18" s="15">
        <f t="shared" si="2"/>
        <v>1.1999999999999993</v>
      </c>
      <c r="J18" s="200">
        <v>7.32</v>
      </c>
      <c r="K18" s="80">
        <f t="shared" si="3"/>
        <v>0</v>
      </c>
      <c r="L18" s="98"/>
    </row>
    <row r="19" spans="1:13" s="74" customFormat="1" ht="16.5" customHeight="1" x14ac:dyDescent="0.25">
      <c r="A19" s="76" t="s">
        <v>15</v>
      </c>
      <c r="B19" s="79">
        <v>19.2</v>
      </c>
      <c r="C19" s="206"/>
      <c r="D19" s="78">
        <v>8</v>
      </c>
      <c r="E19" s="78">
        <v>1</v>
      </c>
      <c r="F19" s="71">
        <f t="shared" si="0"/>
        <v>4.8000000000000007</v>
      </c>
      <c r="G19" s="71">
        <f t="shared" si="1"/>
        <v>-4.1999999999999993</v>
      </c>
      <c r="H19" s="71">
        <f t="shared" si="4"/>
        <v>-4.1999999999999993</v>
      </c>
      <c r="I19" s="15">
        <f t="shared" si="2"/>
        <v>0</v>
      </c>
      <c r="J19" s="208"/>
      <c r="K19" s="80">
        <f t="shared" si="3"/>
        <v>0</v>
      </c>
    </row>
    <row r="20" spans="1:13" s="74" customFormat="1" ht="16.5" customHeight="1" x14ac:dyDescent="0.25">
      <c r="A20" s="76" t="s">
        <v>16</v>
      </c>
      <c r="B20" s="79" t="s">
        <v>107</v>
      </c>
      <c r="C20" s="79"/>
      <c r="D20" s="78"/>
      <c r="E20" s="78"/>
      <c r="F20" s="71"/>
      <c r="G20" s="71"/>
      <c r="H20" s="71"/>
      <c r="I20" s="15"/>
      <c r="J20" s="200"/>
      <c r="K20" s="80">
        <f t="shared" si="3"/>
        <v>0</v>
      </c>
    </row>
    <row r="21" spans="1:13" s="74" customFormat="1" ht="16.5" customHeight="1" x14ac:dyDescent="0.25">
      <c r="A21" s="76" t="s">
        <v>17</v>
      </c>
      <c r="B21" s="79">
        <v>7.26</v>
      </c>
      <c r="C21" s="206"/>
      <c r="D21" s="78">
        <v>8</v>
      </c>
      <c r="E21" s="78">
        <v>1</v>
      </c>
      <c r="F21" s="71">
        <f t="shared" si="0"/>
        <v>-7.26</v>
      </c>
      <c r="G21" s="71">
        <f t="shared" si="1"/>
        <v>-16.259999999999998</v>
      </c>
      <c r="H21" s="71">
        <f t="shared" si="4"/>
        <v>-16.259999999999998</v>
      </c>
      <c r="I21" s="15">
        <f t="shared" si="2"/>
        <v>0</v>
      </c>
      <c r="J21" s="200">
        <v>18.3</v>
      </c>
      <c r="K21" s="80">
        <f t="shared" si="3"/>
        <v>18.3</v>
      </c>
    </row>
    <row r="22" spans="1:13" s="74" customFormat="1" ht="16.5" customHeight="1" x14ac:dyDescent="0.25">
      <c r="A22" s="76" t="s">
        <v>18</v>
      </c>
      <c r="B22" s="79">
        <v>7.29</v>
      </c>
      <c r="C22" s="79">
        <v>18.27</v>
      </c>
      <c r="D22" s="78">
        <v>8</v>
      </c>
      <c r="E22" s="78">
        <v>1</v>
      </c>
      <c r="F22" s="71">
        <f t="shared" si="0"/>
        <v>10.98</v>
      </c>
      <c r="G22" s="71">
        <f t="shared" si="1"/>
        <v>1.9800000000000004</v>
      </c>
      <c r="H22" s="71">
        <f t="shared" si="4"/>
        <v>1.9800000000000004</v>
      </c>
      <c r="I22" s="15">
        <f t="shared" si="2"/>
        <v>0</v>
      </c>
      <c r="J22" s="200">
        <v>18.27</v>
      </c>
      <c r="K22" s="80">
        <f t="shared" si="3"/>
        <v>0</v>
      </c>
    </row>
    <row r="23" spans="1:13" s="74" customFormat="1" ht="16.5" customHeight="1" x14ac:dyDescent="0.25">
      <c r="A23" s="82" t="s">
        <v>19</v>
      </c>
      <c r="B23" s="79">
        <v>7.44</v>
      </c>
      <c r="C23" s="79">
        <v>20.22</v>
      </c>
      <c r="D23" s="78">
        <v>8</v>
      </c>
      <c r="E23" s="78">
        <v>1</v>
      </c>
      <c r="F23" s="71">
        <f t="shared" si="0"/>
        <v>12.779999999999998</v>
      </c>
      <c r="G23" s="15">
        <f t="shared" si="1"/>
        <v>3.7799999999999976</v>
      </c>
      <c r="H23" s="71">
        <f t="shared" si="4"/>
        <v>2</v>
      </c>
      <c r="I23" s="15">
        <f t="shared" si="2"/>
        <v>1.7799999999999976</v>
      </c>
      <c r="J23" s="200">
        <v>20.22</v>
      </c>
      <c r="K23" s="80">
        <f t="shared" si="3"/>
        <v>0</v>
      </c>
      <c r="L23" s="119"/>
      <c r="M23" s="102"/>
    </row>
    <row r="24" spans="1:13" s="74" customFormat="1" ht="16.5" customHeight="1" x14ac:dyDescent="0.25">
      <c r="A24" s="76" t="s">
        <v>20</v>
      </c>
      <c r="B24" s="79">
        <v>8.15</v>
      </c>
      <c r="C24" s="79">
        <v>18.13</v>
      </c>
      <c r="D24" s="78">
        <v>8</v>
      </c>
      <c r="E24" s="78">
        <v>1</v>
      </c>
      <c r="F24" s="71">
        <f t="shared" si="0"/>
        <v>9.9799999999999986</v>
      </c>
      <c r="G24" s="15">
        <f t="shared" si="1"/>
        <v>0.97999999999999865</v>
      </c>
      <c r="H24" s="71">
        <f t="shared" si="4"/>
        <v>0.97999999999999865</v>
      </c>
      <c r="I24" s="15">
        <f t="shared" si="2"/>
        <v>0</v>
      </c>
      <c r="J24" s="200">
        <v>18.13</v>
      </c>
      <c r="K24" s="80">
        <f t="shared" si="3"/>
        <v>0</v>
      </c>
      <c r="L24" s="102"/>
      <c r="M24" s="102"/>
    </row>
    <row r="25" spans="1:13" s="74" customFormat="1" ht="16.5" customHeight="1" x14ac:dyDescent="0.25">
      <c r="A25" s="76" t="s">
        <v>21</v>
      </c>
      <c r="B25" s="79">
        <v>19.13</v>
      </c>
      <c r="C25" s="79">
        <v>7.33</v>
      </c>
      <c r="D25" s="78">
        <v>8</v>
      </c>
      <c r="E25" s="78">
        <v>1</v>
      </c>
      <c r="F25" s="71">
        <f t="shared" si="0"/>
        <v>12.200000000000001</v>
      </c>
      <c r="G25" s="15">
        <f t="shared" si="1"/>
        <v>3.2000000000000011</v>
      </c>
      <c r="H25" s="71">
        <f t="shared" si="4"/>
        <v>2</v>
      </c>
      <c r="I25" s="15">
        <f t="shared" si="2"/>
        <v>1.2000000000000011</v>
      </c>
      <c r="J25" s="200">
        <v>7.33</v>
      </c>
      <c r="K25" s="80">
        <f t="shared" si="3"/>
        <v>0</v>
      </c>
      <c r="L25" s="102"/>
      <c r="M25" s="102"/>
    </row>
    <row r="26" spans="1:13" s="102" customFormat="1" ht="16.5" customHeight="1" x14ac:dyDescent="0.25">
      <c r="A26" s="82" t="s">
        <v>22</v>
      </c>
      <c r="B26" s="79">
        <v>19.190000000000001</v>
      </c>
      <c r="C26" s="79">
        <v>7.36</v>
      </c>
      <c r="D26" s="78">
        <v>8</v>
      </c>
      <c r="E26" s="78">
        <v>1</v>
      </c>
      <c r="F26" s="71">
        <f t="shared" si="0"/>
        <v>12.169999999999998</v>
      </c>
      <c r="G26" s="71">
        <f t="shared" si="1"/>
        <v>3.1699999999999982</v>
      </c>
      <c r="H26" s="71">
        <f t="shared" si="4"/>
        <v>2</v>
      </c>
      <c r="I26" s="15">
        <f t="shared" si="2"/>
        <v>1.1699999999999982</v>
      </c>
      <c r="J26" s="200">
        <v>7.36</v>
      </c>
      <c r="K26" s="80">
        <f t="shared" si="3"/>
        <v>0</v>
      </c>
      <c r="L26" s="119"/>
    </row>
    <row r="27" spans="1:13" s="102" customFormat="1" ht="16.5" customHeight="1" x14ac:dyDescent="0.25">
      <c r="A27" s="82" t="s">
        <v>23</v>
      </c>
      <c r="B27" s="79" t="s">
        <v>107</v>
      </c>
      <c r="C27" s="79"/>
      <c r="D27" s="78"/>
      <c r="E27" s="78"/>
      <c r="F27" s="71"/>
      <c r="G27" s="71"/>
      <c r="H27" s="71"/>
      <c r="I27" s="15"/>
      <c r="J27" s="200"/>
      <c r="K27" s="80">
        <f t="shared" si="3"/>
        <v>0</v>
      </c>
    </row>
    <row r="28" spans="1:13" s="74" customFormat="1" ht="16.5" customHeight="1" x14ac:dyDescent="0.25">
      <c r="A28" s="76" t="s">
        <v>24</v>
      </c>
      <c r="B28" s="79">
        <v>8.33</v>
      </c>
      <c r="C28" s="79">
        <v>18.14</v>
      </c>
      <c r="D28" s="78">
        <v>8</v>
      </c>
      <c r="E28" s="78">
        <v>1</v>
      </c>
      <c r="F28" s="71">
        <f t="shared" si="0"/>
        <v>9.81</v>
      </c>
      <c r="G28" s="71">
        <f t="shared" si="1"/>
        <v>0.8100000000000005</v>
      </c>
      <c r="H28" s="71">
        <f t="shared" si="4"/>
        <v>0.8100000000000005</v>
      </c>
      <c r="I28" s="15">
        <f t="shared" si="2"/>
        <v>0</v>
      </c>
      <c r="J28" s="200">
        <v>18.14</v>
      </c>
      <c r="K28" s="80">
        <f t="shared" si="3"/>
        <v>0</v>
      </c>
    </row>
    <row r="29" spans="1:13" s="74" customFormat="1" ht="16.5" customHeight="1" x14ac:dyDescent="0.25">
      <c r="A29" s="76" t="s">
        <v>25</v>
      </c>
      <c r="B29" s="79">
        <v>9.01</v>
      </c>
      <c r="C29" s="79">
        <v>18.27</v>
      </c>
      <c r="D29" s="78">
        <v>8</v>
      </c>
      <c r="E29" s="78">
        <v>1</v>
      </c>
      <c r="F29" s="71">
        <f t="shared" si="0"/>
        <v>9.26</v>
      </c>
      <c r="G29" s="71">
        <f t="shared" si="1"/>
        <v>0.25999999999999979</v>
      </c>
      <c r="H29" s="71">
        <f t="shared" si="4"/>
        <v>0.25999999999999979</v>
      </c>
      <c r="I29" s="15">
        <f t="shared" si="2"/>
        <v>0</v>
      </c>
      <c r="J29" s="201">
        <v>18.27</v>
      </c>
      <c r="K29" s="80">
        <f t="shared" si="3"/>
        <v>0</v>
      </c>
    </row>
    <row r="30" spans="1:13" s="74" customFormat="1" ht="16.5" customHeight="1" x14ac:dyDescent="0.25">
      <c r="A30" s="76" t="s">
        <v>26</v>
      </c>
      <c r="B30" s="225" t="s">
        <v>106</v>
      </c>
      <c r="C30" s="226"/>
      <c r="D30" s="226"/>
      <c r="E30" s="226"/>
      <c r="F30" s="226"/>
      <c r="G30" s="226"/>
      <c r="H30" s="226"/>
      <c r="I30" s="227"/>
      <c r="J30" s="201"/>
      <c r="K30" s="80">
        <f t="shared" si="3"/>
        <v>0</v>
      </c>
    </row>
    <row r="31" spans="1:13" s="74" customFormat="1" ht="16.5" customHeight="1" x14ac:dyDescent="0.25">
      <c r="A31" s="76" t="s">
        <v>27</v>
      </c>
      <c r="B31" s="228"/>
      <c r="C31" s="229"/>
      <c r="D31" s="229"/>
      <c r="E31" s="229"/>
      <c r="F31" s="229"/>
      <c r="G31" s="229"/>
      <c r="H31" s="229"/>
      <c r="I31" s="230"/>
      <c r="J31" s="201"/>
      <c r="K31" s="80">
        <f t="shared" si="3"/>
        <v>0</v>
      </c>
    </row>
    <row r="32" spans="1:13" s="74" customFormat="1" ht="16.5" customHeight="1" x14ac:dyDescent="0.25">
      <c r="A32" s="99" t="s">
        <v>28</v>
      </c>
      <c r="B32" s="228"/>
      <c r="C32" s="229"/>
      <c r="D32" s="229"/>
      <c r="E32" s="229"/>
      <c r="F32" s="229"/>
      <c r="G32" s="229"/>
      <c r="H32" s="229"/>
      <c r="I32" s="230"/>
      <c r="J32" s="201"/>
      <c r="K32" s="80">
        <f t="shared" si="3"/>
        <v>0</v>
      </c>
    </row>
    <row r="33" spans="1:14" s="74" customFormat="1" ht="16.5" customHeight="1" x14ac:dyDescent="0.25">
      <c r="A33" s="76" t="s">
        <v>29</v>
      </c>
      <c r="B33" s="228"/>
      <c r="C33" s="229"/>
      <c r="D33" s="229"/>
      <c r="E33" s="229"/>
      <c r="F33" s="229"/>
      <c r="G33" s="229"/>
      <c r="H33" s="229"/>
      <c r="I33" s="230"/>
      <c r="J33" s="201"/>
      <c r="K33" s="80">
        <f t="shared" si="3"/>
        <v>0</v>
      </c>
    </row>
    <row r="34" spans="1:14" s="74" customFormat="1" ht="16.5" customHeight="1" x14ac:dyDescent="0.25">
      <c r="A34" s="76" t="s">
        <v>30</v>
      </c>
      <c r="B34" s="228"/>
      <c r="C34" s="229"/>
      <c r="D34" s="229"/>
      <c r="E34" s="229"/>
      <c r="F34" s="229"/>
      <c r="G34" s="229"/>
      <c r="H34" s="229"/>
      <c r="I34" s="230"/>
      <c r="J34" s="201"/>
      <c r="K34" s="80">
        <f t="shared" si="3"/>
        <v>0</v>
      </c>
    </row>
    <row r="35" spans="1:14" s="74" customFormat="1" ht="16.5" customHeight="1" x14ac:dyDescent="0.25">
      <c r="A35" s="76" t="s">
        <v>31</v>
      </c>
      <c r="B35" s="228"/>
      <c r="C35" s="229"/>
      <c r="D35" s="229"/>
      <c r="E35" s="229"/>
      <c r="F35" s="229"/>
      <c r="G35" s="229"/>
      <c r="H35" s="229"/>
      <c r="I35" s="230"/>
      <c r="J35" s="201"/>
      <c r="K35" s="80">
        <f t="shared" si="3"/>
        <v>0</v>
      </c>
      <c r="L35" s="102"/>
      <c r="M35" s="102"/>
      <c r="N35" s="102"/>
    </row>
    <row r="36" spans="1:14" s="74" customFormat="1" ht="16.5" customHeight="1" x14ac:dyDescent="0.25">
      <c r="A36" s="76" t="s">
        <v>32</v>
      </c>
      <c r="B36" s="228"/>
      <c r="C36" s="229"/>
      <c r="D36" s="229"/>
      <c r="E36" s="229"/>
      <c r="F36" s="229"/>
      <c r="G36" s="229"/>
      <c r="H36" s="229"/>
      <c r="I36" s="230"/>
      <c r="J36" s="201"/>
      <c r="K36" s="80">
        <f t="shared" si="3"/>
        <v>0</v>
      </c>
    </row>
    <row r="37" spans="1:14" s="74" customFormat="1" ht="16.5" customHeight="1" x14ac:dyDescent="0.25">
      <c r="A37" s="76" t="s">
        <v>33</v>
      </c>
      <c r="B37" s="228"/>
      <c r="C37" s="229"/>
      <c r="D37" s="229"/>
      <c r="E37" s="229"/>
      <c r="F37" s="229"/>
      <c r="G37" s="229"/>
      <c r="H37" s="229"/>
      <c r="I37" s="230"/>
      <c r="J37" s="201"/>
      <c r="K37" s="80">
        <f t="shared" si="3"/>
        <v>0</v>
      </c>
    </row>
    <row r="38" spans="1:14" s="74" customFormat="1" ht="16.5" customHeight="1" x14ac:dyDescent="0.25">
      <c r="A38" s="82" t="s">
        <v>34</v>
      </c>
      <c r="B38" s="228"/>
      <c r="C38" s="229"/>
      <c r="D38" s="229"/>
      <c r="E38" s="229"/>
      <c r="F38" s="229"/>
      <c r="G38" s="229"/>
      <c r="H38" s="229"/>
      <c r="I38" s="230"/>
      <c r="J38" s="201"/>
      <c r="K38" s="80">
        <f t="shared" si="3"/>
        <v>0</v>
      </c>
    </row>
    <row r="39" spans="1:14" s="74" customFormat="1" ht="16.5" customHeight="1" x14ac:dyDescent="0.25">
      <c r="A39" s="82" t="s">
        <v>35</v>
      </c>
      <c r="B39" s="228"/>
      <c r="C39" s="229"/>
      <c r="D39" s="229"/>
      <c r="E39" s="229"/>
      <c r="F39" s="229"/>
      <c r="G39" s="229"/>
      <c r="H39" s="229"/>
      <c r="I39" s="230"/>
      <c r="J39" s="201"/>
      <c r="K39" s="80">
        <f t="shared" si="3"/>
        <v>0</v>
      </c>
    </row>
    <row r="40" spans="1:14" s="102" customFormat="1" ht="16.5" customHeight="1" x14ac:dyDescent="0.25">
      <c r="A40" s="120" t="s">
        <v>36</v>
      </c>
      <c r="B40" s="228"/>
      <c r="C40" s="229"/>
      <c r="D40" s="229"/>
      <c r="E40" s="229"/>
      <c r="F40" s="229"/>
      <c r="G40" s="229"/>
      <c r="H40" s="229"/>
      <c r="I40" s="230"/>
      <c r="J40" s="201"/>
      <c r="K40" s="80">
        <f t="shared" si="3"/>
        <v>0</v>
      </c>
    </row>
    <row r="41" spans="1:14" s="102" customFormat="1" ht="16.5" customHeight="1" x14ac:dyDescent="0.25">
      <c r="A41" s="82" t="s">
        <v>37</v>
      </c>
      <c r="B41" s="228"/>
      <c r="C41" s="229"/>
      <c r="D41" s="229"/>
      <c r="E41" s="229"/>
      <c r="F41" s="229"/>
      <c r="G41" s="229"/>
      <c r="H41" s="229"/>
      <c r="I41" s="230"/>
      <c r="J41" s="201"/>
      <c r="K41" s="141">
        <f t="shared" si="3"/>
        <v>0</v>
      </c>
    </row>
    <row r="42" spans="1:14" s="102" customFormat="1" ht="16.5" customHeight="1" x14ac:dyDescent="0.25">
      <c r="A42" s="82" t="s">
        <v>74</v>
      </c>
      <c r="B42" s="231"/>
      <c r="C42" s="232"/>
      <c r="D42" s="232"/>
      <c r="E42" s="232"/>
      <c r="F42" s="232"/>
      <c r="G42" s="232"/>
      <c r="H42" s="232"/>
      <c r="I42" s="233"/>
      <c r="J42" s="201"/>
      <c r="K42" s="141">
        <f t="shared" si="3"/>
        <v>0</v>
      </c>
    </row>
    <row r="43" spans="1:14" s="102" customFormat="1" ht="16.5" customHeight="1" x14ac:dyDescent="0.25">
      <c r="A43" s="82" t="s">
        <v>53</v>
      </c>
      <c r="B43" s="77"/>
      <c r="C43" s="77"/>
      <c r="D43" s="78">
        <v>8</v>
      </c>
      <c r="E43" s="78">
        <v>1</v>
      </c>
      <c r="F43" s="71">
        <f t="shared" si="0"/>
        <v>0</v>
      </c>
      <c r="G43" s="15">
        <f t="shared" si="1"/>
        <v>-9</v>
      </c>
      <c r="H43" s="71">
        <f t="shared" si="4"/>
        <v>-9</v>
      </c>
      <c r="I43" s="15">
        <f t="shared" si="2"/>
        <v>0</v>
      </c>
      <c r="J43" s="201"/>
      <c r="K43" s="141">
        <f t="shared" si="3"/>
        <v>0</v>
      </c>
    </row>
    <row r="44" spans="1:14" s="102" customFormat="1" ht="16.5" customHeight="1" x14ac:dyDescent="0.25">
      <c r="A44" s="82" t="s">
        <v>54</v>
      </c>
      <c r="B44" s="77"/>
      <c r="C44" s="77"/>
      <c r="D44" s="78">
        <v>8</v>
      </c>
      <c r="E44" s="78">
        <v>1</v>
      </c>
      <c r="F44" s="71">
        <f t="shared" si="0"/>
        <v>0</v>
      </c>
      <c r="G44" s="15">
        <f t="shared" si="1"/>
        <v>-9</v>
      </c>
      <c r="H44" s="71">
        <f t="shared" si="4"/>
        <v>-9</v>
      </c>
      <c r="I44" s="15">
        <f t="shared" si="2"/>
        <v>0</v>
      </c>
      <c r="J44" s="201"/>
      <c r="K44" s="141">
        <f t="shared" si="3"/>
        <v>0</v>
      </c>
    </row>
    <row r="45" spans="1:14" s="102" customFormat="1" ht="16.5" customHeight="1" x14ac:dyDescent="0.25">
      <c r="A45" s="82" t="s">
        <v>64</v>
      </c>
      <c r="B45" s="77"/>
      <c r="C45" s="77"/>
      <c r="D45" s="78">
        <v>8</v>
      </c>
      <c r="E45" s="78">
        <v>1</v>
      </c>
      <c r="F45" s="71">
        <f t="shared" si="0"/>
        <v>0</v>
      </c>
      <c r="G45" s="15">
        <f t="shared" si="1"/>
        <v>-9</v>
      </c>
      <c r="H45" s="71">
        <f t="shared" si="4"/>
        <v>-9</v>
      </c>
      <c r="I45" s="15">
        <f t="shared" si="2"/>
        <v>0</v>
      </c>
      <c r="J45" s="201"/>
      <c r="K45" s="141">
        <f t="shared" ref="K45" si="5">+J45-C45</f>
        <v>0</v>
      </c>
    </row>
    <row r="46" spans="1:14" s="74" customFormat="1" ht="18.75" x14ac:dyDescent="0.3">
      <c r="A46" s="83"/>
      <c r="B46" s="84"/>
      <c r="C46" s="84"/>
      <c r="D46" s="84"/>
      <c r="E46" s="85">
        <f>SUM(E15:E45)</f>
        <v>16</v>
      </c>
      <c r="F46" s="86"/>
      <c r="G46" s="86"/>
      <c r="H46" s="138">
        <f>SUM(H15:H45)+H57</f>
        <v>-24.299999999999997</v>
      </c>
      <c r="I46" s="138">
        <f>SUM(I15:I45)+I57</f>
        <v>11.719999999999992</v>
      </c>
      <c r="K46" s="103">
        <f>SUM(K15:K42)</f>
        <v>18.3</v>
      </c>
    </row>
    <row r="47" spans="1:14" s="74" customFormat="1" ht="15.75" x14ac:dyDescent="0.25">
      <c r="A47" s="84"/>
      <c r="B47" s="84"/>
      <c r="C47" s="84"/>
      <c r="D47" s="84"/>
      <c r="E47" s="84"/>
      <c r="F47" s="86"/>
      <c r="H47" s="125"/>
      <c r="I47" s="126"/>
      <c r="K47" s="84"/>
      <c r="L47" s="88"/>
    </row>
    <row r="48" spans="1:14" s="74" customFormat="1" ht="15.75" x14ac:dyDescent="0.25">
      <c r="F48" s="84"/>
      <c r="G48" s="84"/>
      <c r="H48" s="89">
        <v>53.15</v>
      </c>
      <c r="I48" s="89">
        <v>34.35</v>
      </c>
      <c r="L48" s="97">
        <f>SUM(L15:L44)</f>
        <v>0</v>
      </c>
      <c r="M48" s="121">
        <v>55</v>
      </c>
      <c r="N48" s="122">
        <f>+L48*M48</f>
        <v>0</v>
      </c>
    </row>
    <row r="49" spans="1:14" s="74" customFormat="1" ht="15.75" x14ac:dyDescent="0.25">
      <c r="A49" s="94"/>
      <c r="B49" s="236" t="s">
        <v>105</v>
      </c>
      <c r="C49" s="236"/>
      <c r="D49" s="236"/>
      <c r="E49" s="236"/>
      <c r="F49" s="236"/>
      <c r="G49" s="236"/>
      <c r="H49" s="93"/>
      <c r="I49" s="93"/>
      <c r="J49" s="94"/>
      <c r="K49" s="90"/>
      <c r="L49" s="90">
        <f>+K49/8</f>
        <v>0</v>
      </c>
      <c r="M49" s="84"/>
      <c r="N49" s="86">
        <f>+L49*M49</f>
        <v>0</v>
      </c>
    </row>
    <row r="50" spans="1:14" s="74" customFormat="1" ht="15.75" customHeight="1" x14ac:dyDescent="0.25">
      <c r="A50" s="82" t="s">
        <v>37</v>
      </c>
      <c r="B50" s="77">
        <v>8</v>
      </c>
      <c r="C50" s="77">
        <v>19.36</v>
      </c>
      <c r="D50" s="78">
        <v>8</v>
      </c>
      <c r="E50" s="78">
        <v>1</v>
      </c>
      <c r="F50" s="71">
        <f t="shared" ref="F50:F54" si="6">IF(B50&gt;12,(24-B50)+C50,+C50-B50)</f>
        <v>11.36</v>
      </c>
      <c r="G50" s="15">
        <f t="shared" ref="G50:G54" si="7">+F50-D50-E50</f>
        <v>2.3599999999999994</v>
      </c>
      <c r="H50" s="71">
        <f t="shared" ref="H50:H54" si="8">IF(G50&lt;=2,G50,2)</f>
        <v>2</v>
      </c>
      <c r="I50" s="15">
        <f t="shared" ref="I50:I54" si="9">G50-H50</f>
        <v>0.35999999999999943</v>
      </c>
      <c r="J50" s="201"/>
      <c r="K50" s="141">
        <f t="shared" ref="K50:K54" si="10">+J50-C50</f>
        <v>-19.36</v>
      </c>
      <c r="L50" s="90"/>
      <c r="M50" s="90"/>
      <c r="N50" s="90"/>
    </row>
    <row r="51" spans="1:14" s="74" customFormat="1" ht="16.5" customHeight="1" thickBot="1" x14ac:dyDescent="0.3">
      <c r="A51" s="82" t="s">
        <v>74</v>
      </c>
      <c r="B51" s="77">
        <v>19.21</v>
      </c>
      <c r="C51" s="77">
        <v>7.36</v>
      </c>
      <c r="D51" s="78">
        <v>8</v>
      </c>
      <c r="E51" s="78">
        <v>1</v>
      </c>
      <c r="F51" s="71">
        <f t="shared" si="6"/>
        <v>12.149999999999999</v>
      </c>
      <c r="G51" s="15">
        <f t="shared" si="7"/>
        <v>3.1499999999999986</v>
      </c>
      <c r="H51" s="71">
        <f t="shared" si="8"/>
        <v>2</v>
      </c>
      <c r="I51" s="15">
        <f t="shared" si="9"/>
        <v>1.1499999999999986</v>
      </c>
      <c r="J51" s="201"/>
      <c r="K51" s="141">
        <f t="shared" si="10"/>
        <v>-7.36</v>
      </c>
      <c r="M51" s="123"/>
      <c r="N51" s="123">
        <f>SUM(N48:N50)</f>
        <v>0</v>
      </c>
    </row>
    <row r="52" spans="1:14" s="74" customFormat="1" ht="16.5" customHeight="1" thickTop="1" x14ac:dyDescent="0.25">
      <c r="A52" s="82" t="s">
        <v>53</v>
      </c>
      <c r="B52" s="77">
        <v>19.190000000000001</v>
      </c>
      <c r="C52" s="77">
        <v>8.26</v>
      </c>
      <c r="D52" s="78">
        <v>8</v>
      </c>
      <c r="E52" s="78">
        <v>1</v>
      </c>
      <c r="F52" s="71">
        <f t="shared" si="6"/>
        <v>13.069999999999999</v>
      </c>
      <c r="G52" s="15">
        <f t="shared" si="7"/>
        <v>4.0699999999999985</v>
      </c>
      <c r="H52" s="71">
        <f t="shared" si="8"/>
        <v>2</v>
      </c>
      <c r="I52" s="15">
        <f t="shared" si="9"/>
        <v>2.0699999999999985</v>
      </c>
      <c r="J52" s="201"/>
      <c r="K52" s="141">
        <f t="shared" si="10"/>
        <v>-8.26</v>
      </c>
      <c r="M52" s="106"/>
      <c r="N52" s="106"/>
    </row>
    <row r="53" spans="1:14" s="74" customFormat="1" ht="16.5" customHeight="1" x14ac:dyDescent="0.25">
      <c r="A53" s="82" t="s">
        <v>54</v>
      </c>
      <c r="B53" s="77" t="s">
        <v>107</v>
      </c>
      <c r="C53" s="77"/>
      <c r="D53" s="78"/>
      <c r="E53" s="78"/>
      <c r="F53" s="71"/>
      <c r="G53" s="15"/>
      <c r="H53" s="71"/>
      <c r="I53" s="15"/>
      <c r="J53" s="201"/>
      <c r="K53" s="141">
        <f t="shared" si="10"/>
        <v>0</v>
      </c>
      <c r="M53" s="106"/>
      <c r="N53" s="106"/>
    </row>
    <row r="54" spans="1:14" s="74" customFormat="1" ht="16.5" customHeight="1" x14ac:dyDescent="0.25">
      <c r="A54" s="82" t="s">
        <v>64</v>
      </c>
      <c r="B54" s="244" t="s">
        <v>106</v>
      </c>
      <c r="C54" s="245"/>
      <c r="D54" s="245"/>
      <c r="E54" s="245"/>
      <c r="F54" s="245"/>
      <c r="G54" s="245"/>
      <c r="H54" s="245"/>
      <c r="I54" s="246"/>
      <c r="J54" s="201"/>
      <c r="K54" s="141">
        <f t="shared" si="10"/>
        <v>0</v>
      </c>
      <c r="M54" s="106"/>
      <c r="N54" s="106"/>
    </row>
    <row r="55" spans="1:14" s="74" customFormat="1" ht="15.75" x14ac:dyDescent="0.25">
      <c r="B55"/>
      <c r="C55"/>
      <c r="D55"/>
      <c r="E55"/>
      <c r="F55"/>
      <c r="G55"/>
      <c r="H55" s="11">
        <f>SUM(H50:H54)</f>
        <v>6</v>
      </c>
      <c r="I55" s="11">
        <f>SUM(I50:I54)</f>
        <v>3.5799999999999965</v>
      </c>
      <c r="J55" s="52"/>
    </row>
    <row r="56" spans="1:14" ht="15.75" x14ac:dyDescent="0.25">
      <c r="A56" s="74"/>
      <c r="G56" s="202" t="s">
        <v>105</v>
      </c>
      <c r="H56" s="2"/>
      <c r="I56" s="2"/>
      <c r="J56" s="6"/>
    </row>
    <row r="57" spans="1:14" ht="15.75" x14ac:dyDescent="0.25">
      <c r="A57" s="74"/>
      <c r="B57" s="74"/>
      <c r="C57" s="74"/>
      <c r="D57" s="74"/>
      <c r="E57" s="74"/>
      <c r="F57" s="74"/>
      <c r="G57" s="97" t="s">
        <v>58</v>
      </c>
      <c r="H57" s="89">
        <f>+H55-H56</f>
        <v>6</v>
      </c>
      <c r="I57" s="89">
        <f>+I55-I56</f>
        <v>3.5799999999999965</v>
      </c>
      <c r="J57" s="74"/>
    </row>
    <row r="58" spans="1:14" x14ac:dyDescent="0.25">
      <c r="B58" s="10"/>
    </row>
  </sheetData>
  <mergeCells count="6">
    <mergeCell ref="B54:I54"/>
    <mergeCell ref="A9:I9"/>
    <mergeCell ref="A11:I11"/>
    <mergeCell ref="A12:I12"/>
    <mergeCell ref="B49:G49"/>
    <mergeCell ref="B30:I42"/>
  </mergeCells>
  <hyperlinks>
    <hyperlink ref="A7" r:id="rId1" display="mailto:tpaquita_elalto@hotmail.com"/>
  </hyperlinks>
  <pageMargins left="0.7" right="0.7" top="0.75" bottom="0.75" header="0.3" footer="0.3"/>
  <pageSetup orientation="portrait" horizontalDpi="0" verticalDpi="0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5:N60"/>
  <sheetViews>
    <sheetView topLeftCell="A24" zoomScaleNormal="100" workbookViewId="0">
      <selection activeCell="C57" sqref="C57"/>
    </sheetView>
  </sheetViews>
  <sheetFormatPr baseColWidth="10" defaultRowHeight="15" x14ac:dyDescent="0.25"/>
  <cols>
    <col min="1" max="1" width="6.7109375" customWidth="1"/>
    <col min="2" max="3" width="9.5703125" customWidth="1"/>
    <col min="4" max="4" width="10.7109375" customWidth="1"/>
    <col min="5" max="5" width="8.7109375" customWidth="1"/>
    <col min="6" max="6" width="10" customWidth="1"/>
  </cols>
  <sheetData>
    <row r="5" spans="1:12" x14ac:dyDescent="0.25">
      <c r="A5" s="4" t="s">
        <v>12</v>
      </c>
    </row>
    <row r="6" spans="1:12" x14ac:dyDescent="0.25">
      <c r="A6" s="4" t="s">
        <v>13</v>
      </c>
    </row>
    <row r="7" spans="1:12" x14ac:dyDescent="0.25">
      <c r="A7" s="5" t="s">
        <v>14</v>
      </c>
    </row>
    <row r="9" spans="1:12" ht="18.75" x14ac:dyDescent="0.25">
      <c r="A9" s="221" t="s">
        <v>103</v>
      </c>
      <c r="B9" s="221"/>
      <c r="C9" s="221"/>
      <c r="D9" s="221"/>
      <c r="E9" s="221"/>
      <c r="F9" s="221"/>
      <c r="G9" s="221"/>
      <c r="H9" s="221"/>
      <c r="I9" s="221"/>
    </row>
    <row r="10" spans="1:12" x14ac:dyDescent="0.25">
      <c r="A10" s="6"/>
      <c r="B10" s="6"/>
      <c r="C10" s="6"/>
      <c r="D10" s="6"/>
      <c r="E10" s="6"/>
      <c r="F10" s="6"/>
      <c r="G10" s="6"/>
      <c r="H10" s="6"/>
      <c r="I10" s="6"/>
    </row>
    <row r="11" spans="1:12" ht="18.75" x14ac:dyDescent="0.3">
      <c r="A11" s="222" t="s">
        <v>56</v>
      </c>
      <c r="B11" s="222"/>
      <c r="C11" s="222"/>
      <c r="D11" s="222"/>
      <c r="E11" s="222"/>
      <c r="F11" s="222"/>
      <c r="G11" s="222"/>
      <c r="H11" s="222"/>
      <c r="I11" s="222"/>
    </row>
    <row r="12" spans="1:12" ht="15.75" x14ac:dyDescent="0.25">
      <c r="A12" s="223" t="s">
        <v>73</v>
      </c>
      <c r="B12" s="223"/>
      <c r="C12" s="223"/>
      <c r="D12" s="223"/>
      <c r="E12" s="223"/>
      <c r="F12" s="223"/>
      <c r="G12" s="223"/>
      <c r="H12" s="223"/>
      <c r="I12" s="223"/>
    </row>
    <row r="14" spans="1:12" ht="45" x14ac:dyDescent="0.25">
      <c r="A14" s="3" t="s">
        <v>4</v>
      </c>
      <c r="B14" s="7" t="s">
        <v>5</v>
      </c>
      <c r="C14" s="7" t="s">
        <v>6</v>
      </c>
      <c r="D14" s="7" t="s">
        <v>7</v>
      </c>
      <c r="E14" s="7" t="s">
        <v>8</v>
      </c>
      <c r="F14" s="7" t="s">
        <v>38</v>
      </c>
      <c r="G14" s="7" t="s">
        <v>9</v>
      </c>
      <c r="H14" s="7" t="s">
        <v>10</v>
      </c>
      <c r="I14" s="7" t="s">
        <v>11</v>
      </c>
      <c r="J14" s="3"/>
      <c r="L14" s="54" t="s">
        <v>57</v>
      </c>
    </row>
    <row r="15" spans="1:12" ht="16.5" customHeight="1" x14ac:dyDescent="0.25">
      <c r="A15" s="1" t="s">
        <v>0</v>
      </c>
      <c r="B15" s="79">
        <v>19.16</v>
      </c>
      <c r="C15" s="79">
        <v>7.25</v>
      </c>
      <c r="D15" s="78">
        <v>8</v>
      </c>
      <c r="E15" s="78">
        <v>1</v>
      </c>
      <c r="F15" s="71">
        <f t="shared" ref="F15:F45" si="0">IF(B15&gt;12,(24-B15)+C15,+C15-B15)</f>
        <v>12.09</v>
      </c>
      <c r="G15" s="15">
        <f t="shared" ref="G15:G45" si="1">+F15-D15-E15</f>
        <v>3.09</v>
      </c>
      <c r="H15" s="71">
        <f>IF(G15&lt;=2,G15,2)</f>
        <v>2</v>
      </c>
      <c r="I15" s="15">
        <f t="shared" ref="I15:I45" si="2">G15-H15</f>
        <v>1.0899999999999999</v>
      </c>
      <c r="J15" s="200">
        <v>7.25</v>
      </c>
      <c r="K15" s="38">
        <f t="shared" ref="K15" si="3">+J15-C15</f>
        <v>0</v>
      </c>
      <c r="L15" s="6"/>
    </row>
    <row r="16" spans="1:12" ht="16.5" customHeight="1" x14ac:dyDescent="0.25">
      <c r="A16" s="1" t="s">
        <v>1</v>
      </c>
      <c r="B16" s="79" t="s">
        <v>107</v>
      </c>
      <c r="C16" s="79"/>
      <c r="D16" s="78"/>
      <c r="E16" s="78"/>
      <c r="F16" s="71"/>
      <c r="G16" s="15"/>
      <c r="H16" s="71"/>
      <c r="I16" s="15"/>
      <c r="J16" s="200"/>
      <c r="K16" s="38">
        <f>+J16-C16</f>
        <v>0</v>
      </c>
      <c r="L16" s="6"/>
    </row>
    <row r="17" spans="1:12" ht="16.5" customHeight="1" x14ac:dyDescent="0.25">
      <c r="A17" s="1" t="s">
        <v>2</v>
      </c>
      <c r="B17" s="79">
        <v>7.36</v>
      </c>
      <c r="C17" s="79">
        <v>18.39</v>
      </c>
      <c r="D17" s="78">
        <v>8</v>
      </c>
      <c r="E17" s="78">
        <v>1</v>
      </c>
      <c r="F17" s="71">
        <f t="shared" si="0"/>
        <v>11.030000000000001</v>
      </c>
      <c r="G17" s="15">
        <f t="shared" si="1"/>
        <v>2.0300000000000011</v>
      </c>
      <c r="H17" s="71">
        <f t="shared" ref="H17:H45" si="4">IF(G17&lt;=2,G17,2)</f>
        <v>2</v>
      </c>
      <c r="I17" s="15">
        <f t="shared" si="2"/>
        <v>3.0000000000001137E-2</v>
      </c>
      <c r="J17" s="200">
        <v>18.39</v>
      </c>
      <c r="K17" s="38">
        <f t="shared" ref="K17:K20" si="5">+J17-C17</f>
        <v>0</v>
      </c>
    </row>
    <row r="18" spans="1:12" ht="16.5" customHeight="1" x14ac:dyDescent="0.25">
      <c r="A18" s="1" t="s">
        <v>3</v>
      </c>
      <c r="B18" s="79">
        <v>7.37</v>
      </c>
      <c r="C18" s="79">
        <v>19.36</v>
      </c>
      <c r="D18" s="78">
        <v>8</v>
      </c>
      <c r="E18" s="78">
        <v>1</v>
      </c>
      <c r="F18" s="71">
        <f t="shared" si="0"/>
        <v>11.989999999999998</v>
      </c>
      <c r="G18" s="15">
        <f t="shared" si="1"/>
        <v>2.9899999999999984</v>
      </c>
      <c r="H18" s="71">
        <f t="shared" si="4"/>
        <v>2</v>
      </c>
      <c r="I18" s="15">
        <f t="shared" si="2"/>
        <v>0.98999999999999844</v>
      </c>
      <c r="J18" s="200">
        <v>19.36</v>
      </c>
      <c r="K18" s="38">
        <f t="shared" si="5"/>
        <v>0</v>
      </c>
      <c r="L18" s="6"/>
    </row>
    <row r="19" spans="1:12" ht="16.5" customHeight="1" x14ac:dyDescent="0.25">
      <c r="A19" s="1" t="s">
        <v>15</v>
      </c>
      <c r="B19" s="79">
        <v>7.34</v>
      </c>
      <c r="C19" s="79">
        <v>18.5</v>
      </c>
      <c r="D19" s="78">
        <v>8</v>
      </c>
      <c r="E19" s="78">
        <v>1</v>
      </c>
      <c r="F19" s="71">
        <f t="shared" si="0"/>
        <v>11.16</v>
      </c>
      <c r="G19" s="71">
        <f t="shared" si="1"/>
        <v>2.16</v>
      </c>
      <c r="H19" s="71">
        <f t="shared" si="4"/>
        <v>2</v>
      </c>
      <c r="I19" s="15">
        <f t="shared" si="2"/>
        <v>0.16000000000000014</v>
      </c>
      <c r="J19" s="200">
        <v>18.5</v>
      </c>
      <c r="K19" s="38">
        <f t="shared" si="5"/>
        <v>0</v>
      </c>
    </row>
    <row r="20" spans="1:12" ht="16.5" customHeight="1" x14ac:dyDescent="0.25">
      <c r="A20" s="1" t="s">
        <v>16</v>
      </c>
      <c r="B20" s="79">
        <v>19.329999999999998</v>
      </c>
      <c r="C20" s="79">
        <v>7.21</v>
      </c>
      <c r="D20" s="78">
        <v>8</v>
      </c>
      <c r="E20" s="78">
        <v>1</v>
      </c>
      <c r="F20" s="71">
        <f t="shared" si="0"/>
        <v>11.880000000000003</v>
      </c>
      <c r="G20" s="71">
        <f t="shared" si="1"/>
        <v>2.8800000000000026</v>
      </c>
      <c r="H20" s="71">
        <f t="shared" si="4"/>
        <v>2</v>
      </c>
      <c r="I20" s="15">
        <f t="shared" si="2"/>
        <v>0.88000000000000256</v>
      </c>
      <c r="J20" s="200">
        <v>7.21</v>
      </c>
      <c r="K20" s="38">
        <f t="shared" si="5"/>
        <v>0</v>
      </c>
    </row>
    <row r="21" spans="1:12" ht="16.5" customHeight="1" x14ac:dyDescent="0.25">
      <c r="A21" s="1" t="s">
        <v>17</v>
      </c>
      <c r="B21" s="79">
        <v>19.29</v>
      </c>
      <c r="C21" s="79">
        <v>8.24</v>
      </c>
      <c r="D21" s="78">
        <v>8</v>
      </c>
      <c r="E21" s="78">
        <v>1</v>
      </c>
      <c r="F21" s="71">
        <f t="shared" si="0"/>
        <v>12.950000000000001</v>
      </c>
      <c r="G21" s="71">
        <f t="shared" si="1"/>
        <v>3.9500000000000011</v>
      </c>
      <c r="H21" s="71">
        <f t="shared" si="4"/>
        <v>2</v>
      </c>
      <c r="I21" s="15">
        <f t="shared" si="2"/>
        <v>1.9500000000000011</v>
      </c>
      <c r="J21" s="200">
        <v>8.24</v>
      </c>
      <c r="K21" s="38">
        <f>+J21-C21</f>
        <v>0</v>
      </c>
    </row>
    <row r="22" spans="1:12" ht="16.5" customHeight="1" x14ac:dyDescent="0.25">
      <c r="A22" s="1" t="s">
        <v>18</v>
      </c>
      <c r="B22" s="79">
        <v>19.2</v>
      </c>
      <c r="C22" s="79">
        <v>7.11</v>
      </c>
      <c r="D22" s="78">
        <v>8</v>
      </c>
      <c r="E22" s="78">
        <v>1</v>
      </c>
      <c r="F22" s="71">
        <f t="shared" si="0"/>
        <v>11.91</v>
      </c>
      <c r="G22" s="71">
        <f t="shared" si="1"/>
        <v>2.91</v>
      </c>
      <c r="H22" s="71">
        <f t="shared" si="4"/>
        <v>2</v>
      </c>
      <c r="I22" s="15">
        <f t="shared" si="2"/>
        <v>0.91000000000000014</v>
      </c>
      <c r="J22" s="200">
        <v>7.11</v>
      </c>
      <c r="K22" s="38">
        <f t="shared" ref="K22:K44" si="6">+J22-C22</f>
        <v>0</v>
      </c>
    </row>
    <row r="23" spans="1:12" ht="16.5" customHeight="1" x14ac:dyDescent="0.25">
      <c r="A23" s="1" t="s">
        <v>19</v>
      </c>
      <c r="B23" s="79" t="s">
        <v>107</v>
      </c>
      <c r="C23" s="79"/>
      <c r="D23" s="78"/>
      <c r="E23" s="78"/>
      <c r="F23" s="71"/>
      <c r="G23" s="15"/>
      <c r="H23" s="71"/>
      <c r="I23" s="15"/>
      <c r="J23" s="200"/>
      <c r="K23" s="38">
        <f t="shared" si="6"/>
        <v>0</v>
      </c>
    </row>
    <row r="24" spans="1:12" ht="16.5" customHeight="1" x14ac:dyDescent="0.25">
      <c r="A24" s="1" t="s">
        <v>20</v>
      </c>
      <c r="B24" s="79">
        <v>7.4</v>
      </c>
      <c r="C24" s="79">
        <v>18.579999999999998</v>
      </c>
      <c r="D24" s="78">
        <v>8</v>
      </c>
      <c r="E24" s="78">
        <v>1</v>
      </c>
      <c r="F24" s="71">
        <f t="shared" si="0"/>
        <v>11.179999999999998</v>
      </c>
      <c r="G24" s="15">
        <f t="shared" si="1"/>
        <v>2.1799999999999979</v>
      </c>
      <c r="H24" s="71">
        <f t="shared" si="4"/>
        <v>2</v>
      </c>
      <c r="I24" s="15">
        <f t="shared" si="2"/>
        <v>0.17999999999999794</v>
      </c>
      <c r="J24" s="200">
        <v>18.579999999999998</v>
      </c>
      <c r="K24" s="38">
        <f t="shared" si="6"/>
        <v>0</v>
      </c>
    </row>
    <row r="25" spans="1:12" ht="16.5" customHeight="1" x14ac:dyDescent="0.25">
      <c r="A25" s="1" t="s">
        <v>21</v>
      </c>
      <c r="B25" s="79">
        <v>8.19</v>
      </c>
      <c r="C25" s="79">
        <v>18.54</v>
      </c>
      <c r="D25" s="78">
        <v>8</v>
      </c>
      <c r="E25" s="78">
        <v>1</v>
      </c>
      <c r="F25" s="71">
        <f t="shared" si="0"/>
        <v>10.35</v>
      </c>
      <c r="G25" s="15">
        <f t="shared" si="1"/>
        <v>1.3499999999999996</v>
      </c>
      <c r="H25" s="71">
        <f t="shared" si="4"/>
        <v>1.3499999999999996</v>
      </c>
      <c r="I25" s="15">
        <f t="shared" si="2"/>
        <v>0</v>
      </c>
      <c r="J25" s="200">
        <v>18.54</v>
      </c>
      <c r="K25" s="38">
        <f t="shared" si="6"/>
        <v>0</v>
      </c>
      <c r="L25" s="6"/>
    </row>
    <row r="26" spans="1:12" ht="16.5" customHeight="1" x14ac:dyDescent="0.25">
      <c r="A26" s="1" t="s">
        <v>22</v>
      </c>
      <c r="B26" s="79">
        <v>8.2799999999999994</v>
      </c>
      <c r="C26" s="79">
        <v>18.149999999999999</v>
      </c>
      <c r="D26" s="78">
        <v>8</v>
      </c>
      <c r="E26" s="78">
        <v>1</v>
      </c>
      <c r="F26" s="71">
        <f t="shared" si="0"/>
        <v>9.8699999999999992</v>
      </c>
      <c r="G26" s="71">
        <f t="shared" si="1"/>
        <v>0.86999999999999922</v>
      </c>
      <c r="H26" s="71">
        <f t="shared" si="4"/>
        <v>0.86999999999999922</v>
      </c>
      <c r="I26" s="15">
        <f t="shared" si="2"/>
        <v>0</v>
      </c>
      <c r="J26" s="200">
        <v>18.149999999999999</v>
      </c>
      <c r="K26" s="38">
        <f t="shared" si="6"/>
        <v>0</v>
      </c>
    </row>
    <row r="27" spans="1:12" ht="16.5" customHeight="1" x14ac:dyDescent="0.25">
      <c r="A27" s="1" t="s">
        <v>23</v>
      </c>
      <c r="B27" s="79">
        <v>19.440000000000001</v>
      </c>
      <c r="C27" s="79">
        <v>7.28</v>
      </c>
      <c r="D27" s="78">
        <v>8</v>
      </c>
      <c r="E27" s="78">
        <v>1</v>
      </c>
      <c r="F27" s="71">
        <f t="shared" si="0"/>
        <v>11.84</v>
      </c>
      <c r="G27" s="71">
        <f t="shared" si="1"/>
        <v>2.84</v>
      </c>
      <c r="H27" s="71">
        <f t="shared" si="4"/>
        <v>2</v>
      </c>
      <c r="I27" s="15">
        <f t="shared" si="2"/>
        <v>0.83999999999999986</v>
      </c>
      <c r="J27" s="200">
        <v>7.29</v>
      </c>
      <c r="K27" s="38">
        <f t="shared" si="6"/>
        <v>9.9999999999997868E-3</v>
      </c>
    </row>
    <row r="28" spans="1:12" ht="16.5" customHeight="1" x14ac:dyDescent="0.25">
      <c r="A28" s="1" t="s">
        <v>24</v>
      </c>
      <c r="B28" s="79">
        <v>19.22</v>
      </c>
      <c r="C28" s="79">
        <v>7.12</v>
      </c>
      <c r="D28" s="78">
        <v>8</v>
      </c>
      <c r="E28" s="78">
        <v>1</v>
      </c>
      <c r="F28" s="71">
        <f t="shared" si="0"/>
        <v>11.900000000000002</v>
      </c>
      <c r="G28" s="71">
        <f t="shared" si="1"/>
        <v>2.9000000000000021</v>
      </c>
      <c r="H28" s="71">
        <f t="shared" si="4"/>
        <v>2</v>
      </c>
      <c r="I28" s="15">
        <f t="shared" si="2"/>
        <v>0.90000000000000213</v>
      </c>
      <c r="J28" s="200">
        <v>7.12</v>
      </c>
      <c r="K28" s="38">
        <f t="shared" si="6"/>
        <v>0</v>
      </c>
    </row>
    <row r="29" spans="1:12" ht="16.5" customHeight="1" x14ac:dyDescent="0.25">
      <c r="A29" s="1" t="s">
        <v>25</v>
      </c>
      <c r="B29" s="79">
        <v>19.22</v>
      </c>
      <c r="C29" s="79">
        <v>7.35</v>
      </c>
      <c r="D29" s="78">
        <v>8</v>
      </c>
      <c r="E29" s="78">
        <v>1</v>
      </c>
      <c r="F29" s="71">
        <f t="shared" si="0"/>
        <v>12.13</v>
      </c>
      <c r="G29" s="71">
        <f t="shared" si="1"/>
        <v>3.1300000000000008</v>
      </c>
      <c r="H29" s="71">
        <f t="shared" si="4"/>
        <v>2</v>
      </c>
      <c r="I29" s="15">
        <f t="shared" si="2"/>
        <v>1.1300000000000008</v>
      </c>
      <c r="J29" s="201">
        <v>7.35</v>
      </c>
      <c r="K29" s="38">
        <f t="shared" si="6"/>
        <v>0</v>
      </c>
    </row>
    <row r="30" spans="1:12" ht="16.5" customHeight="1" x14ac:dyDescent="0.25">
      <c r="A30" s="1" t="s">
        <v>26</v>
      </c>
      <c r="B30" s="79" t="s">
        <v>107</v>
      </c>
      <c r="C30" s="79"/>
      <c r="D30" s="78"/>
      <c r="E30" s="78"/>
      <c r="F30" s="71"/>
      <c r="G30" s="71"/>
      <c r="H30" s="71"/>
      <c r="I30" s="15"/>
      <c r="J30" s="201"/>
      <c r="K30" s="38">
        <f t="shared" si="6"/>
        <v>0</v>
      </c>
    </row>
    <row r="31" spans="1:12" ht="16.5" customHeight="1" x14ac:dyDescent="0.25">
      <c r="A31" s="1" t="s">
        <v>27</v>
      </c>
      <c r="B31" s="79">
        <v>8.19</v>
      </c>
      <c r="C31" s="79">
        <v>18.440000000000001</v>
      </c>
      <c r="D31" s="78">
        <v>8</v>
      </c>
      <c r="E31" s="78">
        <v>1</v>
      </c>
      <c r="F31" s="71">
        <f t="shared" si="0"/>
        <v>10.250000000000002</v>
      </c>
      <c r="G31" s="71">
        <f t="shared" si="1"/>
        <v>1.2500000000000018</v>
      </c>
      <c r="H31" s="71">
        <f t="shared" si="4"/>
        <v>1.2500000000000018</v>
      </c>
      <c r="I31" s="15">
        <f t="shared" si="2"/>
        <v>0</v>
      </c>
      <c r="J31" s="201">
        <v>18.440000000000001</v>
      </c>
      <c r="K31" s="38">
        <f t="shared" si="6"/>
        <v>0</v>
      </c>
    </row>
    <row r="32" spans="1:12" ht="16.5" customHeight="1" x14ac:dyDescent="0.25">
      <c r="A32" s="1" t="s">
        <v>28</v>
      </c>
      <c r="B32" s="79">
        <v>8.35</v>
      </c>
      <c r="C32" s="79">
        <v>18.47</v>
      </c>
      <c r="D32" s="78">
        <v>8</v>
      </c>
      <c r="E32" s="78">
        <v>1</v>
      </c>
      <c r="F32" s="71">
        <f t="shared" si="0"/>
        <v>10.119999999999999</v>
      </c>
      <c r="G32" s="15">
        <f t="shared" si="1"/>
        <v>1.1199999999999992</v>
      </c>
      <c r="H32" s="71">
        <f t="shared" si="4"/>
        <v>1.1199999999999992</v>
      </c>
      <c r="I32" s="15">
        <f t="shared" si="2"/>
        <v>0</v>
      </c>
      <c r="J32" s="201">
        <v>18.47</v>
      </c>
      <c r="K32" s="38">
        <f t="shared" si="6"/>
        <v>0</v>
      </c>
    </row>
    <row r="33" spans="1:14" ht="16.5" customHeight="1" x14ac:dyDescent="0.25">
      <c r="A33" s="1" t="s">
        <v>29</v>
      </c>
      <c r="B33" s="79">
        <v>8.42</v>
      </c>
      <c r="C33" s="79">
        <v>18.100000000000001</v>
      </c>
      <c r="D33" s="78">
        <v>8</v>
      </c>
      <c r="E33" s="78">
        <v>1</v>
      </c>
      <c r="F33" s="71">
        <f t="shared" si="0"/>
        <v>9.6800000000000015</v>
      </c>
      <c r="G33" s="15">
        <f t="shared" si="1"/>
        <v>0.68000000000000149</v>
      </c>
      <c r="H33" s="71">
        <f t="shared" si="4"/>
        <v>0.68000000000000149</v>
      </c>
      <c r="I33" s="15">
        <f t="shared" si="2"/>
        <v>0</v>
      </c>
      <c r="J33" s="201">
        <v>18.100000000000001</v>
      </c>
      <c r="K33" s="38">
        <f t="shared" si="6"/>
        <v>0</v>
      </c>
    </row>
    <row r="34" spans="1:14" ht="16.5" customHeight="1" x14ac:dyDescent="0.25">
      <c r="A34" s="1" t="s">
        <v>30</v>
      </c>
      <c r="B34" s="79">
        <v>19.3</v>
      </c>
      <c r="C34" s="79">
        <v>7.21</v>
      </c>
      <c r="D34" s="78">
        <v>8</v>
      </c>
      <c r="E34" s="78">
        <v>1</v>
      </c>
      <c r="F34" s="71">
        <f t="shared" si="0"/>
        <v>11.91</v>
      </c>
      <c r="G34" s="15">
        <f t="shared" si="1"/>
        <v>2.91</v>
      </c>
      <c r="H34" s="71">
        <f t="shared" si="4"/>
        <v>2</v>
      </c>
      <c r="I34" s="15">
        <f t="shared" si="2"/>
        <v>0.91000000000000014</v>
      </c>
      <c r="J34" s="201">
        <v>7.21</v>
      </c>
      <c r="K34" s="38">
        <f>+J34-C34</f>
        <v>0</v>
      </c>
    </row>
    <row r="35" spans="1:14" ht="16.5" customHeight="1" x14ac:dyDescent="0.25">
      <c r="A35" s="1" t="s">
        <v>31</v>
      </c>
      <c r="B35" s="79">
        <v>19.190000000000001</v>
      </c>
      <c r="C35" s="79">
        <v>7.19</v>
      </c>
      <c r="D35" s="78">
        <v>8</v>
      </c>
      <c r="E35" s="78">
        <v>1</v>
      </c>
      <c r="F35" s="71">
        <f t="shared" si="0"/>
        <v>12</v>
      </c>
      <c r="G35" s="71">
        <f t="shared" si="1"/>
        <v>3</v>
      </c>
      <c r="H35" s="71">
        <f t="shared" si="4"/>
        <v>2</v>
      </c>
      <c r="I35" s="15">
        <f t="shared" si="2"/>
        <v>1</v>
      </c>
      <c r="J35" s="201">
        <v>7.19</v>
      </c>
      <c r="K35" s="38">
        <f>+J35-C35</f>
        <v>0</v>
      </c>
    </row>
    <row r="36" spans="1:14" ht="16.5" customHeight="1" x14ac:dyDescent="0.25">
      <c r="A36" s="1" t="s">
        <v>32</v>
      </c>
      <c r="B36" s="77" t="s">
        <v>107</v>
      </c>
      <c r="C36" s="77"/>
      <c r="D36" s="78"/>
      <c r="E36" s="78"/>
      <c r="F36" s="71"/>
      <c r="G36" s="15"/>
      <c r="H36" s="71"/>
      <c r="I36" s="15"/>
      <c r="J36" s="201"/>
      <c r="K36" s="38">
        <f t="shared" si="6"/>
        <v>0</v>
      </c>
    </row>
    <row r="37" spans="1:14" ht="16.5" customHeight="1" x14ac:dyDescent="0.25">
      <c r="A37" s="1" t="s">
        <v>33</v>
      </c>
      <c r="B37" s="225" t="s">
        <v>106</v>
      </c>
      <c r="C37" s="226"/>
      <c r="D37" s="226"/>
      <c r="E37" s="226"/>
      <c r="F37" s="226"/>
      <c r="G37" s="226"/>
      <c r="H37" s="226"/>
      <c r="I37" s="227"/>
      <c r="J37" s="201"/>
      <c r="K37" s="38">
        <f t="shared" si="6"/>
        <v>0</v>
      </c>
    </row>
    <row r="38" spans="1:14" ht="16.5" customHeight="1" x14ac:dyDescent="0.25">
      <c r="A38" s="1" t="s">
        <v>34</v>
      </c>
      <c r="B38" s="228"/>
      <c r="C38" s="229"/>
      <c r="D38" s="229"/>
      <c r="E38" s="229"/>
      <c r="F38" s="229"/>
      <c r="G38" s="229"/>
      <c r="H38" s="229"/>
      <c r="I38" s="230"/>
      <c r="J38" s="201"/>
      <c r="K38" s="38">
        <f t="shared" si="6"/>
        <v>0</v>
      </c>
    </row>
    <row r="39" spans="1:14" ht="16.5" customHeight="1" x14ac:dyDescent="0.25">
      <c r="A39" s="1" t="s">
        <v>35</v>
      </c>
      <c r="B39" s="228"/>
      <c r="C39" s="229"/>
      <c r="D39" s="229"/>
      <c r="E39" s="229"/>
      <c r="F39" s="229"/>
      <c r="G39" s="229"/>
      <c r="H39" s="229"/>
      <c r="I39" s="230"/>
      <c r="J39" s="201"/>
      <c r="K39" s="38">
        <f t="shared" si="6"/>
        <v>0</v>
      </c>
    </row>
    <row r="40" spans="1:14" ht="16.5" customHeight="1" x14ac:dyDescent="0.25">
      <c r="A40" s="1" t="s">
        <v>36</v>
      </c>
      <c r="B40" s="228"/>
      <c r="C40" s="229"/>
      <c r="D40" s="229"/>
      <c r="E40" s="229"/>
      <c r="F40" s="229"/>
      <c r="G40" s="229"/>
      <c r="H40" s="229"/>
      <c r="I40" s="230"/>
      <c r="J40" s="201"/>
      <c r="K40" s="38">
        <f t="shared" si="6"/>
        <v>0</v>
      </c>
    </row>
    <row r="41" spans="1:14" s="16" customFormat="1" ht="16.5" customHeight="1" x14ac:dyDescent="0.25">
      <c r="A41" s="14" t="s">
        <v>37</v>
      </c>
      <c r="B41" s="228"/>
      <c r="C41" s="229"/>
      <c r="D41" s="229"/>
      <c r="E41" s="229"/>
      <c r="F41" s="229"/>
      <c r="G41" s="229"/>
      <c r="H41" s="229"/>
      <c r="I41" s="230"/>
      <c r="J41" s="201"/>
      <c r="K41" s="140">
        <f t="shared" si="6"/>
        <v>0</v>
      </c>
    </row>
    <row r="42" spans="1:14" ht="16.5" customHeight="1" x14ac:dyDescent="0.25">
      <c r="A42" s="1" t="s">
        <v>74</v>
      </c>
      <c r="B42" s="231"/>
      <c r="C42" s="232"/>
      <c r="D42" s="232"/>
      <c r="E42" s="232"/>
      <c r="F42" s="232"/>
      <c r="G42" s="232"/>
      <c r="H42" s="232"/>
      <c r="I42" s="233"/>
      <c r="J42" s="201"/>
      <c r="K42" s="38">
        <f t="shared" si="6"/>
        <v>0</v>
      </c>
    </row>
    <row r="43" spans="1:14" ht="16.5" customHeight="1" x14ac:dyDescent="0.25">
      <c r="A43" s="1" t="s">
        <v>53</v>
      </c>
      <c r="B43" s="77"/>
      <c r="C43" s="77"/>
      <c r="D43" s="78">
        <v>8</v>
      </c>
      <c r="E43" s="78">
        <v>1</v>
      </c>
      <c r="F43" s="71">
        <f t="shared" si="0"/>
        <v>0</v>
      </c>
      <c r="G43" s="15">
        <f t="shared" si="1"/>
        <v>-9</v>
      </c>
      <c r="H43" s="71">
        <f t="shared" si="4"/>
        <v>-9</v>
      </c>
      <c r="I43" s="15">
        <f t="shared" si="2"/>
        <v>0</v>
      </c>
      <c r="J43" s="201"/>
      <c r="K43" s="38">
        <f t="shared" si="6"/>
        <v>0</v>
      </c>
    </row>
    <row r="44" spans="1:14" ht="16.5" customHeight="1" x14ac:dyDescent="0.25">
      <c r="A44" s="1" t="s">
        <v>54</v>
      </c>
      <c r="B44" s="77"/>
      <c r="C44" s="77"/>
      <c r="D44" s="78">
        <v>8</v>
      </c>
      <c r="E44" s="78">
        <v>1</v>
      </c>
      <c r="F44" s="71">
        <f t="shared" si="0"/>
        <v>0</v>
      </c>
      <c r="G44" s="15">
        <f t="shared" si="1"/>
        <v>-9</v>
      </c>
      <c r="H44" s="71">
        <f t="shared" si="4"/>
        <v>-9</v>
      </c>
      <c r="I44" s="15">
        <f t="shared" si="2"/>
        <v>0</v>
      </c>
      <c r="J44" s="201"/>
      <c r="K44" s="38">
        <f t="shared" si="6"/>
        <v>0</v>
      </c>
    </row>
    <row r="45" spans="1:14" ht="16.5" customHeight="1" x14ac:dyDescent="0.25">
      <c r="A45" s="1" t="s">
        <v>64</v>
      </c>
      <c r="B45" s="77"/>
      <c r="C45" s="77"/>
      <c r="D45" s="78">
        <v>8</v>
      </c>
      <c r="E45" s="78">
        <v>1</v>
      </c>
      <c r="F45" s="71">
        <f t="shared" si="0"/>
        <v>0</v>
      </c>
      <c r="G45" s="15">
        <f t="shared" si="1"/>
        <v>-9</v>
      </c>
      <c r="H45" s="71">
        <f t="shared" si="4"/>
        <v>-9</v>
      </c>
      <c r="I45" s="15">
        <f t="shared" si="2"/>
        <v>0</v>
      </c>
      <c r="J45" s="201"/>
      <c r="K45" s="38">
        <f t="shared" ref="K45" si="7">+J45-C45</f>
        <v>0</v>
      </c>
    </row>
    <row r="46" spans="1:14" ht="18.75" x14ac:dyDescent="0.3">
      <c r="A46" s="9"/>
      <c r="B46" s="10"/>
      <c r="C46" s="10"/>
      <c r="D46" s="10"/>
      <c r="E46" s="55">
        <f>SUM(E15:E45)</f>
        <v>21</v>
      </c>
      <c r="F46" s="12"/>
      <c r="G46" s="12"/>
      <c r="H46" s="138">
        <f>SUM(H15:H45)+H60</f>
        <v>7.6399999999999952</v>
      </c>
      <c r="I46" s="138">
        <f>SUM(I15:I45)+I60</f>
        <v>13.580000000000007</v>
      </c>
      <c r="J46" s="16"/>
      <c r="K46" s="59">
        <f>SUM(K15:K44)</f>
        <v>9.9999999999997868E-3</v>
      </c>
    </row>
    <row r="47" spans="1:14" x14ac:dyDescent="0.25">
      <c r="A47" s="10"/>
      <c r="B47" s="10"/>
      <c r="C47" s="10"/>
      <c r="D47" s="10"/>
      <c r="E47" s="10"/>
      <c r="F47" s="12"/>
      <c r="H47" s="10"/>
      <c r="I47" s="10"/>
      <c r="K47" s="10"/>
      <c r="L47" s="19"/>
    </row>
    <row r="48" spans="1:14" ht="18.75" x14ac:dyDescent="0.3">
      <c r="F48" s="10"/>
      <c r="G48" s="10"/>
      <c r="H48" s="48">
        <v>50</v>
      </c>
      <c r="I48" s="48">
        <v>21.3</v>
      </c>
      <c r="L48" s="10"/>
      <c r="M48" s="10">
        <v>55</v>
      </c>
      <c r="N48" s="22">
        <f>+L48*M48</f>
        <v>0</v>
      </c>
    </row>
    <row r="49" spans="1:14" x14ac:dyDescent="0.25">
      <c r="B49" s="9"/>
      <c r="C49" s="10"/>
      <c r="D49" s="10"/>
      <c r="F49" s="22"/>
      <c r="G49" s="10"/>
      <c r="H49" s="20"/>
      <c r="K49" s="58"/>
      <c r="L49" s="22">
        <f>+K49/8</f>
        <v>0</v>
      </c>
      <c r="M49" s="10"/>
      <c r="N49" s="22">
        <f>+L49*M49</f>
        <v>0</v>
      </c>
    </row>
    <row r="50" spans="1:14" ht="18.75" x14ac:dyDescent="0.3">
      <c r="F50" s="25"/>
      <c r="G50" s="26"/>
      <c r="H50" s="24"/>
      <c r="I50" s="24"/>
      <c r="K50" s="37">
        <v>0</v>
      </c>
      <c r="L50" s="22">
        <f>+K50/8</f>
        <v>0</v>
      </c>
      <c r="M50" s="10"/>
      <c r="N50" s="62">
        <f>SUM(N48:N49)</f>
        <v>0</v>
      </c>
    </row>
    <row r="51" spans="1:14" x14ac:dyDescent="0.25">
      <c r="G51" s="177"/>
      <c r="H51" s="177"/>
      <c r="I51" s="177"/>
      <c r="J51" s="177"/>
    </row>
    <row r="52" spans="1:14" x14ac:dyDescent="0.25">
      <c r="A52" s="236" t="s">
        <v>105</v>
      </c>
      <c r="B52" s="236"/>
      <c r="C52" s="236"/>
      <c r="D52" s="236"/>
      <c r="E52" s="236"/>
      <c r="F52" s="236"/>
      <c r="G52" s="39"/>
      <c r="H52" s="39"/>
      <c r="I52" s="39"/>
      <c r="J52" s="44"/>
    </row>
    <row r="53" spans="1:14" ht="15.75" x14ac:dyDescent="0.25">
      <c r="A53" s="1" t="s">
        <v>37</v>
      </c>
      <c r="B53" s="77">
        <v>8.32</v>
      </c>
      <c r="C53" s="77">
        <v>19.13</v>
      </c>
      <c r="D53" s="78">
        <v>8</v>
      </c>
      <c r="E53" s="78">
        <v>1</v>
      </c>
      <c r="F53" s="71">
        <f t="shared" ref="F53:F57" si="8">IF(B53&gt;12,(24-B53)+C53,+C53-B53)</f>
        <v>10.809999999999999</v>
      </c>
      <c r="G53" s="15">
        <f t="shared" ref="G53:G57" si="9">+F53-D53-E53</f>
        <v>1.8099999999999987</v>
      </c>
      <c r="H53" s="71">
        <f t="shared" ref="H53:H57" si="10">IF(G53&lt;=2,G53,2)</f>
        <v>1.8099999999999987</v>
      </c>
      <c r="I53" s="15">
        <f t="shared" ref="I53:I57" si="11">G53-H53</f>
        <v>0</v>
      </c>
      <c r="J53" s="201"/>
      <c r="K53" s="38">
        <f t="shared" ref="K53:K57" si="12">+J53-C53</f>
        <v>-19.13</v>
      </c>
    </row>
    <row r="54" spans="1:14" ht="15.75" x14ac:dyDescent="0.25">
      <c r="A54" s="1" t="s">
        <v>74</v>
      </c>
      <c r="B54" s="77">
        <v>8.19</v>
      </c>
      <c r="C54" s="77">
        <v>19.09</v>
      </c>
      <c r="D54" s="78">
        <v>8</v>
      </c>
      <c r="E54" s="78">
        <v>1</v>
      </c>
      <c r="F54" s="71">
        <f t="shared" si="8"/>
        <v>10.9</v>
      </c>
      <c r="G54" s="15">
        <f t="shared" si="9"/>
        <v>1.9000000000000004</v>
      </c>
      <c r="H54" s="71">
        <f t="shared" si="10"/>
        <v>1.9000000000000004</v>
      </c>
      <c r="I54" s="15">
        <f t="shared" si="11"/>
        <v>0</v>
      </c>
      <c r="J54" s="201"/>
      <c r="K54" s="38">
        <f t="shared" si="12"/>
        <v>-19.09</v>
      </c>
    </row>
    <row r="55" spans="1:14" ht="15.75" x14ac:dyDescent="0.25">
      <c r="A55" s="1" t="s">
        <v>53</v>
      </c>
      <c r="B55" s="77">
        <v>7.45</v>
      </c>
      <c r="C55" s="77">
        <v>20.14</v>
      </c>
      <c r="D55" s="78">
        <v>8</v>
      </c>
      <c r="E55" s="78">
        <v>1</v>
      </c>
      <c r="F55" s="71">
        <f t="shared" si="8"/>
        <v>12.690000000000001</v>
      </c>
      <c r="G55" s="15">
        <f t="shared" si="9"/>
        <v>3.6900000000000013</v>
      </c>
      <c r="H55" s="71">
        <f t="shared" si="10"/>
        <v>2</v>
      </c>
      <c r="I55" s="15">
        <f t="shared" si="11"/>
        <v>1.6900000000000013</v>
      </c>
      <c r="J55" s="201"/>
      <c r="K55" s="38">
        <f t="shared" si="12"/>
        <v>-20.14</v>
      </c>
    </row>
    <row r="56" spans="1:14" ht="15.75" x14ac:dyDescent="0.25">
      <c r="A56" s="1" t="s">
        <v>54</v>
      </c>
      <c r="B56" s="77">
        <v>19.29</v>
      </c>
      <c r="C56" s="77">
        <v>7.21</v>
      </c>
      <c r="D56" s="78">
        <v>8</v>
      </c>
      <c r="E56" s="78">
        <v>1</v>
      </c>
      <c r="F56" s="71">
        <f t="shared" si="8"/>
        <v>11.920000000000002</v>
      </c>
      <c r="G56" s="15">
        <f t="shared" si="9"/>
        <v>2.9200000000000017</v>
      </c>
      <c r="H56" s="71">
        <f t="shared" si="10"/>
        <v>2</v>
      </c>
      <c r="I56" s="15">
        <f t="shared" si="11"/>
        <v>0.92000000000000171</v>
      </c>
      <c r="J56" s="201"/>
      <c r="K56" s="38">
        <f t="shared" si="12"/>
        <v>-7.21</v>
      </c>
    </row>
    <row r="57" spans="1:14" ht="15.75" x14ac:dyDescent="0.25">
      <c r="A57" s="1" t="s">
        <v>64</v>
      </c>
      <c r="B57" s="77">
        <v>19.34</v>
      </c>
      <c r="C57" s="206"/>
      <c r="D57" s="78">
        <v>8</v>
      </c>
      <c r="E57" s="78">
        <v>1</v>
      </c>
      <c r="F57" s="71">
        <f t="shared" si="8"/>
        <v>4.66</v>
      </c>
      <c r="G57" s="15">
        <f t="shared" si="9"/>
        <v>-4.34</v>
      </c>
      <c r="H57" s="71">
        <f t="shared" si="10"/>
        <v>-4.34</v>
      </c>
      <c r="I57" s="15">
        <f t="shared" si="11"/>
        <v>0</v>
      </c>
      <c r="J57" s="201"/>
      <c r="K57" s="38">
        <f t="shared" si="12"/>
        <v>0</v>
      </c>
    </row>
    <row r="58" spans="1:14" x14ac:dyDescent="0.25">
      <c r="H58" s="11">
        <f>SUM(H53:H57)</f>
        <v>3.3699999999999992</v>
      </c>
      <c r="I58" s="11">
        <f>SUM(I53:I57)</f>
        <v>2.610000000000003</v>
      </c>
      <c r="J58" s="52"/>
    </row>
    <row r="59" spans="1:14" x14ac:dyDescent="0.25">
      <c r="G59" s="202" t="s">
        <v>105</v>
      </c>
      <c r="H59" s="2"/>
      <c r="I59" s="2"/>
      <c r="J59" s="6"/>
    </row>
    <row r="60" spans="1:14" x14ac:dyDescent="0.25">
      <c r="G60" s="64" t="s">
        <v>58</v>
      </c>
      <c r="H60" s="53">
        <f>+H58-H59</f>
        <v>3.3699999999999992</v>
      </c>
      <c r="I60" s="53">
        <f>+I58-I59</f>
        <v>2.610000000000003</v>
      </c>
    </row>
  </sheetData>
  <mergeCells count="5">
    <mergeCell ref="A9:I9"/>
    <mergeCell ref="A11:I11"/>
    <mergeCell ref="A12:I12"/>
    <mergeCell ref="A52:F52"/>
    <mergeCell ref="B37:I42"/>
  </mergeCells>
  <hyperlinks>
    <hyperlink ref="A7" r:id="rId1" display="mailto:tpaquita_elalto@hotmail.com"/>
  </hyperlinks>
  <pageMargins left="0.7" right="0.7" top="0.75" bottom="0.75" header="0.3" footer="0.3"/>
  <pageSetup orientation="portrait" verticalDpi="0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5:N64"/>
  <sheetViews>
    <sheetView topLeftCell="A25" zoomScaleNormal="100" workbookViewId="0">
      <selection activeCell="B56" sqref="B56"/>
    </sheetView>
  </sheetViews>
  <sheetFormatPr baseColWidth="10" defaultRowHeight="15" x14ac:dyDescent="0.25"/>
  <cols>
    <col min="1" max="1" width="6.7109375" customWidth="1"/>
    <col min="2" max="3" width="11.85546875" customWidth="1"/>
    <col min="5" max="5" width="11.85546875" customWidth="1"/>
    <col min="8" max="9" width="10.5703125" customWidth="1"/>
    <col min="11" max="11" width="10.42578125" customWidth="1"/>
  </cols>
  <sheetData>
    <row r="5" spans="1:12" x14ac:dyDescent="0.25">
      <c r="A5" s="4" t="s">
        <v>12</v>
      </c>
    </row>
    <row r="6" spans="1:12" x14ac:dyDescent="0.25">
      <c r="A6" s="4" t="s">
        <v>13</v>
      </c>
    </row>
    <row r="7" spans="1:12" x14ac:dyDescent="0.25">
      <c r="A7" s="5" t="s">
        <v>14</v>
      </c>
    </row>
    <row r="9" spans="1:12" ht="18.75" x14ac:dyDescent="0.25">
      <c r="A9" s="221" t="s">
        <v>103</v>
      </c>
      <c r="B9" s="221"/>
      <c r="C9" s="221"/>
      <c r="D9" s="221"/>
      <c r="E9" s="221"/>
      <c r="F9" s="221"/>
      <c r="G9" s="221"/>
      <c r="H9" s="221"/>
      <c r="I9" s="221"/>
    </row>
    <row r="10" spans="1:12" x14ac:dyDescent="0.25">
      <c r="A10" s="6"/>
      <c r="B10" s="6"/>
      <c r="C10" s="6"/>
      <c r="D10" s="6"/>
      <c r="E10" s="6"/>
      <c r="F10" s="6"/>
      <c r="G10" s="6"/>
      <c r="H10" s="6"/>
      <c r="I10" s="6"/>
    </row>
    <row r="11" spans="1:12" ht="18.75" x14ac:dyDescent="0.3">
      <c r="A11" s="222" t="s">
        <v>72</v>
      </c>
      <c r="B11" s="222"/>
      <c r="C11" s="222"/>
      <c r="D11" s="222"/>
      <c r="E11" s="222"/>
      <c r="F11" s="222"/>
      <c r="G11" s="222"/>
      <c r="H11" s="222"/>
      <c r="I11" s="222"/>
    </row>
    <row r="12" spans="1:12" ht="15.75" x14ac:dyDescent="0.25">
      <c r="A12" s="223" t="s">
        <v>52</v>
      </c>
      <c r="B12" s="223"/>
      <c r="C12" s="223"/>
      <c r="D12" s="223"/>
      <c r="E12" s="223"/>
      <c r="F12" s="223"/>
      <c r="G12" s="223"/>
      <c r="H12" s="223"/>
      <c r="I12" s="223"/>
    </row>
    <row r="14" spans="1:12" s="74" customFormat="1" ht="47.25" x14ac:dyDescent="0.25">
      <c r="A14" s="72" t="s">
        <v>4</v>
      </c>
      <c r="B14" s="73" t="s">
        <v>5</v>
      </c>
      <c r="C14" s="73" t="s">
        <v>6</v>
      </c>
      <c r="D14" s="73" t="s">
        <v>7</v>
      </c>
      <c r="E14" s="73" t="s">
        <v>8</v>
      </c>
      <c r="F14" s="73" t="s">
        <v>38</v>
      </c>
      <c r="G14" s="73" t="s">
        <v>9</v>
      </c>
      <c r="H14" s="73" t="s">
        <v>10</v>
      </c>
      <c r="I14" s="73" t="s">
        <v>11</v>
      </c>
      <c r="J14" s="72"/>
      <c r="L14" s="75" t="s">
        <v>57</v>
      </c>
    </row>
    <row r="15" spans="1:12" s="74" customFormat="1" ht="16.5" customHeight="1" x14ac:dyDescent="0.25">
      <c r="A15" s="76" t="s">
        <v>0</v>
      </c>
      <c r="B15" s="79" t="s">
        <v>107</v>
      </c>
      <c r="C15" s="79"/>
      <c r="D15" s="78"/>
      <c r="E15" s="78"/>
      <c r="F15" s="71"/>
      <c r="G15" s="15"/>
      <c r="H15" s="71"/>
      <c r="I15" s="15"/>
      <c r="J15" s="200"/>
      <c r="K15" s="80">
        <f t="shared" ref="K15:K44" si="0">+J15-C15</f>
        <v>0</v>
      </c>
    </row>
    <row r="16" spans="1:12" s="74" customFormat="1" ht="16.5" customHeight="1" x14ac:dyDescent="0.25">
      <c r="A16" s="76" t="s">
        <v>1</v>
      </c>
      <c r="B16" s="212"/>
      <c r="C16" s="212"/>
      <c r="D16" s="217"/>
      <c r="E16" s="217"/>
      <c r="F16" s="215"/>
      <c r="G16" s="213"/>
      <c r="H16" s="215"/>
      <c r="I16" s="213"/>
      <c r="J16" s="218"/>
      <c r="K16" s="80">
        <f t="shared" si="0"/>
        <v>0</v>
      </c>
      <c r="L16" s="98"/>
    </row>
    <row r="17" spans="1:12" s="74" customFormat="1" ht="16.5" customHeight="1" x14ac:dyDescent="0.25">
      <c r="A17" s="76" t="s">
        <v>2</v>
      </c>
      <c r="B17" s="212"/>
      <c r="C17" s="212"/>
      <c r="D17" s="217"/>
      <c r="E17" s="217"/>
      <c r="F17" s="215"/>
      <c r="G17" s="213"/>
      <c r="H17" s="215"/>
      <c r="I17" s="213"/>
      <c r="J17" s="218"/>
      <c r="K17" s="80">
        <f t="shared" si="0"/>
        <v>0</v>
      </c>
    </row>
    <row r="18" spans="1:12" s="74" customFormat="1" ht="16.5" customHeight="1" x14ac:dyDescent="0.25">
      <c r="A18" s="76" t="s">
        <v>3</v>
      </c>
      <c r="B18" s="79">
        <v>7.55</v>
      </c>
      <c r="C18" s="79">
        <v>18.39</v>
      </c>
      <c r="D18" s="78">
        <v>8</v>
      </c>
      <c r="E18" s="78">
        <v>1</v>
      </c>
      <c r="F18" s="71">
        <f t="shared" ref="F18:F45" si="1">IF(B18&gt;12,(24-B18)+C18,+C18-B18)</f>
        <v>10.84</v>
      </c>
      <c r="G18" s="15">
        <f t="shared" ref="G18:G45" si="2">+F18-D18-E18</f>
        <v>1.8399999999999999</v>
      </c>
      <c r="H18" s="71">
        <f t="shared" ref="H18:H45" si="3">IF(G18&lt;=2,G18,2)</f>
        <v>1.8399999999999999</v>
      </c>
      <c r="I18" s="15">
        <f t="shared" ref="I18:I45" si="4">G18-H18</f>
        <v>0</v>
      </c>
      <c r="J18" s="200">
        <v>18.39</v>
      </c>
      <c r="K18" s="80">
        <f t="shared" si="0"/>
        <v>0</v>
      </c>
    </row>
    <row r="19" spans="1:12" s="74" customFormat="1" ht="16.5" customHeight="1" x14ac:dyDescent="0.25">
      <c r="A19" s="76" t="s">
        <v>15</v>
      </c>
      <c r="B19" s="79">
        <v>19.489999999999998</v>
      </c>
      <c r="C19" s="79">
        <v>7.5</v>
      </c>
      <c r="D19" s="78">
        <v>8</v>
      </c>
      <c r="E19" s="78">
        <v>1</v>
      </c>
      <c r="F19" s="71">
        <f t="shared" si="1"/>
        <v>12.010000000000002</v>
      </c>
      <c r="G19" s="71">
        <f t="shared" si="2"/>
        <v>3.0100000000000016</v>
      </c>
      <c r="H19" s="71">
        <f t="shared" si="3"/>
        <v>2</v>
      </c>
      <c r="I19" s="15">
        <f t="shared" si="4"/>
        <v>1.0100000000000016</v>
      </c>
      <c r="J19" s="200">
        <v>7.5</v>
      </c>
      <c r="K19" s="80">
        <f t="shared" si="0"/>
        <v>0</v>
      </c>
    </row>
    <row r="20" spans="1:12" s="74" customFormat="1" ht="16.5" customHeight="1" x14ac:dyDescent="0.25">
      <c r="A20" s="76" t="s">
        <v>16</v>
      </c>
      <c r="B20" s="79">
        <v>19.34</v>
      </c>
      <c r="C20" s="79">
        <v>8.06</v>
      </c>
      <c r="D20" s="78">
        <v>8</v>
      </c>
      <c r="E20" s="78">
        <v>1</v>
      </c>
      <c r="F20" s="71">
        <f t="shared" si="1"/>
        <v>12.72</v>
      </c>
      <c r="G20" s="71">
        <f t="shared" si="2"/>
        <v>3.7200000000000006</v>
      </c>
      <c r="H20" s="71">
        <f t="shared" si="3"/>
        <v>2</v>
      </c>
      <c r="I20" s="15">
        <f t="shared" si="4"/>
        <v>1.7200000000000006</v>
      </c>
      <c r="J20" s="200">
        <v>8.06</v>
      </c>
      <c r="K20" s="80">
        <f t="shared" si="0"/>
        <v>0</v>
      </c>
    </row>
    <row r="21" spans="1:12" s="74" customFormat="1" ht="16.5" customHeight="1" x14ac:dyDescent="0.25">
      <c r="A21" s="76" t="s">
        <v>17</v>
      </c>
      <c r="B21" s="212"/>
      <c r="C21" s="212"/>
      <c r="D21" s="217"/>
      <c r="E21" s="217"/>
      <c r="F21" s="215"/>
      <c r="G21" s="215"/>
      <c r="H21" s="215"/>
      <c r="I21" s="213"/>
      <c r="J21" s="218"/>
      <c r="K21" s="80">
        <f t="shared" si="0"/>
        <v>0</v>
      </c>
    </row>
    <row r="22" spans="1:12" s="74" customFormat="1" ht="16.5" customHeight="1" x14ac:dyDescent="0.25">
      <c r="A22" s="76" t="s">
        <v>18</v>
      </c>
      <c r="B22" s="79" t="s">
        <v>107</v>
      </c>
      <c r="C22" s="79"/>
      <c r="D22" s="78"/>
      <c r="E22" s="78"/>
      <c r="F22" s="71"/>
      <c r="G22" s="71"/>
      <c r="H22" s="71"/>
      <c r="I22" s="15"/>
      <c r="J22" s="200"/>
      <c r="K22" s="80">
        <f t="shared" si="0"/>
        <v>0</v>
      </c>
    </row>
    <row r="23" spans="1:12" s="74" customFormat="1" ht="16.5" customHeight="1" x14ac:dyDescent="0.25">
      <c r="A23" s="82" t="s">
        <v>19</v>
      </c>
      <c r="B23" s="79">
        <v>7.58</v>
      </c>
      <c r="C23" s="79">
        <v>20.23</v>
      </c>
      <c r="D23" s="78">
        <v>8</v>
      </c>
      <c r="E23" s="78">
        <v>1</v>
      </c>
      <c r="F23" s="71">
        <f t="shared" si="1"/>
        <v>12.65</v>
      </c>
      <c r="G23" s="15">
        <f t="shared" si="2"/>
        <v>3.6500000000000004</v>
      </c>
      <c r="H23" s="71">
        <f t="shared" si="3"/>
        <v>2</v>
      </c>
      <c r="I23" s="15">
        <f t="shared" si="4"/>
        <v>1.6500000000000004</v>
      </c>
      <c r="J23" s="200">
        <v>20.23</v>
      </c>
      <c r="K23" s="80">
        <f t="shared" si="0"/>
        <v>0</v>
      </c>
    </row>
    <row r="24" spans="1:12" s="74" customFormat="1" ht="16.5" customHeight="1" x14ac:dyDescent="0.25">
      <c r="A24" s="76" t="s">
        <v>20</v>
      </c>
      <c r="B24" s="79">
        <v>8.16</v>
      </c>
      <c r="C24" s="79">
        <v>20.399999999999999</v>
      </c>
      <c r="D24" s="78">
        <v>8</v>
      </c>
      <c r="E24" s="78">
        <v>1</v>
      </c>
      <c r="F24" s="71">
        <f t="shared" si="1"/>
        <v>12.239999999999998</v>
      </c>
      <c r="G24" s="15">
        <f t="shared" si="2"/>
        <v>3.2399999999999984</v>
      </c>
      <c r="H24" s="71">
        <f t="shared" si="3"/>
        <v>2</v>
      </c>
      <c r="I24" s="15">
        <f t="shared" si="4"/>
        <v>1.2399999999999984</v>
      </c>
      <c r="J24" s="200">
        <v>20.399999999999999</v>
      </c>
      <c r="K24" s="80">
        <f t="shared" si="0"/>
        <v>0</v>
      </c>
    </row>
    <row r="25" spans="1:12" s="74" customFormat="1" ht="16.5" customHeight="1" x14ac:dyDescent="0.25">
      <c r="A25" s="76" t="s">
        <v>21</v>
      </c>
      <c r="B25" s="79">
        <v>8.1999999999999993</v>
      </c>
      <c r="C25" s="79">
        <v>18.57</v>
      </c>
      <c r="D25" s="78">
        <v>8</v>
      </c>
      <c r="E25" s="78">
        <v>1</v>
      </c>
      <c r="F25" s="71">
        <f t="shared" si="1"/>
        <v>10.370000000000001</v>
      </c>
      <c r="G25" s="15">
        <f t="shared" si="2"/>
        <v>1.370000000000001</v>
      </c>
      <c r="H25" s="71">
        <f t="shared" si="3"/>
        <v>1.370000000000001</v>
      </c>
      <c r="I25" s="15">
        <f t="shared" si="4"/>
        <v>0</v>
      </c>
      <c r="J25" s="200">
        <v>18.57</v>
      </c>
      <c r="K25" s="80">
        <f t="shared" si="0"/>
        <v>0</v>
      </c>
    </row>
    <row r="26" spans="1:12" s="74" customFormat="1" ht="16.5" customHeight="1" x14ac:dyDescent="0.25">
      <c r="A26" s="76" t="s">
        <v>22</v>
      </c>
      <c r="B26" s="79">
        <v>19.2</v>
      </c>
      <c r="C26" s="79">
        <v>7.21</v>
      </c>
      <c r="D26" s="78">
        <v>8</v>
      </c>
      <c r="E26" s="78">
        <v>1</v>
      </c>
      <c r="F26" s="71">
        <f t="shared" si="1"/>
        <v>12.010000000000002</v>
      </c>
      <c r="G26" s="71">
        <f t="shared" si="2"/>
        <v>3.0100000000000016</v>
      </c>
      <c r="H26" s="71">
        <f t="shared" si="3"/>
        <v>2</v>
      </c>
      <c r="I26" s="15">
        <f t="shared" si="4"/>
        <v>1.0100000000000016</v>
      </c>
      <c r="J26" s="200">
        <v>7.21</v>
      </c>
      <c r="K26" s="80">
        <f t="shared" si="0"/>
        <v>0</v>
      </c>
    </row>
    <row r="27" spans="1:12" s="74" customFormat="1" ht="16.5" customHeight="1" x14ac:dyDescent="0.25">
      <c r="A27" s="76" t="s">
        <v>23</v>
      </c>
      <c r="B27" s="79">
        <v>19.23</v>
      </c>
      <c r="C27" s="79">
        <v>7.43</v>
      </c>
      <c r="D27" s="78">
        <v>8</v>
      </c>
      <c r="E27" s="78">
        <v>1</v>
      </c>
      <c r="F27" s="71">
        <f t="shared" si="1"/>
        <v>12.2</v>
      </c>
      <c r="G27" s="71">
        <f t="shared" si="2"/>
        <v>3.1999999999999993</v>
      </c>
      <c r="H27" s="71">
        <f t="shared" si="3"/>
        <v>2</v>
      </c>
      <c r="I27" s="15">
        <f t="shared" si="4"/>
        <v>1.1999999999999993</v>
      </c>
      <c r="J27" s="200">
        <v>7.43</v>
      </c>
      <c r="K27" s="80">
        <f t="shared" si="0"/>
        <v>0</v>
      </c>
    </row>
    <row r="28" spans="1:12" s="74" customFormat="1" ht="16.5" customHeight="1" x14ac:dyDescent="0.25">
      <c r="A28" s="76" t="s">
        <v>24</v>
      </c>
      <c r="B28" s="212"/>
      <c r="C28" s="212"/>
      <c r="D28" s="217"/>
      <c r="E28" s="217"/>
      <c r="F28" s="215"/>
      <c r="G28" s="215"/>
      <c r="H28" s="215"/>
      <c r="I28" s="213"/>
      <c r="J28" s="218"/>
      <c r="K28" s="80">
        <f t="shared" si="0"/>
        <v>0</v>
      </c>
    </row>
    <row r="29" spans="1:12" s="74" customFormat="1" ht="16.5" customHeight="1" x14ac:dyDescent="0.25">
      <c r="A29" s="76" t="s">
        <v>25</v>
      </c>
      <c r="B29" s="79" t="s">
        <v>107</v>
      </c>
      <c r="C29" s="79"/>
      <c r="D29" s="78"/>
      <c r="E29" s="78"/>
      <c r="F29" s="71"/>
      <c r="G29" s="71"/>
      <c r="H29" s="71"/>
      <c r="I29" s="15"/>
      <c r="J29" s="201"/>
      <c r="K29" s="80">
        <f t="shared" si="0"/>
        <v>0</v>
      </c>
      <c r="L29" s="101"/>
    </row>
    <row r="30" spans="1:12" s="74" customFormat="1" ht="16.5" customHeight="1" x14ac:dyDescent="0.25">
      <c r="A30" s="76" t="s">
        <v>26</v>
      </c>
      <c r="B30" s="79">
        <v>8.06</v>
      </c>
      <c r="C30" s="79">
        <v>18.3</v>
      </c>
      <c r="D30" s="78">
        <v>8</v>
      </c>
      <c r="E30" s="78">
        <v>1</v>
      </c>
      <c r="F30" s="71">
        <f t="shared" si="1"/>
        <v>10.24</v>
      </c>
      <c r="G30" s="71">
        <f t="shared" si="2"/>
        <v>1.2400000000000002</v>
      </c>
      <c r="H30" s="71">
        <f t="shared" si="3"/>
        <v>1.2400000000000002</v>
      </c>
      <c r="I30" s="15">
        <f t="shared" si="4"/>
        <v>0</v>
      </c>
      <c r="J30" s="201">
        <v>18.260000000000002</v>
      </c>
      <c r="K30" s="80">
        <f t="shared" si="0"/>
        <v>-3.9999999999999147E-2</v>
      </c>
    </row>
    <row r="31" spans="1:12" s="74" customFormat="1" ht="16.5" customHeight="1" x14ac:dyDescent="0.25">
      <c r="A31" s="76" t="s">
        <v>27</v>
      </c>
      <c r="B31" s="79">
        <v>8.2100000000000009</v>
      </c>
      <c r="C31" s="79">
        <v>18.239999999999998</v>
      </c>
      <c r="D31" s="78">
        <v>8</v>
      </c>
      <c r="E31" s="78">
        <v>1</v>
      </c>
      <c r="F31" s="71">
        <f t="shared" si="1"/>
        <v>10.029999999999998</v>
      </c>
      <c r="G31" s="71">
        <f t="shared" si="2"/>
        <v>1.0299999999999976</v>
      </c>
      <c r="H31" s="71">
        <f t="shared" si="3"/>
        <v>1.0299999999999976</v>
      </c>
      <c r="I31" s="15">
        <f t="shared" si="4"/>
        <v>0</v>
      </c>
      <c r="J31" s="201">
        <v>18.239999999999998</v>
      </c>
      <c r="K31" s="80">
        <f t="shared" si="0"/>
        <v>0</v>
      </c>
    </row>
    <row r="32" spans="1:12" s="74" customFormat="1" ht="16.5" customHeight="1" x14ac:dyDescent="0.25">
      <c r="A32" s="76" t="s">
        <v>28</v>
      </c>
      <c r="B32" s="79">
        <v>7.35</v>
      </c>
      <c r="C32" s="79">
        <v>20.41</v>
      </c>
      <c r="D32" s="78">
        <v>8</v>
      </c>
      <c r="E32" s="78">
        <v>1</v>
      </c>
      <c r="F32" s="71">
        <f t="shared" si="1"/>
        <v>13.06</v>
      </c>
      <c r="G32" s="15">
        <f t="shared" si="2"/>
        <v>4.0600000000000005</v>
      </c>
      <c r="H32" s="71">
        <f t="shared" si="3"/>
        <v>2</v>
      </c>
      <c r="I32" s="15">
        <f t="shared" si="4"/>
        <v>2.0600000000000005</v>
      </c>
      <c r="J32" s="201">
        <v>20.41</v>
      </c>
      <c r="K32" s="80">
        <f t="shared" si="0"/>
        <v>0</v>
      </c>
    </row>
    <row r="33" spans="1:14" s="74" customFormat="1" ht="16.5" customHeight="1" x14ac:dyDescent="0.25">
      <c r="A33" s="76" t="s">
        <v>29</v>
      </c>
      <c r="B33" s="79">
        <v>19.059999999999999</v>
      </c>
      <c r="C33" s="79">
        <v>7.27</v>
      </c>
      <c r="D33" s="78">
        <v>8</v>
      </c>
      <c r="E33" s="78">
        <v>1</v>
      </c>
      <c r="F33" s="71">
        <f t="shared" si="1"/>
        <v>12.21</v>
      </c>
      <c r="G33" s="15">
        <f t="shared" si="2"/>
        <v>3.2100000000000009</v>
      </c>
      <c r="H33" s="71">
        <f t="shared" si="3"/>
        <v>2</v>
      </c>
      <c r="I33" s="15">
        <f t="shared" si="4"/>
        <v>1.2100000000000009</v>
      </c>
      <c r="J33" s="201">
        <v>7.26</v>
      </c>
      <c r="K33" s="80">
        <f t="shared" si="0"/>
        <v>-9.9999999999997868E-3</v>
      </c>
    </row>
    <row r="34" spans="1:14" s="74" customFormat="1" ht="16.5" customHeight="1" x14ac:dyDescent="0.25">
      <c r="A34" s="76" t="s">
        <v>30</v>
      </c>
      <c r="B34" s="79">
        <v>19.239999999999998</v>
      </c>
      <c r="C34" s="79">
        <v>7.46</v>
      </c>
      <c r="D34" s="78">
        <v>8</v>
      </c>
      <c r="E34" s="78">
        <v>1</v>
      </c>
      <c r="F34" s="71">
        <f t="shared" si="1"/>
        <v>12.220000000000002</v>
      </c>
      <c r="G34" s="15">
        <f t="shared" si="2"/>
        <v>3.2200000000000024</v>
      </c>
      <c r="H34" s="71">
        <f t="shared" si="3"/>
        <v>2</v>
      </c>
      <c r="I34" s="15">
        <f t="shared" si="4"/>
        <v>1.2200000000000024</v>
      </c>
      <c r="J34" s="201">
        <v>7.46</v>
      </c>
      <c r="K34" s="80">
        <f t="shared" si="0"/>
        <v>0</v>
      </c>
    </row>
    <row r="35" spans="1:14" s="74" customFormat="1" ht="16.5" customHeight="1" x14ac:dyDescent="0.25">
      <c r="A35" s="76" t="s">
        <v>31</v>
      </c>
      <c r="B35" s="206"/>
      <c r="C35" s="206"/>
      <c r="D35" s="78">
        <v>8</v>
      </c>
      <c r="E35" s="78">
        <v>1</v>
      </c>
      <c r="F35" s="71">
        <f t="shared" si="1"/>
        <v>0</v>
      </c>
      <c r="G35" s="71">
        <f t="shared" si="2"/>
        <v>-9</v>
      </c>
      <c r="H35" s="71">
        <f t="shared" si="3"/>
        <v>-9</v>
      </c>
      <c r="I35" s="15">
        <f t="shared" si="4"/>
        <v>0</v>
      </c>
      <c r="J35" s="201"/>
      <c r="K35" s="80">
        <f t="shared" si="0"/>
        <v>0</v>
      </c>
    </row>
    <row r="36" spans="1:14" s="74" customFormat="1" ht="16.5" customHeight="1" x14ac:dyDescent="0.25">
      <c r="A36" s="76" t="s">
        <v>32</v>
      </c>
      <c r="B36" s="77">
        <v>19.170000000000002</v>
      </c>
      <c r="C36" s="77">
        <v>7.41</v>
      </c>
      <c r="D36" s="78">
        <v>8</v>
      </c>
      <c r="E36" s="78">
        <v>1</v>
      </c>
      <c r="F36" s="71">
        <f t="shared" si="1"/>
        <v>12.239999999999998</v>
      </c>
      <c r="G36" s="15">
        <f t="shared" si="2"/>
        <v>3.2399999999999984</v>
      </c>
      <c r="H36" s="71">
        <f t="shared" si="3"/>
        <v>2</v>
      </c>
      <c r="I36" s="15">
        <f t="shared" si="4"/>
        <v>1.2399999999999984</v>
      </c>
      <c r="J36" s="201"/>
      <c r="K36" s="80">
        <f t="shared" si="0"/>
        <v>-7.41</v>
      </c>
    </row>
    <row r="37" spans="1:14" s="74" customFormat="1" ht="16.5" customHeight="1" x14ac:dyDescent="0.25">
      <c r="A37" s="76" t="s">
        <v>33</v>
      </c>
      <c r="B37" s="77" t="s">
        <v>107</v>
      </c>
      <c r="C37" s="77"/>
      <c r="D37" s="78"/>
      <c r="E37" s="78"/>
      <c r="F37" s="71"/>
      <c r="G37" s="15"/>
      <c r="H37" s="71"/>
      <c r="I37" s="15"/>
      <c r="J37" s="201"/>
      <c r="K37" s="80">
        <f t="shared" si="0"/>
        <v>0</v>
      </c>
      <c r="L37" s="98"/>
    </row>
    <row r="38" spans="1:14" s="74" customFormat="1" ht="16.5" customHeight="1" x14ac:dyDescent="0.25">
      <c r="A38" s="76" t="s">
        <v>34</v>
      </c>
      <c r="B38" s="77">
        <v>8.19</v>
      </c>
      <c r="C38" s="77">
        <v>18.43</v>
      </c>
      <c r="D38" s="78">
        <v>8</v>
      </c>
      <c r="E38" s="78">
        <v>1</v>
      </c>
      <c r="F38" s="71">
        <f t="shared" si="1"/>
        <v>10.24</v>
      </c>
      <c r="G38" s="15">
        <f t="shared" si="2"/>
        <v>1.2400000000000002</v>
      </c>
      <c r="H38" s="71">
        <f t="shared" si="3"/>
        <v>1.2400000000000002</v>
      </c>
      <c r="I38" s="15">
        <f t="shared" si="4"/>
        <v>0</v>
      </c>
      <c r="J38" s="201"/>
      <c r="K38" s="80">
        <f t="shared" si="0"/>
        <v>-18.43</v>
      </c>
    </row>
    <row r="39" spans="1:14" s="74" customFormat="1" ht="16.5" customHeight="1" x14ac:dyDescent="0.25">
      <c r="A39" s="76" t="s">
        <v>35</v>
      </c>
      <c r="B39" s="77">
        <v>7.46</v>
      </c>
      <c r="C39" s="77">
        <v>18.22</v>
      </c>
      <c r="D39" s="78">
        <v>8</v>
      </c>
      <c r="E39" s="78">
        <v>1</v>
      </c>
      <c r="F39" s="71">
        <f t="shared" si="1"/>
        <v>10.759999999999998</v>
      </c>
      <c r="G39" s="15">
        <f t="shared" si="2"/>
        <v>1.759999999999998</v>
      </c>
      <c r="H39" s="71">
        <f t="shared" si="3"/>
        <v>1.759999999999998</v>
      </c>
      <c r="I39" s="15">
        <f t="shared" si="4"/>
        <v>0</v>
      </c>
      <c r="J39" s="201"/>
      <c r="K39" s="80">
        <f t="shared" si="0"/>
        <v>-18.22</v>
      </c>
    </row>
    <row r="40" spans="1:14" s="74" customFormat="1" ht="16.5" customHeight="1" x14ac:dyDescent="0.25">
      <c r="A40" s="76" t="s">
        <v>36</v>
      </c>
      <c r="B40" s="77">
        <v>7.39</v>
      </c>
      <c r="C40" s="77"/>
      <c r="D40" s="78">
        <v>8</v>
      </c>
      <c r="E40" s="78">
        <v>1</v>
      </c>
      <c r="F40" s="71">
        <f t="shared" si="1"/>
        <v>-7.39</v>
      </c>
      <c r="G40" s="15">
        <f t="shared" si="2"/>
        <v>-16.39</v>
      </c>
      <c r="H40" s="71">
        <f t="shared" si="3"/>
        <v>-16.39</v>
      </c>
      <c r="I40" s="15">
        <f t="shared" si="4"/>
        <v>0</v>
      </c>
      <c r="J40" s="201"/>
      <c r="K40" s="80">
        <f t="shared" si="0"/>
        <v>0</v>
      </c>
    </row>
    <row r="41" spans="1:14" s="102" customFormat="1" ht="16.5" customHeight="1" x14ac:dyDescent="0.25">
      <c r="A41" s="82" t="s">
        <v>37</v>
      </c>
      <c r="B41" s="77"/>
      <c r="C41" s="77"/>
      <c r="D41" s="78">
        <v>8</v>
      </c>
      <c r="E41" s="78">
        <v>1</v>
      </c>
      <c r="F41" s="71">
        <f t="shared" si="1"/>
        <v>0</v>
      </c>
      <c r="G41" s="15">
        <f t="shared" si="2"/>
        <v>-9</v>
      </c>
      <c r="H41" s="71">
        <f t="shared" si="3"/>
        <v>-9</v>
      </c>
      <c r="I41" s="15">
        <f t="shared" si="4"/>
        <v>0</v>
      </c>
      <c r="J41" s="201"/>
      <c r="K41" s="80">
        <f t="shared" si="0"/>
        <v>0</v>
      </c>
    </row>
    <row r="42" spans="1:14" s="74" customFormat="1" ht="16.5" customHeight="1" x14ac:dyDescent="0.25">
      <c r="A42" s="76" t="s">
        <v>74</v>
      </c>
      <c r="B42" s="77"/>
      <c r="C42" s="77"/>
      <c r="D42" s="78">
        <v>8</v>
      </c>
      <c r="E42" s="78">
        <v>1</v>
      </c>
      <c r="F42" s="71">
        <f t="shared" si="1"/>
        <v>0</v>
      </c>
      <c r="G42" s="15">
        <f t="shared" si="2"/>
        <v>-9</v>
      </c>
      <c r="H42" s="71">
        <f t="shared" si="3"/>
        <v>-9</v>
      </c>
      <c r="I42" s="15">
        <f t="shared" si="4"/>
        <v>0</v>
      </c>
      <c r="J42" s="201"/>
      <c r="K42" s="80">
        <f t="shared" si="0"/>
        <v>0</v>
      </c>
    </row>
    <row r="43" spans="1:14" s="74" customFormat="1" ht="16.5" customHeight="1" x14ac:dyDescent="0.25">
      <c r="A43" s="76" t="s">
        <v>53</v>
      </c>
      <c r="B43" s="77"/>
      <c r="C43" s="77"/>
      <c r="D43" s="78">
        <v>8</v>
      </c>
      <c r="E43" s="78">
        <v>1</v>
      </c>
      <c r="F43" s="71">
        <f t="shared" si="1"/>
        <v>0</v>
      </c>
      <c r="G43" s="15">
        <f t="shared" si="2"/>
        <v>-9</v>
      </c>
      <c r="H43" s="71">
        <f t="shared" si="3"/>
        <v>-9</v>
      </c>
      <c r="I43" s="15">
        <f t="shared" si="4"/>
        <v>0</v>
      </c>
      <c r="J43" s="201"/>
      <c r="K43" s="80">
        <f t="shared" si="0"/>
        <v>0</v>
      </c>
    </row>
    <row r="44" spans="1:14" s="74" customFormat="1" ht="16.5" customHeight="1" x14ac:dyDescent="0.25">
      <c r="A44" s="76" t="s">
        <v>54</v>
      </c>
      <c r="B44" s="77"/>
      <c r="C44" s="77"/>
      <c r="D44" s="78">
        <v>8</v>
      </c>
      <c r="E44" s="78">
        <v>1</v>
      </c>
      <c r="F44" s="71">
        <f t="shared" si="1"/>
        <v>0</v>
      </c>
      <c r="G44" s="15">
        <f t="shared" si="2"/>
        <v>-9</v>
      </c>
      <c r="H44" s="71">
        <f t="shared" si="3"/>
        <v>-9</v>
      </c>
      <c r="I44" s="15">
        <f t="shared" si="4"/>
        <v>0</v>
      </c>
      <c r="J44" s="201"/>
      <c r="K44" s="80">
        <f t="shared" si="0"/>
        <v>0</v>
      </c>
    </row>
    <row r="45" spans="1:14" s="74" customFormat="1" ht="16.5" customHeight="1" x14ac:dyDescent="0.25">
      <c r="A45" s="76" t="s">
        <v>64</v>
      </c>
      <c r="B45" s="77"/>
      <c r="C45" s="77"/>
      <c r="D45" s="78">
        <v>8</v>
      </c>
      <c r="E45" s="78">
        <v>1</v>
      </c>
      <c r="F45" s="71">
        <f t="shared" si="1"/>
        <v>0</v>
      </c>
      <c r="G45" s="15">
        <f t="shared" si="2"/>
        <v>-9</v>
      </c>
      <c r="H45" s="71">
        <f t="shared" si="3"/>
        <v>-9</v>
      </c>
      <c r="I45" s="15">
        <f t="shared" si="4"/>
        <v>0</v>
      </c>
      <c r="J45" s="201"/>
      <c r="K45" s="80">
        <f t="shared" ref="K45" si="5">+J45-C45</f>
        <v>0</v>
      </c>
    </row>
    <row r="46" spans="1:14" s="74" customFormat="1" ht="18.75" x14ac:dyDescent="0.3">
      <c r="A46" s="83"/>
      <c r="B46" s="84"/>
      <c r="C46" s="84"/>
      <c r="D46" s="84"/>
      <c r="E46" s="85">
        <f>SUM(E1:E45)</f>
        <v>23</v>
      </c>
      <c r="F46" s="86"/>
      <c r="G46" s="86"/>
      <c r="H46" s="138">
        <f>SUM(H15:H45)+H58</f>
        <v>-34.930000000000007</v>
      </c>
      <c r="I46" s="138">
        <f>SUM(I15:I45)+I58</f>
        <v>16.440000000000001</v>
      </c>
      <c r="J46" s="87"/>
      <c r="K46" s="87">
        <f>SUM(K15:K42)</f>
        <v>-44.11</v>
      </c>
    </row>
    <row r="47" spans="1:14" s="74" customFormat="1" ht="15.75" x14ac:dyDescent="0.25">
      <c r="A47" s="84"/>
      <c r="B47" s="84"/>
      <c r="C47" s="84"/>
      <c r="D47" s="84"/>
      <c r="E47" s="84"/>
      <c r="F47" s="86"/>
      <c r="H47" s="84"/>
      <c r="I47" s="84"/>
      <c r="K47" s="84"/>
      <c r="L47" s="88"/>
    </row>
    <row r="48" spans="1:14" s="74" customFormat="1" ht="15.75" x14ac:dyDescent="0.25">
      <c r="F48" s="84"/>
      <c r="G48" s="84"/>
      <c r="H48" s="89">
        <v>53.14</v>
      </c>
      <c r="I48" s="89">
        <v>17.47</v>
      </c>
      <c r="L48" s="84">
        <f>SUM(L15:L47)</f>
        <v>0</v>
      </c>
      <c r="M48" s="84">
        <v>55</v>
      </c>
      <c r="N48" s="90">
        <f>+L48*M48</f>
        <v>0</v>
      </c>
    </row>
    <row r="49" spans="1:14" s="74" customFormat="1" ht="15.75" x14ac:dyDescent="0.25">
      <c r="B49" s="83"/>
      <c r="C49" s="84"/>
      <c r="D49" s="84"/>
      <c r="F49" s="90"/>
      <c r="G49" s="84"/>
      <c r="H49" s="91"/>
      <c r="K49" s="92"/>
      <c r="L49" s="90">
        <f>+K49/8</f>
        <v>0</v>
      </c>
      <c r="M49" s="84"/>
      <c r="N49" s="90">
        <f>+L49*M49</f>
        <v>0</v>
      </c>
    </row>
    <row r="50" spans="1:14" s="74" customFormat="1" ht="15.75" x14ac:dyDescent="0.25">
      <c r="A50" s="236" t="s">
        <v>105</v>
      </c>
      <c r="B50" s="236"/>
      <c r="C50" s="236"/>
      <c r="D50" s="236"/>
      <c r="E50" s="236"/>
      <c r="F50" s="236"/>
      <c r="G50" s="93"/>
      <c r="H50" s="93"/>
      <c r="I50" s="93"/>
      <c r="J50" s="94"/>
      <c r="L50" s="90">
        <f>+J50/8</f>
        <v>0</v>
      </c>
      <c r="M50" s="84"/>
      <c r="N50" s="95">
        <f>SUM(N48:N49)</f>
        <v>0</v>
      </c>
    </row>
    <row r="51" spans="1:14" s="74" customFormat="1" ht="15.75" x14ac:dyDescent="0.25">
      <c r="A51" s="76" t="s">
        <v>37</v>
      </c>
      <c r="B51" s="77">
        <v>8.24</v>
      </c>
      <c r="C51" s="77">
        <v>18.22</v>
      </c>
      <c r="D51" s="78">
        <v>8</v>
      </c>
      <c r="E51" s="78">
        <v>1</v>
      </c>
      <c r="F51" s="71">
        <f t="shared" ref="F51:F55" si="6">IF(B51&gt;12,(24-B51)+C51,+C51-B51)</f>
        <v>9.9799999999999986</v>
      </c>
      <c r="G51" s="15">
        <f t="shared" ref="G51:G55" si="7">+F51-D51-E51</f>
        <v>0.97999999999999865</v>
      </c>
      <c r="H51" s="71">
        <f t="shared" ref="H51:H55" si="8">IF(G51&lt;=2,G51,2)</f>
        <v>0.97999999999999865</v>
      </c>
      <c r="I51" s="15">
        <f t="shared" ref="I51:I55" si="9">G51-H51</f>
        <v>0</v>
      </c>
      <c r="J51" s="201"/>
      <c r="K51" s="80">
        <f t="shared" ref="K51:K55" si="10">+J51-C51</f>
        <v>-18.22</v>
      </c>
    </row>
    <row r="52" spans="1:14" s="74" customFormat="1" ht="15.75" x14ac:dyDescent="0.25">
      <c r="A52" s="76" t="s">
        <v>74</v>
      </c>
      <c r="B52" s="77">
        <v>7.49</v>
      </c>
      <c r="C52" s="77">
        <v>19.13</v>
      </c>
      <c r="D52" s="78">
        <v>8</v>
      </c>
      <c r="E52" s="78">
        <v>1</v>
      </c>
      <c r="F52" s="71">
        <f t="shared" si="6"/>
        <v>11.639999999999999</v>
      </c>
      <c r="G52" s="15">
        <f t="shared" si="7"/>
        <v>2.6399999999999988</v>
      </c>
      <c r="H52" s="71">
        <f t="shared" si="8"/>
        <v>2</v>
      </c>
      <c r="I52" s="15">
        <f t="shared" si="9"/>
        <v>0.63999999999999879</v>
      </c>
      <c r="J52" s="201"/>
      <c r="K52" s="80">
        <f t="shared" si="10"/>
        <v>-19.13</v>
      </c>
    </row>
    <row r="53" spans="1:14" s="74" customFormat="1" ht="15.75" x14ac:dyDescent="0.25">
      <c r="A53" s="76" t="s">
        <v>53</v>
      </c>
      <c r="B53" s="77">
        <v>19.14</v>
      </c>
      <c r="C53" s="77">
        <v>7.43</v>
      </c>
      <c r="D53" s="78">
        <v>8</v>
      </c>
      <c r="E53" s="78">
        <v>1</v>
      </c>
      <c r="F53" s="71">
        <f t="shared" si="6"/>
        <v>12.29</v>
      </c>
      <c r="G53" s="15">
        <f t="shared" si="7"/>
        <v>3.2899999999999991</v>
      </c>
      <c r="H53" s="71">
        <f t="shared" si="8"/>
        <v>2</v>
      </c>
      <c r="I53" s="15">
        <f t="shared" si="9"/>
        <v>1.2899999999999991</v>
      </c>
      <c r="J53" s="201"/>
      <c r="K53" s="80">
        <f t="shared" si="10"/>
        <v>-7.43</v>
      </c>
    </row>
    <row r="54" spans="1:14" s="74" customFormat="1" ht="15.75" x14ac:dyDescent="0.25">
      <c r="A54" s="76" t="s">
        <v>54</v>
      </c>
      <c r="B54" s="77">
        <v>19.21</v>
      </c>
      <c r="C54" s="77">
        <v>7.16</v>
      </c>
      <c r="D54" s="78">
        <v>8</v>
      </c>
      <c r="E54" s="78">
        <v>1</v>
      </c>
      <c r="F54" s="71">
        <f t="shared" si="6"/>
        <v>11.95</v>
      </c>
      <c r="G54" s="15">
        <f t="shared" si="7"/>
        <v>2.9499999999999993</v>
      </c>
      <c r="H54" s="71">
        <f t="shared" si="8"/>
        <v>2</v>
      </c>
      <c r="I54" s="15">
        <f t="shared" si="9"/>
        <v>0.94999999999999929</v>
      </c>
      <c r="J54" s="201"/>
      <c r="K54" s="80">
        <f t="shared" si="10"/>
        <v>-7.16</v>
      </c>
    </row>
    <row r="55" spans="1:14" s="74" customFormat="1" ht="15.75" x14ac:dyDescent="0.25">
      <c r="A55" s="76" t="s">
        <v>64</v>
      </c>
      <c r="B55" s="249" t="s">
        <v>111</v>
      </c>
      <c r="C55" s="250"/>
      <c r="D55" s="250"/>
      <c r="E55" s="250"/>
      <c r="F55" s="250"/>
      <c r="G55" s="250"/>
      <c r="H55" s="250"/>
      <c r="I55" s="251"/>
      <c r="J55" s="201"/>
      <c r="K55" s="80">
        <f t="shared" si="10"/>
        <v>0</v>
      </c>
    </row>
    <row r="56" spans="1:14" s="74" customFormat="1" ht="15.75" x14ac:dyDescent="0.25">
      <c r="B56"/>
      <c r="C56"/>
      <c r="D56"/>
      <c r="E56"/>
      <c r="F56"/>
      <c r="G56"/>
      <c r="H56" s="11">
        <f>SUM(H51:H55)</f>
        <v>6.9799999999999986</v>
      </c>
      <c r="I56" s="11">
        <f>SUM(I51:I55)</f>
        <v>2.8799999999999972</v>
      </c>
      <c r="J56" s="52"/>
    </row>
    <row r="57" spans="1:14" ht="15.75" x14ac:dyDescent="0.25">
      <c r="A57" s="74"/>
      <c r="G57" s="202" t="s">
        <v>105</v>
      </c>
      <c r="H57" s="2"/>
      <c r="I57" s="2"/>
      <c r="J57" s="6"/>
    </row>
    <row r="58" spans="1:14" ht="15.75" x14ac:dyDescent="0.25">
      <c r="A58" s="74"/>
      <c r="B58" s="74"/>
      <c r="C58" s="74"/>
      <c r="D58" s="74"/>
      <c r="E58" s="74"/>
      <c r="F58" s="74"/>
      <c r="G58" s="97" t="s">
        <v>58</v>
      </c>
      <c r="H58" s="89">
        <f>+H56-H57</f>
        <v>6.9799999999999986</v>
      </c>
      <c r="I58" s="89">
        <f>+I56-I57</f>
        <v>2.8799999999999972</v>
      </c>
      <c r="J58" s="74"/>
    </row>
    <row r="59" spans="1:14" ht="15.75" x14ac:dyDescent="0.25">
      <c r="A59" s="74"/>
      <c r="B59" s="84"/>
      <c r="C59" s="74"/>
      <c r="D59" s="74"/>
      <c r="E59" s="74"/>
      <c r="F59" s="74"/>
      <c r="G59" s="74"/>
      <c r="H59" s="74"/>
      <c r="I59" s="74"/>
      <c r="J59" s="74"/>
    </row>
    <row r="61" spans="1:14" x14ac:dyDescent="0.25">
      <c r="K61" t="s">
        <v>46</v>
      </c>
    </row>
    <row r="64" spans="1:14" x14ac:dyDescent="0.25">
      <c r="I64" t="s">
        <v>46</v>
      </c>
      <c r="J64" t="s">
        <v>46</v>
      </c>
    </row>
  </sheetData>
  <mergeCells count="5">
    <mergeCell ref="A9:I9"/>
    <mergeCell ref="A11:I11"/>
    <mergeCell ref="A12:I12"/>
    <mergeCell ref="A50:F50"/>
    <mergeCell ref="B55:I55"/>
  </mergeCells>
  <hyperlinks>
    <hyperlink ref="A7" r:id="rId1" display="mailto:tpaquita_elalto@hotmail.com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5:O58"/>
  <sheetViews>
    <sheetView topLeftCell="A21" zoomScaleNormal="100" workbookViewId="0">
      <selection activeCell="G54" sqref="G54"/>
    </sheetView>
  </sheetViews>
  <sheetFormatPr baseColWidth="10" defaultRowHeight="15.75" x14ac:dyDescent="0.25"/>
  <cols>
    <col min="1" max="1" width="7.28515625" style="74" customWidth="1"/>
    <col min="2" max="9" width="11.42578125" style="74"/>
    <col min="10" max="10" width="9.85546875" style="74" customWidth="1"/>
    <col min="11" max="16384" width="11.42578125" style="74"/>
  </cols>
  <sheetData>
    <row r="5" spans="1:15" x14ac:dyDescent="0.25">
      <c r="A5" s="180" t="s">
        <v>12</v>
      </c>
    </row>
    <row r="6" spans="1:15" x14ac:dyDescent="0.25">
      <c r="A6" s="180" t="s">
        <v>13</v>
      </c>
    </row>
    <row r="7" spans="1:15" x14ac:dyDescent="0.25">
      <c r="A7" s="181" t="s">
        <v>14</v>
      </c>
    </row>
    <row r="9" spans="1:15" ht="18.75" x14ac:dyDescent="0.25">
      <c r="A9" s="221" t="s">
        <v>103</v>
      </c>
      <c r="B9" s="221"/>
      <c r="C9" s="221"/>
      <c r="D9" s="221"/>
      <c r="E9" s="221"/>
      <c r="F9" s="221"/>
      <c r="G9" s="221"/>
      <c r="H9" s="221"/>
      <c r="I9" s="221"/>
    </row>
    <row r="10" spans="1:15" x14ac:dyDescent="0.25">
      <c r="A10" s="98"/>
      <c r="B10" s="98"/>
      <c r="C10" s="98"/>
      <c r="D10" s="98"/>
      <c r="E10" s="98"/>
      <c r="F10" s="98"/>
      <c r="G10" s="98"/>
      <c r="H10" s="98"/>
      <c r="I10" s="98"/>
    </row>
    <row r="11" spans="1:15" x14ac:dyDescent="0.25">
      <c r="A11" s="223" t="s">
        <v>68</v>
      </c>
      <c r="B11" s="223"/>
      <c r="C11" s="223"/>
      <c r="D11" s="223"/>
      <c r="E11" s="223"/>
      <c r="F11" s="223"/>
      <c r="G11" s="223"/>
      <c r="H11" s="223"/>
      <c r="I11" s="223"/>
    </row>
    <row r="12" spans="1:15" x14ac:dyDescent="0.25">
      <c r="A12" s="223" t="s">
        <v>71</v>
      </c>
      <c r="B12" s="223"/>
      <c r="C12" s="223"/>
      <c r="D12" s="223"/>
      <c r="E12" s="223"/>
      <c r="F12" s="223"/>
      <c r="G12" s="223"/>
      <c r="H12" s="223"/>
      <c r="I12" s="223"/>
    </row>
    <row r="14" spans="1:15" ht="47.25" x14ac:dyDescent="0.25">
      <c r="A14" s="72" t="s">
        <v>4</v>
      </c>
      <c r="B14" s="73" t="s">
        <v>5</v>
      </c>
      <c r="C14" s="73" t="s">
        <v>6</v>
      </c>
      <c r="D14" s="73" t="s">
        <v>7</v>
      </c>
      <c r="E14" s="73" t="s">
        <v>8</v>
      </c>
      <c r="F14" s="73" t="s">
        <v>38</v>
      </c>
      <c r="G14" s="73" t="s">
        <v>9</v>
      </c>
      <c r="H14" s="73" t="s">
        <v>10</v>
      </c>
      <c r="I14" s="73" t="s">
        <v>11</v>
      </c>
      <c r="L14" s="75" t="s">
        <v>57</v>
      </c>
    </row>
    <row r="15" spans="1:15" ht="16.5" customHeight="1" x14ac:dyDescent="0.25">
      <c r="A15" s="76" t="s">
        <v>0</v>
      </c>
      <c r="B15" s="79">
        <v>19.21</v>
      </c>
      <c r="C15" s="79">
        <v>7.49</v>
      </c>
      <c r="D15" s="78">
        <v>8</v>
      </c>
      <c r="E15" s="78">
        <v>1</v>
      </c>
      <c r="F15" s="71">
        <f t="shared" ref="F15:F45" si="0">IF(B15&gt;12,(24-B15)+C15,+C15-B15)</f>
        <v>12.28</v>
      </c>
      <c r="G15" s="15">
        <f t="shared" ref="G15:G45" si="1">+F15-D15-E15</f>
        <v>3.2799999999999994</v>
      </c>
      <c r="H15" s="71">
        <f>IF(G15&lt;=2,G15,2)</f>
        <v>2</v>
      </c>
      <c r="I15" s="15">
        <f t="shared" ref="I15:I45" si="2">G15-H15</f>
        <v>1.2799999999999994</v>
      </c>
      <c r="J15" s="200">
        <v>7.48</v>
      </c>
      <c r="K15" s="80">
        <f>+J15-C15</f>
        <v>-9.9999999999997868E-3</v>
      </c>
      <c r="O15" s="199"/>
    </row>
    <row r="16" spans="1:15" ht="16.5" customHeight="1" x14ac:dyDescent="0.25">
      <c r="A16" s="76" t="s">
        <v>1</v>
      </c>
      <c r="B16" s="79">
        <v>19.22</v>
      </c>
      <c r="C16" s="79">
        <v>7.14</v>
      </c>
      <c r="D16" s="78">
        <v>8</v>
      </c>
      <c r="E16" s="78">
        <v>1</v>
      </c>
      <c r="F16" s="71">
        <f t="shared" si="0"/>
        <v>11.920000000000002</v>
      </c>
      <c r="G16" s="15">
        <f t="shared" si="1"/>
        <v>2.9200000000000017</v>
      </c>
      <c r="H16" s="71">
        <f>IF(G16&lt;=2,G16,2)</f>
        <v>2</v>
      </c>
      <c r="I16" s="15">
        <f t="shared" si="2"/>
        <v>0.92000000000000171</v>
      </c>
      <c r="J16" s="200">
        <v>7.14</v>
      </c>
      <c r="K16" s="80">
        <f t="shared" ref="K16:K44" si="3">+J16-C16</f>
        <v>0</v>
      </c>
    </row>
    <row r="17" spans="1:11" ht="16.5" customHeight="1" x14ac:dyDescent="0.25">
      <c r="A17" s="76" t="s">
        <v>2</v>
      </c>
      <c r="B17" s="79" t="s">
        <v>107</v>
      </c>
      <c r="C17" s="79"/>
      <c r="D17" s="78"/>
      <c r="E17" s="78"/>
      <c r="F17" s="71"/>
      <c r="G17" s="15"/>
      <c r="H17" s="71"/>
      <c r="I17" s="15"/>
      <c r="J17" s="200"/>
      <c r="K17" s="80">
        <f t="shared" si="3"/>
        <v>0</v>
      </c>
    </row>
    <row r="18" spans="1:11" ht="16.5" customHeight="1" x14ac:dyDescent="0.25">
      <c r="A18" s="76" t="s">
        <v>3</v>
      </c>
      <c r="B18" s="79">
        <v>7.55</v>
      </c>
      <c r="C18" s="79">
        <v>18.55</v>
      </c>
      <c r="D18" s="78">
        <v>8</v>
      </c>
      <c r="E18" s="78">
        <v>1</v>
      </c>
      <c r="F18" s="71">
        <f t="shared" si="0"/>
        <v>11</v>
      </c>
      <c r="G18" s="15">
        <f t="shared" si="1"/>
        <v>2</v>
      </c>
      <c r="H18" s="71">
        <f t="shared" ref="H18:H45" si="4">IF(G18&lt;=2,G18,2)</f>
        <v>2</v>
      </c>
      <c r="I18" s="15">
        <f t="shared" si="2"/>
        <v>0</v>
      </c>
      <c r="J18" s="200">
        <v>18.55</v>
      </c>
      <c r="K18" s="80">
        <f t="shared" si="3"/>
        <v>0</v>
      </c>
    </row>
    <row r="19" spans="1:11" ht="16.5" customHeight="1" x14ac:dyDescent="0.25">
      <c r="A19" s="76" t="s">
        <v>15</v>
      </c>
      <c r="B19" s="79">
        <v>8.44</v>
      </c>
      <c r="C19" s="79">
        <v>18.57</v>
      </c>
      <c r="D19" s="78">
        <v>8</v>
      </c>
      <c r="E19" s="78">
        <v>1</v>
      </c>
      <c r="F19" s="71">
        <f t="shared" si="0"/>
        <v>10.130000000000001</v>
      </c>
      <c r="G19" s="71">
        <f t="shared" si="1"/>
        <v>1.1300000000000008</v>
      </c>
      <c r="H19" s="71">
        <f t="shared" si="4"/>
        <v>1.1300000000000008</v>
      </c>
      <c r="I19" s="15">
        <f t="shared" si="2"/>
        <v>0</v>
      </c>
      <c r="J19" s="208"/>
      <c r="K19" s="80">
        <f t="shared" si="3"/>
        <v>-18.57</v>
      </c>
    </row>
    <row r="20" spans="1:11" ht="16.5" customHeight="1" x14ac:dyDescent="0.25">
      <c r="A20" s="76" t="s">
        <v>16</v>
      </c>
      <c r="B20" s="79">
        <v>8.2200000000000006</v>
      </c>
      <c r="C20" s="79">
        <v>18.420000000000002</v>
      </c>
      <c r="D20" s="78">
        <v>8</v>
      </c>
      <c r="E20" s="78">
        <v>1</v>
      </c>
      <c r="F20" s="71">
        <f t="shared" si="0"/>
        <v>10.200000000000001</v>
      </c>
      <c r="G20" s="71">
        <f t="shared" si="1"/>
        <v>1.2000000000000011</v>
      </c>
      <c r="H20" s="71">
        <f t="shared" si="4"/>
        <v>1.2000000000000011</v>
      </c>
      <c r="I20" s="15">
        <f t="shared" si="2"/>
        <v>0</v>
      </c>
      <c r="J20" s="200">
        <v>18.43</v>
      </c>
      <c r="K20" s="80">
        <f t="shared" si="3"/>
        <v>9.9999999999980105E-3</v>
      </c>
    </row>
    <row r="21" spans="1:11" ht="16.5" customHeight="1" x14ac:dyDescent="0.25">
      <c r="A21" s="76" t="s">
        <v>17</v>
      </c>
      <c r="B21" s="212"/>
      <c r="C21" s="212"/>
      <c r="D21" s="217"/>
      <c r="E21" s="217"/>
      <c r="F21" s="215"/>
      <c r="G21" s="215"/>
      <c r="H21" s="215"/>
      <c r="I21" s="213"/>
      <c r="J21" s="218"/>
      <c r="K21" s="80">
        <f t="shared" si="3"/>
        <v>0</v>
      </c>
    </row>
    <row r="22" spans="1:11" ht="16.5" customHeight="1" x14ac:dyDescent="0.25">
      <c r="A22" s="76" t="s">
        <v>18</v>
      </c>
      <c r="B22" s="79">
        <v>19.43</v>
      </c>
      <c r="C22" s="79">
        <v>7.12</v>
      </c>
      <c r="D22" s="78">
        <v>8</v>
      </c>
      <c r="E22" s="78">
        <v>1</v>
      </c>
      <c r="F22" s="71">
        <f t="shared" si="0"/>
        <v>11.690000000000001</v>
      </c>
      <c r="G22" s="71">
        <f t="shared" si="1"/>
        <v>2.6900000000000013</v>
      </c>
      <c r="H22" s="71">
        <f t="shared" si="4"/>
        <v>2</v>
      </c>
      <c r="I22" s="15">
        <f t="shared" si="2"/>
        <v>0.69000000000000128</v>
      </c>
      <c r="J22" s="200">
        <v>7.13</v>
      </c>
      <c r="K22" s="80">
        <f t="shared" si="3"/>
        <v>9.9999999999997868E-3</v>
      </c>
    </row>
    <row r="23" spans="1:11" ht="16.5" customHeight="1" x14ac:dyDescent="0.25">
      <c r="A23" s="76" t="s">
        <v>19</v>
      </c>
      <c r="B23" s="79">
        <v>19.149999999999999</v>
      </c>
      <c r="C23" s="79">
        <v>7.25</v>
      </c>
      <c r="D23" s="78">
        <v>8</v>
      </c>
      <c r="E23" s="78">
        <v>1</v>
      </c>
      <c r="F23" s="71">
        <f t="shared" si="0"/>
        <v>12.100000000000001</v>
      </c>
      <c r="G23" s="15">
        <f t="shared" si="1"/>
        <v>3.1000000000000014</v>
      </c>
      <c r="H23" s="71">
        <f t="shared" si="4"/>
        <v>2</v>
      </c>
      <c r="I23" s="15">
        <f t="shared" si="2"/>
        <v>1.1000000000000014</v>
      </c>
      <c r="J23" s="200">
        <v>7.25</v>
      </c>
      <c r="K23" s="80">
        <f t="shared" si="3"/>
        <v>0</v>
      </c>
    </row>
    <row r="24" spans="1:11" ht="16.5" customHeight="1" x14ac:dyDescent="0.25">
      <c r="A24" s="76" t="s">
        <v>20</v>
      </c>
      <c r="B24" s="79" t="s">
        <v>107</v>
      </c>
      <c r="C24" s="79"/>
      <c r="D24" s="78"/>
      <c r="E24" s="78"/>
      <c r="F24" s="71"/>
      <c r="G24" s="15"/>
      <c r="H24" s="71"/>
      <c r="I24" s="15"/>
      <c r="J24" s="200"/>
      <c r="K24" s="80">
        <f t="shared" si="3"/>
        <v>0</v>
      </c>
    </row>
    <row r="25" spans="1:11" ht="16.5" customHeight="1" x14ac:dyDescent="0.25">
      <c r="A25" s="76" t="s">
        <v>21</v>
      </c>
      <c r="B25" s="79">
        <v>8.24</v>
      </c>
      <c r="C25" s="79">
        <v>19.3</v>
      </c>
      <c r="D25" s="78">
        <v>8</v>
      </c>
      <c r="E25" s="78">
        <v>1</v>
      </c>
      <c r="F25" s="71">
        <f t="shared" si="0"/>
        <v>11.06</v>
      </c>
      <c r="G25" s="15">
        <f t="shared" si="1"/>
        <v>2.0600000000000005</v>
      </c>
      <c r="H25" s="71">
        <f t="shared" si="4"/>
        <v>2</v>
      </c>
      <c r="I25" s="15">
        <f t="shared" si="2"/>
        <v>6.0000000000000497E-2</v>
      </c>
      <c r="J25" s="200">
        <v>19.3</v>
      </c>
      <c r="K25" s="80">
        <f t="shared" si="3"/>
        <v>0</v>
      </c>
    </row>
    <row r="26" spans="1:11" ht="16.5" customHeight="1" x14ac:dyDescent="0.25">
      <c r="A26" s="76" t="s">
        <v>22</v>
      </c>
      <c r="B26" s="79">
        <v>8.26</v>
      </c>
      <c r="C26" s="79">
        <v>18.53</v>
      </c>
      <c r="D26" s="78">
        <v>8</v>
      </c>
      <c r="E26" s="78">
        <v>1</v>
      </c>
      <c r="F26" s="71">
        <f t="shared" si="0"/>
        <v>10.270000000000001</v>
      </c>
      <c r="G26" s="71">
        <f t="shared" si="1"/>
        <v>1.2700000000000014</v>
      </c>
      <c r="H26" s="71">
        <f t="shared" si="4"/>
        <v>1.2700000000000014</v>
      </c>
      <c r="I26" s="15">
        <f t="shared" si="2"/>
        <v>0</v>
      </c>
      <c r="J26" s="200">
        <v>18.54</v>
      </c>
      <c r="K26" s="80">
        <f t="shared" si="3"/>
        <v>9.9999999999980105E-3</v>
      </c>
    </row>
    <row r="27" spans="1:11" ht="16.5" customHeight="1" x14ac:dyDescent="0.25">
      <c r="A27" s="76" t="s">
        <v>23</v>
      </c>
      <c r="B27" s="79">
        <v>9.01</v>
      </c>
      <c r="C27" s="79">
        <v>18.28</v>
      </c>
      <c r="D27" s="78">
        <v>8</v>
      </c>
      <c r="E27" s="78">
        <v>1</v>
      </c>
      <c r="F27" s="71">
        <f t="shared" si="0"/>
        <v>9.2700000000000014</v>
      </c>
      <c r="G27" s="71">
        <f t="shared" si="1"/>
        <v>0.27000000000000135</v>
      </c>
      <c r="H27" s="71">
        <f t="shared" si="4"/>
        <v>0.27000000000000135</v>
      </c>
      <c r="I27" s="15">
        <f t="shared" si="2"/>
        <v>0</v>
      </c>
      <c r="J27" s="200">
        <v>18.28</v>
      </c>
      <c r="K27" s="80">
        <f t="shared" si="3"/>
        <v>0</v>
      </c>
    </row>
    <row r="28" spans="1:11" ht="16.5" customHeight="1" x14ac:dyDescent="0.25">
      <c r="A28" s="76" t="s">
        <v>24</v>
      </c>
      <c r="B28" s="79">
        <v>19.25</v>
      </c>
      <c r="C28" s="79">
        <v>7.1</v>
      </c>
      <c r="D28" s="78">
        <v>8</v>
      </c>
      <c r="E28" s="78">
        <v>1</v>
      </c>
      <c r="F28" s="71">
        <f t="shared" si="0"/>
        <v>11.85</v>
      </c>
      <c r="G28" s="71">
        <f t="shared" si="1"/>
        <v>2.8499999999999996</v>
      </c>
      <c r="H28" s="71">
        <f t="shared" si="4"/>
        <v>2</v>
      </c>
      <c r="I28" s="15">
        <f t="shared" si="2"/>
        <v>0.84999999999999964</v>
      </c>
      <c r="J28" s="208"/>
      <c r="K28" s="80">
        <f t="shared" si="3"/>
        <v>-7.1</v>
      </c>
    </row>
    <row r="29" spans="1:11" ht="16.5" customHeight="1" x14ac:dyDescent="0.25">
      <c r="A29" s="76" t="s">
        <v>25</v>
      </c>
      <c r="B29" s="79">
        <v>19.190000000000001</v>
      </c>
      <c r="C29" s="79">
        <v>7.04</v>
      </c>
      <c r="D29" s="78">
        <v>8</v>
      </c>
      <c r="E29" s="78">
        <v>1</v>
      </c>
      <c r="F29" s="71">
        <f t="shared" si="0"/>
        <v>11.849999999999998</v>
      </c>
      <c r="G29" s="71">
        <f t="shared" si="1"/>
        <v>2.8499999999999979</v>
      </c>
      <c r="H29" s="71">
        <f t="shared" si="4"/>
        <v>2</v>
      </c>
      <c r="I29" s="15">
        <f t="shared" si="2"/>
        <v>0.84999999999999787</v>
      </c>
      <c r="J29" s="201">
        <v>7.04</v>
      </c>
      <c r="K29" s="80">
        <f t="shared" si="3"/>
        <v>0</v>
      </c>
    </row>
    <row r="30" spans="1:11" ht="16.5" customHeight="1" x14ac:dyDescent="0.25">
      <c r="A30" s="76" t="s">
        <v>26</v>
      </c>
      <c r="B30" s="79">
        <v>19.190000000000001</v>
      </c>
      <c r="C30" s="79">
        <v>7.13</v>
      </c>
      <c r="D30" s="78">
        <v>8</v>
      </c>
      <c r="E30" s="78">
        <v>1</v>
      </c>
      <c r="F30" s="71">
        <f t="shared" si="0"/>
        <v>11.939999999999998</v>
      </c>
      <c r="G30" s="71">
        <f t="shared" si="1"/>
        <v>2.9399999999999977</v>
      </c>
      <c r="H30" s="71">
        <f t="shared" si="4"/>
        <v>2</v>
      </c>
      <c r="I30" s="15">
        <f t="shared" si="2"/>
        <v>0.93999999999999773</v>
      </c>
      <c r="J30" s="201">
        <v>7.13</v>
      </c>
      <c r="K30" s="80">
        <f t="shared" si="3"/>
        <v>0</v>
      </c>
    </row>
    <row r="31" spans="1:11" ht="16.5" customHeight="1" x14ac:dyDescent="0.25">
      <c r="A31" s="76" t="s">
        <v>27</v>
      </c>
      <c r="B31" s="79" t="s">
        <v>107</v>
      </c>
      <c r="C31" s="79"/>
      <c r="D31" s="78"/>
      <c r="E31" s="78"/>
      <c r="F31" s="71"/>
      <c r="G31" s="71"/>
      <c r="H31" s="71"/>
      <c r="I31" s="15"/>
      <c r="J31" s="201"/>
      <c r="K31" s="80">
        <f t="shared" si="3"/>
        <v>0</v>
      </c>
    </row>
    <row r="32" spans="1:11" ht="16.5" customHeight="1" x14ac:dyDescent="0.25">
      <c r="A32" s="76" t="s">
        <v>28</v>
      </c>
      <c r="B32" s="79">
        <v>8.36</v>
      </c>
      <c r="C32" s="79">
        <v>20.07</v>
      </c>
      <c r="D32" s="78">
        <v>8</v>
      </c>
      <c r="E32" s="78">
        <v>1</v>
      </c>
      <c r="F32" s="71">
        <f t="shared" si="0"/>
        <v>11.71</v>
      </c>
      <c r="G32" s="15">
        <f t="shared" si="1"/>
        <v>2.7100000000000009</v>
      </c>
      <c r="H32" s="71">
        <f t="shared" si="4"/>
        <v>2</v>
      </c>
      <c r="I32" s="15">
        <f t="shared" si="2"/>
        <v>0.71000000000000085</v>
      </c>
      <c r="J32" s="201">
        <v>20.07</v>
      </c>
      <c r="K32" s="80">
        <f t="shared" si="3"/>
        <v>0</v>
      </c>
    </row>
    <row r="33" spans="1:14" ht="16.5" customHeight="1" x14ac:dyDescent="0.25">
      <c r="A33" s="76" t="s">
        <v>29</v>
      </c>
      <c r="B33" s="79">
        <v>7.42</v>
      </c>
      <c r="C33" s="79">
        <v>18.46</v>
      </c>
      <c r="D33" s="78">
        <v>8</v>
      </c>
      <c r="E33" s="78">
        <v>1</v>
      </c>
      <c r="F33" s="71">
        <f t="shared" si="0"/>
        <v>11.040000000000001</v>
      </c>
      <c r="G33" s="15">
        <f t="shared" si="1"/>
        <v>2.0400000000000009</v>
      </c>
      <c r="H33" s="71">
        <f t="shared" si="4"/>
        <v>2</v>
      </c>
      <c r="I33" s="15">
        <f t="shared" si="2"/>
        <v>4.0000000000000924E-2</v>
      </c>
      <c r="J33" s="201">
        <v>18.46</v>
      </c>
      <c r="K33" s="80">
        <f t="shared" si="3"/>
        <v>0</v>
      </c>
    </row>
    <row r="34" spans="1:14" ht="16.5" customHeight="1" x14ac:dyDescent="0.25">
      <c r="A34" s="76" t="s">
        <v>30</v>
      </c>
      <c r="B34" s="79">
        <v>8.31</v>
      </c>
      <c r="C34" s="79">
        <v>18.23</v>
      </c>
      <c r="D34" s="78">
        <v>8</v>
      </c>
      <c r="E34" s="78">
        <v>1</v>
      </c>
      <c r="F34" s="71">
        <f t="shared" si="0"/>
        <v>9.92</v>
      </c>
      <c r="G34" s="15">
        <f t="shared" si="1"/>
        <v>0.91999999999999993</v>
      </c>
      <c r="H34" s="71">
        <f t="shared" si="4"/>
        <v>0.91999999999999993</v>
      </c>
      <c r="I34" s="15">
        <f t="shared" si="2"/>
        <v>0</v>
      </c>
      <c r="J34" s="201">
        <v>18.23</v>
      </c>
      <c r="K34" s="80">
        <f t="shared" si="3"/>
        <v>0</v>
      </c>
    </row>
    <row r="35" spans="1:14" ht="16.5" customHeight="1" x14ac:dyDescent="0.25">
      <c r="A35" s="76" t="s">
        <v>31</v>
      </c>
      <c r="B35" s="79">
        <v>19.190000000000001</v>
      </c>
      <c r="C35" s="79">
        <v>8.1199999999999992</v>
      </c>
      <c r="D35" s="78">
        <v>8</v>
      </c>
      <c r="E35" s="78">
        <v>1</v>
      </c>
      <c r="F35" s="71">
        <f t="shared" si="0"/>
        <v>12.929999999999998</v>
      </c>
      <c r="G35" s="71">
        <f t="shared" si="1"/>
        <v>3.9299999999999979</v>
      </c>
      <c r="H35" s="71">
        <f t="shared" si="4"/>
        <v>2</v>
      </c>
      <c r="I35" s="15">
        <f t="shared" si="2"/>
        <v>1.9299999999999979</v>
      </c>
      <c r="J35" s="201">
        <v>8.1199999999999992</v>
      </c>
      <c r="K35" s="80">
        <f t="shared" si="3"/>
        <v>0</v>
      </c>
    </row>
    <row r="36" spans="1:14" ht="16.5" customHeight="1" x14ac:dyDescent="0.25">
      <c r="A36" s="76" t="s">
        <v>32</v>
      </c>
      <c r="B36" s="77">
        <v>19.29</v>
      </c>
      <c r="C36" s="77">
        <v>9.1199999999999992</v>
      </c>
      <c r="D36" s="78">
        <v>8</v>
      </c>
      <c r="E36" s="78">
        <v>1</v>
      </c>
      <c r="F36" s="71">
        <f t="shared" si="0"/>
        <v>13.83</v>
      </c>
      <c r="G36" s="15">
        <f t="shared" si="1"/>
        <v>4.83</v>
      </c>
      <c r="H36" s="71">
        <f t="shared" si="4"/>
        <v>2</v>
      </c>
      <c r="I36" s="15">
        <f t="shared" si="2"/>
        <v>2.83</v>
      </c>
      <c r="J36" s="201"/>
      <c r="K36" s="80">
        <f t="shared" si="3"/>
        <v>-9.1199999999999992</v>
      </c>
    </row>
    <row r="37" spans="1:14" ht="16.5" customHeight="1" x14ac:dyDescent="0.25">
      <c r="A37" s="76" t="s">
        <v>33</v>
      </c>
      <c r="B37" s="77">
        <v>19.22</v>
      </c>
      <c r="C37" s="77">
        <v>7.29</v>
      </c>
      <c r="D37" s="78">
        <v>8</v>
      </c>
      <c r="E37" s="78">
        <v>1</v>
      </c>
      <c r="F37" s="71">
        <f t="shared" si="0"/>
        <v>12.07</v>
      </c>
      <c r="G37" s="15">
        <f t="shared" si="1"/>
        <v>3.0700000000000003</v>
      </c>
      <c r="H37" s="71">
        <f t="shared" si="4"/>
        <v>2</v>
      </c>
      <c r="I37" s="15">
        <f t="shared" si="2"/>
        <v>1.0700000000000003</v>
      </c>
      <c r="J37" s="201"/>
      <c r="K37" s="80">
        <f t="shared" si="3"/>
        <v>-7.29</v>
      </c>
    </row>
    <row r="38" spans="1:14" ht="16.5" customHeight="1" x14ac:dyDescent="0.25">
      <c r="A38" s="76" t="s">
        <v>34</v>
      </c>
      <c r="B38" s="77">
        <v>19.25</v>
      </c>
      <c r="C38" s="77">
        <v>7.23</v>
      </c>
      <c r="D38" s="78">
        <v>8</v>
      </c>
      <c r="E38" s="78">
        <v>1</v>
      </c>
      <c r="F38" s="71">
        <f t="shared" si="0"/>
        <v>11.98</v>
      </c>
      <c r="G38" s="15">
        <f t="shared" si="1"/>
        <v>2.9800000000000004</v>
      </c>
      <c r="H38" s="71">
        <f t="shared" si="4"/>
        <v>2</v>
      </c>
      <c r="I38" s="15">
        <f t="shared" si="2"/>
        <v>0.98000000000000043</v>
      </c>
      <c r="J38" s="201"/>
      <c r="K38" s="80">
        <f t="shared" si="3"/>
        <v>-7.23</v>
      </c>
      <c r="L38" s="101"/>
    </row>
    <row r="39" spans="1:14" ht="16.5" customHeight="1" x14ac:dyDescent="0.25">
      <c r="A39" s="76" t="s">
        <v>35</v>
      </c>
      <c r="B39" s="77" t="s">
        <v>107</v>
      </c>
      <c r="C39" s="77"/>
      <c r="D39" s="78"/>
      <c r="E39" s="78"/>
      <c r="F39" s="71"/>
      <c r="G39" s="15"/>
      <c r="H39" s="71"/>
      <c r="I39" s="15"/>
      <c r="J39" s="201"/>
      <c r="K39" s="80">
        <f t="shared" si="3"/>
        <v>0</v>
      </c>
    </row>
    <row r="40" spans="1:14" ht="16.5" customHeight="1" x14ac:dyDescent="0.25">
      <c r="A40" s="76" t="s">
        <v>36</v>
      </c>
      <c r="B40" s="77" t="s">
        <v>107</v>
      </c>
      <c r="C40" s="77"/>
      <c r="D40" s="78"/>
      <c r="E40" s="78"/>
      <c r="F40" s="71"/>
      <c r="G40" s="15"/>
      <c r="H40" s="71"/>
      <c r="I40" s="15"/>
      <c r="J40" s="201"/>
      <c r="K40" s="80">
        <f t="shared" si="3"/>
        <v>0</v>
      </c>
    </row>
    <row r="41" spans="1:14" s="102" customFormat="1" ht="16.5" customHeight="1" x14ac:dyDescent="0.25">
      <c r="A41" s="82" t="s">
        <v>37</v>
      </c>
      <c r="B41" s="77"/>
      <c r="C41" s="77"/>
      <c r="D41" s="78">
        <v>8</v>
      </c>
      <c r="E41" s="78">
        <v>1</v>
      </c>
      <c r="F41" s="71">
        <f t="shared" si="0"/>
        <v>0</v>
      </c>
      <c r="G41" s="15">
        <f t="shared" si="1"/>
        <v>-9</v>
      </c>
      <c r="H41" s="71">
        <f t="shared" si="4"/>
        <v>-9</v>
      </c>
      <c r="I41" s="15">
        <f t="shared" si="2"/>
        <v>0</v>
      </c>
      <c r="J41" s="201"/>
      <c r="K41" s="141">
        <f t="shared" si="3"/>
        <v>0</v>
      </c>
    </row>
    <row r="42" spans="1:14" ht="16.5" customHeight="1" x14ac:dyDescent="0.25">
      <c r="A42" s="76" t="s">
        <v>74</v>
      </c>
      <c r="B42" s="77"/>
      <c r="C42" s="77"/>
      <c r="D42" s="78">
        <v>8</v>
      </c>
      <c r="E42" s="78">
        <v>1</v>
      </c>
      <c r="F42" s="71">
        <f t="shared" si="0"/>
        <v>0</v>
      </c>
      <c r="G42" s="15">
        <f t="shared" si="1"/>
        <v>-9</v>
      </c>
      <c r="H42" s="71">
        <f t="shared" si="4"/>
        <v>-9</v>
      </c>
      <c r="I42" s="15">
        <f t="shared" si="2"/>
        <v>0</v>
      </c>
      <c r="J42" s="201"/>
      <c r="K42" s="80">
        <f t="shared" si="3"/>
        <v>0</v>
      </c>
    </row>
    <row r="43" spans="1:14" ht="16.5" customHeight="1" x14ac:dyDescent="0.25">
      <c r="A43" s="76" t="s">
        <v>53</v>
      </c>
      <c r="B43" s="77"/>
      <c r="C43" s="77"/>
      <c r="D43" s="78">
        <v>8</v>
      </c>
      <c r="E43" s="78">
        <v>1</v>
      </c>
      <c r="F43" s="71">
        <f t="shared" si="0"/>
        <v>0</v>
      </c>
      <c r="G43" s="15">
        <f t="shared" si="1"/>
        <v>-9</v>
      </c>
      <c r="H43" s="71">
        <f t="shared" si="4"/>
        <v>-9</v>
      </c>
      <c r="I43" s="15">
        <f t="shared" si="2"/>
        <v>0</v>
      </c>
      <c r="J43" s="201"/>
      <c r="K43" s="80">
        <f t="shared" si="3"/>
        <v>0</v>
      </c>
    </row>
    <row r="44" spans="1:14" ht="16.5" customHeight="1" x14ac:dyDescent="0.25">
      <c r="A44" s="76" t="s">
        <v>54</v>
      </c>
      <c r="B44" s="77"/>
      <c r="C44" s="77"/>
      <c r="D44" s="78">
        <v>8</v>
      </c>
      <c r="E44" s="78">
        <v>1</v>
      </c>
      <c r="F44" s="71">
        <f t="shared" si="0"/>
        <v>0</v>
      </c>
      <c r="G44" s="15">
        <f t="shared" si="1"/>
        <v>-9</v>
      </c>
      <c r="H44" s="71">
        <f t="shared" si="4"/>
        <v>-9</v>
      </c>
      <c r="I44" s="15">
        <f t="shared" si="2"/>
        <v>0</v>
      </c>
      <c r="J44" s="201"/>
      <c r="K44" s="80">
        <f t="shared" si="3"/>
        <v>0</v>
      </c>
    </row>
    <row r="45" spans="1:14" x14ac:dyDescent="0.25">
      <c r="A45" s="76" t="s">
        <v>64</v>
      </c>
      <c r="B45" s="77"/>
      <c r="C45" s="77"/>
      <c r="D45" s="78">
        <v>8</v>
      </c>
      <c r="E45" s="78">
        <v>1</v>
      </c>
      <c r="F45" s="71">
        <f t="shared" si="0"/>
        <v>0</v>
      </c>
      <c r="G45" s="15">
        <f t="shared" si="1"/>
        <v>-9</v>
      </c>
      <c r="H45" s="71">
        <f t="shared" si="4"/>
        <v>-9</v>
      </c>
      <c r="I45" s="15">
        <f t="shared" si="2"/>
        <v>0</v>
      </c>
      <c r="J45" s="201"/>
      <c r="K45" s="103">
        <f>SUM(K15:K44)</f>
        <v>-49.290000000000006</v>
      </c>
    </row>
    <row r="46" spans="1:14" x14ac:dyDescent="0.25">
      <c r="A46" s="83" t="s">
        <v>59</v>
      </c>
      <c r="B46" s="84"/>
      <c r="C46" s="84"/>
      <c r="D46" s="84"/>
      <c r="E46" s="85">
        <f>SUM(E15:E45)</f>
        <v>25</v>
      </c>
      <c r="F46" s="86"/>
      <c r="G46" s="86"/>
      <c r="H46" s="182">
        <f>SUM(H15:H45)+H57</f>
        <v>-3.0399999999999938</v>
      </c>
      <c r="I46" s="182">
        <f>SUM(I15:I45)+I57</f>
        <v>15.87</v>
      </c>
      <c r="K46" s="84"/>
      <c r="L46" s="88"/>
    </row>
    <row r="47" spans="1:14" x14ac:dyDescent="0.25">
      <c r="A47" s="84"/>
      <c r="B47" s="84"/>
      <c r="C47" s="84"/>
      <c r="D47" s="84"/>
      <c r="E47" s="84"/>
      <c r="F47" s="86"/>
      <c r="H47" s="125"/>
      <c r="I47" s="126"/>
      <c r="L47" s="84">
        <f>SUM(L15:L46)</f>
        <v>0</v>
      </c>
      <c r="M47" s="84">
        <v>55</v>
      </c>
      <c r="N47" s="90">
        <f>+L47*M47</f>
        <v>0</v>
      </c>
    </row>
    <row r="48" spans="1:14" x14ac:dyDescent="0.25">
      <c r="E48" s="104"/>
      <c r="F48" s="84"/>
      <c r="G48" s="84"/>
      <c r="H48" s="89">
        <v>49.23</v>
      </c>
      <c r="I48" s="105">
        <v>25.21</v>
      </c>
      <c r="J48" s="94"/>
      <c r="K48" s="92"/>
      <c r="L48" s="90">
        <f>+K48/8</f>
        <v>0</v>
      </c>
      <c r="M48" s="84"/>
      <c r="N48" s="90">
        <f>+L48*M48</f>
        <v>0</v>
      </c>
    </row>
    <row r="49" spans="1:14" x14ac:dyDescent="0.25">
      <c r="A49" s="236" t="s">
        <v>105</v>
      </c>
      <c r="B49" s="236"/>
      <c r="C49" s="236"/>
      <c r="D49" s="236"/>
      <c r="E49" s="236"/>
      <c r="F49" s="236"/>
      <c r="G49" s="93"/>
      <c r="H49" s="93"/>
      <c r="I49" s="93"/>
      <c r="J49" s="94"/>
      <c r="K49" s="86"/>
      <c r="L49" s="90">
        <f>+K49/8</f>
        <v>0</v>
      </c>
      <c r="M49" s="84"/>
      <c r="N49" s="95">
        <f>SUM(N47:N48)</f>
        <v>0</v>
      </c>
    </row>
    <row r="50" spans="1:14" x14ac:dyDescent="0.25">
      <c r="A50" s="76" t="s">
        <v>37</v>
      </c>
      <c r="B50" s="77" t="s">
        <v>107</v>
      </c>
      <c r="C50" s="77"/>
      <c r="D50" s="78"/>
      <c r="E50" s="78"/>
      <c r="F50" s="71"/>
      <c r="G50" s="15"/>
      <c r="H50" s="71"/>
      <c r="I50" s="15"/>
      <c r="J50" s="201"/>
      <c r="K50" s="80">
        <f t="shared" ref="K50:K54" si="5">+J50-C50</f>
        <v>0</v>
      </c>
    </row>
    <row r="51" spans="1:14" x14ac:dyDescent="0.25">
      <c r="A51" s="76" t="s">
        <v>74</v>
      </c>
      <c r="B51" s="77">
        <v>7.5</v>
      </c>
      <c r="C51" s="77">
        <v>19.14</v>
      </c>
      <c r="D51" s="78">
        <v>8</v>
      </c>
      <c r="E51" s="78">
        <v>1</v>
      </c>
      <c r="F51" s="71">
        <f t="shared" ref="F50:F54" si="6">IF(B51&gt;12,(24-B51)+C51,+C51-B51)</f>
        <v>11.64</v>
      </c>
      <c r="G51" s="15">
        <f t="shared" ref="G50:G54" si="7">+F51-D51-E51</f>
        <v>2.6400000000000006</v>
      </c>
      <c r="H51" s="71">
        <f t="shared" ref="H50:H54" si="8">IF(G51&lt;=2,G51,2)</f>
        <v>2</v>
      </c>
      <c r="I51" s="15">
        <f t="shared" ref="I50:I54" si="9">G51-H51</f>
        <v>0.64000000000000057</v>
      </c>
      <c r="J51" s="201"/>
      <c r="K51" s="80">
        <f t="shared" si="5"/>
        <v>-19.14</v>
      </c>
    </row>
    <row r="52" spans="1:14" x14ac:dyDescent="0.25">
      <c r="A52" s="76" t="s">
        <v>53</v>
      </c>
      <c r="B52" s="77">
        <v>7.44</v>
      </c>
      <c r="C52" s="77">
        <v>18.53</v>
      </c>
      <c r="D52" s="78">
        <v>8</v>
      </c>
      <c r="E52" s="78">
        <v>1</v>
      </c>
      <c r="F52" s="71">
        <f t="shared" si="6"/>
        <v>11.09</v>
      </c>
      <c r="G52" s="15">
        <f t="shared" si="7"/>
        <v>2.09</v>
      </c>
      <c r="H52" s="71">
        <f t="shared" si="8"/>
        <v>2</v>
      </c>
      <c r="I52" s="15">
        <f t="shared" si="9"/>
        <v>8.9999999999999858E-2</v>
      </c>
      <c r="J52" s="201"/>
      <c r="K52" s="80">
        <f t="shared" si="5"/>
        <v>-18.53</v>
      </c>
    </row>
    <row r="53" spans="1:14" x14ac:dyDescent="0.25">
      <c r="A53" s="76" t="s">
        <v>54</v>
      </c>
      <c r="B53" s="77">
        <v>7.33</v>
      </c>
      <c r="C53" s="77">
        <v>17.5</v>
      </c>
      <c r="D53" s="78">
        <v>8</v>
      </c>
      <c r="E53" s="78">
        <v>1</v>
      </c>
      <c r="F53" s="71">
        <f t="shared" si="6"/>
        <v>10.17</v>
      </c>
      <c r="G53" s="15">
        <f t="shared" si="7"/>
        <v>1.17</v>
      </c>
      <c r="H53" s="71">
        <f t="shared" si="8"/>
        <v>1.17</v>
      </c>
      <c r="I53" s="15">
        <f t="shared" si="9"/>
        <v>0</v>
      </c>
      <c r="J53" s="201"/>
      <c r="K53" s="80">
        <f t="shared" si="5"/>
        <v>-17.5</v>
      </c>
    </row>
    <row r="54" spans="1:14" x14ac:dyDescent="0.25">
      <c r="A54" s="76" t="s">
        <v>64</v>
      </c>
      <c r="B54" s="77">
        <v>19.28</v>
      </c>
      <c r="C54" s="77">
        <v>7.17</v>
      </c>
      <c r="D54" s="78">
        <v>8</v>
      </c>
      <c r="E54" s="78">
        <v>1</v>
      </c>
      <c r="F54" s="71">
        <f t="shared" si="6"/>
        <v>11.889999999999999</v>
      </c>
      <c r="G54" s="15">
        <f t="shared" si="7"/>
        <v>2.8899999999999988</v>
      </c>
      <c r="H54" s="71">
        <f t="shared" si="8"/>
        <v>2</v>
      </c>
      <c r="I54" s="15">
        <f t="shared" si="9"/>
        <v>0.88999999999999879</v>
      </c>
      <c r="J54" s="201"/>
      <c r="K54" s="80">
        <f t="shared" si="5"/>
        <v>-7.17</v>
      </c>
    </row>
    <row r="55" spans="1:14" x14ac:dyDescent="0.25">
      <c r="B55"/>
      <c r="C55"/>
      <c r="D55"/>
      <c r="E55"/>
      <c r="F55"/>
      <c r="G55"/>
      <c r="H55" s="11">
        <f>SUM(H50:H54)</f>
        <v>7.17</v>
      </c>
      <c r="I55" s="11">
        <f>SUM(I50:I54)</f>
        <v>1.6199999999999992</v>
      </c>
      <c r="J55" s="52"/>
    </row>
    <row r="56" spans="1:14" ht="16.5" thickBot="1" x14ac:dyDescent="0.3">
      <c r="B56"/>
      <c r="C56"/>
      <c r="D56"/>
      <c r="E56"/>
      <c r="F56"/>
      <c r="G56" s="202" t="s">
        <v>105</v>
      </c>
      <c r="H56" s="2"/>
      <c r="I56" s="2"/>
      <c r="J56" s="6"/>
    </row>
    <row r="57" spans="1:14" ht="16.5" thickBot="1" x14ac:dyDescent="0.3">
      <c r="G57" s="179" t="s">
        <v>58</v>
      </c>
      <c r="H57" s="183">
        <f>+H55-H56</f>
        <v>7.17</v>
      </c>
      <c r="I57" s="184">
        <f>+I55-I56</f>
        <v>1.6199999999999992</v>
      </c>
    </row>
    <row r="58" spans="1:14" x14ac:dyDescent="0.25">
      <c r="B58" s="196"/>
    </row>
  </sheetData>
  <mergeCells count="4">
    <mergeCell ref="A9:I9"/>
    <mergeCell ref="A11:I11"/>
    <mergeCell ref="A12:I12"/>
    <mergeCell ref="A49:F49"/>
  </mergeCells>
  <hyperlinks>
    <hyperlink ref="A7" r:id="rId1" display="mailto:tpaquita_elalto@hotmail.com"/>
  </hyperlinks>
  <pageMargins left="0.7" right="0.7" top="0.75" bottom="0.75" header="0.3" footer="0.3"/>
  <pageSetup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5:P59"/>
  <sheetViews>
    <sheetView topLeftCell="A34" zoomScaleNormal="100" workbookViewId="0">
      <selection activeCell="J52" sqref="J52"/>
    </sheetView>
  </sheetViews>
  <sheetFormatPr baseColWidth="10" defaultRowHeight="15" x14ac:dyDescent="0.25"/>
  <cols>
    <col min="1" max="1" width="6.5703125" customWidth="1"/>
  </cols>
  <sheetData>
    <row r="5" spans="1:16" x14ac:dyDescent="0.25">
      <c r="A5" s="4" t="s">
        <v>12</v>
      </c>
    </row>
    <row r="6" spans="1:16" x14ac:dyDescent="0.25">
      <c r="A6" s="4" t="s">
        <v>13</v>
      </c>
    </row>
    <row r="7" spans="1:16" x14ac:dyDescent="0.25">
      <c r="A7" s="5" t="s">
        <v>14</v>
      </c>
    </row>
    <row r="9" spans="1:16" ht="18.75" x14ac:dyDescent="0.25">
      <c r="A9" s="221" t="s">
        <v>103</v>
      </c>
      <c r="B9" s="221"/>
      <c r="C9" s="221"/>
      <c r="D9" s="221"/>
      <c r="E9" s="221"/>
      <c r="F9" s="221"/>
      <c r="G9" s="221"/>
      <c r="H9" s="221"/>
      <c r="I9" s="221"/>
    </row>
    <row r="10" spans="1:16" x14ac:dyDescent="0.25">
      <c r="A10" s="6"/>
      <c r="B10" s="6"/>
      <c r="C10" s="6"/>
      <c r="D10" s="6"/>
      <c r="E10" s="6"/>
      <c r="F10" s="6"/>
      <c r="G10" s="6"/>
      <c r="H10" s="6"/>
      <c r="I10" s="6"/>
    </row>
    <row r="11" spans="1:16" ht="18.75" x14ac:dyDescent="0.3">
      <c r="A11" s="222" t="s">
        <v>62</v>
      </c>
      <c r="B11" s="222"/>
      <c r="C11" s="222"/>
      <c r="D11" s="222"/>
      <c r="E11" s="222"/>
      <c r="F11" s="222"/>
      <c r="G11" s="222"/>
      <c r="H11" s="222"/>
      <c r="I11" s="222"/>
    </row>
    <row r="12" spans="1:16" ht="15.75" x14ac:dyDescent="0.25">
      <c r="A12" s="223" t="s">
        <v>98</v>
      </c>
      <c r="B12" s="223"/>
      <c r="C12" s="223"/>
      <c r="D12" s="223"/>
      <c r="E12" s="223"/>
      <c r="F12" s="223"/>
      <c r="G12" s="223"/>
      <c r="H12" s="223"/>
      <c r="I12" s="223"/>
    </row>
    <row r="14" spans="1:16" s="74" customFormat="1" ht="47.25" x14ac:dyDescent="0.25">
      <c r="A14" s="72" t="s">
        <v>4</v>
      </c>
      <c r="B14" s="73" t="s">
        <v>5</v>
      </c>
      <c r="C14" s="73" t="s">
        <v>6</v>
      </c>
      <c r="D14" s="73" t="s">
        <v>7</v>
      </c>
      <c r="E14" s="73" t="s">
        <v>8</v>
      </c>
      <c r="F14" s="73" t="s">
        <v>38</v>
      </c>
      <c r="G14" s="73" t="s">
        <v>9</v>
      </c>
      <c r="H14" s="73" t="s">
        <v>10</v>
      </c>
      <c r="I14" s="73" t="s">
        <v>11</v>
      </c>
      <c r="L14" s="75" t="s">
        <v>57</v>
      </c>
    </row>
    <row r="15" spans="1:16" s="74" customFormat="1" ht="18" customHeight="1" x14ac:dyDescent="0.25">
      <c r="A15" s="76" t="s">
        <v>0</v>
      </c>
      <c r="B15" s="79">
        <v>8.07</v>
      </c>
      <c r="C15" s="79">
        <v>19.54</v>
      </c>
      <c r="D15" s="78">
        <v>8</v>
      </c>
      <c r="E15" s="78">
        <v>1</v>
      </c>
      <c r="F15" s="71">
        <f t="shared" ref="F15:F45" si="0">IF(B15&gt;12,(24-B15)+C15,+C15-B15)</f>
        <v>11.469999999999999</v>
      </c>
      <c r="G15" s="15">
        <f t="shared" ref="G15:G45" si="1">+F15-D15-E15</f>
        <v>2.4699999999999989</v>
      </c>
      <c r="H15" s="71">
        <f>IF(G15&lt;=2,G15,2)</f>
        <v>2</v>
      </c>
      <c r="I15" s="15">
        <f t="shared" ref="I15:I45" si="2">G15-H15</f>
        <v>0.46999999999999886</v>
      </c>
      <c r="J15" s="200">
        <v>19.5</v>
      </c>
      <c r="K15" s="80">
        <f>+J15-C15</f>
        <v>-3.9999999999999147E-2</v>
      </c>
      <c r="L15" s="101"/>
      <c r="N15" s="102"/>
      <c r="O15" s="102"/>
      <c r="P15" s="102"/>
    </row>
    <row r="16" spans="1:16" s="74" customFormat="1" ht="18" customHeight="1" x14ac:dyDescent="0.25">
      <c r="A16" s="76" t="s">
        <v>1</v>
      </c>
      <c r="B16" s="79">
        <v>19.239999999999998</v>
      </c>
      <c r="C16" s="79">
        <v>7.3</v>
      </c>
      <c r="D16" s="78">
        <v>8</v>
      </c>
      <c r="E16" s="78">
        <v>1</v>
      </c>
      <c r="F16" s="71">
        <f t="shared" si="0"/>
        <v>12.060000000000002</v>
      </c>
      <c r="G16" s="15">
        <f t="shared" si="1"/>
        <v>3.0600000000000023</v>
      </c>
      <c r="H16" s="71">
        <f>IF(G16&lt;=2,G16,2)</f>
        <v>2</v>
      </c>
      <c r="I16" s="15">
        <f t="shared" si="2"/>
        <v>1.0600000000000023</v>
      </c>
      <c r="J16" s="200">
        <v>7.4</v>
      </c>
      <c r="K16" s="80">
        <f t="shared" ref="K16:K45" si="3">+J16-C16</f>
        <v>0.10000000000000053</v>
      </c>
      <c r="L16" s="98"/>
    </row>
    <row r="17" spans="1:13" s="74" customFormat="1" ht="18" customHeight="1" x14ac:dyDescent="0.25">
      <c r="A17" s="76" t="s">
        <v>2</v>
      </c>
      <c r="B17" s="79">
        <v>19.14</v>
      </c>
      <c r="C17" s="79">
        <v>7.34</v>
      </c>
      <c r="D17" s="78">
        <v>8</v>
      </c>
      <c r="E17" s="78">
        <v>1</v>
      </c>
      <c r="F17" s="71">
        <f t="shared" si="0"/>
        <v>12.2</v>
      </c>
      <c r="G17" s="15">
        <f t="shared" si="1"/>
        <v>3.1999999999999993</v>
      </c>
      <c r="H17" s="71">
        <f t="shared" ref="H17:H45" si="4">IF(G17&lt;=2,G17,2)</f>
        <v>2</v>
      </c>
      <c r="I17" s="15">
        <f t="shared" si="2"/>
        <v>1.1999999999999993</v>
      </c>
      <c r="J17" s="200">
        <v>7.34</v>
      </c>
      <c r="K17" s="80">
        <f t="shared" si="3"/>
        <v>0</v>
      </c>
      <c r="L17" s="98"/>
    </row>
    <row r="18" spans="1:13" s="74" customFormat="1" ht="18" customHeight="1" x14ac:dyDescent="0.25">
      <c r="A18" s="76" t="s">
        <v>3</v>
      </c>
      <c r="B18" s="79">
        <v>19.21</v>
      </c>
      <c r="C18" s="79">
        <v>7.12</v>
      </c>
      <c r="D18" s="78">
        <v>8</v>
      </c>
      <c r="E18" s="78">
        <v>1</v>
      </c>
      <c r="F18" s="71">
        <f t="shared" si="0"/>
        <v>11.91</v>
      </c>
      <c r="G18" s="15">
        <f t="shared" si="1"/>
        <v>2.91</v>
      </c>
      <c r="H18" s="71">
        <f t="shared" si="4"/>
        <v>2</v>
      </c>
      <c r="I18" s="15">
        <f t="shared" si="2"/>
        <v>0.91000000000000014</v>
      </c>
      <c r="J18" s="200">
        <v>7.12</v>
      </c>
      <c r="K18" s="80">
        <f t="shared" si="3"/>
        <v>0</v>
      </c>
      <c r="L18" s="178"/>
      <c r="M18" s="178"/>
    </row>
    <row r="19" spans="1:13" s="74" customFormat="1" ht="18" customHeight="1" x14ac:dyDescent="0.25">
      <c r="A19" s="76" t="s">
        <v>15</v>
      </c>
      <c r="B19" s="79" t="s">
        <v>107</v>
      </c>
      <c r="C19" s="79"/>
      <c r="D19" s="78"/>
      <c r="E19" s="78"/>
      <c r="F19" s="71"/>
      <c r="G19" s="71"/>
      <c r="H19" s="71"/>
      <c r="I19" s="15"/>
      <c r="J19" s="200"/>
      <c r="K19" s="80">
        <f t="shared" si="3"/>
        <v>0</v>
      </c>
      <c r="L19" s="98"/>
    </row>
    <row r="20" spans="1:13" s="74" customFormat="1" ht="18" customHeight="1" x14ac:dyDescent="0.25">
      <c r="A20" s="76" t="s">
        <v>16</v>
      </c>
      <c r="B20" s="79">
        <v>8.1999999999999993</v>
      </c>
      <c r="C20" s="79">
        <v>19.28</v>
      </c>
      <c r="D20" s="78">
        <v>8</v>
      </c>
      <c r="E20" s="78">
        <v>1</v>
      </c>
      <c r="F20" s="71">
        <f t="shared" si="0"/>
        <v>11.080000000000002</v>
      </c>
      <c r="G20" s="71">
        <f t="shared" si="1"/>
        <v>2.0800000000000018</v>
      </c>
      <c r="H20" s="71">
        <f t="shared" si="4"/>
        <v>2</v>
      </c>
      <c r="I20" s="15">
        <f t="shared" si="2"/>
        <v>8.0000000000001847E-2</v>
      </c>
      <c r="J20" s="208"/>
      <c r="K20" s="80">
        <f t="shared" si="3"/>
        <v>-19.28</v>
      </c>
      <c r="L20" s="98"/>
    </row>
    <row r="21" spans="1:13" s="74" customFormat="1" ht="18" customHeight="1" x14ac:dyDescent="0.25">
      <c r="A21" s="76" t="s">
        <v>17</v>
      </c>
      <c r="B21" s="79">
        <v>8.3000000000000007</v>
      </c>
      <c r="C21" s="79">
        <v>20</v>
      </c>
      <c r="D21" s="78">
        <v>8</v>
      </c>
      <c r="E21" s="78">
        <v>1</v>
      </c>
      <c r="F21" s="71">
        <f t="shared" si="0"/>
        <v>11.7</v>
      </c>
      <c r="G21" s="71">
        <f t="shared" si="1"/>
        <v>2.6999999999999993</v>
      </c>
      <c r="H21" s="71">
        <f t="shared" si="4"/>
        <v>2</v>
      </c>
      <c r="I21" s="15">
        <f t="shared" si="2"/>
        <v>0.69999999999999929</v>
      </c>
      <c r="J21" s="208"/>
      <c r="K21" s="80">
        <f t="shared" si="3"/>
        <v>-20</v>
      </c>
      <c r="L21" s="98"/>
    </row>
    <row r="22" spans="1:13" s="74" customFormat="1" ht="18" customHeight="1" x14ac:dyDescent="0.25">
      <c r="A22" s="76" t="s">
        <v>18</v>
      </c>
      <c r="B22" s="79">
        <v>8</v>
      </c>
      <c r="C22" s="79">
        <v>20</v>
      </c>
      <c r="D22" s="78">
        <v>8</v>
      </c>
      <c r="E22" s="78">
        <v>1</v>
      </c>
      <c r="F22" s="71">
        <f t="shared" si="0"/>
        <v>12</v>
      </c>
      <c r="G22" s="71">
        <f t="shared" si="1"/>
        <v>3</v>
      </c>
      <c r="H22" s="71">
        <f t="shared" si="4"/>
        <v>2</v>
      </c>
      <c r="I22" s="15">
        <f t="shared" si="2"/>
        <v>1</v>
      </c>
      <c r="J22" s="208"/>
      <c r="K22" s="80">
        <f t="shared" si="3"/>
        <v>-20</v>
      </c>
      <c r="L22" s="98"/>
    </row>
    <row r="23" spans="1:13" s="74" customFormat="1" ht="18" customHeight="1" x14ac:dyDescent="0.25">
      <c r="A23" s="76" t="s">
        <v>19</v>
      </c>
      <c r="B23" s="79">
        <v>8</v>
      </c>
      <c r="C23" s="79">
        <v>20</v>
      </c>
      <c r="D23" s="78">
        <v>8</v>
      </c>
      <c r="E23" s="78">
        <v>1</v>
      </c>
      <c r="F23" s="71">
        <f t="shared" si="0"/>
        <v>12</v>
      </c>
      <c r="G23" s="15">
        <f t="shared" si="1"/>
        <v>3</v>
      </c>
      <c r="H23" s="71">
        <f t="shared" si="4"/>
        <v>2</v>
      </c>
      <c r="I23" s="15">
        <f t="shared" si="2"/>
        <v>1</v>
      </c>
      <c r="J23" s="208"/>
      <c r="K23" s="80">
        <f t="shared" si="3"/>
        <v>-20</v>
      </c>
      <c r="L23" s="98"/>
    </row>
    <row r="24" spans="1:13" s="74" customFormat="1" ht="18" customHeight="1" x14ac:dyDescent="0.25">
      <c r="A24" s="76" t="s">
        <v>20</v>
      </c>
      <c r="B24" s="79">
        <v>8</v>
      </c>
      <c r="C24" s="79">
        <v>20</v>
      </c>
      <c r="D24" s="78">
        <v>8</v>
      </c>
      <c r="E24" s="78">
        <v>1</v>
      </c>
      <c r="F24" s="71">
        <f t="shared" si="0"/>
        <v>12</v>
      </c>
      <c r="G24" s="15">
        <f t="shared" si="1"/>
        <v>3</v>
      </c>
      <c r="H24" s="71">
        <f t="shared" si="4"/>
        <v>2</v>
      </c>
      <c r="I24" s="15">
        <f t="shared" si="2"/>
        <v>1</v>
      </c>
      <c r="J24" s="208"/>
      <c r="K24" s="80">
        <f t="shared" si="3"/>
        <v>-20</v>
      </c>
      <c r="L24" s="98"/>
    </row>
    <row r="25" spans="1:13" s="74" customFormat="1" ht="18" customHeight="1" x14ac:dyDescent="0.25">
      <c r="A25" s="76" t="s">
        <v>21</v>
      </c>
      <c r="B25" s="79">
        <v>8</v>
      </c>
      <c r="C25" s="79">
        <v>20</v>
      </c>
      <c r="D25" s="78">
        <v>8</v>
      </c>
      <c r="E25" s="78">
        <v>1</v>
      </c>
      <c r="F25" s="71">
        <f t="shared" si="0"/>
        <v>12</v>
      </c>
      <c r="G25" s="15">
        <f t="shared" si="1"/>
        <v>3</v>
      </c>
      <c r="H25" s="71">
        <f t="shared" si="4"/>
        <v>2</v>
      </c>
      <c r="I25" s="15">
        <f t="shared" si="2"/>
        <v>1</v>
      </c>
      <c r="J25" s="208"/>
      <c r="K25" s="80">
        <f t="shared" si="3"/>
        <v>-20</v>
      </c>
      <c r="L25" s="98"/>
    </row>
    <row r="26" spans="1:13" s="74" customFormat="1" ht="18" customHeight="1" x14ac:dyDescent="0.25">
      <c r="A26" s="76" t="s">
        <v>22</v>
      </c>
      <c r="B26" s="79">
        <v>8</v>
      </c>
      <c r="C26" s="79">
        <v>20</v>
      </c>
      <c r="D26" s="78">
        <v>8</v>
      </c>
      <c r="E26" s="78">
        <v>1</v>
      </c>
      <c r="F26" s="71">
        <f t="shared" si="0"/>
        <v>12</v>
      </c>
      <c r="G26" s="71">
        <f t="shared" si="1"/>
        <v>3</v>
      </c>
      <c r="H26" s="71">
        <f t="shared" si="4"/>
        <v>2</v>
      </c>
      <c r="I26" s="15">
        <f t="shared" si="2"/>
        <v>1</v>
      </c>
      <c r="J26" s="208"/>
      <c r="K26" s="80">
        <f t="shared" si="3"/>
        <v>-20</v>
      </c>
      <c r="L26" s="98"/>
    </row>
    <row r="27" spans="1:13" s="74" customFormat="1" ht="18" customHeight="1" x14ac:dyDescent="0.25">
      <c r="A27" s="76" t="s">
        <v>23</v>
      </c>
      <c r="B27" s="79">
        <v>9</v>
      </c>
      <c r="C27" s="79">
        <v>20</v>
      </c>
      <c r="D27" s="78">
        <v>8</v>
      </c>
      <c r="E27" s="78">
        <v>1</v>
      </c>
      <c r="F27" s="71">
        <f t="shared" si="0"/>
        <v>11</v>
      </c>
      <c r="G27" s="71">
        <f t="shared" si="1"/>
        <v>2</v>
      </c>
      <c r="H27" s="71">
        <f t="shared" si="4"/>
        <v>2</v>
      </c>
      <c r="I27" s="15">
        <f t="shared" si="2"/>
        <v>0</v>
      </c>
      <c r="J27" s="208"/>
      <c r="K27" s="80">
        <f t="shared" si="3"/>
        <v>-20</v>
      </c>
      <c r="L27" s="98"/>
    </row>
    <row r="28" spans="1:13" s="74" customFormat="1" ht="18" customHeight="1" x14ac:dyDescent="0.25">
      <c r="A28" s="76" t="s">
        <v>24</v>
      </c>
      <c r="B28" s="79">
        <v>8.34</v>
      </c>
      <c r="C28" s="79">
        <v>20.07</v>
      </c>
      <c r="D28" s="78">
        <v>8</v>
      </c>
      <c r="E28" s="78">
        <v>1</v>
      </c>
      <c r="F28" s="71">
        <f t="shared" si="0"/>
        <v>11.73</v>
      </c>
      <c r="G28" s="71">
        <f t="shared" si="1"/>
        <v>2.7300000000000004</v>
      </c>
      <c r="H28" s="71">
        <f t="shared" si="4"/>
        <v>2</v>
      </c>
      <c r="I28" s="15">
        <f t="shared" si="2"/>
        <v>0.73000000000000043</v>
      </c>
      <c r="J28" s="208"/>
      <c r="K28" s="80">
        <f t="shared" si="3"/>
        <v>-20.07</v>
      </c>
      <c r="L28" s="98"/>
    </row>
    <row r="29" spans="1:13" s="74" customFormat="1" ht="18" customHeight="1" x14ac:dyDescent="0.25">
      <c r="A29" s="76" t="s">
        <v>25</v>
      </c>
      <c r="B29" s="79">
        <v>9</v>
      </c>
      <c r="C29" s="79">
        <v>20.07</v>
      </c>
      <c r="D29" s="78">
        <v>8</v>
      </c>
      <c r="E29" s="78">
        <v>1</v>
      </c>
      <c r="F29" s="71">
        <f t="shared" si="0"/>
        <v>11.07</v>
      </c>
      <c r="G29" s="71">
        <f t="shared" si="1"/>
        <v>2.0700000000000003</v>
      </c>
      <c r="H29" s="71">
        <f t="shared" si="4"/>
        <v>2</v>
      </c>
      <c r="I29" s="15">
        <f t="shared" si="2"/>
        <v>7.0000000000000284E-2</v>
      </c>
      <c r="J29" s="201"/>
      <c r="K29" s="80">
        <f t="shared" si="3"/>
        <v>-20.07</v>
      </c>
      <c r="L29" s="98"/>
    </row>
    <row r="30" spans="1:13" s="74" customFormat="1" ht="18" customHeight="1" x14ac:dyDescent="0.25">
      <c r="A30" s="76" t="s">
        <v>26</v>
      </c>
      <c r="B30" s="79" t="s">
        <v>107</v>
      </c>
      <c r="C30" s="79"/>
      <c r="D30" s="78"/>
      <c r="E30" s="78"/>
      <c r="F30" s="71"/>
      <c r="G30" s="71"/>
      <c r="H30" s="71"/>
      <c r="I30" s="15"/>
      <c r="J30" s="201"/>
      <c r="K30" s="80">
        <f t="shared" si="3"/>
        <v>0</v>
      </c>
      <c r="L30" s="98"/>
    </row>
    <row r="31" spans="1:13" s="74" customFormat="1" ht="18" customHeight="1" x14ac:dyDescent="0.25">
      <c r="A31" s="76" t="s">
        <v>27</v>
      </c>
      <c r="B31" s="79" t="s">
        <v>107</v>
      </c>
      <c r="C31" s="79"/>
      <c r="D31" s="78"/>
      <c r="E31" s="78"/>
      <c r="F31" s="71"/>
      <c r="G31" s="71"/>
      <c r="H31" s="71"/>
      <c r="I31" s="15"/>
      <c r="J31" s="201"/>
      <c r="K31" s="80">
        <f t="shared" si="3"/>
        <v>0</v>
      </c>
      <c r="L31" s="98"/>
    </row>
    <row r="32" spans="1:13" s="74" customFormat="1" ht="18" customHeight="1" x14ac:dyDescent="0.25">
      <c r="A32" s="76" t="s">
        <v>28</v>
      </c>
      <c r="B32" s="79">
        <v>8.4</v>
      </c>
      <c r="C32" s="79">
        <v>20.100000000000001</v>
      </c>
      <c r="D32" s="78">
        <v>8</v>
      </c>
      <c r="E32" s="78">
        <v>1</v>
      </c>
      <c r="F32" s="71">
        <f t="shared" si="0"/>
        <v>11.700000000000001</v>
      </c>
      <c r="G32" s="15">
        <f t="shared" si="1"/>
        <v>2.7000000000000011</v>
      </c>
      <c r="H32" s="71">
        <f t="shared" si="4"/>
        <v>2</v>
      </c>
      <c r="I32" s="15">
        <f t="shared" si="2"/>
        <v>0.70000000000000107</v>
      </c>
      <c r="J32" s="201"/>
      <c r="K32" s="80">
        <f t="shared" si="3"/>
        <v>-20.100000000000001</v>
      </c>
      <c r="L32" s="98"/>
    </row>
    <row r="33" spans="1:14" s="74" customFormat="1" ht="18" customHeight="1" x14ac:dyDescent="0.25">
      <c r="A33" s="76" t="s">
        <v>29</v>
      </c>
      <c r="B33" s="79">
        <v>8.1999999999999993</v>
      </c>
      <c r="C33" s="79">
        <v>20.079999999999998</v>
      </c>
      <c r="D33" s="78">
        <v>8</v>
      </c>
      <c r="E33" s="78">
        <v>1</v>
      </c>
      <c r="F33" s="71">
        <f t="shared" si="0"/>
        <v>11.879999999999999</v>
      </c>
      <c r="G33" s="15">
        <f t="shared" si="1"/>
        <v>2.879999999999999</v>
      </c>
      <c r="H33" s="71">
        <f t="shared" si="4"/>
        <v>2</v>
      </c>
      <c r="I33" s="15">
        <f t="shared" si="2"/>
        <v>0.87999999999999901</v>
      </c>
      <c r="J33" s="201"/>
      <c r="K33" s="80">
        <f t="shared" si="3"/>
        <v>-20.079999999999998</v>
      </c>
      <c r="L33" s="98"/>
    </row>
    <row r="34" spans="1:14" s="74" customFormat="1" ht="18" customHeight="1" x14ac:dyDescent="0.25">
      <c r="A34" s="76" t="s">
        <v>30</v>
      </c>
      <c r="B34" s="79">
        <v>8</v>
      </c>
      <c r="C34" s="79">
        <v>20</v>
      </c>
      <c r="D34" s="78">
        <v>8</v>
      </c>
      <c r="E34" s="78">
        <v>1</v>
      </c>
      <c r="F34" s="71">
        <f t="shared" si="0"/>
        <v>12</v>
      </c>
      <c r="G34" s="15">
        <f t="shared" si="1"/>
        <v>3</v>
      </c>
      <c r="H34" s="71">
        <f t="shared" si="4"/>
        <v>2</v>
      </c>
      <c r="I34" s="15">
        <f t="shared" si="2"/>
        <v>1</v>
      </c>
      <c r="J34" s="201"/>
      <c r="K34" s="80">
        <f t="shared" si="3"/>
        <v>-20</v>
      </c>
      <c r="L34" s="98"/>
    </row>
    <row r="35" spans="1:14" s="74" customFormat="1" ht="18" customHeight="1" x14ac:dyDescent="0.25">
      <c r="A35" s="76" t="s">
        <v>31</v>
      </c>
      <c r="B35" s="79">
        <v>8</v>
      </c>
      <c r="C35" s="79">
        <v>20</v>
      </c>
      <c r="D35" s="78">
        <v>8</v>
      </c>
      <c r="E35" s="78">
        <v>1</v>
      </c>
      <c r="F35" s="71">
        <f t="shared" si="0"/>
        <v>12</v>
      </c>
      <c r="G35" s="71">
        <f t="shared" si="1"/>
        <v>3</v>
      </c>
      <c r="H35" s="71">
        <f t="shared" si="4"/>
        <v>2</v>
      </c>
      <c r="I35" s="15">
        <f t="shared" si="2"/>
        <v>1</v>
      </c>
      <c r="J35" s="201"/>
      <c r="K35" s="80">
        <f t="shared" si="3"/>
        <v>-20</v>
      </c>
      <c r="L35" s="101"/>
      <c r="M35" s="102"/>
      <c r="N35" s="102"/>
    </row>
    <row r="36" spans="1:14" s="74" customFormat="1" ht="18" customHeight="1" x14ac:dyDescent="0.25">
      <c r="A36" s="76" t="s">
        <v>32</v>
      </c>
      <c r="B36" s="77">
        <v>8</v>
      </c>
      <c r="C36" s="77">
        <v>20</v>
      </c>
      <c r="D36" s="78">
        <v>8</v>
      </c>
      <c r="E36" s="78">
        <v>1</v>
      </c>
      <c r="F36" s="71">
        <f t="shared" si="0"/>
        <v>12</v>
      </c>
      <c r="G36" s="15">
        <f t="shared" si="1"/>
        <v>3</v>
      </c>
      <c r="H36" s="71">
        <f t="shared" si="4"/>
        <v>2</v>
      </c>
      <c r="I36" s="15">
        <f t="shared" si="2"/>
        <v>1</v>
      </c>
      <c r="J36" s="201"/>
      <c r="K36" s="80">
        <f t="shared" si="3"/>
        <v>-20</v>
      </c>
      <c r="L36" s="98"/>
    </row>
    <row r="37" spans="1:14" s="74" customFormat="1" ht="18" customHeight="1" x14ac:dyDescent="0.25">
      <c r="A37" s="82" t="s">
        <v>33</v>
      </c>
      <c r="B37" s="77">
        <v>7.49</v>
      </c>
      <c r="C37" s="206"/>
      <c r="D37" s="78">
        <v>8</v>
      </c>
      <c r="E37" s="78">
        <v>1</v>
      </c>
      <c r="F37" s="71">
        <f t="shared" si="0"/>
        <v>-7.49</v>
      </c>
      <c r="G37" s="15">
        <f t="shared" si="1"/>
        <v>-16.490000000000002</v>
      </c>
      <c r="H37" s="71">
        <f t="shared" si="4"/>
        <v>-16.490000000000002</v>
      </c>
      <c r="I37" s="15">
        <f t="shared" si="2"/>
        <v>0</v>
      </c>
      <c r="J37" s="201"/>
      <c r="K37" s="80">
        <f t="shared" si="3"/>
        <v>0</v>
      </c>
      <c r="L37" s="98"/>
    </row>
    <row r="38" spans="1:14" s="74" customFormat="1" ht="18" customHeight="1" x14ac:dyDescent="0.25">
      <c r="A38" s="82" t="s">
        <v>34</v>
      </c>
      <c r="B38" s="77" t="s">
        <v>107</v>
      </c>
      <c r="C38" s="77"/>
      <c r="D38" s="78"/>
      <c r="E38" s="78"/>
      <c r="F38" s="71"/>
      <c r="G38" s="15"/>
      <c r="H38" s="71"/>
      <c r="I38" s="15"/>
      <c r="J38" s="201"/>
      <c r="K38" s="80">
        <f t="shared" si="3"/>
        <v>0</v>
      </c>
      <c r="L38" s="98"/>
    </row>
    <row r="39" spans="1:14" s="74" customFormat="1" ht="18" customHeight="1" x14ac:dyDescent="0.25">
      <c r="A39" s="82" t="s">
        <v>35</v>
      </c>
      <c r="B39" s="77" t="s">
        <v>107</v>
      </c>
      <c r="C39" s="77"/>
      <c r="D39" s="78"/>
      <c r="E39" s="78"/>
      <c r="F39" s="71"/>
      <c r="G39" s="15"/>
      <c r="H39" s="71"/>
      <c r="I39" s="15"/>
      <c r="J39" s="201"/>
      <c r="K39" s="80">
        <f t="shared" si="3"/>
        <v>0</v>
      </c>
      <c r="L39" s="98"/>
    </row>
    <row r="40" spans="1:14" s="74" customFormat="1" ht="18" customHeight="1" x14ac:dyDescent="0.25">
      <c r="A40" s="82" t="s">
        <v>36</v>
      </c>
      <c r="B40" s="77">
        <v>7.38</v>
      </c>
      <c r="C40" s="77"/>
      <c r="D40" s="78">
        <v>8</v>
      </c>
      <c r="E40" s="78">
        <v>1</v>
      </c>
      <c r="F40" s="71">
        <f t="shared" si="0"/>
        <v>-7.38</v>
      </c>
      <c r="G40" s="15">
        <f t="shared" si="1"/>
        <v>-16.38</v>
      </c>
      <c r="H40" s="71">
        <f t="shared" si="4"/>
        <v>-16.38</v>
      </c>
      <c r="I40" s="15">
        <f t="shared" si="2"/>
        <v>0</v>
      </c>
      <c r="J40" s="201"/>
      <c r="K40" s="80">
        <f t="shared" si="3"/>
        <v>0</v>
      </c>
      <c r="L40" s="98"/>
    </row>
    <row r="41" spans="1:14" s="74" customFormat="1" ht="18" customHeight="1" x14ac:dyDescent="0.25">
      <c r="A41" s="155" t="s">
        <v>37</v>
      </c>
      <c r="B41" s="77"/>
      <c r="C41" s="77"/>
      <c r="D41" s="78">
        <v>8</v>
      </c>
      <c r="E41" s="78">
        <v>1</v>
      </c>
      <c r="F41" s="71">
        <f t="shared" si="0"/>
        <v>0</v>
      </c>
      <c r="G41" s="15">
        <f t="shared" si="1"/>
        <v>-9</v>
      </c>
      <c r="H41" s="71">
        <f t="shared" si="4"/>
        <v>-9</v>
      </c>
      <c r="I41" s="15">
        <f t="shared" si="2"/>
        <v>0</v>
      </c>
      <c r="J41" s="201"/>
      <c r="K41" s="145">
        <f t="shared" si="3"/>
        <v>0</v>
      </c>
      <c r="L41" s="98"/>
    </row>
    <row r="42" spans="1:14" s="74" customFormat="1" ht="18" customHeight="1" x14ac:dyDescent="0.25">
      <c r="A42" s="120" t="s">
        <v>74</v>
      </c>
      <c r="B42" s="77"/>
      <c r="C42" s="77"/>
      <c r="D42" s="78">
        <v>8</v>
      </c>
      <c r="E42" s="78">
        <v>1</v>
      </c>
      <c r="F42" s="71">
        <f t="shared" si="0"/>
        <v>0</v>
      </c>
      <c r="G42" s="15">
        <f t="shared" si="1"/>
        <v>-9</v>
      </c>
      <c r="H42" s="71">
        <f t="shared" si="4"/>
        <v>-9</v>
      </c>
      <c r="I42" s="15">
        <f t="shared" si="2"/>
        <v>0</v>
      </c>
      <c r="J42" s="201"/>
      <c r="K42" s="145">
        <f t="shared" si="3"/>
        <v>0</v>
      </c>
      <c r="L42" s="98"/>
    </row>
    <row r="43" spans="1:14" s="74" customFormat="1" ht="18" customHeight="1" x14ac:dyDescent="0.25">
      <c r="A43" s="120" t="s">
        <v>53</v>
      </c>
      <c r="B43" s="77"/>
      <c r="C43" s="77"/>
      <c r="D43" s="78">
        <v>8</v>
      </c>
      <c r="E43" s="78">
        <v>1</v>
      </c>
      <c r="F43" s="71">
        <f t="shared" si="0"/>
        <v>0</v>
      </c>
      <c r="G43" s="15">
        <f t="shared" si="1"/>
        <v>-9</v>
      </c>
      <c r="H43" s="71">
        <f t="shared" si="4"/>
        <v>-9</v>
      </c>
      <c r="I43" s="15">
        <f t="shared" si="2"/>
        <v>0</v>
      </c>
      <c r="J43" s="201"/>
      <c r="K43" s="145">
        <f t="shared" si="3"/>
        <v>0</v>
      </c>
      <c r="L43" s="98"/>
    </row>
    <row r="44" spans="1:14" s="74" customFormat="1" ht="18" customHeight="1" x14ac:dyDescent="0.25">
      <c r="A44" s="120" t="s">
        <v>54</v>
      </c>
      <c r="B44" s="77"/>
      <c r="C44" s="77"/>
      <c r="D44" s="78">
        <v>8</v>
      </c>
      <c r="E44" s="78">
        <v>1</v>
      </c>
      <c r="F44" s="71">
        <f t="shared" si="0"/>
        <v>0</v>
      </c>
      <c r="G44" s="15">
        <f t="shared" si="1"/>
        <v>-9</v>
      </c>
      <c r="H44" s="71">
        <f t="shared" si="4"/>
        <v>-9</v>
      </c>
      <c r="I44" s="15">
        <f t="shared" si="2"/>
        <v>0</v>
      </c>
      <c r="J44" s="201"/>
      <c r="K44" s="145">
        <f t="shared" si="3"/>
        <v>0</v>
      </c>
      <c r="L44" s="98"/>
    </row>
    <row r="45" spans="1:14" s="74" customFormat="1" ht="18" customHeight="1" x14ac:dyDescent="0.25">
      <c r="A45" s="120" t="s">
        <v>64</v>
      </c>
      <c r="B45" s="77"/>
      <c r="C45" s="77"/>
      <c r="D45" s="78">
        <v>8</v>
      </c>
      <c r="E45" s="78">
        <v>1</v>
      </c>
      <c r="F45" s="71">
        <f t="shared" si="0"/>
        <v>0</v>
      </c>
      <c r="G45" s="15">
        <f t="shared" si="1"/>
        <v>-9</v>
      </c>
      <c r="H45" s="71">
        <f t="shared" si="4"/>
        <v>-9</v>
      </c>
      <c r="I45" s="15">
        <f t="shared" si="2"/>
        <v>0</v>
      </c>
      <c r="J45" s="201"/>
      <c r="K45" s="145">
        <f t="shared" si="3"/>
        <v>0</v>
      </c>
      <c r="L45" s="98"/>
    </row>
    <row r="46" spans="1:14" s="74" customFormat="1" ht="18.75" x14ac:dyDescent="0.3">
      <c r="A46" s="172"/>
      <c r="B46" s="119"/>
      <c r="C46" s="119"/>
      <c r="D46" s="119"/>
      <c r="E46" s="109">
        <f>SUM(E15:E45)</f>
        <v>26</v>
      </c>
      <c r="F46" s="110"/>
      <c r="G46" s="110"/>
      <c r="H46" s="138">
        <f>SUM(H15:H45)+H59</f>
        <v>-32.250000000000007</v>
      </c>
      <c r="I46" s="138">
        <f>SUM(I15:I45)+I59</f>
        <v>16.920000000000002</v>
      </c>
      <c r="J46" s="102"/>
      <c r="K46" s="139">
        <f>SUM(K27:K41)</f>
        <v>-160.32</v>
      </c>
      <c r="L46" s="98"/>
    </row>
    <row r="47" spans="1:14" s="74" customFormat="1" ht="15.75" x14ac:dyDescent="0.25">
      <c r="A47" s="119"/>
      <c r="B47" s="119"/>
      <c r="C47" s="119"/>
      <c r="D47" s="119"/>
      <c r="E47" s="119"/>
      <c r="F47" s="110"/>
      <c r="G47" s="102"/>
      <c r="H47" s="173"/>
      <c r="I47" s="167"/>
      <c r="J47" s="102"/>
      <c r="K47" s="84"/>
      <c r="L47" s="88"/>
    </row>
    <row r="48" spans="1:14" s="74" customFormat="1" ht="18.75" x14ac:dyDescent="0.3">
      <c r="A48" s="102"/>
      <c r="B48" s="102"/>
      <c r="C48" s="102"/>
      <c r="D48" s="102"/>
      <c r="E48" s="104"/>
      <c r="F48" s="119"/>
      <c r="G48" s="119"/>
      <c r="H48" s="124">
        <v>35.11</v>
      </c>
      <c r="I48" s="124">
        <v>17</v>
      </c>
      <c r="J48" s="102"/>
      <c r="L48" s="84">
        <f>SUM(L15:L47)</f>
        <v>0</v>
      </c>
      <c r="M48" s="84">
        <v>75</v>
      </c>
      <c r="N48" s="90">
        <f>+L48*M48</f>
        <v>0</v>
      </c>
    </row>
    <row r="49" spans="1:14" s="74" customFormat="1" ht="15.75" x14ac:dyDescent="0.25">
      <c r="A49" s="102"/>
      <c r="B49" s="172"/>
      <c r="C49" s="119"/>
      <c r="D49" s="119"/>
      <c r="E49" s="101"/>
      <c r="F49" s="174"/>
      <c r="G49" s="119"/>
      <c r="H49" s="91"/>
      <c r="I49" s="102"/>
      <c r="J49" s="102"/>
      <c r="K49" s="92"/>
      <c r="L49" s="90"/>
      <c r="M49" s="84"/>
      <c r="N49" s="90">
        <f>+L49*M49</f>
        <v>0</v>
      </c>
    </row>
    <row r="50" spans="1:14" s="74" customFormat="1" ht="15.75" x14ac:dyDescent="0.25">
      <c r="A50" s="108"/>
      <c r="B50" s="108"/>
      <c r="C50" s="108"/>
      <c r="D50" s="108"/>
      <c r="E50" s="108"/>
      <c r="F50" s="175"/>
      <c r="G50" s="176"/>
      <c r="H50" s="167"/>
      <c r="I50" s="167"/>
      <c r="J50" s="108"/>
      <c r="K50" s="86"/>
      <c r="L50" s="90">
        <f>+K50/8</f>
        <v>0</v>
      </c>
      <c r="M50" s="84"/>
      <c r="N50" s="90">
        <f>+L50*M50</f>
        <v>0</v>
      </c>
    </row>
    <row r="51" spans="1:14" s="74" customFormat="1" ht="15.75" x14ac:dyDescent="0.25">
      <c r="A51" s="234" t="s">
        <v>105</v>
      </c>
      <c r="B51" s="234"/>
      <c r="C51" s="234"/>
      <c r="D51" s="234"/>
      <c r="E51" s="234"/>
      <c r="F51" s="234"/>
      <c r="G51" s="91"/>
      <c r="H51" s="91"/>
      <c r="I51" s="91"/>
      <c r="J51" s="156"/>
      <c r="N51" s="95">
        <f>SUM(N48:N50)</f>
        <v>0</v>
      </c>
    </row>
    <row r="52" spans="1:14" s="74" customFormat="1" ht="15.75" x14ac:dyDescent="0.25">
      <c r="A52" s="120" t="s">
        <v>37</v>
      </c>
      <c r="B52" s="77">
        <v>19.309999999999999</v>
      </c>
      <c r="C52" s="77">
        <v>7.3</v>
      </c>
      <c r="D52" s="78">
        <v>8</v>
      </c>
      <c r="E52" s="78">
        <v>1</v>
      </c>
      <c r="F52" s="71">
        <f t="shared" ref="F52:F56" si="5">IF(B52&gt;12,(24-B52)+C52,+C52-B52)</f>
        <v>11.990000000000002</v>
      </c>
      <c r="G52" s="15">
        <f t="shared" ref="G52:G56" si="6">+F52-D52-E52</f>
        <v>2.990000000000002</v>
      </c>
      <c r="H52" s="71">
        <f t="shared" ref="H52:H56" si="7">IF(G52&lt;=2,G52,2)</f>
        <v>2</v>
      </c>
      <c r="I52" s="15">
        <f t="shared" ref="I52:I56" si="8">G52-H52</f>
        <v>0.99000000000000199</v>
      </c>
      <c r="J52" s="201"/>
      <c r="K52" s="145">
        <f t="shared" ref="K52:K56" si="9">+J52-C52</f>
        <v>-7.3</v>
      </c>
    </row>
    <row r="53" spans="1:14" s="74" customFormat="1" ht="15.75" x14ac:dyDescent="0.25">
      <c r="A53" s="120" t="s">
        <v>74</v>
      </c>
      <c r="B53" s="77">
        <v>19.23</v>
      </c>
      <c r="C53" s="77">
        <v>7.36</v>
      </c>
      <c r="D53" s="78">
        <v>8</v>
      </c>
      <c r="E53" s="78">
        <v>1</v>
      </c>
      <c r="F53" s="71">
        <f t="shared" si="5"/>
        <v>12.129999999999999</v>
      </c>
      <c r="G53" s="15">
        <f t="shared" si="6"/>
        <v>3.129999999999999</v>
      </c>
      <c r="H53" s="71">
        <f t="shared" si="7"/>
        <v>2</v>
      </c>
      <c r="I53" s="15">
        <f t="shared" si="8"/>
        <v>1.129999999999999</v>
      </c>
      <c r="J53" s="201"/>
      <c r="K53" s="145">
        <f t="shared" si="9"/>
        <v>-7.36</v>
      </c>
    </row>
    <row r="54" spans="1:14" s="74" customFormat="1" ht="15.75" x14ac:dyDescent="0.25">
      <c r="A54" s="120" t="s">
        <v>53</v>
      </c>
      <c r="B54" s="77" t="s">
        <v>107</v>
      </c>
      <c r="C54" s="77"/>
      <c r="D54" s="78"/>
      <c r="E54" s="78"/>
      <c r="F54" s="71"/>
      <c r="G54" s="15"/>
      <c r="H54" s="71"/>
      <c r="I54" s="15"/>
      <c r="J54" s="201"/>
      <c r="K54" s="145">
        <f t="shared" si="9"/>
        <v>0</v>
      </c>
    </row>
    <row r="55" spans="1:14" s="74" customFormat="1" ht="15.75" x14ac:dyDescent="0.25">
      <c r="A55" s="120" t="s">
        <v>54</v>
      </c>
      <c r="B55" s="77">
        <v>8.3800000000000008</v>
      </c>
      <c r="C55" s="77">
        <v>19.37</v>
      </c>
      <c r="D55" s="78">
        <v>8</v>
      </c>
      <c r="E55" s="78">
        <v>1</v>
      </c>
      <c r="F55" s="71">
        <f t="shared" si="5"/>
        <v>10.99</v>
      </c>
      <c r="G55" s="15">
        <f t="shared" si="6"/>
        <v>1.9900000000000002</v>
      </c>
      <c r="H55" s="71">
        <f t="shared" si="7"/>
        <v>1.9900000000000002</v>
      </c>
      <c r="I55" s="15">
        <f t="shared" si="8"/>
        <v>0</v>
      </c>
      <c r="J55" s="201"/>
      <c r="K55" s="145">
        <f t="shared" si="9"/>
        <v>-19.37</v>
      </c>
    </row>
    <row r="56" spans="1:14" s="74" customFormat="1" ht="15.75" x14ac:dyDescent="0.25">
      <c r="A56" s="120" t="s">
        <v>64</v>
      </c>
      <c r="B56" s="77">
        <v>8.39</v>
      </c>
      <c r="C56" s="77">
        <v>19.02</v>
      </c>
      <c r="D56" s="78">
        <v>8</v>
      </c>
      <c r="E56" s="78">
        <v>1</v>
      </c>
      <c r="F56" s="71">
        <f t="shared" si="5"/>
        <v>10.629999999999999</v>
      </c>
      <c r="G56" s="15">
        <f t="shared" si="6"/>
        <v>1.629999999999999</v>
      </c>
      <c r="H56" s="71">
        <f t="shared" si="7"/>
        <v>1.629999999999999</v>
      </c>
      <c r="I56" s="15">
        <f t="shared" si="8"/>
        <v>0</v>
      </c>
      <c r="J56" s="201"/>
      <c r="K56" s="145">
        <f t="shared" si="9"/>
        <v>-19.02</v>
      </c>
    </row>
    <row r="57" spans="1:14" s="74" customFormat="1" ht="15.75" x14ac:dyDescent="0.25">
      <c r="A57" s="187"/>
      <c r="B57"/>
      <c r="C57"/>
      <c r="D57"/>
      <c r="E57"/>
      <c r="F57"/>
      <c r="G57"/>
      <c r="H57" s="11">
        <f>SUM(H52:H56)</f>
        <v>7.6199999999999992</v>
      </c>
      <c r="I57" s="11">
        <f>SUM(I52:I56)</f>
        <v>2.120000000000001</v>
      </c>
      <c r="J57" s="52"/>
    </row>
    <row r="58" spans="1:14" s="74" customFormat="1" ht="15.75" x14ac:dyDescent="0.25">
      <c r="B58"/>
      <c r="C58"/>
      <c r="D58"/>
      <c r="E58"/>
      <c r="F58"/>
      <c r="G58" s="202" t="s">
        <v>105</v>
      </c>
      <c r="H58" s="2"/>
      <c r="I58" s="2"/>
      <c r="J58" s="6"/>
    </row>
    <row r="59" spans="1:14" s="74" customFormat="1" ht="15.75" x14ac:dyDescent="0.25">
      <c r="G59" s="97" t="s">
        <v>58</v>
      </c>
      <c r="H59" s="53">
        <f>+H57-H58</f>
        <v>7.6199999999999992</v>
      </c>
      <c r="I59" s="53">
        <f>+I57-I58</f>
        <v>2.120000000000001</v>
      </c>
    </row>
  </sheetData>
  <mergeCells count="4">
    <mergeCell ref="A9:I9"/>
    <mergeCell ref="A11:I11"/>
    <mergeCell ref="A12:I12"/>
    <mergeCell ref="A51:F51"/>
  </mergeCells>
  <hyperlinks>
    <hyperlink ref="A7" r:id="rId1" display="mailto:tpaquita_elalto@hotmail.com"/>
  </hyperlinks>
  <pageMargins left="0.7" right="0.7" top="0.75" bottom="0.75" header="0.3" footer="0.3"/>
  <pageSetup orientation="portrait" horizontalDpi="0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5:N58"/>
  <sheetViews>
    <sheetView topLeftCell="A26" zoomScaleNormal="100" workbookViewId="0">
      <selection activeCell="D55" sqref="D55:I55"/>
    </sheetView>
  </sheetViews>
  <sheetFormatPr baseColWidth="10" defaultRowHeight="15" x14ac:dyDescent="0.25"/>
  <cols>
    <col min="1" max="1" width="6.7109375" customWidth="1"/>
    <col min="2" max="3" width="12.140625" customWidth="1"/>
    <col min="5" max="5" width="12.28515625" customWidth="1"/>
    <col min="6" max="7" width="11" customWidth="1"/>
    <col min="8" max="9" width="10" customWidth="1"/>
    <col min="12" max="12" width="14" customWidth="1"/>
  </cols>
  <sheetData>
    <row r="5" spans="1:12" x14ac:dyDescent="0.25">
      <c r="A5" s="4" t="s">
        <v>12</v>
      </c>
    </row>
    <row r="6" spans="1:12" x14ac:dyDescent="0.25">
      <c r="A6" s="4" t="s">
        <v>13</v>
      </c>
    </row>
    <row r="7" spans="1:12" x14ac:dyDescent="0.25">
      <c r="A7" s="5" t="s">
        <v>14</v>
      </c>
    </row>
    <row r="9" spans="1:12" ht="18.75" x14ac:dyDescent="0.25">
      <c r="A9" s="221" t="s">
        <v>103</v>
      </c>
      <c r="B9" s="221"/>
      <c r="C9" s="221"/>
      <c r="D9" s="221"/>
      <c r="E9" s="221"/>
      <c r="F9" s="221"/>
      <c r="G9" s="221"/>
      <c r="H9" s="221"/>
      <c r="I9" s="221"/>
    </row>
    <row r="10" spans="1:12" x14ac:dyDescent="0.25">
      <c r="A10" s="6"/>
      <c r="B10" s="6"/>
      <c r="C10" s="6"/>
      <c r="D10" s="6"/>
      <c r="E10" s="6"/>
      <c r="F10" s="6"/>
      <c r="G10" s="6"/>
      <c r="H10" s="6"/>
      <c r="I10" s="6"/>
    </row>
    <row r="11" spans="1:12" ht="18.75" x14ac:dyDescent="0.3">
      <c r="A11" s="222" t="s">
        <v>88</v>
      </c>
      <c r="B11" s="222"/>
      <c r="C11" s="222"/>
      <c r="D11" s="222"/>
      <c r="E11" s="222"/>
      <c r="F11" s="222"/>
      <c r="G11" s="222"/>
      <c r="H11" s="222"/>
      <c r="I11" s="222"/>
    </row>
    <row r="12" spans="1:12" ht="15.75" x14ac:dyDescent="0.25">
      <c r="A12" s="223" t="s">
        <v>89</v>
      </c>
      <c r="B12" s="223"/>
      <c r="C12" s="223"/>
      <c r="D12" s="223"/>
      <c r="E12" s="223"/>
      <c r="F12" s="223"/>
      <c r="G12" s="223"/>
      <c r="H12" s="223"/>
      <c r="I12" s="223"/>
    </row>
    <row r="14" spans="1:12" s="74" customFormat="1" ht="45.75" customHeight="1" x14ac:dyDescent="0.25">
      <c r="A14" s="72" t="s">
        <v>4</v>
      </c>
      <c r="B14" s="73" t="s">
        <v>5</v>
      </c>
      <c r="C14" s="73" t="s">
        <v>6</v>
      </c>
      <c r="D14" s="73" t="s">
        <v>7</v>
      </c>
      <c r="E14" s="73" t="s">
        <v>8</v>
      </c>
      <c r="F14" s="73" t="s">
        <v>38</v>
      </c>
      <c r="G14" s="73" t="s">
        <v>9</v>
      </c>
      <c r="H14" s="73" t="s">
        <v>10</v>
      </c>
      <c r="I14" s="73" t="s">
        <v>11</v>
      </c>
      <c r="L14" s="75" t="s">
        <v>57</v>
      </c>
    </row>
    <row r="15" spans="1:12" s="74" customFormat="1" ht="18" customHeight="1" x14ac:dyDescent="0.25">
      <c r="A15" s="76" t="s">
        <v>0</v>
      </c>
      <c r="B15" s="225" t="s">
        <v>106</v>
      </c>
      <c r="C15" s="226"/>
      <c r="D15" s="226"/>
      <c r="E15" s="226"/>
      <c r="F15" s="226"/>
      <c r="G15" s="226"/>
      <c r="H15" s="226"/>
      <c r="I15" s="227"/>
      <c r="J15" s="200"/>
      <c r="K15" s="80">
        <f>+J15-C15</f>
        <v>0</v>
      </c>
      <c r="L15" s="98"/>
    </row>
    <row r="16" spans="1:12" s="74" customFormat="1" ht="18" customHeight="1" x14ac:dyDescent="0.25">
      <c r="A16" s="76" t="s">
        <v>1</v>
      </c>
      <c r="B16" s="231"/>
      <c r="C16" s="232"/>
      <c r="D16" s="232"/>
      <c r="E16" s="232"/>
      <c r="F16" s="232"/>
      <c r="G16" s="232"/>
      <c r="H16" s="232"/>
      <c r="I16" s="233"/>
      <c r="J16" s="200"/>
      <c r="K16" s="80">
        <f t="shared" ref="K16:K45" si="0">+J16-C16</f>
        <v>0</v>
      </c>
      <c r="L16" s="98"/>
    </row>
    <row r="17" spans="1:12" s="74" customFormat="1" ht="18" customHeight="1" x14ac:dyDescent="0.25">
      <c r="A17" s="76" t="s">
        <v>2</v>
      </c>
      <c r="B17" s="79">
        <v>7.35</v>
      </c>
      <c r="C17" s="79">
        <v>20.28</v>
      </c>
      <c r="D17" s="78">
        <v>8</v>
      </c>
      <c r="E17" s="78">
        <v>1</v>
      </c>
      <c r="F17" s="71">
        <f t="shared" ref="F17:F45" si="1">IF(B17&gt;12,(24-B17)+C17,+C17-B17)</f>
        <v>12.930000000000001</v>
      </c>
      <c r="G17" s="15">
        <f t="shared" ref="G17:G45" si="2">+F17-D17-E17</f>
        <v>3.9300000000000015</v>
      </c>
      <c r="H17" s="71">
        <f t="shared" ref="H17:H45" si="3">IF(G17&lt;=2,G17,2)</f>
        <v>2</v>
      </c>
      <c r="I17" s="15">
        <f t="shared" ref="I17:I45" si="4">G17-H17</f>
        <v>1.9300000000000015</v>
      </c>
      <c r="J17" s="200">
        <v>20.27</v>
      </c>
      <c r="K17" s="80">
        <f t="shared" si="0"/>
        <v>-1.0000000000001563E-2</v>
      </c>
      <c r="L17" s="98"/>
    </row>
    <row r="18" spans="1:12" s="74" customFormat="1" ht="18" customHeight="1" x14ac:dyDescent="0.25">
      <c r="A18" s="76" t="s">
        <v>3</v>
      </c>
      <c r="B18" s="79">
        <v>7.15</v>
      </c>
      <c r="C18" s="79">
        <v>19.13</v>
      </c>
      <c r="D18" s="78">
        <v>8</v>
      </c>
      <c r="E18" s="78">
        <v>1</v>
      </c>
      <c r="F18" s="71">
        <f t="shared" si="1"/>
        <v>11.979999999999999</v>
      </c>
      <c r="G18" s="15">
        <f t="shared" si="2"/>
        <v>2.9799999999999986</v>
      </c>
      <c r="H18" s="71">
        <f t="shared" si="3"/>
        <v>2</v>
      </c>
      <c r="I18" s="15">
        <f t="shared" si="4"/>
        <v>0.97999999999999865</v>
      </c>
      <c r="J18" s="200">
        <v>19.13</v>
      </c>
      <c r="K18" s="80">
        <f t="shared" si="0"/>
        <v>0</v>
      </c>
      <c r="L18" s="98"/>
    </row>
    <row r="19" spans="1:12" s="74" customFormat="1" ht="18" customHeight="1" x14ac:dyDescent="0.25">
      <c r="A19" s="76" t="s">
        <v>15</v>
      </c>
      <c r="B19" s="79">
        <v>19.25</v>
      </c>
      <c r="C19" s="79">
        <v>7.02</v>
      </c>
      <c r="D19" s="78">
        <v>8</v>
      </c>
      <c r="E19" s="78">
        <v>1</v>
      </c>
      <c r="F19" s="71">
        <f t="shared" si="1"/>
        <v>11.77</v>
      </c>
      <c r="G19" s="71">
        <f t="shared" si="2"/>
        <v>2.7699999999999996</v>
      </c>
      <c r="H19" s="71">
        <f t="shared" si="3"/>
        <v>2</v>
      </c>
      <c r="I19" s="15">
        <f t="shared" si="4"/>
        <v>0.76999999999999957</v>
      </c>
      <c r="J19" s="200">
        <v>7.02</v>
      </c>
      <c r="K19" s="80">
        <f t="shared" si="0"/>
        <v>0</v>
      </c>
      <c r="L19" s="98"/>
    </row>
    <row r="20" spans="1:12" s="74" customFormat="1" ht="18" customHeight="1" x14ac:dyDescent="0.25">
      <c r="A20" s="76" t="s">
        <v>16</v>
      </c>
      <c r="B20" s="212"/>
      <c r="C20" s="212"/>
      <c r="D20" s="217"/>
      <c r="E20" s="217"/>
      <c r="F20" s="215"/>
      <c r="G20" s="215"/>
      <c r="H20" s="215"/>
      <c r="I20" s="213"/>
      <c r="J20" s="218"/>
      <c r="K20" s="80">
        <f t="shared" si="0"/>
        <v>0</v>
      </c>
      <c r="L20" s="98"/>
    </row>
    <row r="21" spans="1:12" s="74" customFormat="1" ht="18" customHeight="1" x14ac:dyDescent="0.25">
      <c r="A21" s="76" t="s">
        <v>17</v>
      </c>
      <c r="B21" s="79" t="s">
        <v>107</v>
      </c>
      <c r="C21" s="79"/>
      <c r="D21" s="78"/>
      <c r="E21" s="78"/>
      <c r="F21" s="71"/>
      <c r="G21" s="71"/>
      <c r="H21" s="71"/>
      <c r="I21" s="15"/>
      <c r="J21" s="200"/>
      <c r="K21" s="80">
        <f t="shared" si="0"/>
        <v>0</v>
      </c>
      <c r="L21" s="98"/>
    </row>
    <row r="22" spans="1:12" s="74" customFormat="1" ht="18" customHeight="1" x14ac:dyDescent="0.25">
      <c r="A22" s="76" t="s">
        <v>18</v>
      </c>
      <c r="B22" s="79">
        <v>7.59</v>
      </c>
      <c r="C22" s="79">
        <v>17.52</v>
      </c>
      <c r="D22" s="78">
        <v>8</v>
      </c>
      <c r="E22" s="78">
        <v>1</v>
      </c>
      <c r="F22" s="71">
        <f t="shared" si="1"/>
        <v>9.93</v>
      </c>
      <c r="G22" s="71">
        <f t="shared" si="2"/>
        <v>0.92999999999999972</v>
      </c>
      <c r="H22" s="71">
        <f t="shared" si="3"/>
        <v>0.92999999999999972</v>
      </c>
      <c r="I22" s="15">
        <f t="shared" si="4"/>
        <v>0</v>
      </c>
      <c r="J22" s="208"/>
      <c r="K22" s="80">
        <f t="shared" si="0"/>
        <v>-17.52</v>
      </c>
      <c r="L22" s="98"/>
    </row>
    <row r="23" spans="1:12" s="74" customFormat="1" ht="18" customHeight="1" x14ac:dyDescent="0.25">
      <c r="A23" s="76" t="s">
        <v>19</v>
      </c>
      <c r="B23" s="79">
        <v>8.01</v>
      </c>
      <c r="C23" s="79">
        <v>19.47</v>
      </c>
      <c r="D23" s="78">
        <v>8</v>
      </c>
      <c r="E23" s="78">
        <v>1</v>
      </c>
      <c r="F23" s="71">
        <f t="shared" si="1"/>
        <v>11.459999999999999</v>
      </c>
      <c r="G23" s="15">
        <f t="shared" si="2"/>
        <v>2.4599999999999991</v>
      </c>
      <c r="H23" s="71">
        <f t="shared" si="3"/>
        <v>2</v>
      </c>
      <c r="I23" s="15">
        <f t="shared" si="4"/>
        <v>0.45999999999999908</v>
      </c>
      <c r="J23" s="208"/>
      <c r="K23" s="80">
        <f t="shared" si="0"/>
        <v>-19.47</v>
      </c>
      <c r="L23" s="98"/>
    </row>
    <row r="24" spans="1:12" s="74" customFormat="1" ht="18" customHeight="1" x14ac:dyDescent="0.25">
      <c r="A24" s="76" t="s">
        <v>20</v>
      </c>
      <c r="B24" s="79">
        <v>8.15</v>
      </c>
      <c r="C24" s="79">
        <v>19.420000000000002</v>
      </c>
      <c r="D24" s="78">
        <v>8</v>
      </c>
      <c r="E24" s="78">
        <v>1</v>
      </c>
      <c r="F24" s="71">
        <f t="shared" si="1"/>
        <v>11.270000000000001</v>
      </c>
      <c r="G24" s="15">
        <f t="shared" si="2"/>
        <v>2.2700000000000014</v>
      </c>
      <c r="H24" s="71">
        <f t="shared" si="3"/>
        <v>2</v>
      </c>
      <c r="I24" s="15">
        <f t="shared" si="4"/>
        <v>0.27000000000000135</v>
      </c>
      <c r="J24" s="208"/>
      <c r="K24" s="80">
        <f t="shared" si="0"/>
        <v>-19.420000000000002</v>
      </c>
      <c r="L24" s="98"/>
    </row>
    <row r="25" spans="1:12" s="74" customFormat="1" ht="18" customHeight="1" x14ac:dyDescent="0.25">
      <c r="A25" s="76" t="s">
        <v>21</v>
      </c>
      <c r="B25" s="79">
        <v>8.1999999999999993</v>
      </c>
      <c r="C25" s="79">
        <v>19.05</v>
      </c>
      <c r="D25" s="78">
        <v>8</v>
      </c>
      <c r="E25" s="78">
        <v>1</v>
      </c>
      <c r="F25" s="71">
        <f t="shared" si="1"/>
        <v>10.850000000000001</v>
      </c>
      <c r="G25" s="15">
        <f t="shared" si="2"/>
        <v>1.8500000000000014</v>
      </c>
      <c r="H25" s="71">
        <f t="shared" si="3"/>
        <v>1.8500000000000014</v>
      </c>
      <c r="I25" s="15">
        <f t="shared" si="4"/>
        <v>0</v>
      </c>
      <c r="J25" s="208"/>
      <c r="K25" s="80">
        <f t="shared" si="0"/>
        <v>-19.05</v>
      </c>
      <c r="L25" s="98"/>
    </row>
    <row r="26" spans="1:12" s="74" customFormat="1" ht="18" customHeight="1" x14ac:dyDescent="0.25">
      <c r="A26" s="76" t="s">
        <v>22</v>
      </c>
      <c r="B26" s="212"/>
      <c r="C26" s="212"/>
      <c r="D26" s="217"/>
      <c r="E26" s="217"/>
      <c r="F26" s="215"/>
      <c r="G26" s="215"/>
      <c r="H26" s="215"/>
      <c r="I26" s="213"/>
      <c r="J26" s="218"/>
      <c r="K26" s="80">
        <f t="shared" si="0"/>
        <v>0</v>
      </c>
      <c r="L26" s="98"/>
    </row>
    <row r="27" spans="1:12" s="74" customFormat="1" ht="18" customHeight="1" x14ac:dyDescent="0.25">
      <c r="A27" s="76" t="s">
        <v>23</v>
      </c>
      <c r="B27" s="212"/>
      <c r="C27" s="212"/>
      <c r="D27" s="217"/>
      <c r="E27" s="217"/>
      <c r="F27" s="215"/>
      <c r="G27" s="215"/>
      <c r="H27" s="215"/>
      <c r="I27" s="213"/>
      <c r="J27" s="218"/>
      <c r="K27" s="80">
        <f t="shared" si="0"/>
        <v>0</v>
      </c>
      <c r="L27" s="98"/>
    </row>
    <row r="28" spans="1:12" s="74" customFormat="1" ht="18" customHeight="1" x14ac:dyDescent="0.25">
      <c r="A28" s="76" t="s">
        <v>24</v>
      </c>
      <c r="B28" s="79" t="s">
        <v>107</v>
      </c>
      <c r="C28" s="79"/>
      <c r="D28" s="78"/>
      <c r="E28" s="78"/>
      <c r="F28" s="71"/>
      <c r="G28" s="71"/>
      <c r="H28" s="71"/>
      <c r="I28" s="15"/>
      <c r="J28" s="200"/>
      <c r="K28" s="80">
        <f t="shared" si="0"/>
        <v>0</v>
      </c>
      <c r="L28" s="98"/>
    </row>
    <row r="29" spans="1:12" s="74" customFormat="1" ht="18" customHeight="1" x14ac:dyDescent="0.25">
      <c r="A29" s="76" t="s">
        <v>25</v>
      </c>
      <c r="B29" s="79">
        <v>9.01</v>
      </c>
      <c r="C29" s="79">
        <v>18.45</v>
      </c>
      <c r="D29" s="78">
        <v>8</v>
      </c>
      <c r="E29" s="78">
        <v>1</v>
      </c>
      <c r="F29" s="71">
        <f t="shared" si="1"/>
        <v>9.44</v>
      </c>
      <c r="G29" s="71">
        <f t="shared" si="2"/>
        <v>0.4399999999999995</v>
      </c>
      <c r="H29" s="71">
        <f t="shared" si="3"/>
        <v>0.4399999999999995</v>
      </c>
      <c r="I29" s="15">
        <f t="shared" si="4"/>
        <v>0</v>
      </c>
      <c r="J29" s="208"/>
      <c r="K29" s="80">
        <f t="shared" si="0"/>
        <v>-18.45</v>
      </c>
      <c r="L29" s="98"/>
    </row>
    <row r="30" spans="1:12" s="74" customFormat="1" ht="18" customHeight="1" x14ac:dyDescent="0.25">
      <c r="A30" s="76" t="s">
        <v>26</v>
      </c>
      <c r="B30" s="79">
        <v>8.06</v>
      </c>
      <c r="C30" s="79">
        <v>19.25</v>
      </c>
      <c r="D30" s="78">
        <v>8</v>
      </c>
      <c r="E30" s="78">
        <v>1</v>
      </c>
      <c r="F30" s="71">
        <f t="shared" si="1"/>
        <v>11.19</v>
      </c>
      <c r="G30" s="71">
        <f t="shared" si="2"/>
        <v>2.1899999999999995</v>
      </c>
      <c r="H30" s="71">
        <f t="shared" si="3"/>
        <v>2</v>
      </c>
      <c r="I30" s="15">
        <f t="shared" si="4"/>
        <v>0.1899999999999995</v>
      </c>
      <c r="J30" s="201">
        <v>19.25</v>
      </c>
      <c r="K30" s="80">
        <f t="shared" si="0"/>
        <v>0</v>
      </c>
      <c r="L30" s="98"/>
    </row>
    <row r="31" spans="1:12" s="74" customFormat="1" ht="18" customHeight="1" x14ac:dyDescent="0.25">
      <c r="A31" s="76" t="s">
        <v>27</v>
      </c>
      <c r="B31" s="206"/>
      <c r="C31" s="206"/>
      <c r="D31" s="78">
        <v>8</v>
      </c>
      <c r="E31" s="78">
        <v>1</v>
      </c>
      <c r="F31" s="71">
        <f t="shared" si="1"/>
        <v>0</v>
      </c>
      <c r="G31" s="71">
        <f t="shared" si="2"/>
        <v>-9</v>
      </c>
      <c r="H31" s="71">
        <f t="shared" si="3"/>
        <v>-9</v>
      </c>
      <c r="I31" s="15">
        <f t="shared" si="4"/>
        <v>0</v>
      </c>
      <c r="J31" s="208"/>
      <c r="K31" s="80">
        <f t="shared" si="0"/>
        <v>0</v>
      </c>
      <c r="L31" s="98"/>
    </row>
    <row r="32" spans="1:12" s="74" customFormat="1" ht="18" customHeight="1" x14ac:dyDescent="0.25">
      <c r="A32" s="76" t="s">
        <v>28</v>
      </c>
      <c r="B32" s="79">
        <v>19.350000000000001</v>
      </c>
      <c r="C32" s="79">
        <v>7.41</v>
      </c>
      <c r="D32" s="78">
        <v>8</v>
      </c>
      <c r="E32" s="78">
        <v>1</v>
      </c>
      <c r="F32" s="71">
        <f t="shared" si="1"/>
        <v>12.059999999999999</v>
      </c>
      <c r="G32" s="15">
        <f t="shared" si="2"/>
        <v>3.0599999999999987</v>
      </c>
      <c r="H32" s="71">
        <f t="shared" si="3"/>
        <v>2</v>
      </c>
      <c r="I32" s="15">
        <f t="shared" si="4"/>
        <v>1.0599999999999987</v>
      </c>
      <c r="J32" s="201">
        <v>7.41</v>
      </c>
      <c r="K32" s="80">
        <f t="shared" si="0"/>
        <v>0</v>
      </c>
      <c r="L32" s="98"/>
    </row>
    <row r="33" spans="1:14" s="74" customFormat="1" ht="18" customHeight="1" x14ac:dyDescent="0.25">
      <c r="A33" s="76" t="s">
        <v>29</v>
      </c>
      <c r="B33" s="79">
        <v>19.2</v>
      </c>
      <c r="C33" s="79">
        <v>7.12</v>
      </c>
      <c r="D33" s="78">
        <v>8</v>
      </c>
      <c r="E33" s="78">
        <v>1</v>
      </c>
      <c r="F33" s="71">
        <f t="shared" si="1"/>
        <v>11.920000000000002</v>
      </c>
      <c r="G33" s="15">
        <f t="shared" si="2"/>
        <v>2.9200000000000017</v>
      </c>
      <c r="H33" s="71">
        <f t="shared" si="3"/>
        <v>2</v>
      </c>
      <c r="I33" s="15">
        <f t="shared" si="4"/>
        <v>0.92000000000000171</v>
      </c>
      <c r="J33" s="208"/>
      <c r="K33" s="80">
        <f t="shared" si="0"/>
        <v>-7.12</v>
      </c>
      <c r="L33" s="98"/>
    </row>
    <row r="34" spans="1:14" s="74" customFormat="1" ht="18" customHeight="1" x14ac:dyDescent="0.25">
      <c r="A34" s="76" t="s">
        <v>30</v>
      </c>
      <c r="B34" s="79" t="s">
        <v>107</v>
      </c>
      <c r="C34" s="79"/>
      <c r="D34" s="78"/>
      <c r="E34" s="78"/>
      <c r="F34" s="71"/>
      <c r="G34" s="15"/>
      <c r="H34" s="71"/>
      <c r="I34" s="15"/>
      <c r="J34" s="201"/>
      <c r="K34" s="80">
        <f t="shared" si="0"/>
        <v>0</v>
      </c>
      <c r="L34" s="98" t="s">
        <v>46</v>
      </c>
    </row>
    <row r="35" spans="1:14" s="74" customFormat="1" ht="18" customHeight="1" x14ac:dyDescent="0.25">
      <c r="A35" s="76" t="s">
        <v>31</v>
      </c>
      <c r="B35" s="79">
        <v>8.3000000000000007</v>
      </c>
      <c r="C35" s="79">
        <v>18.559999999999999</v>
      </c>
      <c r="D35" s="78">
        <v>8</v>
      </c>
      <c r="E35" s="78">
        <v>1</v>
      </c>
      <c r="F35" s="71">
        <f t="shared" si="1"/>
        <v>10.259999999999998</v>
      </c>
      <c r="G35" s="71">
        <f t="shared" si="2"/>
        <v>1.259999999999998</v>
      </c>
      <c r="H35" s="71">
        <f t="shared" si="3"/>
        <v>1.259999999999998</v>
      </c>
      <c r="I35" s="15">
        <f t="shared" si="4"/>
        <v>0</v>
      </c>
      <c r="J35" s="201">
        <v>18.510000000000002</v>
      </c>
      <c r="K35" s="80">
        <f t="shared" si="0"/>
        <v>-4.9999999999997158E-2</v>
      </c>
      <c r="L35" s="98"/>
    </row>
    <row r="36" spans="1:14" s="74" customFormat="1" ht="18" customHeight="1" x14ac:dyDescent="0.25">
      <c r="A36" s="76" t="s">
        <v>32</v>
      </c>
      <c r="B36" s="77">
        <v>8.0299999999999994</v>
      </c>
      <c r="C36" s="206"/>
      <c r="D36" s="78">
        <v>8</v>
      </c>
      <c r="E36" s="78">
        <v>1</v>
      </c>
      <c r="F36" s="71">
        <f t="shared" si="1"/>
        <v>-8.0299999999999994</v>
      </c>
      <c r="G36" s="15">
        <f t="shared" si="2"/>
        <v>-17.03</v>
      </c>
      <c r="H36" s="71">
        <f t="shared" si="3"/>
        <v>-17.03</v>
      </c>
      <c r="I36" s="15">
        <f t="shared" si="4"/>
        <v>0</v>
      </c>
      <c r="J36" s="201"/>
      <c r="K36" s="80">
        <f t="shared" si="0"/>
        <v>0</v>
      </c>
      <c r="L36" s="98"/>
    </row>
    <row r="37" spans="1:14" s="74" customFormat="1" ht="18" customHeight="1" x14ac:dyDescent="0.25">
      <c r="A37" s="76" t="s">
        <v>33</v>
      </c>
      <c r="B37" s="77">
        <v>7.25</v>
      </c>
      <c r="C37" s="77">
        <v>18.489999999999998</v>
      </c>
      <c r="D37" s="78">
        <v>8</v>
      </c>
      <c r="E37" s="78">
        <v>1</v>
      </c>
      <c r="F37" s="71">
        <f t="shared" si="1"/>
        <v>11.239999999999998</v>
      </c>
      <c r="G37" s="15">
        <f t="shared" si="2"/>
        <v>2.2399999999999984</v>
      </c>
      <c r="H37" s="71">
        <f t="shared" si="3"/>
        <v>2</v>
      </c>
      <c r="I37" s="15">
        <f t="shared" si="4"/>
        <v>0.23999999999999844</v>
      </c>
      <c r="J37" s="201"/>
      <c r="K37" s="80">
        <f t="shared" si="0"/>
        <v>-18.489999999999998</v>
      </c>
      <c r="L37" s="98"/>
    </row>
    <row r="38" spans="1:14" s="74" customFormat="1" ht="18" customHeight="1" x14ac:dyDescent="0.25">
      <c r="A38" s="76" t="s">
        <v>34</v>
      </c>
      <c r="B38" s="77">
        <v>8.1999999999999993</v>
      </c>
      <c r="C38" s="77">
        <v>19</v>
      </c>
      <c r="D38" s="78">
        <v>8</v>
      </c>
      <c r="E38" s="78">
        <v>1</v>
      </c>
      <c r="F38" s="71">
        <f t="shared" si="1"/>
        <v>10.8</v>
      </c>
      <c r="G38" s="15">
        <f t="shared" si="2"/>
        <v>1.8000000000000007</v>
      </c>
      <c r="H38" s="71">
        <f t="shared" si="3"/>
        <v>1.8000000000000007</v>
      </c>
      <c r="I38" s="15">
        <f t="shared" si="4"/>
        <v>0</v>
      </c>
      <c r="J38" s="201"/>
      <c r="K38" s="80">
        <f t="shared" si="0"/>
        <v>-19</v>
      </c>
      <c r="L38" s="98"/>
    </row>
    <row r="39" spans="1:14" s="74" customFormat="1" ht="18" customHeight="1" x14ac:dyDescent="0.25">
      <c r="A39" s="76" t="s">
        <v>35</v>
      </c>
      <c r="B39" s="77">
        <v>7.37</v>
      </c>
      <c r="C39" s="77">
        <v>19.47</v>
      </c>
      <c r="D39" s="78">
        <v>8</v>
      </c>
      <c r="E39" s="78">
        <v>1</v>
      </c>
      <c r="F39" s="71">
        <f t="shared" si="1"/>
        <v>12.099999999999998</v>
      </c>
      <c r="G39" s="15">
        <f t="shared" si="2"/>
        <v>3.0999999999999979</v>
      </c>
      <c r="H39" s="71">
        <f t="shared" si="3"/>
        <v>2</v>
      </c>
      <c r="I39" s="15">
        <f t="shared" si="4"/>
        <v>1.0999999999999979</v>
      </c>
      <c r="J39" s="201"/>
      <c r="K39" s="80">
        <f t="shared" si="0"/>
        <v>-19.47</v>
      </c>
      <c r="L39" s="98"/>
    </row>
    <row r="40" spans="1:14" s="74" customFormat="1" ht="18" customHeight="1" x14ac:dyDescent="0.25">
      <c r="A40" s="76" t="s">
        <v>36</v>
      </c>
      <c r="B40" s="241" t="s">
        <v>114</v>
      </c>
      <c r="C40" s="242"/>
      <c r="D40" s="242"/>
      <c r="E40" s="242"/>
      <c r="F40" s="242"/>
      <c r="G40" s="242"/>
      <c r="H40" s="242"/>
      <c r="I40" s="243"/>
      <c r="J40" s="201"/>
      <c r="K40" s="80">
        <f t="shared" si="0"/>
        <v>0</v>
      </c>
      <c r="L40" s="98"/>
    </row>
    <row r="41" spans="1:14" s="102" customFormat="1" ht="18" customHeight="1" x14ac:dyDescent="0.25">
      <c r="A41" s="82" t="s">
        <v>37</v>
      </c>
      <c r="B41" s="77"/>
      <c r="C41" s="77"/>
      <c r="D41" s="78">
        <v>8</v>
      </c>
      <c r="E41" s="78">
        <v>1</v>
      </c>
      <c r="F41" s="71">
        <f t="shared" si="1"/>
        <v>0</v>
      </c>
      <c r="G41" s="15">
        <f t="shared" si="2"/>
        <v>-9</v>
      </c>
      <c r="H41" s="71">
        <f t="shared" si="3"/>
        <v>-9</v>
      </c>
      <c r="I41" s="15">
        <f t="shared" si="4"/>
        <v>0</v>
      </c>
      <c r="J41" s="201"/>
      <c r="K41" s="80">
        <f t="shared" si="0"/>
        <v>0</v>
      </c>
      <c r="L41" s="101"/>
    </row>
    <row r="42" spans="1:14" s="74" customFormat="1" ht="18" customHeight="1" x14ac:dyDescent="0.25">
      <c r="A42" s="76" t="s">
        <v>74</v>
      </c>
      <c r="B42" s="77"/>
      <c r="C42" s="77"/>
      <c r="D42" s="78">
        <v>8</v>
      </c>
      <c r="E42" s="78">
        <v>1</v>
      </c>
      <c r="F42" s="71">
        <f t="shared" si="1"/>
        <v>0</v>
      </c>
      <c r="G42" s="15">
        <f t="shared" si="2"/>
        <v>-9</v>
      </c>
      <c r="H42" s="71">
        <f t="shared" si="3"/>
        <v>-9</v>
      </c>
      <c r="I42" s="15">
        <f t="shared" si="4"/>
        <v>0</v>
      </c>
      <c r="J42" s="201"/>
      <c r="K42" s="80">
        <f t="shared" si="0"/>
        <v>0</v>
      </c>
      <c r="L42" s="98"/>
    </row>
    <row r="43" spans="1:14" s="74" customFormat="1" ht="18" customHeight="1" x14ac:dyDescent="0.25">
      <c r="A43" s="76" t="s">
        <v>53</v>
      </c>
      <c r="B43" s="77"/>
      <c r="C43" s="77"/>
      <c r="D43" s="78">
        <v>8</v>
      </c>
      <c r="E43" s="78">
        <v>1</v>
      </c>
      <c r="F43" s="71">
        <f t="shared" si="1"/>
        <v>0</v>
      </c>
      <c r="G43" s="15">
        <f t="shared" si="2"/>
        <v>-9</v>
      </c>
      <c r="H43" s="71">
        <f t="shared" si="3"/>
        <v>-9</v>
      </c>
      <c r="I43" s="15">
        <f t="shared" si="4"/>
        <v>0</v>
      </c>
      <c r="J43" s="201"/>
      <c r="K43" s="80">
        <f t="shared" si="0"/>
        <v>0</v>
      </c>
      <c r="L43" s="98"/>
    </row>
    <row r="44" spans="1:14" s="74" customFormat="1" ht="18" customHeight="1" x14ac:dyDescent="0.25">
      <c r="A44" s="76" t="s">
        <v>54</v>
      </c>
      <c r="B44" s="77"/>
      <c r="C44" s="77"/>
      <c r="D44" s="78">
        <v>8</v>
      </c>
      <c r="E44" s="78">
        <v>1</v>
      </c>
      <c r="F44" s="71">
        <f t="shared" si="1"/>
        <v>0</v>
      </c>
      <c r="G44" s="15">
        <f t="shared" si="2"/>
        <v>-9</v>
      </c>
      <c r="H44" s="71">
        <f t="shared" si="3"/>
        <v>-9</v>
      </c>
      <c r="I44" s="15">
        <f t="shared" si="4"/>
        <v>0</v>
      </c>
      <c r="J44" s="201"/>
      <c r="K44" s="80">
        <f t="shared" si="0"/>
        <v>0</v>
      </c>
      <c r="L44" s="98"/>
    </row>
    <row r="45" spans="1:14" s="74" customFormat="1" ht="18" customHeight="1" x14ac:dyDescent="0.25">
      <c r="A45" s="76" t="s">
        <v>64</v>
      </c>
      <c r="B45" s="77"/>
      <c r="C45" s="77"/>
      <c r="D45" s="78">
        <v>8</v>
      </c>
      <c r="E45" s="78">
        <v>1</v>
      </c>
      <c r="F45" s="71">
        <f t="shared" si="1"/>
        <v>0</v>
      </c>
      <c r="G45" s="15">
        <f t="shared" si="2"/>
        <v>-9</v>
      </c>
      <c r="H45" s="71">
        <f t="shared" si="3"/>
        <v>-9</v>
      </c>
      <c r="I45" s="15">
        <f t="shared" si="4"/>
        <v>0</v>
      </c>
      <c r="J45" s="201"/>
      <c r="K45" s="80">
        <f t="shared" si="0"/>
        <v>0</v>
      </c>
      <c r="L45" s="98"/>
    </row>
    <row r="46" spans="1:14" s="74" customFormat="1" ht="18.75" x14ac:dyDescent="0.3">
      <c r="A46" s="83" t="s">
        <v>59</v>
      </c>
      <c r="B46" s="84"/>
      <c r="C46" s="84"/>
      <c r="D46" s="84"/>
      <c r="E46" s="85">
        <f>SUM(E15:E45)</f>
        <v>22</v>
      </c>
      <c r="F46" s="86"/>
      <c r="G46" s="86"/>
      <c r="H46" s="138">
        <f>SUM(H15:H45)+H58</f>
        <v>-36.950000000000003</v>
      </c>
      <c r="I46" s="138">
        <f>SUM(I15:I45)+I58</f>
        <v>9.789999999999992</v>
      </c>
      <c r="K46" s="103">
        <f>SUM(K15:K40)</f>
        <v>-158.04999999999998</v>
      </c>
      <c r="L46" s="98"/>
    </row>
    <row r="47" spans="1:14" s="74" customFormat="1" ht="15.75" x14ac:dyDescent="0.25">
      <c r="A47" s="84"/>
      <c r="B47" s="84"/>
      <c r="C47" s="84"/>
      <c r="D47" s="84"/>
      <c r="E47" s="84"/>
      <c r="F47" s="86"/>
      <c r="H47" s="125"/>
      <c r="I47" s="126"/>
      <c r="K47" s="84"/>
      <c r="L47" s="158"/>
    </row>
    <row r="48" spans="1:14" s="74" customFormat="1" ht="15.75" x14ac:dyDescent="0.25">
      <c r="B48"/>
      <c r="C48"/>
      <c r="D48"/>
      <c r="E48"/>
      <c r="F48"/>
      <c r="G48"/>
      <c r="H48" s="89">
        <v>52.51</v>
      </c>
      <c r="I48" s="105">
        <v>23.21</v>
      </c>
      <c r="L48" s="84">
        <f>SUM(L15:L47)</f>
        <v>0</v>
      </c>
      <c r="M48" s="84">
        <v>55</v>
      </c>
      <c r="N48" s="90">
        <f>+L48*M48</f>
        <v>0</v>
      </c>
    </row>
    <row r="49" spans="1:14" s="74" customFormat="1" ht="15.75" x14ac:dyDescent="0.25">
      <c r="B49"/>
      <c r="C49"/>
      <c r="D49"/>
      <c r="E49"/>
      <c r="F49"/>
      <c r="G49"/>
      <c r="H49"/>
      <c r="I49" t="s">
        <v>65</v>
      </c>
      <c r="J49"/>
      <c r="K49" s="92"/>
      <c r="L49" s="90">
        <f>+K49/8</f>
        <v>0</v>
      </c>
      <c r="M49" s="84"/>
      <c r="N49" s="90">
        <f>+L49*M49</f>
        <v>0</v>
      </c>
    </row>
    <row r="50" spans="1:14" ht="15.75" x14ac:dyDescent="0.25">
      <c r="A50" s="74"/>
      <c r="B50" s="236" t="s">
        <v>105</v>
      </c>
      <c r="C50" s="236"/>
      <c r="D50" s="236"/>
      <c r="E50" s="236"/>
      <c r="F50" s="236"/>
      <c r="G50" s="236"/>
      <c r="H50" s="74"/>
      <c r="I50" s="74"/>
      <c r="J50" s="74"/>
    </row>
    <row r="51" spans="1:14" ht="15.75" x14ac:dyDescent="0.25">
      <c r="A51" s="76" t="s">
        <v>37</v>
      </c>
      <c r="B51" s="77">
        <v>8.3000000000000007</v>
      </c>
      <c r="C51" s="77">
        <v>19.100000000000001</v>
      </c>
      <c r="D51" s="78">
        <v>8</v>
      </c>
      <c r="E51" s="78">
        <v>1</v>
      </c>
      <c r="F51" s="71">
        <f t="shared" ref="F51:F55" si="5">IF(B51&gt;12,(24-B51)+C51,+C51-B51)</f>
        <v>10.8</v>
      </c>
      <c r="G51" s="15">
        <f t="shared" ref="G51:G55" si="6">+F51-D51-E51</f>
        <v>1.8000000000000007</v>
      </c>
      <c r="H51" s="71">
        <f t="shared" ref="H51:H55" si="7">IF(G51&lt;=2,G51,2)</f>
        <v>1.8000000000000007</v>
      </c>
      <c r="I51" s="15">
        <f t="shared" ref="I51:I55" si="8">G51-H51</f>
        <v>0</v>
      </c>
      <c r="J51" s="201"/>
      <c r="K51" s="80">
        <f t="shared" ref="K51:K55" si="9">+J51-C51</f>
        <v>-19.100000000000001</v>
      </c>
    </row>
    <row r="52" spans="1:14" ht="15.75" x14ac:dyDescent="0.25">
      <c r="A52" s="76" t="s">
        <v>74</v>
      </c>
      <c r="B52" s="77">
        <v>7.15</v>
      </c>
      <c r="C52" s="77">
        <v>18.5</v>
      </c>
      <c r="D52" s="78">
        <v>8</v>
      </c>
      <c r="E52" s="78">
        <v>1</v>
      </c>
      <c r="F52" s="71">
        <f t="shared" si="5"/>
        <v>11.35</v>
      </c>
      <c r="G52" s="15">
        <f t="shared" si="6"/>
        <v>2.3499999999999996</v>
      </c>
      <c r="H52" s="71">
        <f t="shared" si="7"/>
        <v>2</v>
      </c>
      <c r="I52" s="15">
        <f t="shared" si="8"/>
        <v>0.34999999999999964</v>
      </c>
      <c r="J52" s="201"/>
      <c r="K52" s="80">
        <f t="shared" si="9"/>
        <v>-18.5</v>
      </c>
    </row>
    <row r="53" spans="1:14" ht="15.75" x14ac:dyDescent="0.25">
      <c r="A53" s="76" t="s">
        <v>53</v>
      </c>
      <c r="B53" s="77">
        <v>19.37</v>
      </c>
      <c r="C53" s="77">
        <v>7.13</v>
      </c>
      <c r="D53" s="78">
        <v>8</v>
      </c>
      <c r="E53" s="78">
        <v>1</v>
      </c>
      <c r="F53" s="71">
        <f t="shared" si="5"/>
        <v>11.759999999999998</v>
      </c>
      <c r="G53" s="15">
        <f t="shared" si="6"/>
        <v>2.759999999999998</v>
      </c>
      <c r="H53" s="71">
        <f t="shared" si="7"/>
        <v>2</v>
      </c>
      <c r="I53" s="15">
        <f t="shared" si="8"/>
        <v>0.75999999999999801</v>
      </c>
      <c r="J53" s="201"/>
      <c r="K53" s="80">
        <f t="shared" si="9"/>
        <v>-7.13</v>
      </c>
    </row>
    <row r="54" spans="1:14" ht="15.75" x14ac:dyDescent="0.25">
      <c r="A54" s="76" t="s">
        <v>54</v>
      </c>
      <c r="B54" s="77">
        <v>19.37</v>
      </c>
      <c r="C54" s="77">
        <v>7.13</v>
      </c>
      <c r="D54" s="78">
        <v>8</v>
      </c>
      <c r="E54" s="78">
        <v>1</v>
      </c>
      <c r="F54" s="71">
        <f t="shared" si="5"/>
        <v>11.759999999999998</v>
      </c>
      <c r="G54" s="15">
        <f t="shared" si="6"/>
        <v>2.759999999999998</v>
      </c>
      <c r="H54" s="71">
        <f t="shared" si="7"/>
        <v>2</v>
      </c>
      <c r="I54" s="15">
        <f t="shared" si="8"/>
        <v>0.75999999999999801</v>
      </c>
      <c r="J54" s="201"/>
      <c r="K54" s="80">
        <f t="shared" si="9"/>
        <v>-7.13</v>
      </c>
    </row>
    <row r="55" spans="1:14" ht="15.75" x14ac:dyDescent="0.25">
      <c r="A55" s="76" t="s">
        <v>64</v>
      </c>
      <c r="B55" s="77" t="s">
        <v>107</v>
      </c>
      <c r="C55" s="77"/>
      <c r="D55" s="78"/>
      <c r="E55" s="78"/>
      <c r="F55" s="71"/>
      <c r="G55" s="15"/>
      <c r="H55" s="71"/>
      <c r="I55" s="15"/>
      <c r="J55" s="201"/>
      <c r="K55" s="80">
        <f t="shared" si="9"/>
        <v>0</v>
      </c>
    </row>
    <row r="56" spans="1:14" x14ac:dyDescent="0.25">
      <c r="H56" s="11">
        <f>SUM(H51:H55)</f>
        <v>7.8000000000000007</v>
      </c>
      <c r="I56" s="11">
        <f>SUM(I51:I55)</f>
        <v>1.8699999999999957</v>
      </c>
      <c r="J56" s="52"/>
    </row>
    <row r="57" spans="1:14" x14ac:dyDescent="0.25">
      <c r="G57" s="202" t="s">
        <v>105</v>
      </c>
      <c r="H57" s="2"/>
      <c r="I57" s="2"/>
      <c r="J57" s="6"/>
    </row>
    <row r="58" spans="1:14" x14ac:dyDescent="0.25">
      <c r="H58" s="53">
        <f>+H56-H57</f>
        <v>7.8000000000000007</v>
      </c>
      <c r="I58" s="53">
        <f>+I56-I57</f>
        <v>1.8699999999999957</v>
      </c>
    </row>
  </sheetData>
  <mergeCells count="6">
    <mergeCell ref="A9:I9"/>
    <mergeCell ref="A11:I11"/>
    <mergeCell ref="A12:I12"/>
    <mergeCell ref="B50:G50"/>
    <mergeCell ref="B15:I16"/>
    <mergeCell ref="B40:I40"/>
  </mergeCells>
  <hyperlinks>
    <hyperlink ref="A7" r:id="rId1" display="mailto:tpaquita_elalto@hotmail.com"/>
  </hyperlinks>
  <pageMargins left="0.7" right="0.7" top="0.75" bottom="0.75" header="0.3" footer="0.3"/>
  <pageSetup orientation="portrait" horizontalDpi="0" verticalDpi="0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5:N58"/>
  <sheetViews>
    <sheetView topLeftCell="A31" workbookViewId="0">
      <selection activeCell="D53" sqref="D53:I53"/>
    </sheetView>
  </sheetViews>
  <sheetFormatPr baseColWidth="10" defaultRowHeight="15" x14ac:dyDescent="0.25"/>
  <cols>
    <col min="1" max="1" width="8.28515625" customWidth="1"/>
    <col min="3" max="3" width="11.42578125" customWidth="1"/>
  </cols>
  <sheetData>
    <row r="5" spans="1:14" x14ac:dyDescent="0.25">
      <c r="A5" s="4" t="s">
        <v>12</v>
      </c>
    </row>
    <row r="6" spans="1:14" x14ac:dyDescent="0.25">
      <c r="A6" s="4" t="s">
        <v>13</v>
      </c>
    </row>
    <row r="7" spans="1:14" x14ac:dyDescent="0.25">
      <c r="A7" s="5" t="s">
        <v>14</v>
      </c>
    </row>
    <row r="9" spans="1:14" ht="18.75" x14ac:dyDescent="0.25">
      <c r="A9" s="221" t="s">
        <v>103</v>
      </c>
      <c r="B9" s="221"/>
      <c r="C9" s="221"/>
      <c r="D9" s="221"/>
      <c r="E9" s="221"/>
      <c r="F9" s="221"/>
      <c r="G9" s="221"/>
      <c r="H9" s="221"/>
      <c r="I9" s="221"/>
    </row>
    <row r="10" spans="1:14" x14ac:dyDescent="0.25">
      <c r="A10" s="6"/>
      <c r="B10" s="6"/>
      <c r="C10" s="6"/>
      <c r="D10" s="6"/>
      <c r="E10" s="6"/>
      <c r="F10" s="6"/>
      <c r="G10" s="6"/>
      <c r="H10" s="6"/>
      <c r="I10" s="6"/>
    </row>
    <row r="11" spans="1:14" ht="18.75" x14ac:dyDescent="0.3">
      <c r="A11" s="222" t="s">
        <v>94</v>
      </c>
      <c r="B11" s="222"/>
      <c r="C11" s="222"/>
      <c r="D11" s="222"/>
      <c r="E11" s="222"/>
      <c r="F11" s="222"/>
      <c r="G11" s="222"/>
      <c r="H11" s="222"/>
      <c r="I11" s="222"/>
    </row>
    <row r="12" spans="1:14" ht="15.75" x14ac:dyDescent="0.25">
      <c r="A12" s="223" t="s">
        <v>95</v>
      </c>
      <c r="B12" s="223"/>
      <c r="C12" s="223"/>
      <c r="D12" s="223"/>
      <c r="E12" s="223"/>
      <c r="F12" s="223"/>
      <c r="G12" s="223"/>
      <c r="H12" s="223"/>
      <c r="I12" s="223"/>
    </row>
    <row r="14" spans="1:14" ht="47.25" x14ac:dyDescent="0.25">
      <c r="A14" s="72" t="s">
        <v>4</v>
      </c>
      <c r="B14" s="73" t="s">
        <v>5</v>
      </c>
      <c r="C14" s="73" t="s">
        <v>6</v>
      </c>
      <c r="D14" s="73" t="s">
        <v>7</v>
      </c>
      <c r="E14" s="73" t="s">
        <v>8</v>
      </c>
      <c r="F14" s="73" t="s">
        <v>38</v>
      </c>
      <c r="G14" s="73" t="s">
        <v>9</v>
      </c>
      <c r="H14" s="73" t="s">
        <v>10</v>
      </c>
      <c r="I14" s="73" t="s">
        <v>11</v>
      </c>
      <c r="J14" s="74"/>
      <c r="K14" s="74"/>
      <c r="L14" s="75" t="s">
        <v>57</v>
      </c>
      <c r="M14" s="74"/>
      <c r="N14" s="74"/>
    </row>
    <row r="15" spans="1:14" ht="15.75" x14ac:dyDescent="0.25">
      <c r="A15" s="76" t="s">
        <v>0</v>
      </c>
      <c r="B15" s="79">
        <v>8.19</v>
      </c>
      <c r="C15" s="79">
        <v>18.489999999999998</v>
      </c>
      <c r="D15" s="78">
        <v>8</v>
      </c>
      <c r="E15" s="78">
        <v>1</v>
      </c>
      <c r="F15" s="71">
        <f t="shared" ref="F15:F45" si="0">IF(B15&gt;12,(24-B15)+C15,+C15-B15)</f>
        <v>10.299999999999999</v>
      </c>
      <c r="G15" s="15">
        <f t="shared" ref="G15:G45" si="1">+F15-D15-E15</f>
        <v>1.2999999999999989</v>
      </c>
      <c r="H15" s="71">
        <f>IF(G15&lt;=2,G15,2)</f>
        <v>1.2999999999999989</v>
      </c>
      <c r="I15" s="15">
        <f t="shared" ref="I15:I45" si="2">G15-H15</f>
        <v>0</v>
      </c>
      <c r="J15" s="200">
        <v>18.489999999999998</v>
      </c>
      <c r="K15" s="80">
        <f>+J15-C15</f>
        <v>0</v>
      </c>
      <c r="L15" s="98"/>
      <c r="M15" s="74"/>
      <c r="N15" s="74"/>
    </row>
    <row r="16" spans="1:14" ht="15.75" x14ac:dyDescent="0.25">
      <c r="A16" s="76" t="s">
        <v>1</v>
      </c>
      <c r="B16" s="79">
        <v>19.25</v>
      </c>
      <c r="C16" s="79">
        <v>7.17</v>
      </c>
      <c r="D16" s="78">
        <v>8</v>
      </c>
      <c r="E16" s="78">
        <v>1</v>
      </c>
      <c r="F16" s="71">
        <f t="shared" si="0"/>
        <v>11.92</v>
      </c>
      <c r="G16" s="15">
        <f t="shared" si="1"/>
        <v>2.92</v>
      </c>
      <c r="H16" s="71">
        <f>IF(G16&lt;=2,G16,2)</f>
        <v>2</v>
      </c>
      <c r="I16" s="15">
        <f t="shared" si="2"/>
        <v>0.91999999999999993</v>
      </c>
      <c r="J16" s="200">
        <v>7.4</v>
      </c>
      <c r="K16" s="80">
        <f>+J16-C16</f>
        <v>0.23000000000000043</v>
      </c>
      <c r="L16" s="98"/>
      <c r="M16" s="74"/>
      <c r="N16" s="74"/>
    </row>
    <row r="17" spans="1:14" ht="15.75" x14ac:dyDescent="0.25">
      <c r="A17" s="76" t="s">
        <v>2</v>
      </c>
      <c r="B17" s="79">
        <v>19.149999999999999</v>
      </c>
      <c r="C17" s="79">
        <v>7.3</v>
      </c>
      <c r="D17" s="78">
        <v>8</v>
      </c>
      <c r="E17" s="78">
        <v>1</v>
      </c>
      <c r="F17" s="71">
        <f t="shared" si="0"/>
        <v>12.150000000000002</v>
      </c>
      <c r="G17" s="15">
        <f t="shared" si="1"/>
        <v>3.1500000000000021</v>
      </c>
      <c r="H17" s="71">
        <f t="shared" ref="H17:H45" si="3">IF(G17&lt;=2,G17,2)</f>
        <v>2</v>
      </c>
      <c r="I17" s="15">
        <f t="shared" si="2"/>
        <v>1.1500000000000021</v>
      </c>
      <c r="J17" s="200">
        <v>7.3</v>
      </c>
      <c r="K17" s="80">
        <f>+J17-C17</f>
        <v>0</v>
      </c>
      <c r="L17" s="98"/>
      <c r="M17" s="74"/>
      <c r="N17" s="74"/>
    </row>
    <row r="18" spans="1:14" ht="15.75" x14ac:dyDescent="0.25">
      <c r="A18" s="76" t="s">
        <v>3</v>
      </c>
      <c r="B18" s="79">
        <v>19.239999999999998</v>
      </c>
      <c r="C18" s="79">
        <v>7.12</v>
      </c>
      <c r="D18" s="78">
        <v>8</v>
      </c>
      <c r="E18" s="78">
        <v>1</v>
      </c>
      <c r="F18" s="71">
        <f t="shared" si="0"/>
        <v>11.880000000000003</v>
      </c>
      <c r="G18" s="15">
        <f t="shared" si="1"/>
        <v>2.8800000000000026</v>
      </c>
      <c r="H18" s="71">
        <f t="shared" si="3"/>
        <v>2</v>
      </c>
      <c r="I18" s="15">
        <f t="shared" si="2"/>
        <v>0.88000000000000256</v>
      </c>
      <c r="J18" s="200">
        <v>7.12</v>
      </c>
      <c r="K18" s="80">
        <f>+J18-C18</f>
        <v>0</v>
      </c>
      <c r="L18" s="98"/>
      <c r="M18" s="74"/>
      <c r="N18" s="74"/>
    </row>
    <row r="19" spans="1:14" ht="15.75" x14ac:dyDescent="0.25">
      <c r="A19" s="76" t="s">
        <v>15</v>
      </c>
      <c r="B19" s="79" t="s">
        <v>107</v>
      </c>
      <c r="C19" s="79"/>
      <c r="D19" s="78"/>
      <c r="E19" s="78"/>
      <c r="F19" s="71"/>
      <c r="G19" s="71"/>
      <c r="H19" s="71"/>
      <c r="I19" s="15"/>
      <c r="J19" s="200"/>
      <c r="K19" s="80">
        <f t="shared" ref="K19:K40" si="4">+J19-C19</f>
        <v>0</v>
      </c>
      <c r="L19" s="98"/>
      <c r="M19" s="74"/>
      <c r="N19" s="74"/>
    </row>
    <row r="20" spans="1:14" ht="15.75" x14ac:dyDescent="0.25">
      <c r="A20" s="76" t="s">
        <v>16</v>
      </c>
      <c r="B20" s="79">
        <v>8.23</v>
      </c>
      <c r="C20" s="79">
        <v>19.489999999999998</v>
      </c>
      <c r="D20" s="78">
        <v>8</v>
      </c>
      <c r="E20" s="78">
        <v>1</v>
      </c>
      <c r="F20" s="71">
        <f t="shared" si="0"/>
        <v>11.259999999999998</v>
      </c>
      <c r="G20" s="71">
        <f t="shared" si="1"/>
        <v>2.259999999999998</v>
      </c>
      <c r="H20" s="71">
        <f t="shared" si="3"/>
        <v>2</v>
      </c>
      <c r="I20" s="15">
        <f t="shared" si="2"/>
        <v>0.25999999999999801</v>
      </c>
      <c r="J20" s="200">
        <v>19.48</v>
      </c>
      <c r="K20" s="80">
        <f t="shared" si="4"/>
        <v>-9.9999999999980105E-3</v>
      </c>
      <c r="L20" s="98"/>
      <c r="M20" s="74"/>
      <c r="N20" s="74"/>
    </row>
    <row r="21" spans="1:14" ht="15.75" x14ac:dyDescent="0.25">
      <c r="A21" s="76" t="s">
        <v>17</v>
      </c>
      <c r="B21" s="79">
        <v>9.1</v>
      </c>
      <c r="C21" s="206"/>
      <c r="D21" s="78">
        <v>8</v>
      </c>
      <c r="E21" s="78">
        <v>1</v>
      </c>
      <c r="F21" s="71">
        <f t="shared" si="0"/>
        <v>-9.1</v>
      </c>
      <c r="G21" s="71">
        <f t="shared" si="1"/>
        <v>-18.100000000000001</v>
      </c>
      <c r="H21" s="71">
        <f t="shared" si="3"/>
        <v>-18.100000000000001</v>
      </c>
      <c r="I21" s="15">
        <f t="shared" si="2"/>
        <v>0</v>
      </c>
      <c r="J21" s="200">
        <v>18</v>
      </c>
      <c r="K21" s="80">
        <f t="shared" si="4"/>
        <v>18</v>
      </c>
      <c r="L21" s="98"/>
      <c r="M21" s="74"/>
      <c r="N21" s="74"/>
    </row>
    <row r="22" spans="1:14" ht="15.75" x14ac:dyDescent="0.25">
      <c r="A22" s="76" t="s">
        <v>18</v>
      </c>
      <c r="B22" s="79">
        <v>8.0399999999999991</v>
      </c>
      <c r="C22" s="79">
        <v>20.03</v>
      </c>
      <c r="D22" s="78">
        <v>8</v>
      </c>
      <c r="E22" s="78">
        <v>1</v>
      </c>
      <c r="F22" s="71">
        <f t="shared" si="0"/>
        <v>11.990000000000002</v>
      </c>
      <c r="G22" s="71">
        <f t="shared" si="1"/>
        <v>2.990000000000002</v>
      </c>
      <c r="H22" s="71">
        <f t="shared" si="3"/>
        <v>2</v>
      </c>
      <c r="I22" s="15">
        <f t="shared" si="2"/>
        <v>0.99000000000000199</v>
      </c>
      <c r="J22" s="200">
        <v>20.05</v>
      </c>
      <c r="K22" s="80">
        <f t="shared" si="4"/>
        <v>1.9999999999999574E-2</v>
      </c>
      <c r="L22" s="98"/>
      <c r="M22" s="74"/>
      <c r="N22" s="74"/>
    </row>
    <row r="23" spans="1:14" ht="15.75" x14ac:dyDescent="0.25">
      <c r="A23" s="76" t="s">
        <v>19</v>
      </c>
      <c r="B23" s="79">
        <v>7.59</v>
      </c>
      <c r="C23" s="79">
        <v>18.399999999999999</v>
      </c>
      <c r="D23" s="78">
        <v>8</v>
      </c>
      <c r="E23" s="78">
        <v>1</v>
      </c>
      <c r="F23" s="71">
        <f t="shared" si="0"/>
        <v>10.809999999999999</v>
      </c>
      <c r="G23" s="15">
        <f t="shared" si="1"/>
        <v>1.8099999999999987</v>
      </c>
      <c r="H23" s="71">
        <f t="shared" si="3"/>
        <v>1.8099999999999987</v>
      </c>
      <c r="I23" s="15">
        <f t="shared" si="2"/>
        <v>0</v>
      </c>
      <c r="J23" s="200">
        <v>20.25</v>
      </c>
      <c r="K23" s="80">
        <f t="shared" si="4"/>
        <v>1.8500000000000014</v>
      </c>
      <c r="L23" s="98"/>
      <c r="M23" s="74"/>
      <c r="N23" s="74"/>
    </row>
    <row r="24" spans="1:14" ht="15.75" x14ac:dyDescent="0.25">
      <c r="A24" s="76" t="s">
        <v>20</v>
      </c>
      <c r="B24" s="79">
        <v>19.23</v>
      </c>
      <c r="C24" s="79">
        <v>8.11</v>
      </c>
      <c r="D24" s="78">
        <v>8</v>
      </c>
      <c r="E24" s="78">
        <v>1</v>
      </c>
      <c r="F24" s="71">
        <f t="shared" si="0"/>
        <v>12.879999999999999</v>
      </c>
      <c r="G24" s="15">
        <f t="shared" si="1"/>
        <v>3.879999999999999</v>
      </c>
      <c r="H24" s="71">
        <f t="shared" si="3"/>
        <v>2</v>
      </c>
      <c r="I24" s="15">
        <f t="shared" si="2"/>
        <v>1.879999999999999</v>
      </c>
      <c r="J24" s="200">
        <v>8.11</v>
      </c>
      <c r="K24" s="80">
        <f t="shared" si="4"/>
        <v>0</v>
      </c>
      <c r="L24" s="98"/>
      <c r="M24" s="74"/>
      <c r="N24" s="74"/>
    </row>
    <row r="25" spans="1:14" ht="15.75" x14ac:dyDescent="0.25">
      <c r="A25" s="76" t="s">
        <v>21</v>
      </c>
      <c r="B25" s="79">
        <v>19.07</v>
      </c>
      <c r="C25" s="79">
        <v>8.0500000000000007</v>
      </c>
      <c r="D25" s="78">
        <v>8</v>
      </c>
      <c r="E25" s="78">
        <v>1</v>
      </c>
      <c r="F25" s="71">
        <f t="shared" si="0"/>
        <v>12.98</v>
      </c>
      <c r="G25" s="15">
        <f t="shared" si="1"/>
        <v>3.9800000000000004</v>
      </c>
      <c r="H25" s="71">
        <f t="shared" si="3"/>
        <v>2</v>
      </c>
      <c r="I25" s="15">
        <f t="shared" si="2"/>
        <v>1.9800000000000004</v>
      </c>
      <c r="J25" s="200">
        <v>8.0500000000000007</v>
      </c>
      <c r="K25" s="80">
        <f t="shared" si="4"/>
        <v>0</v>
      </c>
      <c r="L25" s="98"/>
      <c r="M25" s="74"/>
      <c r="N25" s="74"/>
    </row>
    <row r="26" spans="1:14" ht="15.75" x14ac:dyDescent="0.25">
      <c r="A26" s="76" t="s">
        <v>22</v>
      </c>
      <c r="B26" s="79" t="s">
        <v>107</v>
      </c>
      <c r="C26" s="79"/>
      <c r="D26" s="78"/>
      <c r="E26" s="78"/>
      <c r="F26" s="71"/>
      <c r="G26" s="71"/>
      <c r="H26" s="71"/>
      <c r="I26" s="15"/>
      <c r="J26" s="200"/>
      <c r="K26" s="80">
        <f>+J26-C26</f>
        <v>0</v>
      </c>
      <c r="L26" s="98"/>
      <c r="M26" s="74"/>
      <c r="N26" s="74"/>
    </row>
    <row r="27" spans="1:14" ht="15.75" x14ac:dyDescent="0.25">
      <c r="A27" s="76" t="s">
        <v>23</v>
      </c>
      <c r="B27" s="79">
        <v>8.57</v>
      </c>
      <c r="C27" s="79">
        <v>19.34</v>
      </c>
      <c r="D27" s="78">
        <v>8</v>
      </c>
      <c r="E27" s="78">
        <v>1</v>
      </c>
      <c r="F27" s="71">
        <f t="shared" si="0"/>
        <v>10.77</v>
      </c>
      <c r="G27" s="71">
        <f t="shared" si="1"/>
        <v>1.7699999999999996</v>
      </c>
      <c r="H27" s="71">
        <f t="shared" si="3"/>
        <v>1.7699999999999996</v>
      </c>
      <c r="I27" s="15">
        <f t="shared" si="2"/>
        <v>0</v>
      </c>
      <c r="J27" s="200">
        <v>19.34</v>
      </c>
      <c r="K27" s="80">
        <f t="shared" si="4"/>
        <v>0</v>
      </c>
      <c r="L27" s="98"/>
      <c r="M27" s="74"/>
      <c r="N27" s="74"/>
    </row>
    <row r="28" spans="1:14" ht="15.75" x14ac:dyDescent="0.25">
      <c r="A28" s="76" t="s">
        <v>24</v>
      </c>
      <c r="B28" s="79">
        <v>8.3699999999999992</v>
      </c>
      <c r="C28" s="79">
        <v>18.079999999999998</v>
      </c>
      <c r="D28" s="78">
        <v>8</v>
      </c>
      <c r="E28" s="78">
        <v>1</v>
      </c>
      <c r="F28" s="71">
        <f t="shared" si="0"/>
        <v>9.7099999999999991</v>
      </c>
      <c r="G28" s="71">
        <f t="shared" si="1"/>
        <v>0.70999999999999908</v>
      </c>
      <c r="H28" s="71">
        <f t="shared" si="3"/>
        <v>0.70999999999999908</v>
      </c>
      <c r="I28" s="15">
        <f t="shared" si="2"/>
        <v>0</v>
      </c>
      <c r="J28" s="200">
        <v>18.059999999999999</v>
      </c>
      <c r="K28" s="80">
        <f t="shared" si="4"/>
        <v>-1.9999999999999574E-2</v>
      </c>
      <c r="L28" s="98"/>
      <c r="M28" s="74"/>
      <c r="N28" s="74"/>
    </row>
    <row r="29" spans="1:14" ht="15.75" x14ac:dyDescent="0.25">
      <c r="A29" s="76" t="s">
        <v>25</v>
      </c>
      <c r="B29" s="79">
        <v>9.0299999999999994</v>
      </c>
      <c r="C29" s="79">
        <v>16.16</v>
      </c>
      <c r="D29" s="78">
        <v>8</v>
      </c>
      <c r="E29" s="78">
        <v>1</v>
      </c>
      <c r="F29" s="71">
        <f t="shared" si="0"/>
        <v>7.1300000000000008</v>
      </c>
      <c r="G29" s="71">
        <f t="shared" si="1"/>
        <v>-1.8699999999999992</v>
      </c>
      <c r="H29" s="71">
        <f t="shared" si="3"/>
        <v>-1.8699999999999992</v>
      </c>
      <c r="I29" s="15">
        <f t="shared" si="2"/>
        <v>0</v>
      </c>
      <c r="J29" s="201">
        <v>19.16</v>
      </c>
      <c r="K29" s="80">
        <f t="shared" si="4"/>
        <v>3</v>
      </c>
      <c r="L29" s="98"/>
      <c r="M29" s="74"/>
      <c r="N29" s="74"/>
    </row>
    <row r="30" spans="1:14" ht="15.75" x14ac:dyDescent="0.25">
      <c r="A30" s="76" t="s">
        <v>26</v>
      </c>
      <c r="B30" s="79">
        <v>19.559999999999999</v>
      </c>
      <c r="C30" s="79">
        <v>7.49</v>
      </c>
      <c r="D30" s="78">
        <v>8</v>
      </c>
      <c r="E30" s="78">
        <v>1</v>
      </c>
      <c r="F30" s="71">
        <f t="shared" si="0"/>
        <v>11.930000000000001</v>
      </c>
      <c r="G30" s="71">
        <f t="shared" si="1"/>
        <v>2.9300000000000015</v>
      </c>
      <c r="H30" s="71">
        <f t="shared" si="3"/>
        <v>2</v>
      </c>
      <c r="I30" s="15">
        <f t="shared" si="2"/>
        <v>0.93000000000000149</v>
      </c>
      <c r="J30" s="208"/>
      <c r="K30" s="80">
        <f t="shared" si="4"/>
        <v>-7.49</v>
      </c>
      <c r="L30" s="98"/>
      <c r="M30" s="74"/>
      <c r="N30" s="74"/>
    </row>
    <row r="31" spans="1:14" ht="15.75" x14ac:dyDescent="0.25">
      <c r="A31" s="76" t="s">
        <v>27</v>
      </c>
      <c r="B31" s="79">
        <v>19.32</v>
      </c>
      <c r="C31" s="79">
        <v>8.33</v>
      </c>
      <c r="D31" s="78">
        <v>8</v>
      </c>
      <c r="E31" s="78">
        <v>1</v>
      </c>
      <c r="F31" s="71">
        <f t="shared" si="0"/>
        <v>13.01</v>
      </c>
      <c r="G31" s="71">
        <f t="shared" si="1"/>
        <v>4.01</v>
      </c>
      <c r="H31" s="71">
        <f t="shared" si="3"/>
        <v>2</v>
      </c>
      <c r="I31" s="15">
        <f t="shared" si="2"/>
        <v>2.0099999999999998</v>
      </c>
      <c r="J31" s="201">
        <v>8.33</v>
      </c>
      <c r="K31" s="80">
        <f t="shared" si="4"/>
        <v>0</v>
      </c>
      <c r="L31" s="98"/>
      <c r="M31" s="74"/>
      <c r="N31" s="74"/>
    </row>
    <row r="32" spans="1:14" ht="15.75" x14ac:dyDescent="0.25">
      <c r="A32" s="76" t="s">
        <v>28</v>
      </c>
      <c r="B32" s="79">
        <v>19.23</v>
      </c>
      <c r="C32" s="79">
        <v>7.28</v>
      </c>
      <c r="D32" s="78">
        <v>8</v>
      </c>
      <c r="E32" s="78">
        <v>1</v>
      </c>
      <c r="F32" s="71">
        <f t="shared" si="0"/>
        <v>12.05</v>
      </c>
      <c r="G32" s="15">
        <f t="shared" si="1"/>
        <v>3.0500000000000007</v>
      </c>
      <c r="H32" s="71">
        <f t="shared" si="3"/>
        <v>2</v>
      </c>
      <c r="I32" s="15">
        <f t="shared" si="2"/>
        <v>1.0500000000000007</v>
      </c>
      <c r="J32" s="201">
        <v>7.24</v>
      </c>
      <c r="K32" s="80">
        <f t="shared" si="4"/>
        <v>-4.0000000000000036E-2</v>
      </c>
      <c r="L32" s="98"/>
      <c r="M32" s="74"/>
      <c r="N32" s="74"/>
    </row>
    <row r="33" spans="1:14" ht="15.75" x14ac:dyDescent="0.25">
      <c r="A33" s="76" t="s">
        <v>29</v>
      </c>
      <c r="B33" s="79" t="s">
        <v>107</v>
      </c>
      <c r="C33" s="79"/>
      <c r="D33" s="78"/>
      <c r="E33" s="78"/>
      <c r="F33" s="71"/>
      <c r="G33" s="15"/>
      <c r="H33" s="71"/>
      <c r="I33" s="15"/>
      <c r="J33" s="201"/>
      <c r="K33" s="80">
        <f t="shared" si="4"/>
        <v>0</v>
      </c>
      <c r="L33" s="98"/>
      <c r="M33" s="74"/>
      <c r="N33" s="74"/>
    </row>
    <row r="34" spans="1:14" ht="15.75" x14ac:dyDescent="0.25">
      <c r="A34" s="76" t="s">
        <v>30</v>
      </c>
      <c r="B34" s="79">
        <v>8.26</v>
      </c>
      <c r="C34" s="79">
        <v>17.38</v>
      </c>
      <c r="D34" s="78">
        <v>8</v>
      </c>
      <c r="E34" s="78">
        <v>1</v>
      </c>
      <c r="F34" s="71">
        <f t="shared" si="0"/>
        <v>9.1199999999999992</v>
      </c>
      <c r="G34" s="15">
        <f t="shared" si="1"/>
        <v>0.11999999999999922</v>
      </c>
      <c r="H34" s="71">
        <f t="shared" si="3"/>
        <v>0.11999999999999922</v>
      </c>
      <c r="I34" s="15">
        <f t="shared" si="2"/>
        <v>0</v>
      </c>
      <c r="J34" s="201">
        <v>17.38</v>
      </c>
      <c r="K34" s="80">
        <f t="shared" si="4"/>
        <v>0</v>
      </c>
      <c r="L34" s="98"/>
      <c r="M34" s="74"/>
      <c r="N34" s="74"/>
    </row>
    <row r="35" spans="1:14" ht="15.75" x14ac:dyDescent="0.25">
      <c r="A35" s="76" t="s">
        <v>31</v>
      </c>
      <c r="B35" s="79">
        <v>8.42</v>
      </c>
      <c r="C35" s="79">
        <v>19.38</v>
      </c>
      <c r="D35" s="78">
        <v>8</v>
      </c>
      <c r="E35" s="78">
        <v>1</v>
      </c>
      <c r="F35" s="71">
        <f t="shared" si="0"/>
        <v>10.959999999999999</v>
      </c>
      <c r="G35" s="71">
        <f t="shared" si="1"/>
        <v>1.9599999999999991</v>
      </c>
      <c r="H35" s="71">
        <f t="shared" si="3"/>
        <v>1.9599999999999991</v>
      </c>
      <c r="I35" s="15">
        <f t="shared" si="2"/>
        <v>0</v>
      </c>
      <c r="J35" s="201">
        <v>19.38</v>
      </c>
      <c r="K35" s="80">
        <f t="shared" si="4"/>
        <v>0</v>
      </c>
      <c r="L35" s="98"/>
      <c r="M35" s="74"/>
      <c r="N35" s="74"/>
    </row>
    <row r="36" spans="1:14" ht="15.75" x14ac:dyDescent="0.25">
      <c r="A36" s="76" t="s">
        <v>32</v>
      </c>
      <c r="B36" s="77">
        <v>19.079999999999998</v>
      </c>
      <c r="C36" s="77">
        <v>8.16</v>
      </c>
      <c r="D36" s="78">
        <v>8</v>
      </c>
      <c r="E36" s="78">
        <v>1</v>
      </c>
      <c r="F36" s="71">
        <f t="shared" si="0"/>
        <v>13.080000000000002</v>
      </c>
      <c r="G36" s="15">
        <f t="shared" si="1"/>
        <v>4.0800000000000018</v>
      </c>
      <c r="H36" s="71">
        <f t="shared" si="3"/>
        <v>2</v>
      </c>
      <c r="I36" s="15">
        <f t="shared" si="2"/>
        <v>2.0800000000000018</v>
      </c>
      <c r="J36" s="201"/>
      <c r="K36" s="80">
        <f t="shared" si="4"/>
        <v>-8.16</v>
      </c>
      <c r="L36" s="98"/>
      <c r="M36" s="74"/>
      <c r="N36" s="74"/>
    </row>
    <row r="37" spans="1:14" ht="15.75" x14ac:dyDescent="0.25">
      <c r="A37" s="76" t="s">
        <v>33</v>
      </c>
      <c r="B37" s="77">
        <v>19.21</v>
      </c>
      <c r="C37" s="77">
        <v>8.02</v>
      </c>
      <c r="D37" s="78">
        <v>8</v>
      </c>
      <c r="E37" s="78">
        <v>1</v>
      </c>
      <c r="F37" s="71">
        <f t="shared" si="0"/>
        <v>12.809999999999999</v>
      </c>
      <c r="G37" s="15">
        <f t="shared" si="1"/>
        <v>3.8099999999999987</v>
      </c>
      <c r="H37" s="71">
        <f t="shared" si="3"/>
        <v>2</v>
      </c>
      <c r="I37" s="15">
        <f t="shared" si="2"/>
        <v>1.8099999999999987</v>
      </c>
      <c r="J37" s="201"/>
      <c r="K37" s="80">
        <f t="shared" si="4"/>
        <v>-8.02</v>
      </c>
      <c r="L37" s="98"/>
      <c r="M37" s="74"/>
      <c r="N37" s="74"/>
    </row>
    <row r="38" spans="1:14" ht="15.75" x14ac:dyDescent="0.25">
      <c r="A38" s="76" t="s">
        <v>34</v>
      </c>
      <c r="B38" s="77" t="s">
        <v>107</v>
      </c>
      <c r="C38" s="77"/>
      <c r="D38" s="78"/>
      <c r="E38" s="78"/>
      <c r="F38" s="71"/>
      <c r="G38" s="15"/>
      <c r="H38" s="71"/>
      <c r="I38" s="15"/>
      <c r="J38" s="201"/>
      <c r="K38" s="80">
        <f t="shared" si="4"/>
        <v>0</v>
      </c>
      <c r="L38" s="98"/>
      <c r="M38" s="74"/>
      <c r="N38" s="74"/>
    </row>
    <row r="39" spans="1:14" ht="15.75" x14ac:dyDescent="0.25">
      <c r="A39" s="76" t="s">
        <v>35</v>
      </c>
      <c r="B39" s="77">
        <v>7.49</v>
      </c>
      <c r="C39" s="77">
        <v>18.2</v>
      </c>
      <c r="D39" s="78">
        <v>8</v>
      </c>
      <c r="E39" s="78">
        <v>1</v>
      </c>
      <c r="F39" s="71">
        <f t="shared" si="0"/>
        <v>10.709999999999999</v>
      </c>
      <c r="G39" s="15">
        <f t="shared" si="1"/>
        <v>1.7099999999999991</v>
      </c>
      <c r="H39" s="71">
        <f t="shared" si="3"/>
        <v>1.7099999999999991</v>
      </c>
      <c r="I39" s="15">
        <f t="shared" si="2"/>
        <v>0</v>
      </c>
      <c r="J39" s="201"/>
      <c r="K39" s="80">
        <f t="shared" si="4"/>
        <v>-18.2</v>
      </c>
      <c r="L39" s="98"/>
      <c r="M39" s="74"/>
      <c r="N39" s="74"/>
    </row>
    <row r="40" spans="1:14" ht="15.75" x14ac:dyDescent="0.25">
      <c r="A40" s="76" t="s">
        <v>36</v>
      </c>
      <c r="B40" s="77">
        <v>7.4</v>
      </c>
      <c r="C40" s="77"/>
      <c r="D40" s="78">
        <v>8</v>
      </c>
      <c r="E40" s="78">
        <v>1</v>
      </c>
      <c r="F40" s="71">
        <f t="shared" si="0"/>
        <v>-7.4</v>
      </c>
      <c r="G40" s="15">
        <f t="shared" si="1"/>
        <v>-16.399999999999999</v>
      </c>
      <c r="H40" s="71">
        <f t="shared" si="3"/>
        <v>-16.399999999999999</v>
      </c>
      <c r="I40" s="15">
        <f t="shared" si="2"/>
        <v>0</v>
      </c>
      <c r="J40" s="201"/>
      <c r="K40" s="80">
        <f t="shared" si="4"/>
        <v>0</v>
      </c>
      <c r="L40" s="98"/>
      <c r="M40" s="74"/>
      <c r="N40" s="74"/>
    </row>
    <row r="41" spans="1:14" ht="15.75" x14ac:dyDescent="0.25">
      <c r="A41" s="82" t="s">
        <v>37</v>
      </c>
      <c r="B41" s="77"/>
      <c r="C41" s="77"/>
      <c r="D41" s="78">
        <v>8</v>
      </c>
      <c r="E41" s="78">
        <v>1</v>
      </c>
      <c r="F41" s="71">
        <f t="shared" si="0"/>
        <v>0</v>
      </c>
      <c r="G41" s="15">
        <f t="shared" si="1"/>
        <v>-9</v>
      </c>
      <c r="H41" s="71">
        <f t="shared" si="3"/>
        <v>-9</v>
      </c>
      <c r="I41" s="15">
        <f t="shared" si="2"/>
        <v>0</v>
      </c>
      <c r="J41" s="201"/>
      <c r="K41" s="141">
        <v>0</v>
      </c>
      <c r="L41" s="101"/>
      <c r="M41" s="102"/>
      <c r="N41" s="102"/>
    </row>
    <row r="42" spans="1:14" ht="15.75" x14ac:dyDescent="0.25">
      <c r="A42" s="76" t="s">
        <v>74</v>
      </c>
      <c r="B42" s="77"/>
      <c r="C42" s="77"/>
      <c r="D42" s="78">
        <v>8</v>
      </c>
      <c r="E42" s="78">
        <v>1</v>
      </c>
      <c r="F42" s="71">
        <f t="shared" si="0"/>
        <v>0</v>
      </c>
      <c r="G42" s="15">
        <f t="shared" si="1"/>
        <v>-9</v>
      </c>
      <c r="H42" s="71">
        <f t="shared" si="3"/>
        <v>-9</v>
      </c>
      <c r="I42" s="15">
        <f t="shared" si="2"/>
        <v>0</v>
      </c>
      <c r="J42" s="201"/>
      <c r="K42" s="80">
        <v>0</v>
      </c>
      <c r="L42" s="98"/>
      <c r="M42" s="74"/>
      <c r="N42" s="74"/>
    </row>
    <row r="43" spans="1:14" ht="15.75" x14ac:dyDescent="0.25">
      <c r="A43" s="76" t="s">
        <v>53</v>
      </c>
      <c r="B43" s="77"/>
      <c r="C43" s="77"/>
      <c r="D43" s="78">
        <v>8</v>
      </c>
      <c r="E43" s="78">
        <v>1</v>
      </c>
      <c r="F43" s="71">
        <f t="shared" si="0"/>
        <v>0</v>
      </c>
      <c r="G43" s="15">
        <f t="shared" si="1"/>
        <v>-9</v>
      </c>
      <c r="H43" s="71">
        <f t="shared" si="3"/>
        <v>-9</v>
      </c>
      <c r="I43" s="15">
        <f t="shared" si="2"/>
        <v>0</v>
      </c>
      <c r="J43" s="201"/>
      <c r="K43" s="80">
        <v>0</v>
      </c>
      <c r="L43" s="98"/>
      <c r="M43" s="74"/>
      <c r="N43" s="74"/>
    </row>
    <row r="44" spans="1:14" ht="15.75" x14ac:dyDescent="0.25">
      <c r="A44" s="76" t="s">
        <v>54</v>
      </c>
      <c r="B44" s="77"/>
      <c r="C44" s="77"/>
      <c r="D44" s="78">
        <v>8</v>
      </c>
      <c r="E44" s="78">
        <v>1</v>
      </c>
      <c r="F44" s="71">
        <f t="shared" si="0"/>
        <v>0</v>
      </c>
      <c r="G44" s="15">
        <f t="shared" si="1"/>
        <v>-9</v>
      </c>
      <c r="H44" s="71">
        <f t="shared" si="3"/>
        <v>-9</v>
      </c>
      <c r="I44" s="15">
        <f t="shared" si="2"/>
        <v>0</v>
      </c>
      <c r="J44" s="201"/>
      <c r="K44" s="80">
        <v>0</v>
      </c>
      <c r="L44" s="98"/>
      <c r="M44" s="74"/>
      <c r="N44" s="74"/>
    </row>
    <row r="45" spans="1:14" ht="15.75" x14ac:dyDescent="0.25">
      <c r="A45" s="76" t="s">
        <v>64</v>
      </c>
      <c r="B45" s="77"/>
      <c r="C45" s="77"/>
      <c r="D45" s="78">
        <v>8</v>
      </c>
      <c r="E45" s="78">
        <v>1</v>
      </c>
      <c r="F45" s="71">
        <f t="shared" si="0"/>
        <v>0</v>
      </c>
      <c r="G45" s="15">
        <f t="shared" si="1"/>
        <v>-9</v>
      </c>
      <c r="H45" s="71">
        <f t="shared" si="3"/>
        <v>-9</v>
      </c>
      <c r="I45" s="15">
        <f t="shared" si="2"/>
        <v>0</v>
      </c>
      <c r="J45" s="201"/>
      <c r="K45" s="80">
        <v>0</v>
      </c>
      <c r="L45" s="98"/>
      <c r="M45" s="74"/>
      <c r="N45" s="74"/>
    </row>
    <row r="46" spans="1:14" ht="18.75" x14ac:dyDescent="0.3">
      <c r="A46" s="83" t="s">
        <v>59</v>
      </c>
      <c r="B46" s="84"/>
      <c r="C46" s="84"/>
      <c r="D46" s="84"/>
      <c r="E46" s="85">
        <f>SUM(E15:E45)</f>
        <v>27</v>
      </c>
      <c r="F46" s="86"/>
      <c r="G46" s="86"/>
      <c r="H46" s="138">
        <f>SUM(H15:H45)+H58</f>
        <v>-40.45000000000001</v>
      </c>
      <c r="I46" s="138">
        <f>SUM(I15:I45)+I58</f>
        <v>18.930000000000007</v>
      </c>
      <c r="J46" s="74"/>
      <c r="K46" s="103">
        <f>SUM(K15:K40)</f>
        <v>-18.839999999999996</v>
      </c>
      <c r="L46" s="98"/>
      <c r="M46" s="74"/>
      <c r="N46" s="74"/>
    </row>
    <row r="47" spans="1:14" ht="15.75" x14ac:dyDescent="0.25">
      <c r="A47" s="84"/>
      <c r="B47" s="84"/>
      <c r="C47" s="84"/>
      <c r="D47" s="84"/>
      <c r="E47" s="84"/>
      <c r="F47" s="86"/>
      <c r="G47" s="74"/>
      <c r="H47" s="125"/>
      <c r="I47" s="126"/>
      <c r="J47" s="74"/>
      <c r="K47" s="84"/>
      <c r="L47" s="158"/>
      <c r="M47" s="74"/>
      <c r="N47" s="74"/>
    </row>
    <row r="48" spans="1:14" ht="15.75" x14ac:dyDescent="0.25">
      <c r="A48" s="74"/>
      <c r="B48" s="74"/>
      <c r="C48" s="74"/>
      <c r="D48" s="74"/>
      <c r="E48" s="104"/>
      <c r="F48" s="84"/>
      <c r="G48" s="84"/>
      <c r="H48" s="89">
        <v>53.29</v>
      </c>
      <c r="I48" s="105">
        <v>26.33</v>
      </c>
      <c r="J48" s="74"/>
      <c r="K48" s="74"/>
      <c r="L48" s="84">
        <f>SUM(L15:L47)+L55</f>
        <v>0</v>
      </c>
      <c r="M48" s="84">
        <v>55</v>
      </c>
      <c r="N48" s="90">
        <f>+L48*M48</f>
        <v>0</v>
      </c>
    </row>
    <row r="49" spans="1:14" ht="15.75" x14ac:dyDescent="0.25">
      <c r="A49" s="74"/>
      <c r="B49" s="94"/>
      <c r="C49" s="94"/>
      <c r="D49" s="100"/>
      <c r="E49" s="100"/>
      <c r="F49" s="93"/>
      <c r="G49" s="93"/>
      <c r="H49" s="93"/>
      <c r="I49" s="93" t="s">
        <v>65</v>
      </c>
      <c r="J49" s="94"/>
      <c r="K49" s="92"/>
      <c r="L49" s="90">
        <f>+K49/8</f>
        <v>0</v>
      </c>
      <c r="M49" s="84"/>
      <c r="N49" s="90">
        <f>+L49*M49</f>
        <v>0</v>
      </c>
    </row>
    <row r="50" spans="1:14" ht="15.75" x14ac:dyDescent="0.25">
      <c r="A50" s="236" t="s">
        <v>105</v>
      </c>
      <c r="B50" s="236"/>
      <c r="C50" s="236"/>
      <c r="D50" s="236"/>
      <c r="E50" s="236"/>
      <c r="F50" s="236"/>
      <c r="G50" s="93"/>
      <c r="H50" s="93"/>
      <c r="I50" s="93"/>
      <c r="J50" s="94"/>
      <c r="K50" s="86">
        <v>0</v>
      </c>
      <c r="L50" s="90">
        <f>+K50/8</f>
        <v>0</v>
      </c>
      <c r="M50" s="84"/>
      <c r="N50" s="95">
        <f>SUM(N48:N49)</f>
        <v>0</v>
      </c>
    </row>
    <row r="51" spans="1:14" ht="15.75" x14ac:dyDescent="0.25">
      <c r="A51" s="76" t="s">
        <v>37</v>
      </c>
      <c r="B51" s="77">
        <v>19.55</v>
      </c>
      <c r="C51" s="77">
        <v>7.31</v>
      </c>
      <c r="D51" s="78">
        <v>8</v>
      </c>
      <c r="E51" s="78">
        <v>1</v>
      </c>
      <c r="F51" s="71">
        <f t="shared" ref="F51:F55" si="5">IF(B51&gt;12,(24-B51)+C51,+C51-B51)</f>
        <v>11.759999999999998</v>
      </c>
      <c r="G51" s="15">
        <f t="shared" ref="G51:G55" si="6">+F51-D51-E51</f>
        <v>2.759999999999998</v>
      </c>
      <c r="H51" s="71">
        <f t="shared" ref="H51:H55" si="7">IF(G51&lt;=2,G51,2)</f>
        <v>2</v>
      </c>
      <c r="I51" s="15">
        <f t="shared" ref="I51:I55" si="8">G51-H51</f>
        <v>0.75999999999999801</v>
      </c>
      <c r="J51" s="201"/>
      <c r="K51" s="141">
        <f t="shared" ref="K51:K55" si="9">+J51-C51</f>
        <v>-7.31</v>
      </c>
      <c r="L51" s="74"/>
      <c r="M51" s="74"/>
      <c r="N51" s="74"/>
    </row>
    <row r="52" spans="1:14" ht="15.75" x14ac:dyDescent="0.25">
      <c r="A52" s="76" t="s">
        <v>74</v>
      </c>
      <c r="B52" s="77">
        <v>19.2</v>
      </c>
      <c r="C52" s="77">
        <v>7.39</v>
      </c>
      <c r="D52" s="78">
        <v>8</v>
      </c>
      <c r="E52" s="78">
        <v>1</v>
      </c>
      <c r="F52" s="71">
        <f t="shared" si="5"/>
        <v>12.190000000000001</v>
      </c>
      <c r="G52" s="15">
        <f t="shared" si="6"/>
        <v>3.1900000000000013</v>
      </c>
      <c r="H52" s="71">
        <f t="shared" si="7"/>
        <v>2</v>
      </c>
      <c r="I52" s="15">
        <f t="shared" si="8"/>
        <v>1.1900000000000013</v>
      </c>
      <c r="J52" s="201"/>
      <c r="K52" s="141">
        <f t="shared" si="9"/>
        <v>-7.39</v>
      </c>
      <c r="L52" s="74"/>
      <c r="M52" s="74"/>
      <c r="N52" s="74"/>
    </row>
    <row r="53" spans="1:14" ht="15.75" x14ac:dyDescent="0.25">
      <c r="A53" s="76" t="s">
        <v>53</v>
      </c>
      <c r="B53" s="77" t="s">
        <v>107</v>
      </c>
      <c r="C53" s="77"/>
      <c r="D53" s="78"/>
      <c r="E53" s="78"/>
      <c r="F53" s="71"/>
      <c r="G53" s="15"/>
      <c r="H53" s="71"/>
      <c r="I53" s="15"/>
      <c r="J53" s="201"/>
      <c r="K53" s="141">
        <f t="shared" si="9"/>
        <v>0</v>
      </c>
      <c r="L53" s="74"/>
      <c r="M53" s="74"/>
      <c r="N53" s="74"/>
    </row>
    <row r="54" spans="1:14" ht="15.75" x14ac:dyDescent="0.25">
      <c r="A54" s="76" t="s">
        <v>54</v>
      </c>
      <c r="B54" s="77">
        <v>7.34</v>
      </c>
      <c r="C54" s="77">
        <v>19.38</v>
      </c>
      <c r="D54" s="78">
        <v>8</v>
      </c>
      <c r="E54" s="78">
        <v>1</v>
      </c>
      <c r="F54" s="71">
        <f t="shared" si="5"/>
        <v>12.04</v>
      </c>
      <c r="G54" s="15">
        <f t="shared" si="6"/>
        <v>3.0399999999999991</v>
      </c>
      <c r="H54" s="71">
        <f t="shared" si="7"/>
        <v>2</v>
      </c>
      <c r="I54" s="15">
        <f t="shared" si="8"/>
        <v>1.0399999999999991</v>
      </c>
      <c r="J54" s="201"/>
      <c r="K54" s="141">
        <f t="shared" ref="K54" si="10">+J54-C54</f>
        <v>-19.38</v>
      </c>
      <c r="L54" s="74"/>
      <c r="M54" s="74"/>
      <c r="N54" s="74"/>
    </row>
    <row r="55" spans="1:14" ht="15.75" x14ac:dyDescent="0.25">
      <c r="A55" s="76" t="s">
        <v>64</v>
      </c>
      <c r="B55" s="77">
        <v>8.5399999999999991</v>
      </c>
      <c r="C55" s="77">
        <v>19.079999999999998</v>
      </c>
      <c r="D55" s="78">
        <v>8</v>
      </c>
      <c r="E55" s="78">
        <v>1</v>
      </c>
      <c r="F55" s="71">
        <f t="shared" si="5"/>
        <v>10.54</v>
      </c>
      <c r="G55" s="15">
        <f t="shared" si="6"/>
        <v>1.5399999999999991</v>
      </c>
      <c r="H55" s="71">
        <f t="shared" si="7"/>
        <v>1.5399999999999991</v>
      </c>
      <c r="I55" s="15">
        <f t="shared" si="8"/>
        <v>0</v>
      </c>
      <c r="J55" s="201"/>
      <c r="K55" s="141">
        <f t="shared" si="9"/>
        <v>-19.079999999999998</v>
      </c>
      <c r="L55" s="74"/>
      <c r="M55" s="74"/>
      <c r="N55" s="74"/>
    </row>
    <row r="56" spans="1:14" ht="15.75" x14ac:dyDescent="0.25">
      <c r="A56" s="74"/>
      <c r="H56" s="11">
        <f>SUM(H51:H55)</f>
        <v>7.5399999999999991</v>
      </c>
      <c r="I56" s="11">
        <f>SUM(I51:I55)</f>
        <v>2.9899999999999984</v>
      </c>
      <c r="J56" s="52"/>
      <c r="K56" s="74"/>
      <c r="L56" s="74"/>
      <c r="M56" s="74"/>
      <c r="N56" s="74"/>
    </row>
    <row r="57" spans="1:14" ht="15.75" x14ac:dyDescent="0.25">
      <c r="A57" s="74"/>
      <c r="G57" s="202" t="s">
        <v>105</v>
      </c>
      <c r="H57" s="2"/>
      <c r="I57" s="2"/>
      <c r="J57" s="6"/>
      <c r="K57" s="74"/>
      <c r="L57" s="74"/>
      <c r="M57" s="74"/>
      <c r="N57" s="74"/>
    </row>
    <row r="58" spans="1:14" ht="15.75" x14ac:dyDescent="0.25">
      <c r="A58" s="74"/>
      <c r="B58" s="74"/>
      <c r="C58" s="74"/>
      <c r="D58" s="74"/>
      <c r="E58" s="74"/>
      <c r="F58" s="74"/>
      <c r="G58" s="197" t="s">
        <v>58</v>
      </c>
      <c r="H58" s="89">
        <f>+H56-H57</f>
        <v>7.5399999999999991</v>
      </c>
      <c r="I58" s="77">
        <f>+I56-I57</f>
        <v>2.9899999999999984</v>
      </c>
      <c r="J58" s="74"/>
    </row>
  </sheetData>
  <mergeCells count="4">
    <mergeCell ref="A9:I9"/>
    <mergeCell ref="A11:I11"/>
    <mergeCell ref="A12:I12"/>
    <mergeCell ref="A50:F50"/>
  </mergeCells>
  <hyperlinks>
    <hyperlink ref="A7" r:id="rId1" display="mailto:tpaquita_elalto@hotmail.com"/>
  </hyperlinks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58"/>
  <sheetViews>
    <sheetView topLeftCell="A26" workbookViewId="0">
      <selection activeCell="K57" sqref="K57"/>
    </sheetView>
  </sheetViews>
  <sheetFormatPr baseColWidth="10" defaultRowHeight="15" x14ac:dyDescent="0.25"/>
  <cols>
    <col min="1" max="1" width="8.28515625" customWidth="1"/>
    <col min="3" max="3" width="11.42578125" customWidth="1"/>
  </cols>
  <sheetData>
    <row r="5" spans="1:14" x14ac:dyDescent="0.25">
      <c r="A5" s="4" t="s">
        <v>12</v>
      </c>
    </row>
    <row r="6" spans="1:14" x14ac:dyDescent="0.25">
      <c r="A6" s="4" t="s">
        <v>13</v>
      </c>
    </row>
    <row r="7" spans="1:14" x14ac:dyDescent="0.25">
      <c r="A7" s="5" t="s">
        <v>14</v>
      </c>
    </row>
    <row r="9" spans="1:14" ht="18.75" x14ac:dyDescent="0.25">
      <c r="A9" s="221" t="s">
        <v>103</v>
      </c>
      <c r="B9" s="221"/>
      <c r="C9" s="221"/>
      <c r="D9" s="221"/>
      <c r="E9" s="221"/>
      <c r="F9" s="221"/>
      <c r="G9" s="221"/>
      <c r="H9" s="221"/>
      <c r="I9" s="221"/>
    </row>
    <row r="10" spans="1:14" x14ac:dyDescent="0.25">
      <c r="A10" s="6"/>
      <c r="B10" s="6"/>
      <c r="C10" s="6"/>
      <c r="D10" s="6"/>
      <c r="E10" s="6"/>
      <c r="F10" s="6"/>
      <c r="G10" s="6"/>
      <c r="H10" s="6"/>
      <c r="I10" s="6"/>
    </row>
    <row r="11" spans="1:14" ht="18.75" x14ac:dyDescent="0.3">
      <c r="A11" s="222" t="s">
        <v>115</v>
      </c>
      <c r="B11" s="222"/>
      <c r="C11" s="222"/>
      <c r="D11" s="222"/>
      <c r="E11" s="222"/>
      <c r="F11" s="222"/>
      <c r="G11" s="222"/>
      <c r="H11" s="222"/>
      <c r="I11" s="222"/>
    </row>
    <row r="12" spans="1:14" ht="15.75" x14ac:dyDescent="0.25">
      <c r="A12" s="223" t="s">
        <v>116</v>
      </c>
      <c r="B12" s="223"/>
      <c r="C12" s="223"/>
      <c r="D12" s="223"/>
      <c r="E12" s="223"/>
      <c r="F12" s="223"/>
      <c r="G12" s="223"/>
      <c r="H12" s="223"/>
      <c r="I12" s="223"/>
    </row>
    <row r="14" spans="1:14" ht="47.25" x14ac:dyDescent="0.25">
      <c r="A14" s="72" t="s">
        <v>4</v>
      </c>
      <c r="B14" s="73" t="s">
        <v>5</v>
      </c>
      <c r="C14" s="73" t="s">
        <v>6</v>
      </c>
      <c r="D14" s="73" t="s">
        <v>7</v>
      </c>
      <c r="E14" s="73" t="s">
        <v>8</v>
      </c>
      <c r="F14" s="73" t="s">
        <v>38</v>
      </c>
      <c r="G14" s="73" t="s">
        <v>9</v>
      </c>
      <c r="H14" s="73" t="s">
        <v>10</v>
      </c>
      <c r="I14" s="73" t="s">
        <v>11</v>
      </c>
      <c r="J14" s="74"/>
      <c r="K14" s="74"/>
      <c r="L14" s="75" t="s">
        <v>57</v>
      </c>
      <c r="M14" s="74"/>
      <c r="N14" s="74"/>
    </row>
    <row r="15" spans="1:14" ht="15.75" x14ac:dyDescent="0.25">
      <c r="A15" s="76" t="s">
        <v>0</v>
      </c>
      <c r="B15" s="79"/>
      <c r="C15" s="79"/>
      <c r="D15" s="78"/>
      <c r="E15" s="78"/>
      <c r="F15" s="71"/>
      <c r="G15" s="15"/>
      <c r="H15" s="71"/>
      <c r="I15" s="15"/>
      <c r="J15" s="200"/>
      <c r="K15" s="80">
        <f>+J15-C15</f>
        <v>0</v>
      </c>
      <c r="L15" s="98"/>
      <c r="M15" s="74"/>
      <c r="N15" s="74"/>
    </row>
    <row r="16" spans="1:14" ht="15.75" x14ac:dyDescent="0.25">
      <c r="A16" s="76" t="s">
        <v>1</v>
      </c>
      <c r="B16" s="79"/>
      <c r="C16" s="79"/>
      <c r="D16" s="78"/>
      <c r="E16" s="78"/>
      <c r="F16" s="71"/>
      <c r="G16" s="15"/>
      <c r="H16" s="71"/>
      <c r="I16" s="15"/>
      <c r="J16" s="200"/>
      <c r="K16" s="80">
        <f>+J16-C16</f>
        <v>0</v>
      </c>
      <c r="L16" s="98"/>
      <c r="M16" s="74"/>
      <c r="N16" s="74"/>
    </row>
    <row r="17" spans="1:14" ht="15.75" x14ac:dyDescent="0.25">
      <c r="A17" s="76" t="s">
        <v>2</v>
      </c>
      <c r="B17" s="79"/>
      <c r="C17" s="79"/>
      <c r="D17" s="78"/>
      <c r="E17" s="78"/>
      <c r="F17" s="71"/>
      <c r="G17" s="15"/>
      <c r="H17" s="71"/>
      <c r="I17" s="15"/>
      <c r="J17" s="200"/>
      <c r="K17" s="80">
        <f>+J17-C17</f>
        <v>0</v>
      </c>
      <c r="L17" s="98"/>
      <c r="M17" s="74"/>
      <c r="N17" s="74"/>
    </row>
    <row r="18" spans="1:14" ht="15.75" x14ac:dyDescent="0.25">
      <c r="A18" s="76" t="s">
        <v>3</v>
      </c>
      <c r="B18" s="79"/>
      <c r="C18" s="79"/>
      <c r="D18" s="78"/>
      <c r="E18" s="78"/>
      <c r="F18" s="71"/>
      <c r="G18" s="15"/>
      <c r="H18" s="71"/>
      <c r="I18" s="15"/>
      <c r="J18" s="200"/>
      <c r="K18" s="80">
        <f>+J18-C18</f>
        <v>0</v>
      </c>
      <c r="L18" s="98"/>
      <c r="M18" s="74"/>
      <c r="N18" s="74"/>
    </row>
    <row r="19" spans="1:14" ht="15.75" x14ac:dyDescent="0.25">
      <c r="A19" s="76" t="s">
        <v>15</v>
      </c>
      <c r="B19" s="79"/>
      <c r="C19" s="79"/>
      <c r="D19" s="78"/>
      <c r="E19" s="78"/>
      <c r="F19" s="71"/>
      <c r="G19" s="71"/>
      <c r="H19" s="71"/>
      <c r="I19" s="15"/>
      <c r="J19" s="200"/>
      <c r="K19" s="80">
        <f t="shared" ref="K19:K40" si="0">+J19-C19</f>
        <v>0</v>
      </c>
      <c r="L19" s="98"/>
      <c r="M19" s="74"/>
      <c r="N19" s="74"/>
    </row>
    <row r="20" spans="1:14" ht="15.75" x14ac:dyDescent="0.25">
      <c r="A20" s="76" t="s">
        <v>16</v>
      </c>
      <c r="B20" s="79"/>
      <c r="C20" s="79"/>
      <c r="D20" s="78"/>
      <c r="E20" s="78"/>
      <c r="F20" s="71"/>
      <c r="G20" s="71"/>
      <c r="H20" s="71"/>
      <c r="I20" s="15"/>
      <c r="J20" s="200"/>
      <c r="K20" s="80">
        <f t="shared" si="0"/>
        <v>0</v>
      </c>
      <c r="L20" s="98"/>
      <c r="M20" s="74"/>
      <c r="N20" s="74"/>
    </row>
    <row r="21" spans="1:14" ht="15.75" x14ac:dyDescent="0.25">
      <c r="A21" s="76" t="s">
        <v>17</v>
      </c>
      <c r="B21" s="79"/>
      <c r="C21" s="79"/>
      <c r="D21" s="78"/>
      <c r="E21" s="78"/>
      <c r="F21" s="71"/>
      <c r="G21" s="71"/>
      <c r="H21" s="71"/>
      <c r="I21" s="15"/>
      <c r="J21" s="200"/>
      <c r="K21" s="80">
        <f t="shared" si="0"/>
        <v>0</v>
      </c>
      <c r="L21" s="98"/>
      <c r="M21" s="74"/>
      <c r="N21" s="74"/>
    </row>
    <row r="22" spans="1:14" ht="15.75" x14ac:dyDescent="0.25">
      <c r="A22" s="76" t="s">
        <v>18</v>
      </c>
      <c r="B22" s="79"/>
      <c r="C22" s="79"/>
      <c r="D22" s="78"/>
      <c r="E22" s="78"/>
      <c r="F22" s="71"/>
      <c r="G22" s="71"/>
      <c r="H22" s="71"/>
      <c r="I22" s="15"/>
      <c r="J22" s="200"/>
      <c r="K22" s="80">
        <f t="shared" si="0"/>
        <v>0</v>
      </c>
      <c r="L22" s="98"/>
      <c r="M22" s="74"/>
      <c r="N22" s="74"/>
    </row>
    <row r="23" spans="1:14" ht="15.75" x14ac:dyDescent="0.25">
      <c r="A23" s="76" t="s">
        <v>19</v>
      </c>
      <c r="B23" s="79"/>
      <c r="C23" s="79"/>
      <c r="D23" s="78"/>
      <c r="E23" s="78"/>
      <c r="F23" s="71"/>
      <c r="G23" s="15"/>
      <c r="H23" s="71"/>
      <c r="I23" s="15"/>
      <c r="J23" s="200"/>
      <c r="K23" s="80">
        <f t="shared" si="0"/>
        <v>0</v>
      </c>
      <c r="L23" s="98"/>
      <c r="M23" s="74"/>
      <c r="N23" s="74"/>
    </row>
    <row r="24" spans="1:14" ht="15.75" x14ac:dyDescent="0.25">
      <c r="A24" s="76" t="s">
        <v>20</v>
      </c>
      <c r="B24" s="79"/>
      <c r="C24" s="79"/>
      <c r="D24" s="78"/>
      <c r="E24" s="78"/>
      <c r="F24" s="71"/>
      <c r="G24" s="15"/>
      <c r="H24" s="71"/>
      <c r="I24" s="15"/>
      <c r="J24" s="200"/>
      <c r="K24" s="80">
        <f t="shared" si="0"/>
        <v>0</v>
      </c>
      <c r="L24" s="98"/>
      <c r="M24" s="74"/>
      <c r="N24" s="74"/>
    </row>
    <row r="25" spans="1:14" ht="15.75" x14ac:dyDescent="0.25">
      <c r="A25" s="76" t="s">
        <v>21</v>
      </c>
      <c r="B25" s="79"/>
      <c r="C25" s="79"/>
      <c r="D25" s="78"/>
      <c r="E25" s="78"/>
      <c r="F25" s="71"/>
      <c r="G25" s="15"/>
      <c r="H25" s="71"/>
      <c r="I25" s="15"/>
      <c r="J25" s="200"/>
      <c r="K25" s="80">
        <f t="shared" si="0"/>
        <v>0</v>
      </c>
      <c r="L25" s="98"/>
      <c r="M25" s="74"/>
      <c r="N25" s="74"/>
    </row>
    <row r="26" spans="1:14" ht="15.75" x14ac:dyDescent="0.25">
      <c r="A26" s="76" t="s">
        <v>22</v>
      </c>
      <c r="B26" s="79"/>
      <c r="C26" s="79"/>
      <c r="D26" s="78"/>
      <c r="E26" s="78"/>
      <c r="F26" s="71"/>
      <c r="G26" s="71"/>
      <c r="H26" s="71"/>
      <c r="I26" s="15"/>
      <c r="J26" s="200"/>
      <c r="K26" s="80">
        <f>+J26-C26</f>
        <v>0</v>
      </c>
      <c r="L26" s="98"/>
      <c r="M26" s="74"/>
      <c r="N26" s="74"/>
    </row>
    <row r="27" spans="1:14" ht="15.75" x14ac:dyDescent="0.25">
      <c r="A27" s="76" t="s">
        <v>23</v>
      </c>
      <c r="B27" s="79"/>
      <c r="C27" s="79"/>
      <c r="D27" s="78"/>
      <c r="E27" s="78"/>
      <c r="F27" s="71"/>
      <c r="G27" s="71"/>
      <c r="H27" s="71"/>
      <c r="I27" s="15"/>
      <c r="J27" s="200"/>
      <c r="K27" s="80">
        <f t="shared" si="0"/>
        <v>0</v>
      </c>
      <c r="L27" s="98"/>
      <c r="M27" s="74"/>
      <c r="N27" s="74"/>
    </row>
    <row r="28" spans="1:14" ht="15.75" x14ac:dyDescent="0.25">
      <c r="A28" s="76" t="s">
        <v>24</v>
      </c>
      <c r="B28" s="79"/>
      <c r="C28" s="79"/>
      <c r="D28" s="78"/>
      <c r="E28" s="78"/>
      <c r="F28" s="71"/>
      <c r="G28" s="71"/>
      <c r="H28" s="71"/>
      <c r="I28" s="15"/>
      <c r="J28" s="200"/>
      <c r="K28" s="80">
        <f t="shared" si="0"/>
        <v>0</v>
      </c>
      <c r="L28" s="98"/>
      <c r="M28" s="74"/>
      <c r="N28" s="74"/>
    </row>
    <row r="29" spans="1:14" ht="15.75" x14ac:dyDescent="0.25">
      <c r="A29" s="76" t="s">
        <v>25</v>
      </c>
      <c r="B29" s="79"/>
      <c r="C29" s="79"/>
      <c r="D29" s="78"/>
      <c r="E29" s="78"/>
      <c r="F29" s="71"/>
      <c r="G29" s="71"/>
      <c r="H29" s="71"/>
      <c r="I29" s="15"/>
      <c r="J29" s="200"/>
      <c r="K29" s="80">
        <f t="shared" si="0"/>
        <v>0</v>
      </c>
      <c r="L29" s="98"/>
      <c r="M29" s="74"/>
      <c r="N29" s="74"/>
    </row>
    <row r="30" spans="1:14" ht="15.75" x14ac:dyDescent="0.25">
      <c r="A30" s="76" t="s">
        <v>26</v>
      </c>
      <c r="B30" s="79"/>
      <c r="C30" s="79"/>
      <c r="D30" s="78"/>
      <c r="E30" s="78"/>
      <c r="F30" s="71"/>
      <c r="G30" s="71"/>
      <c r="H30" s="71"/>
      <c r="I30" s="15"/>
      <c r="J30" s="200"/>
      <c r="K30" s="80">
        <f t="shared" si="0"/>
        <v>0</v>
      </c>
      <c r="L30" s="98"/>
      <c r="M30" s="74"/>
      <c r="N30" s="74"/>
    </row>
    <row r="31" spans="1:14" ht="15.75" x14ac:dyDescent="0.25">
      <c r="A31" s="76" t="s">
        <v>27</v>
      </c>
      <c r="B31" s="79"/>
      <c r="C31" s="79"/>
      <c r="D31" s="78"/>
      <c r="E31" s="78"/>
      <c r="F31" s="71"/>
      <c r="G31" s="71"/>
      <c r="H31" s="71"/>
      <c r="I31" s="15"/>
      <c r="J31" s="200"/>
      <c r="K31" s="80">
        <f t="shared" si="0"/>
        <v>0</v>
      </c>
      <c r="L31" s="98"/>
      <c r="M31" s="74"/>
      <c r="N31" s="74"/>
    </row>
    <row r="32" spans="1:14" ht="15.75" x14ac:dyDescent="0.25">
      <c r="A32" s="76" t="s">
        <v>28</v>
      </c>
      <c r="B32" s="79"/>
      <c r="C32" s="79"/>
      <c r="D32" s="78"/>
      <c r="E32" s="78"/>
      <c r="F32" s="71"/>
      <c r="G32" s="15"/>
      <c r="H32" s="71"/>
      <c r="I32" s="15"/>
      <c r="J32" s="200"/>
      <c r="K32" s="80">
        <f t="shared" si="0"/>
        <v>0</v>
      </c>
      <c r="L32" s="98"/>
      <c r="M32" s="74"/>
      <c r="N32" s="74"/>
    </row>
    <row r="33" spans="1:14" ht="15.75" x14ac:dyDescent="0.25">
      <c r="A33" s="76" t="s">
        <v>29</v>
      </c>
      <c r="B33" s="79"/>
      <c r="C33" s="79"/>
      <c r="D33" s="78"/>
      <c r="E33" s="78"/>
      <c r="F33" s="71"/>
      <c r="G33" s="15"/>
      <c r="H33" s="71"/>
      <c r="I33" s="15"/>
      <c r="J33" s="200"/>
      <c r="K33" s="80">
        <f t="shared" si="0"/>
        <v>0</v>
      </c>
      <c r="L33" s="98"/>
      <c r="M33" s="74"/>
      <c r="N33" s="74"/>
    </row>
    <row r="34" spans="1:14" ht="15.75" x14ac:dyDescent="0.25">
      <c r="A34" s="76" t="s">
        <v>30</v>
      </c>
      <c r="B34" s="79"/>
      <c r="C34" s="79"/>
      <c r="D34" s="78"/>
      <c r="E34" s="78"/>
      <c r="F34" s="71"/>
      <c r="G34" s="15"/>
      <c r="H34" s="71"/>
      <c r="I34" s="15"/>
      <c r="J34" s="200"/>
      <c r="K34" s="80">
        <f t="shared" si="0"/>
        <v>0</v>
      </c>
      <c r="L34" s="98"/>
      <c r="M34" s="74"/>
      <c r="N34" s="74"/>
    </row>
    <row r="35" spans="1:14" ht="15.75" x14ac:dyDescent="0.25">
      <c r="A35" s="76" t="s">
        <v>31</v>
      </c>
      <c r="B35" s="79"/>
      <c r="C35" s="79"/>
      <c r="D35" s="78"/>
      <c r="E35" s="78"/>
      <c r="F35" s="71"/>
      <c r="G35" s="71"/>
      <c r="H35" s="71"/>
      <c r="I35" s="15"/>
      <c r="J35" s="200"/>
      <c r="K35" s="80">
        <f t="shared" si="0"/>
        <v>0</v>
      </c>
      <c r="L35" s="98"/>
      <c r="M35" s="74"/>
      <c r="N35" s="74"/>
    </row>
    <row r="36" spans="1:14" ht="15.75" x14ac:dyDescent="0.25">
      <c r="A36" s="76" t="s">
        <v>32</v>
      </c>
      <c r="B36" s="77">
        <v>8.2899999999999991</v>
      </c>
      <c r="C36" s="77">
        <v>18.489999999999998</v>
      </c>
      <c r="D36" s="78">
        <v>8</v>
      </c>
      <c r="E36" s="78">
        <v>1</v>
      </c>
      <c r="F36" s="71">
        <f t="shared" ref="F15:F45" si="1">IF(B36&gt;12,(24-B36)+C36,+C36-B36)</f>
        <v>10.199999999999999</v>
      </c>
      <c r="G36" s="15">
        <f t="shared" ref="G15:G45" si="2">+F36-D36-E36</f>
        <v>1.1999999999999993</v>
      </c>
      <c r="H36" s="71">
        <f t="shared" ref="H17:H45" si="3">IF(G36&lt;=2,G36,2)</f>
        <v>1.1999999999999993</v>
      </c>
      <c r="I36" s="15">
        <f t="shared" ref="I15:I45" si="4">G36-H36</f>
        <v>0</v>
      </c>
      <c r="J36" s="201"/>
      <c r="K36" s="80">
        <f t="shared" si="0"/>
        <v>-18.489999999999998</v>
      </c>
      <c r="L36" s="98"/>
      <c r="M36" s="74"/>
      <c r="N36" s="74"/>
    </row>
    <row r="37" spans="1:14" ht="15.75" x14ac:dyDescent="0.25">
      <c r="A37" s="76" t="s">
        <v>33</v>
      </c>
      <c r="B37" s="77">
        <v>7.49</v>
      </c>
      <c r="C37" s="77">
        <v>20.12</v>
      </c>
      <c r="D37" s="78">
        <v>8</v>
      </c>
      <c r="E37" s="78">
        <v>1</v>
      </c>
      <c r="F37" s="71">
        <f t="shared" si="1"/>
        <v>12.63</v>
      </c>
      <c r="G37" s="15">
        <f t="shared" si="2"/>
        <v>3.6300000000000008</v>
      </c>
      <c r="H37" s="71">
        <f t="shared" si="3"/>
        <v>2</v>
      </c>
      <c r="I37" s="15">
        <f t="shared" si="4"/>
        <v>1.6300000000000008</v>
      </c>
      <c r="J37" s="201"/>
      <c r="K37" s="80">
        <f t="shared" si="0"/>
        <v>-20.12</v>
      </c>
      <c r="L37" s="98"/>
      <c r="M37" s="74"/>
      <c r="N37" s="74"/>
    </row>
    <row r="38" spans="1:14" ht="15.75" x14ac:dyDescent="0.25">
      <c r="A38" s="76" t="s">
        <v>34</v>
      </c>
      <c r="B38" s="77">
        <v>8.19</v>
      </c>
      <c r="C38" s="77">
        <v>20.16</v>
      </c>
      <c r="D38" s="78">
        <v>8</v>
      </c>
      <c r="E38" s="78">
        <v>1</v>
      </c>
      <c r="F38" s="71">
        <f t="shared" ref="F38" si="5">IF(B38&gt;12,(24-B38)+C38,+C38-B38)</f>
        <v>11.97</v>
      </c>
      <c r="G38" s="15">
        <f t="shared" ref="G38" si="6">+F38-D38-E38</f>
        <v>2.9700000000000006</v>
      </c>
      <c r="H38" s="71">
        <f t="shared" ref="H38" si="7">IF(G38&lt;=2,G38,2)</f>
        <v>2</v>
      </c>
      <c r="I38" s="15">
        <f t="shared" ref="I38" si="8">G38-H38</f>
        <v>0.97000000000000064</v>
      </c>
      <c r="J38" s="201"/>
      <c r="K38" s="80">
        <f t="shared" si="0"/>
        <v>-20.16</v>
      </c>
      <c r="L38" s="98"/>
      <c r="M38" s="74"/>
      <c r="N38" s="74"/>
    </row>
    <row r="39" spans="1:14" ht="15.75" x14ac:dyDescent="0.25">
      <c r="A39" s="76" t="s">
        <v>35</v>
      </c>
      <c r="B39" s="77">
        <v>19</v>
      </c>
      <c r="C39" s="77">
        <v>7.52</v>
      </c>
      <c r="D39" s="78">
        <v>8</v>
      </c>
      <c r="E39" s="78">
        <v>1</v>
      </c>
      <c r="F39" s="71">
        <f t="shared" si="1"/>
        <v>12.52</v>
      </c>
      <c r="G39" s="15">
        <f t="shared" si="2"/>
        <v>3.5199999999999996</v>
      </c>
      <c r="H39" s="71">
        <f t="shared" si="3"/>
        <v>2</v>
      </c>
      <c r="I39" s="15">
        <f t="shared" si="4"/>
        <v>1.5199999999999996</v>
      </c>
      <c r="J39" s="201"/>
      <c r="K39" s="80">
        <f t="shared" si="0"/>
        <v>-7.52</v>
      </c>
      <c r="L39" s="98"/>
      <c r="M39" s="74"/>
      <c r="N39" s="74"/>
    </row>
    <row r="40" spans="1:14" ht="15.75" x14ac:dyDescent="0.25">
      <c r="A40" s="76" t="s">
        <v>36</v>
      </c>
      <c r="B40" s="77"/>
      <c r="C40" s="77"/>
      <c r="D40" s="78">
        <v>8</v>
      </c>
      <c r="E40" s="78">
        <v>1</v>
      </c>
      <c r="F40" s="71">
        <f t="shared" si="1"/>
        <v>0</v>
      </c>
      <c r="G40" s="15">
        <f t="shared" si="2"/>
        <v>-9</v>
      </c>
      <c r="H40" s="71">
        <f t="shared" si="3"/>
        <v>-9</v>
      </c>
      <c r="I40" s="15">
        <f t="shared" si="4"/>
        <v>0</v>
      </c>
      <c r="J40" s="201"/>
      <c r="K40" s="80">
        <f t="shared" si="0"/>
        <v>0</v>
      </c>
      <c r="L40" s="98"/>
      <c r="M40" s="74"/>
      <c r="N40" s="74"/>
    </row>
    <row r="41" spans="1:14" ht="15.75" x14ac:dyDescent="0.25">
      <c r="A41" s="82" t="s">
        <v>37</v>
      </c>
      <c r="B41" s="77"/>
      <c r="C41" s="77"/>
      <c r="D41" s="78">
        <v>8</v>
      </c>
      <c r="E41" s="78">
        <v>1</v>
      </c>
      <c r="F41" s="71">
        <f t="shared" si="1"/>
        <v>0</v>
      </c>
      <c r="G41" s="15">
        <f t="shared" si="2"/>
        <v>-9</v>
      </c>
      <c r="H41" s="71">
        <f t="shared" si="3"/>
        <v>-9</v>
      </c>
      <c r="I41" s="15">
        <f t="shared" si="4"/>
        <v>0</v>
      </c>
      <c r="J41" s="201"/>
      <c r="K41" s="141">
        <v>0</v>
      </c>
      <c r="L41" s="101"/>
      <c r="M41" s="102"/>
      <c r="N41" s="102"/>
    </row>
    <row r="42" spans="1:14" ht="15.75" x14ac:dyDescent="0.25">
      <c r="A42" s="76" t="s">
        <v>74</v>
      </c>
      <c r="B42" s="77"/>
      <c r="C42" s="77"/>
      <c r="D42" s="78">
        <v>8</v>
      </c>
      <c r="E42" s="78">
        <v>1</v>
      </c>
      <c r="F42" s="71">
        <f t="shared" si="1"/>
        <v>0</v>
      </c>
      <c r="G42" s="15">
        <f t="shared" si="2"/>
        <v>-9</v>
      </c>
      <c r="H42" s="71">
        <f t="shared" si="3"/>
        <v>-9</v>
      </c>
      <c r="I42" s="15">
        <f t="shared" si="4"/>
        <v>0</v>
      </c>
      <c r="J42" s="201"/>
      <c r="K42" s="80">
        <v>0</v>
      </c>
      <c r="L42" s="98"/>
      <c r="M42" s="74"/>
      <c r="N42" s="74"/>
    </row>
    <row r="43" spans="1:14" ht="15.75" x14ac:dyDescent="0.25">
      <c r="A43" s="76" t="s">
        <v>53</v>
      </c>
      <c r="B43" s="77"/>
      <c r="C43" s="77"/>
      <c r="D43" s="78">
        <v>8</v>
      </c>
      <c r="E43" s="78">
        <v>1</v>
      </c>
      <c r="F43" s="71">
        <f t="shared" si="1"/>
        <v>0</v>
      </c>
      <c r="G43" s="15">
        <f t="shared" si="2"/>
        <v>-9</v>
      </c>
      <c r="H43" s="71">
        <f t="shared" si="3"/>
        <v>-9</v>
      </c>
      <c r="I43" s="15">
        <f t="shared" si="4"/>
        <v>0</v>
      </c>
      <c r="J43" s="201"/>
      <c r="K43" s="80">
        <v>0</v>
      </c>
      <c r="L43" s="98"/>
      <c r="M43" s="74"/>
      <c r="N43" s="74"/>
    </row>
    <row r="44" spans="1:14" ht="15.75" x14ac:dyDescent="0.25">
      <c r="A44" s="76" t="s">
        <v>54</v>
      </c>
      <c r="B44" s="77"/>
      <c r="C44" s="77"/>
      <c r="D44" s="78">
        <v>8</v>
      </c>
      <c r="E44" s="78">
        <v>1</v>
      </c>
      <c r="F44" s="71">
        <f t="shared" si="1"/>
        <v>0</v>
      </c>
      <c r="G44" s="15">
        <f t="shared" si="2"/>
        <v>-9</v>
      </c>
      <c r="H44" s="71">
        <f t="shared" si="3"/>
        <v>-9</v>
      </c>
      <c r="I44" s="15">
        <f t="shared" si="4"/>
        <v>0</v>
      </c>
      <c r="J44" s="201"/>
      <c r="K44" s="80">
        <v>0</v>
      </c>
      <c r="L44" s="98"/>
      <c r="M44" s="74"/>
      <c r="N44" s="74"/>
    </row>
    <row r="45" spans="1:14" ht="15.75" x14ac:dyDescent="0.25">
      <c r="A45" s="76" t="s">
        <v>64</v>
      </c>
      <c r="B45" s="77"/>
      <c r="C45" s="77"/>
      <c r="D45" s="78">
        <v>8</v>
      </c>
      <c r="E45" s="78">
        <v>1</v>
      </c>
      <c r="F45" s="71">
        <f t="shared" si="1"/>
        <v>0</v>
      </c>
      <c r="G45" s="15">
        <f t="shared" si="2"/>
        <v>-9</v>
      </c>
      <c r="H45" s="71">
        <f t="shared" si="3"/>
        <v>-9</v>
      </c>
      <c r="I45" s="15">
        <f t="shared" si="4"/>
        <v>0</v>
      </c>
      <c r="J45" s="201"/>
      <c r="K45" s="80">
        <v>0</v>
      </c>
      <c r="L45" s="98"/>
      <c r="M45" s="74"/>
      <c r="N45" s="74"/>
    </row>
    <row r="46" spans="1:14" ht="18.75" x14ac:dyDescent="0.3">
      <c r="A46" s="83" t="s">
        <v>59</v>
      </c>
      <c r="B46" s="84"/>
      <c r="C46" s="84"/>
      <c r="D46" s="84"/>
      <c r="E46" s="85">
        <f>SUM(E15:E45)</f>
        <v>10</v>
      </c>
      <c r="F46" s="86"/>
      <c r="G46" s="86"/>
      <c r="H46" s="138">
        <f>SUM(H15:H45)+H58</f>
        <v>-46.8</v>
      </c>
      <c r="I46" s="138">
        <f>SUM(I15:I45)+I58</f>
        <v>4.120000000000001</v>
      </c>
      <c r="J46" s="74"/>
      <c r="K46" s="103">
        <f>SUM(K15:K40)</f>
        <v>-66.289999999999992</v>
      </c>
      <c r="L46" s="98"/>
      <c r="M46" s="74"/>
      <c r="N46" s="74"/>
    </row>
    <row r="47" spans="1:14" ht="15.75" x14ac:dyDescent="0.25">
      <c r="A47" s="84"/>
      <c r="B47" s="84"/>
      <c r="C47" s="84"/>
      <c r="D47" s="84"/>
      <c r="E47" s="84"/>
      <c r="F47" s="86"/>
      <c r="G47" s="74"/>
      <c r="H47" s="125"/>
      <c r="I47" s="126"/>
      <c r="J47" s="74"/>
      <c r="K47" s="84"/>
      <c r="L47" s="158"/>
      <c r="M47" s="74"/>
      <c r="N47" s="74"/>
    </row>
    <row r="48" spans="1:14" ht="15.75" x14ac:dyDescent="0.25">
      <c r="A48" s="74"/>
      <c r="B48" s="74"/>
      <c r="C48" s="74"/>
      <c r="D48" s="74"/>
      <c r="E48" s="104"/>
      <c r="F48" s="84"/>
      <c r="G48" s="84"/>
      <c r="H48" s="89">
        <v>53.29</v>
      </c>
      <c r="I48" s="105">
        <v>26.33</v>
      </c>
      <c r="J48" s="74"/>
      <c r="K48" s="74"/>
      <c r="L48" s="84">
        <f>SUM(L15:L47)+L55</f>
        <v>0</v>
      </c>
      <c r="M48" s="84">
        <v>55</v>
      </c>
      <c r="N48" s="90">
        <f>+L48*M48</f>
        <v>0</v>
      </c>
    </row>
    <row r="49" spans="1:14" ht="15.75" x14ac:dyDescent="0.25">
      <c r="A49" s="74"/>
      <c r="B49" s="94"/>
      <c r="C49" s="94"/>
      <c r="D49" s="100"/>
      <c r="E49" s="100"/>
      <c r="F49" s="93"/>
      <c r="G49" s="93"/>
      <c r="H49" s="93"/>
      <c r="I49" s="93" t="s">
        <v>65</v>
      </c>
      <c r="J49" s="94"/>
      <c r="K49" s="92"/>
      <c r="L49" s="90">
        <f>+K49/8</f>
        <v>0</v>
      </c>
      <c r="M49" s="84"/>
      <c r="N49" s="90">
        <f>+L49*M49</f>
        <v>0</v>
      </c>
    </row>
    <row r="50" spans="1:14" ht="15.75" x14ac:dyDescent="0.25">
      <c r="A50" s="236" t="s">
        <v>105</v>
      </c>
      <c r="B50" s="236"/>
      <c r="C50" s="236"/>
      <c r="D50" s="236"/>
      <c r="E50" s="236"/>
      <c r="F50" s="236"/>
      <c r="G50" s="93"/>
      <c r="H50" s="93"/>
      <c r="I50" s="93"/>
      <c r="J50" s="94"/>
      <c r="K50" s="86">
        <v>0</v>
      </c>
      <c r="L50" s="90">
        <f>+K50/8</f>
        <v>0</v>
      </c>
      <c r="M50" s="84"/>
      <c r="N50" s="95">
        <f>SUM(N48:N49)</f>
        <v>0</v>
      </c>
    </row>
    <row r="51" spans="1:14" ht="15.75" x14ac:dyDescent="0.25">
      <c r="A51" s="76" t="s">
        <v>37</v>
      </c>
      <c r="B51" s="77"/>
      <c r="C51" s="77"/>
      <c r="D51" s="78"/>
      <c r="E51" s="78"/>
      <c r="F51" s="71"/>
      <c r="G51" s="15"/>
      <c r="H51" s="71"/>
      <c r="I51" s="15"/>
      <c r="J51" s="201"/>
      <c r="K51" s="141">
        <f t="shared" ref="K51:K55" si="9">+J51-C51</f>
        <v>0</v>
      </c>
      <c r="L51" s="74"/>
      <c r="M51" s="74"/>
      <c r="N51" s="74"/>
    </row>
    <row r="52" spans="1:14" ht="15.75" x14ac:dyDescent="0.25">
      <c r="A52" s="76" t="s">
        <v>74</v>
      </c>
      <c r="B52" s="77"/>
      <c r="C52" s="77"/>
      <c r="D52" s="78"/>
      <c r="E52" s="78"/>
      <c r="F52" s="71"/>
      <c r="G52" s="15"/>
      <c r="H52" s="71"/>
      <c r="I52" s="15"/>
      <c r="J52" s="201"/>
      <c r="K52" s="141">
        <f t="shared" si="9"/>
        <v>0</v>
      </c>
      <c r="L52" s="74"/>
      <c r="M52" s="74"/>
      <c r="N52" s="74"/>
    </row>
    <row r="53" spans="1:14" ht="15.75" x14ac:dyDescent="0.25">
      <c r="A53" s="76" t="s">
        <v>53</v>
      </c>
      <c r="B53" s="77"/>
      <c r="C53" s="77"/>
      <c r="D53" s="78"/>
      <c r="E53" s="78"/>
      <c r="F53" s="71"/>
      <c r="G53" s="15"/>
      <c r="H53" s="71"/>
      <c r="I53" s="15"/>
      <c r="J53" s="201"/>
      <c r="K53" s="141">
        <f t="shared" si="9"/>
        <v>0</v>
      </c>
      <c r="L53" s="74"/>
      <c r="M53" s="74"/>
      <c r="N53" s="74"/>
    </row>
    <row r="54" spans="1:14" ht="15.75" x14ac:dyDescent="0.25">
      <c r="A54" s="76" t="s">
        <v>54</v>
      </c>
      <c r="B54" s="77"/>
      <c r="C54" s="77"/>
      <c r="D54" s="78"/>
      <c r="E54" s="78"/>
      <c r="F54" s="71"/>
      <c r="G54" s="15"/>
      <c r="H54" s="71"/>
      <c r="I54" s="15"/>
      <c r="J54" s="201"/>
      <c r="K54" s="141">
        <f t="shared" si="9"/>
        <v>0</v>
      </c>
      <c r="L54" s="74"/>
      <c r="M54" s="74"/>
      <c r="N54" s="74"/>
    </row>
    <row r="55" spans="1:14" ht="15.75" x14ac:dyDescent="0.25">
      <c r="A55" s="76" t="s">
        <v>64</v>
      </c>
      <c r="B55" s="77"/>
      <c r="C55" s="77"/>
      <c r="D55" s="78"/>
      <c r="E55" s="78"/>
      <c r="F55" s="71"/>
      <c r="G55" s="15"/>
      <c r="H55" s="71"/>
      <c r="I55" s="15"/>
      <c r="J55" s="201"/>
      <c r="K55" s="141">
        <f t="shared" si="9"/>
        <v>0</v>
      </c>
      <c r="L55" s="74"/>
      <c r="M55" s="74"/>
      <c r="N55" s="74"/>
    </row>
    <row r="56" spans="1:14" ht="15.75" x14ac:dyDescent="0.25">
      <c r="A56" s="74"/>
      <c r="H56" s="11">
        <f>SUM(H51:H55)</f>
        <v>0</v>
      </c>
      <c r="I56" s="11">
        <f>SUM(I51:I55)</f>
        <v>0</v>
      </c>
      <c r="J56" s="52"/>
      <c r="K56" s="74"/>
      <c r="L56" s="74"/>
      <c r="M56" s="74"/>
      <c r="N56" s="74"/>
    </row>
    <row r="57" spans="1:14" ht="15.75" x14ac:dyDescent="0.25">
      <c r="A57" s="74"/>
      <c r="G57" s="220" t="s">
        <v>105</v>
      </c>
      <c r="H57" s="2"/>
      <c r="I57" s="2"/>
      <c r="J57" s="6"/>
      <c r="K57" s="74"/>
      <c r="L57" s="74"/>
      <c r="M57" s="74"/>
      <c r="N57" s="74"/>
    </row>
    <row r="58" spans="1:14" ht="15.75" x14ac:dyDescent="0.25">
      <c r="A58" s="74"/>
      <c r="B58" s="74"/>
      <c r="C58" s="74"/>
      <c r="D58" s="74"/>
      <c r="E58" s="74"/>
      <c r="F58" s="74"/>
      <c r="G58" s="219" t="s">
        <v>58</v>
      </c>
      <c r="H58" s="89">
        <f>+H56-H57</f>
        <v>0</v>
      </c>
      <c r="I58" s="77">
        <f>+I56-I57</f>
        <v>0</v>
      </c>
      <c r="J58" s="74"/>
    </row>
  </sheetData>
  <mergeCells count="4">
    <mergeCell ref="A9:I9"/>
    <mergeCell ref="A11:I11"/>
    <mergeCell ref="A12:I12"/>
    <mergeCell ref="A50:F50"/>
  </mergeCells>
  <hyperlinks>
    <hyperlink ref="A7" r:id="rId1" display="mailto:tpaquita_elalto@hotmail.com"/>
  </hyperlinks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A5:W67"/>
  <sheetViews>
    <sheetView topLeftCell="A27" zoomScaleNormal="100" workbookViewId="0">
      <selection activeCell="C54" sqref="C54"/>
    </sheetView>
  </sheetViews>
  <sheetFormatPr baseColWidth="10" defaultRowHeight="15" x14ac:dyDescent="0.25"/>
  <cols>
    <col min="1" max="1" width="8.28515625" customWidth="1"/>
    <col min="2" max="3" width="10.5703125" customWidth="1"/>
    <col min="5" max="5" width="12.28515625" customWidth="1"/>
    <col min="6" max="6" width="10" customWidth="1"/>
    <col min="7" max="7" width="11.85546875" customWidth="1"/>
    <col min="8" max="9" width="10" customWidth="1"/>
    <col min="12" max="12" width="14" customWidth="1"/>
  </cols>
  <sheetData>
    <row r="5" spans="1:12" x14ac:dyDescent="0.25">
      <c r="A5" s="4" t="s">
        <v>12</v>
      </c>
    </row>
    <row r="6" spans="1:12" x14ac:dyDescent="0.25">
      <c r="A6" s="4" t="s">
        <v>13</v>
      </c>
    </row>
    <row r="7" spans="1:12" x14ac:dyDescent="0.25">
      <c r="A7" s="5" t="s">
        <v>14</v>
      </c>
    </row>
    <row r="9" spans="1:12" ht="18.75" x14ac:dyDescent="0.25">
      <c r="A9" s="221" t="s">
        <v>104</v>
      </c>
      <c r="B9" s="221"/>
      <c r="C9" s="221"/>
      <c r="D9" s="221"/>
      <c r="E9" s="221"/>
      <c r="F9" s="221"/>
      <c r="G9" s="221"/>
      <c r="H9" s="221"/>
      <c r="I9" s="221"/>
    </row>
    <row r="10" spans="1:12" x14ac:dyDescent="0.25">
      <c r="A10" s="6"/>
      <c r="B10" s="6"/>
      <c r="C10" s="6"/>
      <c r="D10" s="6"/>
      <c r="E10" s="6"/>
      <c r="F10" s="6"/>
      <c r="G10" s="6"/>
      <c r="H10" s="6"/>
      <c r="I10" s="6"/>
    </row>
    <row r="11" spans="1:12" ht="18.75" x14ac:dyDescent="0.3">
      <c r="A11" s="222" t="s">
        <v>63</v>
      </c>
      <c r="B11" s="222"/>
      <c r="C11" s="222"/>
      <c r="D11" s="222"/>
      <c r="E11" s="222"/>
      <c r="F11" s="222"/>
      <c r="G11" s="222"/>
      <c r="H11" s="222"/>
      <c r="I11" s="222"/>
    </row>
    <row r="12" spans="1:12" ht="15.75" x14ac:dyDescent="0.25">
      <c r="A12" s="223" t="s">
        <v>96</v>
      </c>
      <c r="B12" s="223"/>
      <c r="C12" s="223"/>
      <c r="D12" s="223"/>
      <c r="E12" s="223"/>
      <c r="F12" s="223"/>
      <c r="G12" s="223"/>
      <c r="H12" s="223"/>
      <c r="I12" s="223"/>
    </row>
    <row r="14" spans="1:12" s="74" customFormat="1" ht="45.75" customHeight="1" x14ac:dyDescent="0.25">
      <c r="A14" s="72" t="s">
        <v>4</v>
      </c>
      <c r="B14" s="73" t="s">
        <v>5</v>
      </c>
      <c r="C14" s="73" t="s">
        <v>6</v>
      </c>
      <c r="D14" s="73" t="s">
        <v>7</v>
      </c>
      <c r="E14" s="73" t="s">
        <v>8</v>
      </c>
      <c r="F14" s="73" t="s">
        <v>38</v>
      </c>
      <c r="G14" s="73" t="s">
        <v>9</v>
      </c>
      <c r="H14" s="73" t="s">
        <v>10</v>
      </c>
      <c r="I14" s="73" t="s">
        <v>11</v>
      </c>
      <c r="L14" s="75" t="s">
        <v>57</v>
      </c>
    </row>
    <row r="15" spans="1:12" s="74" customFormat="1" ht="18" customHeight="1" x14ac:dyDescent="0.25">
      <c r="A15" s="76" t="s">
        <v>0</v>
      </c>
      <c r="B15" s="79">
        <v>8.0299999999999994</v>
      </c>
      <c r="C15" s="79">
        <v>18.09</v>
      </c>
      <c r="D15" s="78">
        <v>8</v>
      </c>
      <c r="E15" s="78">
        <v>1</v>
      </c>
      <c r="F15" s="71">
        <f t="shared" ref="F15:F45" si="0">IF(B15&gt;12,(24-B15)+C15,+C15-B15)</f>
        <v>10.06</v>
      </c>
      <c r="G15" s="15">
        <f t="shared" ref="G15:G45" si="1">+F15-D15-E15</f>
        <v>1.0600000000000005</v>
      </c>
      <c r="H15" s="71">
        <f>IF(G15&lt;=2,G15,2)</f>
        <v>1.0600000000000005</v>
      </c>
      <c r="I15" s="15">
        <f t="shared" ref="I15:I45" si="2">G15-H15</f>
        <v>0</v>
      </c>
      <c r="J15" s="200">
        <v>18.09</v>
      </c>
      <c r="K15" s="80">
        <f>+J15-C15</f>
        <v>0</v>
      </c>
      <c r="L15" s="98"/>
    </row>
    <row r="16" spans="1:12" s="74" customFormat="1" ht="18" customHeight="1" x14ac:dyDescent="0.25">
      <c r="A16" s="76" t="s">
        <v>1</v>
      </c>
      <c r="B16" s="79" t="s">
        <v>107</v>
      </c>
      <c r="C16" s="79"/>
      <c r="D16" s="78"/>
      <c r="E16" s="78"/>
      <c r="F16" s="71"/>
      <c r="G16" s="15"/>
      <c r="H16" s="71"/>
      <c r="I16" s="15"/>
      <c r="J16" s="200"/>
      <c r="K16" s="80">
        <f>+J16-C16</f>
        <v>0</v>
      </c>
      <c r="L16" s="98"/>
    </row>
    <row r="17" spans="1:12" s="74" customFormat="1" ht="18" customHeight="1" x14ac:dyDescent="0.25">
      <c r="A17" s="76" t="s">
        <v>2</v>
      </c>
      <c r="B17" s="79">
        <v>7.34</v>
      </c>
      <c r="C17" s="79">
        <v>18.04</v>
      </c>
      <c r="D17" s="78">
        <v>8</v>
      </c>
      <c r="E17" s="78">
        <v>1</v>
      </c>
      <c r="F17" s="71">
        <f t="shared" si="0"/>
        <v>10.7</v>
      </c>
      <c r="G17" s="15">
        <f t="shared" si="1"/>
        <v>1.6999999999999993</v>
      </c>
      <c r="H17" s="71">
        <f t="shared" ref="H17:H45" si="3">IF(G17&lt;=2,G17,2)</f>
        <v>1.6999999999999993</v>
      </c>
      <c r="I17" s="15">
        <f t="shared" si="2"/>
        <v>0</v>
      </c>
      <c r="J17" s="200">
        <v>18.04</v>
      </c>
      <c r="K17" s="80">
        <f>+J17-C17</f>
        <v>0</v>
      </c>
      <c r="L17" s="98"/>
    </row>
    <row r="18" spans="1:12" s="74" customFormat="1" ht="18" customHeight="1" x14ac:dyDescent="0.25">
      <c r="A18" s="76" t="s">
        <v>3</v>
      </c>
      <c r="B18" s="79">
        <v>7.56</v>
      </c>
      <c r="C18" s="79">
        <v>20.190000000000001</v>
      </c>
      <c r="D18" s="78">
        <v>8</v>
      </c>
      <c r="E18" s="78">
        <v>1</v>
      </c>
      <c r="F18" s="71">
        <f t="shared" si="0"/>
        <v>12.630000000000003</v>
      </c>
      <c r="G18" s="15">
        <f t="shared" si="1"/>
        <v>3.6300000000000026</v>
      </c>
      <c r="H18" s="71">
        <f t="shared" si="3"/>
        <v>2</v>
      </c>
      <c r="I18" s="15">
        <f t="shared" si="2"/>
        <v>1.6300000000000026</v>
      </c>
      <c r="J18" s="200">
        <v>20.190000000000001</v>
      </c>
      <c r="K18" s="80">
        <f>+J18-C18</f>
        <v>0</v>
      </c>
      <c r="L18" s="98"/>
    </row>
    <row r="19" spans="1:12" s="74" customFormat="1" ht="18" customHeight="1" x14ac:dyDescent="0.25">
      <c r="A19" s="76" t="s">
        <v>15</v>
      </c>
      <c r="B19" s="79">
        <v>8.43</v>
      </c>
      <c r="C19" s="79">
        <v>18</v>
      </c>
      <c r="D19" s="78">
        <v>8</v>
      </c>
      <c r="E19" s="78">
        <v>1</v>
      </c>
      <c r="F19" s="71">
        <f t="shared" si="0"/>
        <v>9.57</v>
      </c>
      <c r="G19" s="71">
        <f t="shared" si="1"/>
        <v>0.57000000000000028</v>
      </c>
      <c r="H19" s="71">
        <f t="shared" si="3"/>
        <v>0.57000000000000028</v>
      </c>
      <c r="I19" s="15">
        <f t="shared" si="2"/>
        <v>0</v>
      </c>
      <c r="J19" s="200">
        <v>18</v>
      </c>
      <c r="K19" s="80">
        <f t="shared" ref="K19:K45" si="4">+J19-C19</f>
        <v>0</v>
      </c>
      <c r="L19" s="98"/>
    </row>
    <row r="20" spans="1:12" s="74" customFormat="1" ht="18" customHeight="1" x14ac:dyDescent="0.25">
      <c r="A20" s="76" t="s">
        <v>16</v>
      </c>
      <c r="B20" s="79">
        <v>8.23</v>
      </c>
      <c r="C20" s="79">
        <v>17.53</v>
      </c>
      <c r="D20" s="78">
        <v>8</v>
      </c>
      <c r="E20" s="78">
        <v>1</v>
      </c>
      <c r="F20" s="71">
        <f t="shared" si="0"/>
        <v>9.3000000000000007</v>
      </c>
      <c r="G20" s="71">
        <f t="shared" si="1"/>
        <v>0.30000000000000071</v>
      </c>
      <c r="H20" s="71">
        <f t="shared" si="3"/>
        <v>0.30000000000000071</v>
      </c>
      <c r="I20" s="15">
        <f t="shared" si="2"/>
        <v>0</v>
      </c>
      <c r="J20" s="200">
        <v>17.53</v>
      </c>
      <c r="K20" s="80">
        <f t="shared" si="4"/>
        <v>0</v>
      </c>
      <c r="L20" s="98"/>
    </row>
    <row r="21" spans="1:12" s="74" customFormat="1" ht="18" customHeight="1" x14ac:dyDescent="0.25">
      <c r="A21" s="76" t="s">
        <v>17</v>
      </c>
      <c r="B21" s="79">
        <v>7.43</v>
      </c>
      <c r="C21" s="206"/>
      <c r="D21" s="78">
        <v>8</v>
      </c>
      <c r="E21" s="78">
        <v>1</v>
      </c>
      <c r="F21" s="71">
        <f t="shared" si="0"/>
        <v>-7.43</v>
      </c>
      <c r="G21" s="71">
        <f t="shared" si="1"/>
        <v>-16.43</v>
      </c>
      <c r="H21" s="71">
        <f t="shared" si="3"/>
        <v>-16.43</v>
      </c>
      <c r="I21" s="15">
        <f t="shared" si="2"/>
        <v>0</v>
      </c>
      <c r="J21" s="200">
        <v>17.440000000000001</v>
      </c>
      <c r="K21" s="80">
        <f t="shared" si="4"/>
        <v>17.440000000000001</v>
      </c>
      <c r="L21" s="98"/>
    </row>
    <row r="22" spans="1:12" s="74" customFormat="1" ht="18" customHeight="1" x14ac:dyDescent="0.25">
      <c r="A22" s="76" t="s">
        <v>18</v>
      </c>
      <c r="B22" s="79">
        <v>7.59</v>
      </c>
      <c r="C22" s="79">
        <v>18</v>
      </c>
      <c r="D22" s="78">
        <v>8</v>
      </c>
      <c r="E22" s="78">
        <v>1</v>
      </c>
      <c r="F22" s="71">
        <f t="shared" si="0"/>
        <v>10.41</v>
      </c>
      <c r="G22" s="71">
        <f t="shared" si="1"/>
        <v>1.4100000000000001</v>
      </c>
      <c r="H22" s="71">
        <f t="shared" si="3"/>
        <v>1.4100000000000001</v>
      </c>
      <c r="I22" s="15">
        <f t="shared" si="2"/>
        <v>0</v>
      </c>
      <c r="J22" s="200">
        <v>18</v>
      </c>
      <c r="K22" s="80">
        <f t="shared" si="4"/>
        <v>0</v>
      </c>
      <c r="L22" s="98"/>
    </row>
    <row r="23" spans="1:12" s="74" customFormat="1" ht="18" customHeight="1" x14ac:dyDescent="0.25">
      <c r="A23" s="76" t="s">
        <v>19</v>
      </c>
      <c r="B23" s="79" t="s">
        <v>107</v>
      </c>
      <c r="C23" s="79"/>
      <c r="D23" s="78"/>
      <c r="E23" s="78"/>
      <c r="F23" s="71"/>
      <c r="G23" s="15"/>
      <c r="H23" s="71"/>
      <c r="I23" s="15"/>
      <c r="J23" s="200"/>
      <c r="K23" s="80">
        <f t="shared" si="4"/>
        <v>0</v>
      </c>
      <c r="L23" s="98"/>
    </row>
    <row r="24" spans="1:12" s="74" customFormat="1" ht="18" customHeight="1" x14ac:dyDescent="0.25">
      <c r="A24" s="76" t="s">
        <v>20</v>
      </c>
      <c r="B24" s="79">
        <v>8.15</v>
      </c>
      <c r="C24" s="79">
        <v>18.41</v>
      </c>
      <c r="D24" s="78">
        <v>8</v>
      </c>
      <c r="E24" s="78">
        <v>1</v>
      </c>
      <c r="F24" s="71">
        <f t="shared" si="0"/>
        <v>10.26</v>
      </c>
      <c r="G24" s="15">
        <f t="shared" si="1"/>
        <v>1.2599999999999998</v>
      </c>
      <c r="H24" s="71">
        <f t="shared" si="3"/>
        <v>1.2599999999999998</v>
      </c>
      <c r="I24" s="15">
        <f t="shared" si="2"/>
        <v>0</v>
      </c>
      <c r="J24" s="200">
        <v>18.41</v>
      </c>
      <c r="K24" s="80">
        <f t="shared" si="4"/>
        <v>0</v>
      </c>
      <c r="L24" s="98"/>
    </row>
    <row r="25" spans="1:12" s="74" customFormat="1" ht="18" customHeight="1" x14ac:dyDescent="0.25">
      <c r="A25" s="76" t="s">
        <v>21</v>
      </c>
      <c r="B25" s="79">
        <v>8.1999999999999993</v>
      </c>
      <c r="C25" s="79">
        <v>17.100000000000001</v>
      </c>
      <c r="D25" s="78">
        <v>8</v>
      </c>
      <c r="E25" s="78">
        <v>1</v>
      </c>
      <c r="F25" s="71">
        <f t="shared" si="0"/>
        <v>8.9000000000000021</v>
      </c>
      <c r="G25" s="15">
        <f t="shared" si="1"/>
        <v>-9.9999999999997868E-2</v>
      </c>
      <c r="H25" s="71">
        <f t="shared" si="3"/>
        <v>-9.9999999999997868E-2</v>
      </c>
      <c r="I25" s="15">
        <f t="shared" si="2"/>
        <v>0</v>
      </c>
      <c r="J25" s="200">
        <v>17.100000000000001</v>
      </c>
      <c r="K25" s="80">
        <f t="shared" si="4"/>
        <v>0</v>
      </c>
      <c r="L25" s="98"/>
    </row>
    <row r="26" spans="1:12" s="74" customFormat="1" ht="18" customHeight="1" x14ac:dyDescent="0.25">
      <c r="A26" s="76" t="s">
        <v>22</v>
      </c>
      <c r="B26" s="79">
        <v>8.26</v>
      </c>
      <c r="C26" s="79">
        <v>19.350000000000001</v>
      </c>
      <c r="D26" s="78">
        <v>8</v>
      </c>
      <c r="E26" s="78">
        <v>1</v>
      </c>
      <c r="F26" s="71">
        <f t="shared" si="0"/>
        <v>11.090000000000002</v>
      </c>
      <c r="G26" s="71">
        <f t="shared" si="1"/>
        <v>2.0900000000000016</v>
      </c>
      <c r="H26" s="71">
        <f t="shared" si="3"/>
        <v>2</v>
      </c>
      <c r="I26" s="15">
        <f t="shared" si="2"/>
        <v>9.0000000000001634E-2</v>
      </c>
      <c r="J26" s="200">
        <v>19.350000000000001</v>
      </c>
      <c r="K26" s="80">
        <f>+J26-C26</f>
        <v>0</v>
      </c>
      <c r="L26" s="98"/>
    </row>
    <row r="27" spans="1:12" s="74" customFormat="1" ht="18" customHeight="1" x14ac:dyDescent="0.25">
      <c r="A27" s="76" t="s">
        <v>23</v>
      </c>
      <c r="B27" s="79">
        <v>8.57</v>
      </c>
      <c r="C27" s="79">
        <v>17.55</v>
      </c>
      <c r="D27" s="78">
        <v>8</v>
      </c>
      <c r="E27" s="78">
        <v>1</v>
      </c>
      <c r="F27" s="71">
        <f t="shared" si="0"/>
        <v>8.98</v>
      </c>
      <c r="G27" s="71">
        <f t="shared" si="1"/>
        <v>-1.9999999999999574E-2</v>
      </c>
      <c r="H27" s="71">
        <f t="shared" si="3"/>
        <v>-1.9999999999999574E-2</v>
      </c>
      <c r="I27" s="15">
        <f t="shared" si="2"/>
        <v>0</v>
      </c>
      <c r="J27" s="200">
        <v>17.55</v>
      </c>
      <c r="K27" s="80">
        <f t="shared" si="4"/>
        <v>0</v>
      </c>
      <c r="L27" s="98"/>
    </row>
    <row r="28" spans="1:12" s="74" customFormat="1" ht="18" customHeight="1" x14ac:dyDescent="0.25">
      <c r="A28" s="76" t="s">
        <v>24</v>
      </c>
      <c r="B28" s="79">
        <v>8.32</v>
      </c>
      <c r="C28" s="79">
        <v>18.32</v>
      </c>
      <c r="D28" s="78">
        <v>8</v>
      </c>
      <c r="E28" s="78">
        <v>1</v>
      </c>
      <c r="F28" s="71">
        <f t="shared" si="0"/>
        <v>10</v>
      </c>
      <c r="G28" s="71">
        <f t="shared" si="1"/>
        <v>1</v>
      </c>
      <c r="H28" s="71">
        <f t="shared" si="3"/>
        <v>1</v>
      </c>
      <c r="I28" s="15">
        <f t="shared" si="2"/>
        <v>0</v>
      </c>
      <c r="J28" s="200">
        <v>18.32</v>
      </c>
      <c r="K28" s="80">
        <f t="shared" si="4"/>
        <v>0</v>
      </c>
      <c r="L28" s="98"/>
    </row>
    <row r="29" spans="1:12" s="74" customFormat="1" ht="18" customHeight="1" x14ac:dyDescent="0.25">
      <c r="A29" s="76" t="s">
        <v>25</v>
      </c>
      <c r="B29" s="79">
        <v>8.27</v>
      </c>
      <c r="C29" s="79">
        <v>17.3</v>
      </c>
      <c r="D29" s="78">
        <v>8</v>
      </c>
      <c r="E29" s="78">
        <v>1</v>
      </c>
      <c r="F29" s="71">
        <f t="shared" si="0"/>
        <v>9.0300000000000011</v>
      </c>
      <c r="G29" s="71">
        <f t="shared" si="1"/>
        <v>3.0000000000001137E-2</v>
      </c>
      <c r="H29" s="71">
        <f t="shared" si="3"/>
        <v>3.0000000000001137E-2</v>
      </c>
      <c r="I29" s="15">
        <f t="shared" si="2"/>
        <v>0</v>
      </c>
      <c r="J29" s="201">
        <v>17.3</v>
      </c>
      <c r="K29" s="80">
        <f t="shared" si="4"/>
        <v>0</v>
      </c>
      <c r="L29" s="98"/>
    </row>
    <row r="30" spans="1:12" s="74" customFormat="1" ht="18" customHeight="1" x14ac:dyDescent="0.25">
      <c r="A30" s="76" t="s">
        <v>26</v>
      </c>
      <c r="B30" s="79" t="s">
        <v>107</v>
      </c>
      <c r="C30" s="79"/>
      <c r="D30" s="78"/>
      <c r="E30" s="78"/>
      <c r="F30" s="71"/>
      <c r="G30" s="71"/>
      <c r="H30" s="71"/>
      <c r="I30" s="15"/>
      <c r="J30" s="201"/>
      <c r="K30" s="80">
        <f t="shared" si="4"/>
        <v>0</v>
      </c>
      <c r="L30" s="98"/>
    </row>
    <row r="31" spans="1:12" s="74" customFormat="1" ht="18" customHeight="1" x14ac:dyDescent="0.25">
      <c r="A31" s="76" t="s">
        <v>27</v>
      </c>
      <c r="B31" s="79">
        <v>8.1999999999999993</v>
      </c>
      <c r="C31" s="79">
        <v>19.37</v>
      </c>
      <c r="D31" s="78">
        <v>8</v>
      </c>
      <c r="E31" s="78">
        <v>1</v>
      </c>
      <c r="F31" s="71">
        <f t="shared" si="0"/>
        <v>11.170000000000002</v>
      </c>
      <c r="G31" s="71">
        <f t="shared" si="1"/>
        <v>2.1700000000000017</v>
      </c>
      <c r="H31" s="71">
        <f t="shared" si="3"/>
        <v>2</v>
      </c>
      <c r="I31" s="15">
        <f t="shared" si="2"/>
        <v>0.17000000000000171</v>
      </c>
      <c r="J31" s="201">
        <v>19.37</v>
      </c>
      <c r="K31" s="80">
        <f t="shared" si="4"/>
        <v>0</v>
      </c>
      <c r="L31" s="98"/>
    </row>
    <row r="32" spans="1:12" s="74" customFormat="1" ht="18" customHeight="1" x14ac:dyDescent="0.25">
      <c r="A32" s="76" t="s">
        <v>28</v>
      </c>
      <c r="B32" s="79">
        <v>8.36</v>
      </c>
      <c r="C32" s="79">
        <v>18.23</v>
      </c>
      <c r="D32" s="78">
        <v>8</v>
      </c>
      <c r="E32" s="78">
        <v>1</v>
      </c>
      <c r="F32" s="71">
        <f t="shared" si="0"/>
        <v>9.870000000000001</v>
      </c>
      <c r="G32" s="15">
        <f t="shared" si="1"/>
        <v>0.87000000000000099</v>
      </c>
      <c r="H32" s="71">
        <f t="shared" si="3"/>
        <v>0.87000000000000099</v>
      </c>
      <c r="I32" s="15">
        <f t="shared" si="2"/>
        <v>0</v>
      </c>
      <c r="J32" s="201">
        <v>18.23</v>
      </c>
      <c r="K32" s="80">
        <f t="shared" si="4"/>
        <v>0</v>
      </c>
      <c r="L32" s="98"/>
    </row>
    <row r="33" spans="1:14" s="74" customFormat="1" ht="18" customHeight="1" x14ac:dyDescent="0.25">
      <c r="A33" s="76" t="s">
        <v>29</v>
      </c>
      <c r="B33" s="79">
        <v>8.42</v>
      </c>
      <c r="C33" s="79">
        <v>18.100000000000001</v>
      </c>
      <c r="D33" s="78">
        <v>8</v>
      </c>
      <c r="E33" s="78">
        <v>1</v>
      </c>
      <c r="F33" s="71">
        <f t="shared" si="0"/>
        <v>9.6800000000000015</v>
      </c>
      <c r="G33" s="15">
        <f t="shared" si="1"/>
        <v>0.68000000000000149</v>
      </c>
      <c r="H33" s="71">
        <f t="shared" si="3"/>
        <v>0.68000000000000149</v>
      </c>
      <c r="I33" s="15">
        <f t="shared" si="2"/>
        <v>0</v>
      </c>
      <c r="J33" s="201">
        <v>18.100000000000001</v>
      </c>
      <c r="K33" s="80">
        <f t="shared" si="4"/>
        <v>0</v>
      </c>
      <c r="L33" s="98"/>
    </row>
    <row r="34" spans="1:14" s="74" customFormat="1" ht="18" customHeight="1" x14ac:dyDescent="0.25">
      <c r="A34" s="76" t="s">
        <v>30</v>
      </c>
      <c r="B34" s="79">
        <v>8.2200000000000006</v>
      </c>
      <c r="C34" s="79">
        <v>18.38</v>
      </c>
      <c r="D34" s="78">
        <v>8</v>
      </c>
      <c r="E34" s="78">
        <v>1</v>
      </c>
      <c r="F34" s="71">
        <f t="shared" si="0"/>
        <v>10.159999999999998</v>
      </c>
      <c r="G34" s="15">
        <f t="shared" si="1"/>
        <v>1.1599999999999984</v>
      </c>
      <c r="H34" s="71">
        <f t="shared" si="3"/>
        <v>1.1599999999999984</v>
      </c>
      <c r="I34" s="15">
        <f t="shared" si="2"/>
        <v>0</v>
      </c>
      <c r="J34" s="201">
        <v>18.38</v>
      </c>
      <c r="K34" s="80">
        <f t="shared" si="4"/>
        <v>0</v>
      </c>
      <c r="L34" s="98"/>
    </row>
    <row r="35" spans="1:14" s="74" customFormat="1" ht="18" customHeight="1" x14ac:dyDescent="0.25">
      <c r="A35" s="76" t="s">
        <v>31</v>
      </c>
      <c r="B35" s="79">
        <v>7.1</v>
      </c>
      <c r="C35" s="79">
        <v>18.13</v>
      </c>
      <c r="D35" s="78">
        <v>8</v>
      </c>
      <c r="E35" s="78">
        <v>1</v>
      </c>
      <c r="F35" s="71">
        <f t="shared" si="0"/>
        <v>11.03</v>
      </c>
      <c r="G35" s="71">
        <f t="shared" si="1"/>
        <v>2.0299999999999994</v>
      </c>
      <c r="H35" s="71">
        <f t="shared" si="3"/>
        <v>2</v>
      </c>
      <c r="I35" s="15">
        <f t="shared" si="2"/>
        <v>2.9999999999999361E-2</v>
      </c>
      <c r="J35" s="201">
        <v>18.13</v>
      </c>
      <c r="K35" s="80">
        <f t="shared" si="4"/>
        <v>0</v>
      </c>
      <c r="L35" s="98"/>
    </row>
    <row r="36" spans="1:14" s="74" customFormat="1" ht="18" customHeight="1" x14ac:dyDescent="0.25">
      <c r="A36" s="76" t="s">
        <v>32</v>
      </c>
      <c r="B36" s="77">
        <v>7.13</v>
      </c>
      <c r="C36" s="77">
        <v>17.38</v>
      </c>
      <c r="D36" s="78">
        <v>8</v>
      </c>
      <c r="E36" s="78">
        <v>1</v>
      </c>
      <c r="F36" s="71">
        <f t="shared" si="0"/>
        <v>10.25</v>
      </c>
      <c r="G36" s="15">
        <f t="shared" si="1"/>
        <v>1.25</v>
      </c>
      <c r="H36" s="71">
        <f t="shared" si="3"/>
        <v>1.25</v>
      </c>
      <c r="I36" s="15">
        <f t="shared" si="2"/>
        <v>0</v>
      </c>
      <c r="J36" s="201">
        <v>17.38</v>
      </c>
      <c r="K36" s="80">
        <f t="shared" si="4"/>
        <v>0</v>
      </c>
      <c r="L36" s="98"/>
    </row>
    <row r="37" spans="1:14" s="74" customFormat="1" ht="18" customHeight="1" x14ac:dyDescent="0.25">
      <c r="A37" s="76" t="s">
        <v>33</v>
      </c>
      <c r="B37" s="77" t="s">
        <v>107</v>
      </c>
      <c r="C37" s="77"/>
      <c r="D37" s="78"/>
      <c r="E37" s="78"/>
      <c r="F37" s="71"/>
      <c r="G37" s="15"/>
      <c r="H37" s="71"/>
      <c r="I37" s="15"/>
      <c r="J37" s="201"/>
      <c r="K37" s="80">
        <f t="shared" si="4"/>
        <v>0</v>
      </c>
      <c r="L37" s="98"/>
    </row>
    <row r="38" spans="1:14" s="74" customFormat="1" ht="18" customHeight="1" x14ac:dyDescent="0.25">
      <c r="A38" s="76" t="s">
        <v>34</v>
      </c>
      <c r="B38" s="77">
        <v>7.12</v>
      </c>
      <c r="C38" s="77">
        <v>18.05</v>
      </c>
      <c r="D38" s="78">
        <v>8</v>
      </c>
      <c r="E38" s="78">
        <v>1</v>
      </c>
      <c r="F38" s="71">
        <f t="shared" si="0"/>
        <v>10.93</v>
      </c>
      <c r="G38" s="15">
        <f t="shared" si="1"/>
        <v>1.9299999999999997</v>
      </c>
      <c r="H38" s="71">
        <f t="shared" si="3"/>
        <v>1.9299999999999997</v>
      </c>
      <c r="I38" s="15">
        <f t="shared" si="2"/>
        <v>0</v>
      </c>
      <c r="J38" s="201"/>
      <c r="K38" s="80">
        <f t="shared" si="4"/>
        <v>-18.05</v>
      </c>
      <c r="L38" s="98"/>
    </row>
    <row r="39" spans="1:14" s="74" customFormat="1" ht="18" customHeight="1" x14ac:dyDescent="0.25">
      <c r="A39" s="76" t="s">
        <v>35</v>
      </c>
      <c r="B39" s="77">
        <v>7.21</v>
      </c>
      <c r="C39" s="77">
        <v>18.100000000000001</v>
      </c>
      <c r="D39" s="78">
        <v>8</v>
      </c>
      <c r="E39" s="78">
        <v>1</v>
      </c>
      <c r="F39" s="71">
        <f t="shared" si="0"/>
        <v>10.89</v>
      </c>
      <c r="G39" s="15">
        <f t="shared" si="1"/>
        <v>1.8900000000000006</v>
      </c>
      <c r="H39" s="71">
        <f t="shared" si="3"/>
        <v>1.8900000000000006</v>
      </c>
      <c r="I39" s="15">
        <f t="shared" si="2"/>
        <v>0</v>
      </c>
      <c r="J39" s="201"/>
      <c r="K39" s="80">
        <f t="shared" si="4"/>
        <v>-18.100000000000001</v>
      </c>
      <c r="L39" s="98"/>
    </row>
    <row r="40" spans="1:14" s="74" customFormat="1" ht="18" customHeight="1" x14ac:dyDescent="0.25">
      <c r="A40" s="76" t="s">
        <v>36</v>
      </c>
      <c r="B40" s="77">
        <v>7.25</v>
      </c>
      <c r="C40" s="77"/>
      <c r="D40" s="78">
        <v>8</v>
      </c>
      <c r="E40" s="78">
        <v>1</v>
      </c>
      <c r="F40" s="71">
        <f t="shared" si="0"/>
        <v>-7.25</v>
      </c>
      <c r="G40" s="15">
        <f t="shared" si="1"/>
        <v>-16.25</v>
      </c>
      <c r="H40" s="71">
        <f t="shared" si="3"/>
        <v>-16.25</v>
      </c>
      <c r="I40" s="15">
        <f t="shared" si="2"/>
        <v>0</v>
      </c>
      <c r="J40" s="201"/>
      <c r="K40" s="80">
        <f t="shared" si="4"/>
        <v>0</v>
      </c>
      <c r="L40" s="98"/>
    </row>
    <row r="41" spans="1:14" s="102" customFormat="1" ht="18" customHeight="1" x14ac:dyDescent="0.25">
      <c r="A41" s="82" t="s">
        <v>37</v>
      </c>
      <c r="B41" s="77"/>
      <c r="C41" s="77"/>
      <c r="D41" s="78">
        <v>8</v>
      </c>
      <c r="E41" s="78">
        <v>1</v>
      </c>
      <c r="F41" s="71">
        <f t="shared" si="0"/>
        <v>0</v>
      </c>
      <c r="G41" s="15">
        <f t="shared" si="1"/>
        <v>-9</v>
      </c>
      <c r="H41" s="71">
        <f t="shared" si="3"/>
        <v>-9</v>
      </c>
      <c r="I41" s="15">
        <f t="shared" si="2"/>
        <v>0</v>
      </c>
      <c r="J41" s="201"/>
      <c r="K41" s="80">
        <f t="shared" si="4"/>
        <v>0</v>
      </c>
      <c r="L41" s="101"/>
    </row>
    <row r="42" spans="1:14" s="74" customFormat="1" ht="18" customHeight="1" x14ac:dyDescent="0.25">
      <c r="A42" s="76" t="s">
        <v>74</v>
      </c>
      <c r="B42" s="77"/>
      <c r="C42" s="77"/>
      <c r="D42" s="78">
        <v>8</v>
      </c>
      <c r="E42" s="78">
        <v>1</v>
      </c>
      <c r="F42" s="71">
        <f t="shared" si="0"/>
        <v>0</v>
      </c>
      <c r="G42" s="15">
        <f t="shared" si="1"/>
        <v>-9</v>
      </c>
      <c r="H42" s="71">
        <f t="shared" si="3"/>
        <v>-9</v>
      </c>
      <c r="I42" s="15">
        <f t="shared" si="2"/>
        <v>0</v>
      </c>
      <c r="J42" s="201"/>
      <c r="K42" s="80">
        <f t="shared" si="4"/>
        <v>0</v>
      </c>
      <c r="L42" s="98"/>
    </row>
    <row r="43" spans="1:14" s="74" customFormat="1" ht="18" customHeight="1" x14ac:dyDescent="0.25">
      <c r="A43" s="76" t="s">
        <v>53</v>
      </c>
      <c r="B43" s="77"/>
      <c r="C43" s="77"/>
      <c r="D43" s="78">
        <v>8</v>
      </c>
      <c r="E43" s="78">
        <v>1</v>
      </c>
      <c r="F43" s="71">
        <f t="shared" si="0"/>
        <v>0</v>
      </c>
      <c r="G43" s="15">
        <f t="shared" si="1"/>
        <v>-9</v>
      </c>
      <c r="H43" s="71">
        <f t="shared" si="3"/>
        <v>-9</v>
      </c>
      <c r="I43" s="15">
        <f t="shared" si="2"/>
        <v>0</v>
      </c>
      <c r="J43" s="201"/>
      <c r="K43" s="80">
        <f t="shared" si="4"/>
        <v>0</v>
      </c>
      <c r="L43" s="98"/>
    </row>
    <row r="44" spans="1:14" s="74" customFormat="1" ht="18" customHeight="1" x14ac:dyDescent="0.25">
      <c r="A44" s="76" t="s">
        <v>54</v>
      </c>
      <c r="B44" s="77"/>
      <c r="C44" s="77"/>
      <c r="D44" s="78">
        <v>8</v>
      </c>
      <c r="E44" s="78">
        <v>1</v>
      </c>
      <c r="F44" s="71">
        <f t="shared" si="0"/>
        <v>0</v>
      </c>
      <c r="G44" s="15">
        <f t="shared" si="1"/>
        <v>-9</v>
      </c>
      <c r="H44" s="71">
        <f t="shared" si="3"/>
        <v>-9</v>
      </c>
      <c r="I44" s="15">
        <f t="shared" si="2"/>
        <v>0</v>
      </c>
      <c r="J44" s="201"/>
      <c r="K44" s="80">
        <f t="shared" si="4"/>
        <v>0</v>
      </c>
      <c r="L44" s="98"/>
    </row>
    <row r="45" spans="1:14" s="74" customFormat="1" ht="18" customHeight="1" x14ac:dyDescent="0.25">
      <c r="A45" s="76" t="s">
        <v>64</v>
      </c>
      <c r="B45" s="77"/>
      <c r="C45" s="77"/>
      <c r="D45" s="78">
        <v>8</v>
      </c>
      <c r="E45" s="78">
        <v>1</v>
      </c>
      <c r="F45" s="71">
        <f t="shared" si="0"/>
        <v>0</v>
      </c>
      <c r="G45" s="15">
        <f t="shared" si="1"/>
        <v>-9</v>
      </c>
      <c r="H45" s="71">
        <f t="shared" si="3"/>
        <v>-9</v>
      </c>
      <c r="I45" s="15">
        <f t="shared" si="2"/>
        <v>0</v>
      </c>
      <c r="J45" s="201"/>
      <c r="K45" s="80">
        <f t="shared" si="4"/>
        <v>0</v>
      </c>
      <c r="L45" s="98"/>
    </row>
    <row r="46" spans="1:14" s="74" customFormat="1" ht="18.75" x14ac:dyDescent="0.3">
      <c r="A46" s="83" t="s">
        <v>59</v>
      </c>
      <c r="B46" s="84"/>
      <c r="C46" s="84"/>
      <c r="D46" s="84"/>
      <c r="E46" s="85">
        <f>SUM(E15:E45)</f>
        <v>27</v>
      </c>
      <c r="F46" s="86"/>
      <c r="G46" s="86"/>
      <c r="H46" s="138">
        <f>SUM(H15:H45)+H58</f>
        <v>-51.62</v>
      </c>
      <c r="I46" s="138">
        <f>SUM(I15:I45)+I58</f>
        <v>1.9200000000000053</v>
      </c>
      <c r="K46" s="103">
        <f>SUM(K15:K40)</f>
        <v>-18.71</v>
      </c>
      <c r="L46" s="98"/>
    </row>
    <row r="47" spans="1:14" s="74" customFormat="1" ht="15.75" x14ac:dyDescent="0.25">
      <c r="A47" s="84"/>
      <c r="B47" s="84"/>
      <c r="C47" s="84"/>
      <c r="D47" s="84"/>
      <c r="E47" s="84"/>
      <c r="F47" s="86"/>
      <c r="H47" s="125"/>
      <c r="I47" s="126"/>
      <c r="K47" s="84"/>
      <c r="L47" s="158"/>
    </row>
    <row r="48" spans="1:14" s="74" customFormat="1" ht="15.75" x14ac:dyDescent="0.25">
      <c r="E48" s="104"/>
      <c r="F48" s="84"/>
      <c r="G48" s="84"/>
      <c r="H48" s="89">
        <v>36.1</v>
      </c>
      <c r="I48" s="105">
        <v>6.19</v>
      </c>
      <c r="L48" s="84">
        <f>SUM(L15:L47)+L53</f>
        <v>0</v>
      </c>
      <c r="M48" s="84">
        <v>55</v>
      </c>
      <c r="N48" s="90">
        <f>+L48*M48</f>
        <v>0</v>
      </c>
    </row>
    <row r="49" spans="1:14" s="74" customFormat="1" ht="15.75" x14ac:dyDescent="0.25">
      <c r="B49" s="94"/>
      <c r="C49" s="94"/>
      <c r="D49" s="100"/>
      <c r="E49" s="100"/>
      <c r="F49" s="93"/>
      <c r="G49" s="93"/>
      <c r="H49" s="93"/>
      <c r="I49" s="93" t="s">
        <v>65</v>
      </c>
      <c r="J49" s="94"/>
      <c r="K49" s="92"/>
      <c r="L49" s="90">
        <f>+K49/8</f>
        <v>0</v>
      </c>
      <c r="M49" s="84"/>
      <c r="N49" s="90">
        <f>+L49*M49</f>
        <v>0</v>
      </c>
    </row>
    <row r="50" spans="1:14" s="74" customFormat="1" ht="15.75" x14ac:dyDescent="0.25">
      <c r="A50" s="236" t="s">
        <v>105</v>
      </c>
      <c r="B50" s="236"/>
      <c r="C50" s="236"/>
      <c r="D50" s="236"/>
      <c r="E50" s="236"/>
      <c r="F50" s="236"/>
      <c r="G50" s="93"/>
      <c r="H50" s="93"/>
      <c r="I50" s="93"/>
      <c r="J50" s="94"/>
      <c r="K50" s="86"/>
      <c r="L50" s="90">
        <f>+K50/8</f>
        <v>0</v>
      </c>
      <c r="M50" s="84"/>
      <c r="N50" s="95">
        <f>SUM(N48:N49)</f>
        <v>0</v>
      </c>
    </row>
    <row r="51" spans="1:14" s="74" customFormat="1" ht="15.75" customHeight="1" x14ac:dyDescent="0.25">
      <c r="A51" s="76" t="s">
        <v>37</v>
      </c>
      <c r="B51" s="77">
        <v>8.2899999999999991</v>
      </c>
      <c r="C51" s="77">
        <v>18.22</v>
      </c>
      <c r="D51" s="78">
        <v>8</v>
      </c>
      <c r="E51" s="78">
        <v>1</v>
      </c>
      <c r="F51" s="71">
        <f t="shared" ref="F51:F55" si="5">IF(B51&gt;12,(24-B51)+C51,+C51-B51)</f>
        <v>9.93</v>
      </c>
      <c r="G51" s="15">
        <f t="shared" ref="G51:G55" si="6">+F51-D51-E51</f>
        <v>0.92999999999999972</v>
      </c>
      <c r="H51" s="71">
        <f t="shared" ref="H51:H55" si="7">IF(G51&lt;=2,G51,2)</f>
        <v>0.92999999999999972</v>
      </c>
      <c r="I51" s="15">
        <f t="shared" ref="I51:I55" si="8">G51-H51</f>
        <v>0</v>
      </c>
      <c r="J51" s="201"/>
      <c r="K51" s="80">
        <f t="shared" ref="K51:K55" si="9">+J51-C51</f>
        <v>-18.22</v>
      </c>
      <c r="L51" s="74">
        <v>0</v>
      </c>
    </row>
    <row r="52" spans="1:14" s="74" customFormat="1" ht="15.75" customHeight="1" x14ac:dyDescent="0.25">
      <c r="A52" s="76" t="s">
        <v>74</v>
      </c>
      <c r="B52" s="77">
        <v>8</v>
      </c>
      <c r="C52" s="77">
        <v>18</v>
      </c>
      <c r="D52" s="78">
        <v>8</v>
      </c>
      <c r="E52" s="78">
        <v>1</v>
      </c>
      <c r="F52" s="71">
        <f t="shared" si="5"/>
        <v>10</v>
      </c>
      <c r="G52" s="15">
        <f t="shared" si="6"/>
        <v>1</v>
      </c>
      <c r="H52" s="71">
        <f t="shared" si="7"/>
        <v>1</v>
      </c>
      <c r="I52" s="15">
        <f t="shared" si="8"/>
        <v>0</v>
      </c>
      <c r="J52" s="201"/>
      <c r="K52" s="80">
        <f t="shared" si="9"/>
        <v>-18</v>
      </c>
    </row>
    <row r="53" spans="1:14" s="74" customFormat="1" ht="15.75" customHeight="1" x14ac:dyDescent="0.25">
      <c r="A53" s="76" t="s">
        <v>53</v>
      </c>
      <c r="B53" s="77">
        <v>7.47</v>
      </c>
      <c r="C53" s="77">
        <v>17.45</v>
      </c>
      <c r="D53" s="78">
        <v>8</v>
      </c>
      <c r="E53" s="78">
        <v>1</v>
      </c>
      <c r="F53" s="71">
        <f t="shared" si="5"/>
        <v>9.98</v>
      </c>
      <c r="G53" s="15">
        <f t="shared" si="6"/>
        <v>0.98000000000000043</v>
      </c>
      <c r="H53" s="71">
        <f t="shared" si="7"/>
        <v>0.98000000000000043</v>
      </c>
      <c r="I53" s="15">
        <f t="shared" si="8"/>
        <v>0</v>
      </c>
      <c r="J53" s="201"/>
      <c r="K53" s="80">
        <f t="shared" si="9"/>
        <v>-17.45</v>
      </c>
      <c r="L53" s="74">
        <v>0</v>
      </c>
    </row>
    <row r="54" spans="1:14" s="74" customFormat="1" ht="15.75" customHeight="1" x14ac:dyDescent="0.25">
      <c r="A54" s="76" t="s">
        <v>54</v>
      </c>
      <c r="B54" s="77">
        <v>8.32</v>
      </c>
      <c r="C54" s="77">
        <v>17.510000000000002</v>
      </c>
      <c r="D54" s="78">
        <v>8</v>
      </c>
      <c r="E54" s="78">
        <v>1</v>
      </c>
      <c r="F54" s="71">
        <f t="shared" si="5"/>
        <v>9.1900000000000013</v>
      </c>
      <c r="G54" s="15">
        <f t="shared" si="6"/>
        <v>0.19000000000000128</v>
      </c>
      <c r="H54" s="71">
        <f t="shared" si="7"/>
        <v>0.19000000000000128</v>
      </c>
      <c r="I54" s="15">
        <f t="shared" si="8"/>
        <v>0</v>
      </c>
      <c r="J54" s="201"/>
      <c r="K54" s="80">
        <f t="shared" si="9"/>
        <v>-17.510000000000002</v>
      </c>
    </row>
    <row r="55" spans="1:14" s="74" customFormat="1" ht="16.5" customHeight="1" x14ac:dyDescent="0.25">
      <c r="A55" s="76" t="s">
        <v>64</v>
      </c>
      <c r="B55" s="77">
        <v>8.39</v>
      </c>
      <c r="C55" s="77">
        <v>17.36</v>
      </c>
      <c r="D55" s="78">
        <v>8</v>
      </c>
      <c r="E55" s="78">
        <v>1</v>
      </c>
      <c r="F55" s="71">
        <f t="shared" si="5"/>
        <v>8.9699999999999989</v>
      </c>
      <c r="G55" s="15">
        <f t="shared" si="6"/>
        <v>-3.0000000000001137E-2</v>
      </c>
      <c r="H55" s="71">
        <f t="shared" si="7"/>
        <v>-3.0000000000001137E-2</v>
      </c>
      <c r="I55" s="15">
        <f t="shared" si="8"/>
        <v>0</v>
      </c>
      <c r="J55" s="201"/>
      <c r="K55" s="80">
        <f t="shared" si="9"/>
        <v>-17.36</v>
      </c>
    </row>
    <row r="56" spans="1:14" ht="15.75" x14ac:dyDescent="0.25">
      <c r="A56" s="74"/>
      <c r="H56" s="11">
        <f>SUM(H51:H55)</f>
        <v>3.0700000000000003</v>
      </c>
      <c r="I56" s="11">
        <f>SUM(I51:I55)</f>
        <v>0</v>
      </c>
      <c r="J56" s="52"/>
      <c r="K56" s="74"/>
      <c r="L56" s="74"/>
      <c r="M56" s="74"/>
      <c r="N56" s="74"/>
    </row>
    <row r="57" spans="1:14" ht="15.75" x14ac:dyDescent="0.25">
      <c r="A57" s="74"/>
      <c r="G57" s="202" t="s">
        <v>105</v>
      </c>
      <c r="H57" s="2"/>
      <c r="I57" s="2"/>
      <c r="J57" s="6"/>
      <c r="K57" s="74"/>
      <c r="L57" s="74"/>
      <c r="M57" s="74"/>
      <c r="N57" s="74"/>
    </row>
    <row r="58" spans="1:14" ht="15.75" x14ac:dyDescent="0.25">
      <c r="A58" s="74"/>
      <c r="B58" s="74"/>
      <c r="C58" s="74"/>
      <c r="D58" s="74"/>
      <c r="E58" s="74"/>
      <c r="F58" s="74"/>
      <c r="G58" s="97" t="s">
        <v>58</v>
      </c>
      <c r="H58" s="89">
        <f>+H56-H57</f>
        <v>3.0700000000000003</v>
      </c>
      <c r="I58" s="77">
        <f>+I56-I57</f>
        <v>0</v>
      </c>
      <c r="J58" s="74"/>
    </row>
    <row r="59" spans="1:14" ht="15.75" x14ac:dyDescent="0.25">
      <c r="A59" s="74"/>
      <c r="B59" s="74"/>
      <c r="C59" s="74"/>
      <c r="D59" s="74"/>
      <c r="E59" s="74"/>
      <c r="F59" s="74"/>
      <c r="G59" s="74"/>
      <c r="H59" s="74"/>
      <c r="I59" s="74"/>
      <c r="J59" s="74"/>
    </row>
    <row r="60" spans="1:14" ht="16.5" customHeight="1" x14ac:dyDescent="0.25">
      <c r="A60" s="74"/>
      <c r="B60" s="74"/>
      <c r="C60" s="74"/>
      <c r="D60" s="74"/>
      <c r="E60" s="74"/>
      <c r="F60" s="74"/>
      <c r="G60" s="74"/>
      <c r="H60" s="74"/>
      <c r="I60" s="74"/>
      <c r="J60" s="74"/>
    </row>
    <row r="67" spans="23:23" x14ac:dyDescent="0.25">
      <c r="W67">
        <f>23*50</f>
        <v>1150</v>
      </c>
    </row>
  </sheetData>
  <mergeCells count="4">
    <mergeCell ref="A9:I9"/>
    <mergeCell ref="A11:I11"/>
    <mergeCell ref="A12:I12"/>
    <mergeCell ref="A50:F50"/>
  </mergeCells>
  <hyperlinks>
    <hyperlink ref="A7" r:id="rId1" display="mailto:tpaquita_elalto@hotmail.com"/>
  </hyperlinks>
  <pageMargins left="0.7" right="0.7" top="0.75" bottom="0.75" header="0.3" footer="0.3"/>
  <pageSetup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59"/>
  <sheetViews>
    <sheetView topLeftCell="A23" workbookViewId="0">
      <selection activeCell="G53" sqref="G53"/>
    </sheetView>
  </sheetViews>
  <sheetFormatPr baseColWidth="10" defaultRowHeight="15" x14ac:dyDescent="0.25"/>
  <cols>
    <col min="1" max="1" width="6.5703125" customWidth="1"/>
  </cols>
  <sheetData>
    <row r="5" spans="1:16" x14ac:dyDescent="0.25">
      <c r="A5" s="4" t="s">
        <v>12</v>
      </c>
    </row>
    <row r="6" spans="1:16" x14ac:dyDescent="0.25">
      <c r="A6" s="4" t="s">
        <v>13</v>
      </c>
    </row>
    <row r="7" spans="1:16" x14ac:dyDescent="0.25">
      <c r="A7" s="5" t="s">
        <v>14</v>
      </c>
    </row>
    <row r="9" spans="1:16" ht="18.75" x14ac:dyDescent="0.25">
      <c r="A9" s="221" t="s">
        <v>103</v>
      </c>
      <c r="B9" s="221"/>
      <c r="C9" s="221"/>
      <c r="D9" s="221"/>
      <c r="E9" s="221"/>
      <c r="F9" s="221"/>
      <c r="G9" s="221"/>
      <c r="H9" s="221"/>
      <c r="I9" s="221"/>
    </row>
    <row r="10" spans="1:16" x14ac:dyDescent="0.25">
      <c r="A10" s="6"/>
      <c r="B10" s="6"/>
      <c r="C10" s="6"/>
      <c r="D10" s="6"/>
      <c r="E10" s="6"/>
      <c r="F10" s="6"/>
      <c r="G10" s="6"/>
      <c r="H10" s="6"/>
      <c r="I10" s="6"/>
    </row>
    <row r="11" spans="1:16" ht="18.75" x14ac:dyDescent="0.3">
      <c r="A11" s="222" t="s">
        <v>112</v>
      </c>
      <c r="B11" s="222"/>
      <c r="C11" s="222"/>
      <c r="D11" s="222"/>
      <c r="E11" s="222"/>
      <c r="F11" s="222"/>
      <c r="G11" s="222"/>
      <c r="H11" s="222"/>
      <c r="I11" s="222"/>
    </row>
    <row r="12" spans="1:16" ht="15.75" x14ac:dyDescent="0.25">
      <c r="A12" s="223" t="s">
        <v>113</v>
      </c>
      <c r="B12" s="223"/>
      <c r="C12" s="223"/>
      <c r="D12" s="223"/>
      <c r="E12" s="223"/>
      <c r="F12" s="223"/>
      <c r="G12" s="223"/>
      <c r="H12" s="223"/>
      <c r="I12" s="223"/>
    </row>
    <row r="14" spans="1:16" s="74" customFormat="1" ht="47.25" x14ac:dyDescent="0.25">
      <c r="A14" s="72" t="s">
        <v>4</v>
      </c>
      <c r="B14" s="73" t="s">
        <v>5</v>
      </c>
      <c r="C14" s="73" t="s">
        <v>6</v>
      </c>
      <c r="D14" s="73" t="s">
        <v>7</v>
      </c>
      <c r="E14" s="73" t="s">
        <v>8</v>
      </c>
      <c r="F14" s="73" t="s">
        <v>38</v>
      </c>
      <c r="G14" s="73" t="s">
        <v>9</v>
      </c>
      <c r="H14" s="73" t="s">
        <v>10</v>
      </c>
      <c r="I14" s="73" t="s">
        <v>11</v>
      </c>
      <c r="L14" s="75" t="s">
        <v>57</v>
      </c>
    </row>
    <row r="15" spans="1:16" s="74" customFormat="1" ht="18" customHeight="1" x14ac:dyDescent="0.25">
      <c r="A15" s="76" t="s">
        <v>0</v>
      </c>
      <c r="B15" s="79"/>
      <c r="C15" s="79"/>
      <c r="D15" s="78"/>
      <c r="E15" s="78"/>
      <c r="F15" s="71"/>
      <c r="G15" s="15"/>
      <c r="H15" s="71"/>
      <c r="I15" s="15"/>
      <c r="J15" s="200"/>
      <c r="K15" s="80">
        <f>+J15-C15</f>
        <v>0</v>
      </c>
      <c r="L15" s="101"/>
      <c r="N15" s="102"/>
      <c r="O15" s="102"/>
      <c r="P15" s="102"/>
    </row>
    <row r="16" spans="1:16" s="74" customFormat="1" ht="18" customHeight="1" x14ac:dyDescent="0.25">
      <c r="A16" s="76" t="s">
        <v>1</v>
      </c>
      <c r="B16" s="79"/>
      <c r="C16" s="79"/>
      <c r="D16" s="78"/>
      <c r="E16" s="78"/>
      <c r="F16" s="71"/>
      <c r="G16" s="15"/>
      <c r="H16" s="71"/>
      <c r="I16" s="15"/>
      <c r="J16" s="200"/>
      <c r="K16" s="80">
        <f t="shared" ref="K16:K45" si="0">+J16-C16</f>
        <v>0</v>
      </c>
      <c r="L16" s="98"/>
    </row>
    <row r="17" spans="1:13" s="74" customFormat="1" ht="15.75" x14ac:dyDescent="0.25">
      <c r="A17" s="76" t="s">
        <v>2</v>
      </c>
      <c r="B17" s="79"/>
      <c r="C17" s="79"/>
      <c r="D17" s="78"/>
      <c r="E17" s="78"/>
      <c r="F17" s="71"/>
      <c r="G17" s="15"/>
      <c r="H17" s="71"/>
      <c r="I17" s="15"/>
      <c r="J17" s="200"/>
      <c r="K17" s="80">
        <f t="shared" si="0"/>
        <v>0</v>
      </c>
      <c r="L17" s="98"/>
    </row>
    <row r="18" spans="1:13" s="74" customFormat="1" ht="15.75" x14ac:dyDescent="0.25">
      <c r="A18" s="76" t="s">
        <v>3</v>
      </c>
      <c r="B18" s="79"/>
      <c r="C18" s="79"/>
      <c r="D18" s="78"/>
      <c r="E18" s="78"/>
      <c r="F18" s="71"/>
      <c r="G18" s="15"/>
      <c r="H18" s="71"/>
      <c r="I18" s="15"/>
      <c r="J18" s="200"/>
      <c r="K18" s="80">
        <f t="shared" si="0"/>
        <v>0</v>
      </c>
      <c r="L18" s="178"/>
      <c r="M18" s="178"/>
    </row>
    <row r="19" spans="1:13" s="74" customFormat="1" ht="15.75" x14ac:dyDescent="0.25">
      <c r="A19" s="76" t="s">
        <v>15</v>
      </c>
      <c r="B19" s="79"/>
      <c r="C19" s="79"/>
      <c r="D19" s="78"/>
      <c r="E19" s="78"/>
      <c r="F19" s="71"/>
      <c r="G19" s="71"/>
      <c r="H19" s="71"/>
      <c r="I19" s="15"/>
      <c r="J19" s="200"/>
      <c r="K19" s="80">
        <f t="shared" si="0"/>
        <v>0</v>
      </c>
      <c r="L19" s="98"/>
    </row>
    <row r="20" spans="1:13" s="74" customFormat="1" ht="15.75" x14ac:dyDescent="0.25">
      <c r="A20" s="76" t="s">
        <v>16</v>
      </c>
      <c r="B20" s="79"/>
      <c r="C20" s="79"/>
      <c r="D20" s="78"/>
      <c r="E20" s="78"/>
      <c r="F20" s="71"/>
      <c r="G20" s="71"/>
      <c r="H20" s="71"/>
      <c r="I20" s="15"/>
      <c r="J20" s="200"/>
      <c r="K20" s="80">
        <f t="shared" si="0"/>
        <v>0</v>
      </c>
      <c r="L20" s="98"/>
    </row>
    <row r="21" spans="1:13" s="74" customFormat="1" ht="15.75" x14ac:dyDescent="0.25">
      <c r="A21" s="76" t="s">
        <v>17</v>
      </c>
      <c r="B21" s="79"/>
      <c r="C21" s="79"/>
      <c r="D21" s="78"/>
      <c r="E21" s="78"/>
      <c r="F21" s="71"/>
      <c r="G21" s="71"/>
      <c r="H21" s="71"/>
      <c r="I21" s="15"/>
      <c r="J21" s="200"/>
      <c r="K21" s="80">
        <f t="shared" si="0"/>
        <v>0</v>
      </c>
      <c r="L21" s="98"/>
    </row>
    <row r="22" spans="1:13" s="74" customFormat="1" ht="15.75" x14ac:dyDescent="0.25">
      <c r="A22" s="76" t="s">
        <v>18</v>
      </c>
      <c r="B22" s="79"/>
      <c r="C22" s="79"/>
      <c r="D22" s="78"/>
      <c r="E22" s="78"/>
      <c r="F22" s="71"/>
      <c r="G22" s="71"/>
      <c r="H22" s="71"/>
      <c r="I22" s="15"/>
      <c r="J22" s="200"/>
      <c r="K22" s="80">
        <f t="shared" si="0"/>
        <v>0</v>
      </c>
      <c r="L22" s="98"/>
    </row>
    <row r="23" spans="1:13" s="74" customFormat="1" ht="15.75" x14ac:dyDescent="0.25">
      <c r="A23" s="76" t="s">
        <v>19</v>
      </c>
      <c r="B23" s="79"/>
      <c r="C23" s="79"/>
      <c r="D23" s="78"/>
      <c r="E23" s="78"/>
      <c r="F23" s="71"/>
      <c r="G23" s="15"/>
      <c r="H23" s="71"/>
      <c r="I23" s="15"/>
      <c r="J23" s="200"/>
      <c r="K23" s="80">
        <f t="shared" si="0"/>
        <v>0</v>
      </c>
      <c r="L23" s="98"/>
    </row>
    <row r="24" spans="1:13" s="74" customFormat="1" ht="15.75" x14ac:dyDescent="0.25">
      <c r="A24" s="76" t="s">
        <v>20</v>
      </c>
      <c r="B24" s="79"/>
      <c r="C24" s="79"/>
      <c r="D24" s="78"/>
      <c r="E24" s="78"/>
      <c r="F24" s="71"/>
      <c r="G24" s="15"/>
      <c r="H24" s="71"/>
      <c r="I24" s="15"/>
      <c r="J24" s="200"/>
      <c r="K24" s="80">
        <f t="shared" si="0"/>
        <v>0</v>
      </c>
      <c r="L24" s="98"/>
    </row>
    <row r="25" spans="1:13" s="74" customFormat="1" ht="15.75" x14ac:dyDescent="0.25">
      <c r="A25" s="76" t="s">
        <v>21</v>
      </c>
      <c r="B25" s="79"/>
      <c r="C25" s="79"/>
      <c r="D25" s="78"/>
      <c r="E25" s="78"/>
      <c r="F25" s="71"/>
      <c r="G25" s="15"/>
      <c r="H25" s="71"/>
      <c r="I25" s="15"/>
      <c r="J25" s="200"/>
      <c r="K25" s="80">
        <f t="shared" si="0"/>
        <v>0</v>
      </c>
      <c r="L25" s="98"/>
    </row>
    <row r="26" spans="1:13" s="74" customFormat="1" ht="15.75" x14ac:dyDescent="0.25">
      <c r="A26" s="76" t="s">
        <v>22</v>
      </c>
      <c r="B26" s="79"/>
      <c r="C26" s="79"/>
      <c r="D26" s="78"/>
      <c r="E26" s="78"/>
      <c r="F26" s="71"/>
      <c r="G26" s="71"/>
      <c r="H26" s="71"/>
      <c r="I26" s="15"/>
      <c r="J26" s="200"/>
      <c r="K26" s="80">
        <f t="shared" si="0"/>
        <v>0</v>
      </c>
      <c r="L26" s="98"/>
    </row>
    <row r="27" spans="1:13" s="74" customFormat="1" ht="15.75" x14ac:dyDescent="0.25">
      <c r="A27" s="76" t="s">
        <v>23</v>
      </c>
      <c r="B27" s="79"/>
      <c r="C27" s="79"/>
      <c r="D27" s="78"/>
      <c r="E27" s="78"/>
      <c r="F27" s="71"/>
      <c r="G27" s="71"/>
      <c r="H27" s="71"/>
      <c r="I27" s="15"/>
      <c r="J27" s="200"/>
      <c r="K27" s="80">
        <f t="shared" si="0"/>
        <v>0</v>
      </c>
      <c r="L27" s="98"/>
    </row>
    <row r="28" spans="1:13" s="74" customFormat="1" ht="15.75" x14ac:dyDescent="0.25">
      <c r="A28" s="76" t="s">
        <v>24</v>
      </c>
      <c r="B28" s="79"/>
      <c r="C28" s="79"/>
      <c r="D28" s="78"/>
      <c r="E28" s="78"/>
      <c r="F28" s="71"/>
      <c r="G28" s="71"/>
      <c r="H28" s="71"/>
      <c r="I28" s="15"/>
      <c r="J28" s="200"/>
      <c r="K28" s="80">
        <f t="shared" si="0"/>
        <v>0</v>
      </c>
      <c r="L28" s="98"/>
    </row>
    <row r="29" spans="1:13" s="74" customFormat="1" ht="15.75" x14ac:dyDescent="0.25">
      <c r="A29" s="76" t="s">
        <v>25</v>
      </c>
      <c r="B29" s="79"/>
      <c r="C29" s="79"/>
      <c r="D29" s="78"/>
      <c r="E29" s="78"/>
      <c r="F29" s="71"/>
      <c r="G29" s="71"/>
      <c r="H29" s="71"/>
      <c r="I29" s="15"/>
      <c r="J29" s="200"/>
      <c r="K29" s="80">
        <f t="shared" si="0"/>
        <v>0</v>
      </c>
      <c r="L29" s="98"/>
    </row>
    <row r="30" spans="1:13" s="74" customFormat="1" ht="15.75" x14ac:dyDescent="0.25">
      <c r="A30" s="76" t="s">
        <v>26</v>
      </c>
      <c r="B30" s="79"/>
      <c r="C30" s="79"/>
      <c r="D30" s="78"/>
      <c r="E30" s="78"/>
      <c r="F30" s="71"/>
      <c r="G30" s="71"/>
      <c r="H30" s="71"/>
      <c r="I30" s="15"/>
      <c r="J30" s="200"/>
      <c r="K30" s="80">
        <f t="shared" si="0"/>
        <v>0</v>
      </c>
      <c r="L30" s="98"/>
    </row>
    <row r="31" spans="1:13" s="74" customFormat="1" ht="15.75" x14ac:dyDescent="0.25">
      <c r="A31" s="76" t="s">
        <v>27</v>
      </c>
      <c r="B31" s="79"/>
      <c r="C31" s="79"/>
      <c r="D31" s="78"/>
      <c r="E31" s="78"/>
      <c r="F31" s="71"/>
      <c r="G31" s="71"/>
      <c r="H31" s="71"/>
      <c r="I31" s="15"/>
      <c r="J31" s="200">
        <v>20</v>
      </c>
      <c r="K31" s="80">
        <f t="shared" si="0"/>
        <v>20</v>
      </c>
      <c r="L31" s="98"/>
    </row>
    <row r="32" spans="1:13" s="74" customFormat="1" ht="15.75" x14ac:dyDescent="0.25">
      <c r="A32" s="76" t="s">
        <v>28</v>
      </c>
      <c r="B32" s="79">
        <v>8</v>
      </c>
      <c r="C32" s="79">
        <v>20.05</v>
      </c>
      <c r="D32" s="78">
        <v>8</v>
      </c>
      <c r="E32" s="78">
        <v>1</v>
      </c>
      <c r="F32" s="71">
        <f t="shared" ref="F32:F45" si="1">IF(B32&gt;12,(24-B32)+C32,+C32-B32)</f>
        <v>12.05</v>
      </c>
      <c r="G32" s="15">
        <f t="shared" ref="G32:G45" si="2">+F32-D32-E32</f>
        <v>3.0500000000000007</v>
      </c>
      <c r="H32" s="71">
        <f t="shared" ref="H32:H45" si="3">IF(G32&lt;=2,G32,2)</f>
        <v>2</v>
      </c>
      <c r="I32" s="15">
        <f t="shared" ref="I32:I45" si="4">G32-H32</f>
        <v>1.0500000000000007</v>
      </c>
      <c r="J32" s="208"/>
      <c r="K32" s="80">
        <f t="shared" si="0"/>
        <v>-20.05</v>
      </c>
      <c r="L32" s="98"/>
    </row>
    <row r="33" spans="1:14" s="74" customFormat="1" ht="15.75" x14ac:dyDescent="0.25">
      <c r="A33" s="76" t="s">
        <v>29</v>
      </c>
      <c r="B33" s="79">
        <v>7.06</v>
      </c>
      <c r="C33" s="79">
        <v>20.059999999999999</v>
      </c>
      <c r="D33" s="78">
        <v>8</v>
      </c>
      <c r="E33" s="78">
        <v>1</v>
      </c>
      <c r="F33" s="71">
        <f t="shared" si="1"/>
        <v>13</v>
      </c>
      <c r="G33" s="15">
        <f t="shared" si="2"/>
        <v>4</v>
      </c>
      <c r="H33" s="71">
        <f t="shared" si="3"/>
        <v>2</v>
      </c>
      <c r="I33" s="15">
        <f t="shared" si="4"/>
        <v>2</v>
      </c>
      <c r="J33" s="208"/>
      <c r="K33" s="80">
        <f t="shared" si="0"/>
        <v>-20.059999999999999</v>
      </c>
      <c r="L33" s="98"/>
    </row>
    <row r="34" spans="1:14" s="74" customFormat="1" ht="15.75" x14ac:dyDescent="0.25">
      <c r="A34" s="76" t="s">
        <v>30</v>
      </c>
      <c r="B34" s="79">
        <v>7.39</v>
      </c>
      <c r="C34" s="79">
        <v>17.29</v>
      </c>
      <c r="D34" s="78">
        <v>8</v>
      </c>
      <c r="E34" s="78">
        <v>1</v>
      </c>
      <c r="F34" s="71">
        <f t="shared" si="1"/>
        <v>9.8999999999999986</v>
      </c>
      <c r="G34" s="15">
        <f t="shared" si="2"/>
        <v>0.89999999999999858</v>
      </c>
      <c r="H34" s="71">
        <f t="shared" si="3"/>
        <v>0.89999999999999858</v>
      </c>
      <c r="I34" s="15">
        <f t="shared" si="4"/>
        <v>0</v>
      </c>
      <c r="J34" s="208"/>
      <c r="K34" s="80">
        <f t="shared" si="0"/>
        <v>-17.29</v>
      </c>
      <c r="L34" s="98"/>
    </row>
    <row r="35" spans="1:14" s="74" customFormat="1" ht="15.75" x14ac:dyDescent="0.25">
      <c r="A35" s="76" t="s">
        <v>31</v>
      </c>
      <c r="B35" s="79">
        <v>8.4</v>
      </c>
      <c r="C35" s="79">
        <v>18.559999999999999</v>
      </c>
      <c r="D35" s="78">
        <v>8</v>
      </c>
      <c r="E35" s="78">
        <v>1</v>
      </c>
      <c r="F35" s="71">
        <f t="shared" si="1"/>
        <v>10.159999999999998</v>
      </c>
      <c r="G35" s="71">
        <f t="shared" si="2"/>
        <v>1.1599999999999984</v>
      </c>
      <c r="H35" s="71">
        <f t="shared" si="3"/>
        <v>1.1599999999999984</v>
      </c>
      <c r="I35" s="15">
        <f t="shared" si="4"/>
        <v>0</v>
      </c>
      <c r="J35" s="208"/>
      <c r="K35" s="80">
        <f t="shared" si="0"/>
        <v>-18.559999999999999</v>
      </c>
      <c r="L35" s="101"/>
      <c r="M35" s="102"/>
      <c r="N35" s="102"/>
    </row>
    <row r="36" spans="1:14" s="74" customFormat="1" ht="15.75" x14ac:dyDescent="0.25">
      <c r="A36" s="76" t="s">
        <v>32</v>
      </c>
      <c r="B36" s="77">
        <v>8.2899999999999991</v>
      </c>
      <c r="C36" s="77">
        <v>19.04</v>
      </c>
      <c r="D36" s="78">
        <v>8</v>
      </c>
      <c r="E36" s="78">
        <v>1</v>
      </c>
      <c r="F36" s="71">
        <f t="shared" si="1"/>
        <v>10.75</v>
      </c>
      <c r="G36" s="15">
        <f t="shared" si="2"/>
        <v>1.75</v>
      </c>
      <c r="H36" s="71">
        <f t="shared" si="3"/>
        <v>1.75</v>
      </c>
      <c r="I36" s="15">
        <f t="shared" si="4"/>
        <v>0</v>
      </c>
      <c r="J36" s="201"/>
      <c r="K36" s="80">
        <f t="shared" si="0"/>
        <v>-19.04</v>
      </c>
      <c r="L36" s="98"/>
    </row>
    <row r="37" spans="1:14" s="74" customFormat="1" ht="15.75" x14ac:dyDescent="0.25">
      <c r="A37" s="82" t="s">
        <v>33</v>
      </c>
      <c r="B37" s="77">
        <v>8.25</v>
      </c>
      <c r="C37" s="77">
        <v>17.48</v>
      </c>
      <c r="D37" s="78">
        <v>8</v>
      </c>
      <c r="E37" s="78">
        <v>1</v>
      </c>
      <c r="F37" s="71">
        <f t="shared" si="1"/>
        <v>9.23</v>
      </c>
      <c r="G37" s="15">
        <f t="shared" si="2"/>
        <v>0.23000000000000043</v>
      </c>
      <c r="H37" s="71">
        <f t="shared" si="3"/>
        <v>0.23000000000000043</v>
      </c>
      <c r="I37" s="15">
        <f t="shared" si="4"/>
        <v>0</v>
      </c>
      <c r="J37" s="201"/>
      <c r="K37" s="80">
        <f t="shared" si="0"/>
        <v>-17.48</v>
      </c>
      <c r="L37" s="98"/>
    </row>
    <row r="38" spans="1:14" s="74" customFormat="1" ht="15.75" x14ac:dyDescent="0.25">
      <c r="A38" s="82" t="s">
        <v>34</v>
      </c>
      <c r="B38" s="77">
        <v>7.36</v>
      </c>
      <c r="C38" s="77">
        <v>19.309999999999999</v>
      </c>
      <c r="D38" s="78">
        <v>8</v>
      </c>
      <c r="E38" s="78">
        <v>1</v>
      </c>
      <c r="F38" s="71">
        <f t="shared" si="1"/>
        <v>11.95</v>
      </c>
      <c r="G38" s="15">
        <f t="shared" si="2"/>
        <v>2.9499999999999993</v>
      </c>
      <c r="H38" s="71">
        <f t="shared" si="3"/>
        <v>2</v>
      </c>
      <c r="I38" s="15">
        <f t="shared" si="4"/>
        <v>0.94999999999999929</v>
      </c>
      <c r="J38" s="201"/>
      <c r="K38" s="80">
        <f t="shared" si="0"/>
        <v>-19.309999999999999</v>
      </c>
      <c r="L38" s="98"/>
    </row>
    <row r="39" spans="1:14" s="74" customFormat="1" ht="15.75" x14ac:dyDescent="0.25">
      <c r="A39" s="82" t="s">
        <v>35</v>
      </c>
      <c r="B39" s="77">
        <v>7.23</v>
      </c>
      <c r="C39" s="77">
        <v>19.059999999999999</v>
      </c>
      <c r="D39" s="78">
        <v>8</v>
      </c>
      <c r="E39" s="78">
        <v>1</v>
      </c>
      <c r="F39" s="71">
        <f t="shared" si="1"/>
        <v>11.829999999999998</v>
      </c>
      <c r="G39" s="15">
        <f t="shared" si="2"/>
        <v>2.8299999999999983</v>
      </c>
      <c r="H39" s="71">
        <f t="shared" si="3"/>
        <v>2</v>
      </c>
      <c r="I39" s="15">
        <f t="shared" si="4"/>
        <v>0.82999999999999829</v>
      </c>
      <c r="J39" s="201"/>
      <c r="K39" s="80">
        <f t="shared" si="0"/>
        <v>-19.059999999999999</v>
      </c>
      <c r="L39" s="98"/>
    </row>
    <row r="40" spans="1:14" s="74" customFormat="1" ht="15.75" x14ac:dyDescent="0.25">
      <c r="A40" s="82" t="s">
        <v>36</v>
      </c>
      <c r="B40" s="77" t="s">
        <v>107</v>
      </c>
      <c r="C40" s="77"/>
      <c r="D40" s="78"/>
      <c r="E40" s="78"/>
      <c r="F40" s="71"/>
      <c r="G40" s="15"/>
      <c r="H40" s="71"/>
      <c r="I40" s="15"/>
      <c r="J40" s="201"/>
      <c r="K40" s="80">
        <f t="shared" si="0"/>
        <v>0</v>
      </c>
      <c r="L40" s="98"/>
    </row>
    <row r="41" spans="1:14" s="74" customFormat="1" ht="15.75" x14ac:dyDescent="0.25">
      <c r="A41" s="155" t="s">
        <v>37</v>
      </c>
      <c r="B41" s="77"/>
      <c r="C41" s="77"/>
      <c r="D41" s="78">
        <v>8</v>
      </c>
      <c r="E41" s="78">
        <v>1</v>
      </c>
      <c r="F41" s="71">
        <f t="shared" si="1"/>
        <v>0</v>
      </c>
      <c r="G41" s="15">
        <f t="shared" si="2"/>
        <v>-9</v>
      </c>
      <c r="H41" s="71">
        <f t="shared" si="3"/>
        <v>-9</v>
      </c>
      <c r="I41" s="15">
        <f t="shared" si="4"/>
        <v>0</v>
      </c>
      <c r="J41" s="201"/>
      <c r="K41" s="145">
        <f t="shared" si="0"/>
        <v>0</v>
      </c>
      <c r="L41" s="98"/>
    </row>
    <row r="42" spans="1:14" s="74" customFormat="1" ht="15.75" x14ac:dyDescent="0.25">
      <c r="A42" s="120" t="s">
        <v>74</v>
      </c>
      <c r="B42" s="77"/>
      <c r="C42" s="77"/>
      <c r="D42" s="78">
        <v>8</v>
      </c>
      <c r="E42" s="78">
        <v>1</v>
      </c>
      <c r="F42" s="71">
        <f t="shared" si="1"/>
        <v>0</v>
      </c>
      <c r="G42" s="15">
        <f t="shared" si="2"/>
        <v>-9</v>
      </c>
      <c r="H42" s="71">
        <f t="shared" si="3"/>
        <v>-9</v>
      </c>
      <c r="I42" s="15">
        <f t="shared" si="4"/>
        <v>0</v>
      </c>
      <c r="J42" s="201"/>
      <c r="K42" s="145">
        <f t="shared" si="0"/>
        <v>0</v>
      </c>
      <c r="L42" s="98"/>
    </row>
    <row r="43" spans="1:14" s="74" customFormat="1" ht="15.75" x14ac:dyDescent="0.25">
      <c r="A43" s="120" t="s">
        <v>53</v>
      </c>
      <c r="B43" s="77"/>
      <c r="C43" s="77"/>
      <c r="D43" s="78">
        <v>8</v>
      </c>
      <c r="E43" s="78">
        <v>1</v>
      </c>
      <c r="F43" s="71">
        <f t="shared" si="1"/>
        <v>0</v>
      </c>
      <c r="G43" s="15">
        <f t="shared" si="2"/>
        <v>-9</v>
      </c>
      <c r="H43" s="71">
        <f t="shared" si="3"/>
        <v>-9</v>
      </c>
      <c r="I43" s="15">
        <f t="shared" si="4"/>
        <v>0</v>
      </c>
      <c r="J43" s="201"/>
      <c r="K43" s="145">
        <f t="shared" si="0"/>
        <v>0</v>
      </c>
      <c r="L43" s="98"/>
    </row>
    <row r="44" spans="1:14" s="74" customFormat="1" ht="15.75" x14ac:dyDescent="0.25">
      <c r="A44" s="120" t="s">
        <v>54</v>
      </c>
      <c r="B44" s="77"/>
      <c r="C44" s="77"/>
      <c r="D44" s="78">
        <v>8</v>
      </c>
      <c r="E44" s="78">
        <v>1</v>
      </c>
      <c r="F44" s="71">
        <f t="shared" si="1"/>
        <v>0</v>
      </c>
      <c r="G44" s="15">
        <f t="shared" si="2"/>
        <v>-9</v>
      </c>
      <c r="H44" s="71">
        <f t="shared" si="3"/>
        <v>-9</v>
      </c>
      <c r="I44" s="15">
        <f t="shared" si="4"/>
        <v>0</v>
      </c>
      <c r="J44" s="201"/>
      <c r="K44" s="145">
        <f t="shared" si="0"/>
        <v>0</v>
      </c>
      <c r="L44" s="98"/>
    </row>
    <row r="45" spans="1:14" s="74" customFormat="1" ht="15.75" x14ac:dyDescent="0.25">
      <c r="A45" s="120" t="s">
        <v>64</v>
      </c>
      <c r="B45" s="77"/>
      <c r="C45" s="77"/>
      <c r="D45" s="78">
        <v>8</v>
      </c>
      <c r="E45" s="78">
        <v>1</v>
      </c>
      <c r="F45" s="71">
        <f t="shared" si="1"/>
        <v>0</v>
      </c>
      <c r="G45" s="15">
        <f t="shared" si="2"/>
        <v>-9</v>
      </c>
      <c r="H45" s="71">
        <f t="shared" si="3"/>
        <v>-9</v>
      </c>
      <c r="I45" s="15">
        <f t="shared" si="4"/>
        <v>0</v>
      </c>
      <c r="J45" s="201"/>
      <c r="K45" s="145">
        <f t="shared" si="0"/>
        <v>0</v>
      </c>
      <c r="L45" s="98"/>
    </row>
    <row r="46" spans="1:14" s="74" customFormat="1" ht="18.75" x14ac:dyDescent="0.3">
      <c r="A46" s="172"/>
      <c r="B46" s="119"/>
      <c r="C46" s="119"/>
      <c r="D46" s="119"/>
      <c r="E46" s="109">
        <f>SUM(E15:E45)</f>
        <v>13</v>
      </c>
      <c r="F46" s="110"/>
      <c r="G46" s="110"/>
      <c r="H46" s="138">
        <f>SUM(H15:H45)+H59</f>
        <v>-32.96</v>
      </c>
      <c r="I46" s="138">
        <f>SUM(I15:I45)+I59</f>
        <v>4.8299999999999983</v>
      </c>
      <c r="J46" s="102"/>
      <c r="K46" s="139">
        <f>SUM(K27:K41)</f>
        <v>-130.85</v>
      </c>
      <c r="L46" s="98"/>
    </row>
    <row r="47" spans="1:14" s="74" customFormat="1" ht="15.75" x14ac:dyDescent="0.25">
      <c r="A47" s="119"/>
      <c r="B47" s="119"/>
      <c r="C47" s="119"/>
      <c r="D47" s="119"/>
      <c r="E47" s="119"/>
      <c r="F47" s="110"/>
      <c r="G47" s="102"/>
      <c r="H47" s="173"/>
      <c r="I47" s="167"/>
      <c r="J47" s="102"/>
      <c r="K47" s="84"/>
      <c r="L47" s="88"/>
    </row>
    <row r="48" spans="1:14" s="74" customFormat="1" ht="18.75" x14ac:dyDescent="0.3">
      <c r="A48" s="102"/>
      <c r="B48" s="102"/>
      <c r="C48" s="102"/>
      <c r="D48" s="102"/>
      <c r="E48" s="104"/>
      <c r="F48" s="119"/>
      <c r="G48" s="119"/>
      <c r="H48" s="124">
        <v>35.11</v>
      </c>
      <c r="I48" s="124">
        <v>17</v>
      </c>
      <c r="J48" s="102"/>
      <c r="L48" s="84">
        <f>SUM(L15:L47)</f>
        <v>0</v>
      </c>
      <c r="M48" s="84">
        <v>75</v>
      </c>
      <c r="N48" s="90">
        <f>+L48*M48</f>
        <v>0</v>
      </c>
    </row>
    <row r="49" spans="1:14" s="74" customFormat="1" ht="15.75" x14ac:dyDescent="0.25">
      <c r="A49" s="102"/>
      <c r="B49" s="172"/>
      <c r="C49" s="119"/>
      <c r="D49" s="119"/>
      <c r="E49" s="101"/>
      <c r="F49" s="174"/>
      <c r="G49" s="119"/>
      <c r="H49" s="91"/>
      <c r="I49" s="102"/>
      <c r="J49" s="102"/>
      <c r="K49" s="92"/>
      <c r="L49" s="90"/>
      <c r="M49" s="84"/>
      <c r="N49" s="90">
        <f>+L49*M49</f>
        <v>0</v>
      </c>
    </row>
    <row r="50" spans="1:14" s="74" customFormat="1" ht="15.75" x14ac:dyDescent="0.25">
      <c r="A50" s="108"/>
      <c r="B50" s="108"/>
      <c r="C50" s="108"/>
      <c r="D50" s="108"/>
      <c r="E50" s="108"/>
      <c r="F50" s="175"/>
      <c r="G50" s="176"/>
      <c r="H50" s="167"/>
      <c r="I50" s="167"/>
      <c r="J50" s="108"/>
      <c r="K50" s="86"/>
      <c r="L50" s="90">
        <f>+K50/8</f>
        <v>0</v>
      </c>
      <c r="M50" s="84"/>
      <c r="N50" s="90">
        <f>+L50*M50</f>
        <v>0</v>
      </c>
    </row>
    <row r="51" spans="1:14" s="74" customFormat="1" ht="15.75" x14ac:dyDescent="0.25">
      <c r="A51" s="234" t="s">
        <v>105</v>
      </c>
      <c r="B51" s="234"/>
      <c r="C51" s="234"/>
      <c r="D51" s="234"/>
      <c r="E51" s="234"/>
      <c r="F51" s="234"/>
      <c r="G51" s="91"/>
      <c r="H51" s="91"/>
      <c r="I51" s="91"/>
      <c r="J51" s="156"/>
      <c r="N51" s="95">
        <f>SUM(N48:N50)</f>
        <v>0</v>
      </c>
    </row>
    <row r="52" spans="1:14" s="74" customFormat="1" ht="15.75" x14ac:dyDescent="0.25">
      <c r="A52" s="120" t="s">
        <v>37</v>
      </c>
      <c r="B52" s="77"/>
      <c r="C52" s="77"/>
      <c r="D52" s="78"/>
      <c r="E52" s="78"/>
      <c r="F52" s="71"/>
      <c r="G52" s="15"/>
      <c r="H52" s="71"/>
      <c r="I52" s="15"/>
      <c r="J52" s="201"/>
      <c r="K52" s="145">
        <f t="shared" ref="K52:K56" si="5">+J52-C52</f>
        <v>0</v>
      </c>
    </row>
    <row r="53" spans="1:14" s="74" customFormat="1" ht="15.75" x14ac:dyDescent="0.25">
      <c r="A53" s="120" t="s">
        <v>74</v>
      </c>
      <c r="B53" s="77"/>
      <c r="C53" s="77"/>
      <c r="D53" s="78"/>
      <c r="E53" s="78"/>
      <c r="F53" s="71"/>
      <c r="G53" s="15"/>
      <c r="H53" s="71"/>
      <c r="I53" s="15"/>
      <c r="J53" s="201"/>
      <c r="K53" s="145">
        <f t="shared" si="5"/>
        <v>0</v>
      </c>
    </row>
    <row r="54" spans="1:14" s="74" customFormat="1" ht="15.75" x14ac:dyDescent="0.25">
      <c r="A54" s="120" t="s">
        <v>53</v>
      </c>
      <c r="B54" s="77"/>
      <c r="C54" s="77"/>
      <c r="D54" s="78"/>
      <c r="E54" s="78"/>
      <c r="F54" s="71"/>
      <c r="G54" s="15"/>
      <c r="H54" s="71"/>
      <c r="I54" s="15"/>
      <c r="J54" s="201"/>
      <c r="K54" s="145">
        <f t="shared" si="5"/>
        <v>0</v>
      </c>
    </row>
    <row r="55" spans="1:14" s="74" customFormat="1" ht="15.75" x14ac:dyDescent="0.25">
      <c r="A55" s="120" t="s">
        <v>54</v>
      </c>
      <c r="B55" s="77"/>
      <c r="C55" s="77"/>
      <c r="D55" s="78"/>
      <c r="E55" s="78"/>
      <c r="F55" s="71"/>
      <c r="G55" s="15"/>
      <c r="H55" s="71"/>
      <c r="I55" s="15"/>
      <c r="J55" s="201"/>
      <c r="K55" s="145">
        <f t="shared" si="5"/>
        <v>0</v>
      </c>
    </row>
    <row r="56" spans="1:14" s="74" customFormat="1" ht="15.75" x14ac:dyDescent="0.25">
      <c r="A56" s="120" t="s">
        <v>64</v>
      </c>
      <c r="B56" s="77"/>
      <c r="C56" s="77"/>
      <c r="D56" s="78"/>
      <c r="E56" s="78"/>
      <c r="F56" s="71"/>
      <c r="G56" s="15"/>
      <c r="H56" s="71"/>
      <c r="I56" s="15"/>
      <c r="J56" s="201"/>
      <c r="K56" s="145">
        <f t="shared" si="5"/>
        <v>0</v>
      </c>
    </row>
    <row r="57" spans="1:14" s="74" customFormat="1" ht="15.75" x14ac:dyDescent="0.25">
      <c r="A57" s="187"/>
      <c r="B57"/>
      <c r="C57"/>
      <c r="D57"/>
      <c r="E57"/>
      <c r="F57"/>
      <c r="G57"/>
      <c r="H57" s="11">
        <f>SUM(H52:H56)</f>
        <v>0</v>
      </c>
      <c r="I57" s="11">
        <f>SUM(I52:I56)</f>
        <v>0</v>
      </c>
      <c r="J57" s="52"/>
    </row>
    <row r="58" spans="1:14" s="74" customFormat="1" ht="15.75" x14ac:dyDescent="0.25">
      <c r="B58"/>
      <c r="C58"/>
      <c r="D58"/>
      <c r="E58"/>
      <c r="F58"/>
      <c r="G58" s="211" t="s">
        <v>105</v>
      </c>
      <c r="H58" s="2"/>
      <c r="I58" s="2"/>
      <c r="J58" s="6"/>
    </row>
    <row r="59" spans="1:14" s="74" customFormat="1" ht="15.75" x14ac:dyDescent="0.25">
      <c r="G59" s="210" t="s">
        <v>58</v>
      </c>
      <c r="H59" s="53">
        <f>+H57-H58</f>
        <v>0</v>
      </c>
      <c r="I59" s="53">
        <f>+I57-I58</f>
        <v>0</v>
      </c>
    </row>
  </sheetData>
  <mergeCells count="4">
    <mergeCell ref="A9:I9"/>
    <mergeCell ref="A11:I11"/>
    <mergeCell ref="A12:I12"/>
    <mergeCell ref="A51:F51"/>
  </mergeCells>
  <hyperlinks>
    <hyperlink ref="A7" r:id="rId1" display="mailto:tpaquita_elalto@hotmail.com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S60"/>
  <sheetViews>
    <sheetView topLeftCell="A32" zoomScaleNormal="100" workbookViewId="0">
      <selection activeCell="B51" sqref="B51:I54"/>
    </sheetView>
  </sheetViews>
  <sheetFormatPr baseColWidth="10" defaultRowHeight="15" x14ac:dyDescent="0.25"/>
  <cols>
    <col min="1" max="1" width="8.42578125" customWidth="1"/>
    <col min="7" max="7" width="12" customWidth="1"/>
    <col min="8" max="8" width="12.42578125" customWidth="1"/>
    <col min="13" max="13" width="12.140625" bestFit="1" customWidth="1"/>
  </cols>
  <sheetData>
    <row r="1" spans="1:12" x14ac:dyDescent="0.25">
      <c r="J1" s="16"/>
      <c r="K1" s="16"/>
    </row>
    <row r="2" spans="1:12" x14ac:dyDescent="0.25">
      <c r="J2" s="16"/>
      <c r="K2" s="16"/>
    </row>
    <row r="3" spans="1:12" x14ac:dyDescent="0.25">
      <c r="J3" s="16"/>
      <c r="K3" s="16"/>
    </row>
    <row r="4" spans="1:12" x14ac:dyDescent="0.25">
      <c r="J4" s="16"/>
      <c r="K4" s="16"/>
    </row>
    <row r="5" spans="1:12" x14ac:dyDescent="0.25">
      <c r="A5" s="4" t="s">
        <v>12</v>
      </c>
      <c r="J5" s="16"/>
      <c r="K5" s="16"/>
    </row>
    <row r="6" spans="1:12" x14ac:dyDescent="0.25">
      <c r="A6" s="4" t="s">
        <v>13</v>
      </c>
      <c r="J6" s="16"/>
      <c r="K6" s="16"/>
    </row>
    <row r="7" spans="1:12" x14ac:dyDescent="0.25">
      <c r="A7" s="5" t="s">
        <v>14</v>
      </c>
      <c r="J7" s="16"/>
      <c r="K7" s="16"/>
    </row>
    <row r="8" spans="1:12" x14ac:dyDescent="0.25">
      <c r="J8" s="16"/>
      <c r="K8" s="16"/>
    </row>
    <row r="9" spans="1:12" ht="18.75" x14ac:dyDescent="0.25">
      <c r="A9" s="221" t="s">
        <v>101</v>
      </c>
      <c r="B9" s="221"/>
      <c r="C9" s="221"/>
      <c r="D9" s="221"/>
      <c r="E9" s="221"/>
      <c r="F9" s="221"/>
      <c r="G9" s="221"/>
      <c r="H9" s="221"/>
      <c r="I9" s="221"/>
      <c r="J9" s="16"/>
      <c r="K9" s="16"/>
    </row>
    <row r="10" spans="1:12" x14ac:dyDescent="0.25">
      <c r="A10" s="6"/>
      <c r="B10" s="6"/>
      <c r="C10" s="6"/>
      <c r="D10" s="6"/>
      <c r="E10" s="6"/>
      <c r="F10" s="6"/>
      <c r="G10" s="6"/>
      <c r="H10" s="6"/>
      <c r="I10" s="6"/>
      <c r="J10" s="16"/>
      <c r="K10" s="16"/>
    </row>
    <row r="11" spans="1:12" ht="18.75" x14ac:dyDescent="0.3">
      <c r="A11" s="222" t="s">
        <v>44</v>
      </c>
      <c r="B11" s="222"/>
      <c r="C11" s="222"/>
      <c r="D11" s="222"/>
      <c r="E11" s="222"/>
      <c r="F11" s="222"/>
      <c r="G11" s="222"/>
      <c r="H11" s="222"/>
      <c r="I11" s="222"/>
      <c r="J11" s="16"/>
      <c r="K11" s="16"/>
    </row>
    <row r="12" spans="1:12" ht="15.75" x14ac:dyDescent="0.25">
      <c r="A12" s="223" t="s">
        <v>45</v>
      </c>
      <c r="B12" s="223"/>
      <c r="C12" s="223"/>
      <c r="D12" s="223"/>
      <c r="E12" s="223"/>
      <c r="F12" s="223"/>
      <c r="G12" s="223"/>
      <c r="H12" s="223"/>
      <c r="I12" s="223"/>
      <c r="J12" s="16"/>
      <c r="K12" s="16"/>
    </row>
    <row r="13" spans="1:12" x14ac:dyDescent="0.25">
      <c r="J13" s="16"/>
      <c r="K13" s="16"/>
    </row>
    <row r="14" spans="1:12" s="74" customFormat="1" ht="47.25" x14ac:dyDescent="0.25">
      <c r="A14" s="72" t="s">
        <v>4</v>
      </c>
      <c r="B14" s="73" t="s">
        <v>5</v>
      </c>
      <c r="C14" s="73" t="s">
        <v>6</v>
      </c>
      <c r="D14" s="73" t="s">
        <v>7</v>
      </c>
      <c r="E14" s="73" t="s">
        <v>8</v>
      </c>
      <c r="F14" s="73" t="s">
        <v>38</v>
      </c>
      <c r="G14" s="73" t="s">
        <v>9</v>
      </c>
      <c r="H14" s="73" t="s">
        <v>10</v>
      </c>
      <c r="I14" s="73" t="s">
        <v>11</v>
      </c>
      <c r="J14" s="107"/>
      <c r="K14" s="102"/>
      <c r="L14" s="75" t="s">
        <v>57</v>
      </c>
    </row>
    <row r="15" spans="1:12" s="74" customFormat="1" ht="18" customHeight="1" x14ac:dyDescent="0.25">
      <c r="A15" s="8" t="s">
        <v>0</v>
      </c>
      <c r="B15" s="225" t="s">
        <v>106</v>
      </c>
      <c r="C15" s="226"/>
      <c r="D15" s="226"/>
      <c r="E15" s="226"/>
      <c r="F15" s="226"/>
      <c r="G15" s="226"/>
      <c r="H15" s="226"/>
      <c r="I15" s="227"/>
      <c r="J15" s="200"/>
      <c r="K15" s="81">
        <f>+J15-C15</f>
        <v>0</v>
      </c>
    </row>
    <row r="16" spans="1:12" s="74" customFormat="1" ht="18" customHeight="1" x14ac:dyDescent="0.25">
      <c r="A16" s="8" t="s">
        <v>1</v>
      </c>
      <c r="B16" s="228"/>
      <c r="C16" s="229"/>
      <c r="D16" s="229"/>
      <c r="E16" s="229"/>
      <c r="F16" s="229"/>
      <c r="G16" s="229"/>
      <c r="H16" s="229"/>
      <c r="I16" s="230"/>
      <c r="J16" s="200"/>
      <c r="K16" s="81">
        <f t="shared" ref="K16:K45" si="0">+J16-C16</f>
        <v>0</v>
      </c>
    </row>
    <row r="17" spans="1:11" s="74" customFormat="1" ht="18" customHeight="1" x14ac:dyDescent="0.25">
      <c r="A17" s="8" t="s">
        <v>2</v>
      </c>
      <c r="B17" s="228"/>
      <c r="C17" s="229"/>
      <c r="D17" s="229"/>
      <c r="E17" s="229"/>
      <c r="F17" s="229"/>
      <c r="G17" s="229"/>
      <c r="H17" s="229"/>
      <c r="I17" s="230"/>
      <c r="J17" s="200"/>
      <c r="K17" s="81">
        <f t="shared" si="0"/>
        <v>0</v>
      </c>
    </row>
    <row r="18" spans="1:11" s="74" customFormat="1" ht="18" customHeight="1" x14ac:dyDescent="0.25">
      <c r="A18" s="8" t="s">
        <v>3</v>
      </c>
      <c r="B18" s="231"/>
      <c r="C18" s="232"/>
      <c r="D18" s="232"/>
      <c r="E18" s="232"/>
      <c r="F18" s="232"/>
      <c r="G18" s="232"/>
      <c r="H18" s="232"/>
      <c r="I18" s="233"/>
      <c r="J18" s="200"/>
      <c r="K18" s="81">
        <f>+J18-C18</f>
        <v>0</v>
      </c>
    </row>
    <row r="19" spans="1:11" s="74" customFormat="1" ht="18" customHeight="1" x14ac:dyDescent="0.25">
      <c r="A19" s="18" t="s">
        <v>15</v>
      </c>
      <c r="B19" s="79">
        <v>8.57</v>
      </c>
      <c r="C19" s="79">
        <v>19.100000000000001</v>
      </c>
      <c r="D19" s="78">
        <v>8</v>
      </c>
      <c r="E19" s="78">
        <v>1</v>
      </c>
      <c r="F19" s="71">
        <f t="shared" ref="F19:F21" si="1">IF(B19&gt;12,(24-B19)+C19,+C19-B19)</f>
        <v>10.530000000000001</v>
      </c>
      <c r="G19" s="71">
        <f t="shared" ref="G19:G21" si="2">+F19-D19-E19</f>
        <v>1.5300000000000011</v>
      </c>
      <c r="H19" s="71">
        <f t="shared" ref="H19:H21" si="3">IF(G19&lt;=2,G19,2)</f>
        <v>1.5300000000000011</v>
      </c>
      <c r="I19" s="15">
        <f t="shared" ref="I19:I21" si="4">G19-H19</f>
        <v>0</v>
      </c>
      <c r="J19" s="200">
        <v>19.100000000000001</v>
      </c>
      <c r="K19" s="81">
        <f>+J19-C19</f>
        <v>0</v>
      </c>
    </row>
    <row r="20" spans="1:11" s="74" customFormat="1" ht="18" customHeight="1" x14ac:dyDescent="0.25">
      <c r="A20" s="18" t="s">
        <v>16</v>
      </c>
      <c r="B20" s="79">
        <v>8.26</v>
      </c>
      <c r="C20" s="79">
        <v>19.48</v>
      </c>
      <c r="D20" s="78">
        <v>8</v>
      </c>
      <c r="E20" s="78">
        <v>1</v>
      </c>
      <c r="F20" s="71">
        <f t="shared" si="1"/>
        <v>11.22</v>
      </c>
      <c r="G20" s="71">
        <f t="shared" si="2"/>
        <v>2.2200000000000006</v>
      </c>
      <c r="H20" s="71">
        <f t="shared" si="3"/>
        <v>2</v>
      </c>
      <c r="I20" s="15">
        <f t="shared" si="4"/>
        <v>0.22000000000000064</v>
      </c>
      <c r="J20" s="200">
        <v>19.48</v>
      </c>
      <c r="K20" s="81">
        <f>+J20-C20</f>
        <v>0</v>
      </c>
    </row>
    <row r="21" spans="1:11" s="74" customFormat="1" ht="18" customHeight="1" x14ac:dyDescent="0.25">
      <c r="A21" s="18" t="s">
        <v>17</v>
      </c>
      <c r="B21" s="79">
        <v>9.23</v>
      </c>
      <c r="C21" s="206">
        <v>18</v>
      </c>
      <c r="D21" s="78">
        <v>8</v>
      </c>
      <c r="E21" s="78">
        <v>1</v>
      </c>
      <c r="F21" s="71">
        <f t="shared" si="1"/>
        <v>8.77</v>
      </c>
      <c r="G21" s="71">
        <f t="shared" si="2"/>
        <v>-0.23000000000000043</v>
      </c>
      <c r="H21" s="71">
        <f t="shared" si="3"/>
        <v>-0.23000000000000043</v>
      </c>
      <c r="I21" s="15">
        <f t="shared" si="4"/>
        <v>0</v>
      </c>
      <c r="J21" s="200">
        <v>18</v>
      </c>
      <c r="K21" s="81">
        <f>+J21-C21</f>
        <v>0</v>
      </c>
    </row>
    <row r="22" spans="1:11" s="74" customFormat="1" ht="18" customHeight="1" x14ac:dyDescent="0.25">
      <c r="A22" s="18" t="s">
        <v>18</v>
      </c>
      <c r="B22" s="79">
        <v>8.01</v>
      </c>
      <c r="C22" s="79">
        <v>18.54</v>
      </c>
      <c r="D22" s="78">
        <v>8</v>
      </c>
      <c r="E22" s="78">
        <v>1</v>
      </c>
      <c r="F22" s="71">
        <f t="shared" ref="F22:F45" si="5">IF(B22&gt;12,(24-B22)+C22,+C22-B22)</f>
        <v>10.53</v>
      </c>
      <c r="G22" s="71">
        <f t="shared" ref="G22:G45" si="6">+F22-D22-E22</f>
        <v>1.5299999999999994</v>
      </c>
      <c r="H22" s="71">
        <f t="shared" ref="H22:H45" si="7">IF(G22&lt;=2,G22,2)</f>
        <v>1.5299999999999994</v>
      </c>
      <c r="I22" s="15">
        <f t="shared" ref="I22:I45" si="8">G22-H22</f>
        <v>0</v>
      </c>
      <c r="J22" s="200">
        <v>18.54</v>
      </c>
      <c r="K22" s="81">
        <f t="shared" si="0"/>
        <v>0</v>
      </c>
    </row>
    <row r="23" spans="1:11" s="74" customFormat="1" ht="18" customHeight="1" x14ac:dyDescent="0.25">
      <c r="A23" s="18" t="s">
        <v>19</v>
      </c>
      <c r="B23" s="79">
        <v>19.170000000000002</v>
      </c>
      <c r="C23" s="79">
        <v>7.24</v>
      </c>
      <c r="D23" s="78">
        <v>8</v>
      </c>
      <c r="E23" s="78">
        <v>1</v>
      </c>
      <c r="F23" s="71">
        <f t="shared" si="5"/>
        <v>12.069999999999999</v>
      </c>
      <c r="G23" s="15">
        <f t="shared" si="6"/>
        <v>3.0699999999999985</v>
      </c>
      <c r="H23" s="71">
        <f t="shared" si="7"/>
        <v>2</v>
      </c>
      <c r="I23" s="15">
        <f t="shared" si="8"/>
        <v>1.0699999999999985</v>
      </c>
      <c r="J23" s="200">
        <v>7.24</v>
      </c>
      <c r="K23" s="81">
        <f t="shared" si="0"/>
        <v>0</v>
      </c>
    </row>
    <row r="24" spans="1:11" s="74" customFormat="1" ht="18" customHeight="1" x14ac:dyDescent="0.25">
      <c r="A24" s="18" t="s">
        <v>20</v>
      </c>
      <c r="B24" s="79">
        <v>18.5</v>
      </c>
      <c r="C24" s="79">
        <v>8.14</v>
      </c>
      <c r="D24" s="78">
        <v>8</v>
      </c>
      <c r="E24" s="78">
        <v>1</v>
      </c>
      <c r="F24" s="71">
        <f t="shared" si="5"/>
        <v>13.64</v>
      </c>
      <c r="G24" s="15">
        <f t="shared" si="6"/>
        <v>4.6400000000000006</v>
      </c>
      <c r="H24" s="71">
        <f t="shared" si="7"/>
        <v>2</v>
      </c>
      <c r="I24" s="15">
        <f t="shared" si="8"/>
        <v>2.6400000000000006</v>
      </c>
      <c r="J24" s="200">
        <v>8.14</v>
      </c>
      <c r="K24" s="81">
        <f t="shared" si="0"/>
        <v>0</v>
      </c>
    </row>
    <row r="25" spans="1:11" s="74" customFormat="1" ht="18" customHeight="1" x14ac:dyDescent="0.25">
      <c r="A25" s="18" t="s">
        <v>21</v>
      </c>
      <c r="B25" s="79">
        <v>19.07</v>
      </c>
      <c r="C25" s="79">
        <v>8.0399999999999991</v>
      </c>
      <c r="D25" s="78">
        <v>8</v>
      </c>
      <c r="E25" s="78">
        <v>1</v>
      </c>
      <c r="F25" s="71">
        <f t="shared" si="5"/>
        <v>12.969999999999999</v>
      </c>
      <c r="G25" s="15">
        <f t="shared" si="6"/>
        <v>3.9699999999999989</v>
      </c>
      <c r="H25" s="71">
        <f t="shared" si="7"/>
        <v>2</v>
      </c>
      <c r="I25" s="15">
        <f t="shared" si="8"/>
        <v>1.9699999999999989</v>
      </c>
      <c r="J25" s="200">
        <v>8.0399999999999991</v>
      </c>
      <c r="K25" s="81">
        <f t="shared" si="0"/>
        <v>0</v>
      </c>
    </row>
    <row r="26" spans="1:11" s="74" customFormat="1" ht="18" customHeight="1" x14ac:dyDescent="0.25">
      <c r="A26" s="18" t="s">
        <v>22</v>
      </c>
      <c r="B26" s="79" t="s">
        <v>107</v>
      </c>
      <c r="C26" s="79"/>
      <c r="D26" s="78"/>
      <c r="E26" s="78"/>
      <c r="F26" s="71"/>
      <c r="G26" s="71"/>
      <c r="H26" s="71"/>
      <c r="I26" s="15"/>
      <c r="J26" s="200"/>
      <c r="K26" s="81">
        <f t="shared" si="0"/>
        <v>0</v>
      </c>
    </row>
    <row r="27" spans="1:11" s="74" customFormat="1" ht="18" customHeight="1" x14ac:dyDescent="0.25">
      <c r="A27" s="18" t="s">
        <v>23</v>
      </c>
      <c r="B27" s="79">
        <v>9.02</v>
      </c>
      <c r="C27" s="79">
        <v>19.309999999999999</v>
      </c>
      <c r="D27" s="78">
        <v>8</v>
      </c>
      <c r="E27" s="78">
        <v>1</v>
      </c>
      <c r="F27" s="71">
        <f t="shared" si="5"/>
        <v>10.29</v>
      </c>
      <c r="G27" s="71">
        <f t="shared" si="6"/>
        <v>1.2899999999999991</v>
      </c>
      <c r="H27" s="71">
        <f t="shared" si="7"/>
        <v>1.2899999999999991</v>
      </c>
      <c r="I27" s="15">
        <f t="shared" si="8"/>
        <v>0</v>
      </c>
      <c r="J27" s="200">
        <v>19.309999999999999</v>
      </c>
      <c r="K27" s="81">
        <f t="shared" si="0"/>
        <v>0</v>
      </c>
    </row>
    <row r="28" spans="1:11" s="74" customFormat="1" ht="18" customHeight="1" x14ac:dyDescent="0.25">
      <c r="A28" s="18" t="s">
        <v>24</v>
      </c>
      <c r="B28" s="79">
        <v>8.34</v>
      </c>
      <c r="C28" s="79">
        <v>18.36</v>
      </c>
      <c r="D28" s="78">
        <v>8</v>
      </c>
      <c r="E28" s="78">
        <v>1</v>
      </c>
      <c r="F28" s="71">
        <f t="shared" si="5"/>
        <v>10.02</v>
      </c>
      <c r="G28" s="71">
        <f t="shared" si="6"/>
        <v>1.0199999999999996</v>
      </c>
      <c r="H28" s="71">
        <f t="shared" si="7"/>
        <v>1.0199999999999996</v>
      </c>
      <c r="I28" s="15">
        <f t="shared" si="8"/>
        <v>0</v>
      </c>
      <c r="J28" s="200">
        <v>18.36</v>
      </c>
      <c r="K28" s="81">
        <f t="shared" si="0"/>
        <v>0</v>
      </c>
    </row>
    <row r="29" spans="1:11" s="74" customFormat="1" ht="18" customHeight="1" x14ac:dyDescent="0.25">
      <c r="A29" s="18" t="s">
        <v>25</v>
      </c>
      <c r="B29" s="79">
        <v>9.01</v>
      </c>
      <c r="C29" s="79">
        <v>18.079999999999998</v>
      </c>
      <c r="D29" s="78">
        <v>8</v>
      </c>
      <c r="E29" s="78">
        <v>1</v>
      </c>
      <c r="F29" s="71">
        <f t="shared" si="5"/>
        <v>9.0699999999999985</v>
      </c>
      <c r="G29" s="71">
        <f t="shared" si="6"/>
        <v>6.9999999999998508E-2</v>
      </c>
      <c r="H29" s="71">
        <f t="shared" si="7"/>
        <v>6.9999999999998508E-2</v>
      </c>
      <c r="I29" s="15">
        <f t="shared" si="8"/>
        <v>0</v>
      </c>
      <c r="J29" s="201">
        <v>18.079999999999998</v>
      </c>
      <c r="K29" s="81">
        <f t="shared" si="0"/>
        <v>0</v>
      </c>
    </row>
    <row r="30" spans="1:11" s="74" customFormat="1" ht="18" customHeight="1" x14ac:dyDescent="0.25">
      <c r="A30" s="18" t="s">
        <v>26</v>
      </c>
      <c r="B30" s="79">
        <v>8.23</v>
      </c>
      <c r="C30" s="79">
        <v>19.52</v>
      </c>
      <c r="D30" s="78">
        <v>8</v>
      </c>
      <c r="E30" s="78">
        <v>1</v>
      </c>
      <c r="F30" s="71">
        <f t="shared" si="5"/>
        <v>11.29</v>
      </c>
      <c r="G30" s="71">
        <f t="shared" si="6"/>
        <v>2.2899999999999991</v>
      </c>
      <c r="H30" s="71">
        <f t="shared" si="7"/>
        <v>2</v>
      </c>
      <c r="I30" s="15">
        <f t="shared" si="8"/>
        <v>0.28999999999999915</v>
      </c>
      <c r="J30" s="201">
        <v>19.52</v>
      </c>
      <c r="K30" s="81">
        <f t="shared" si="0"/>
        <v>0</v>
      </c>
    </row>
    <row r="31" spans="1:11" s="74" customFormat="1" ht="18" customHeight="1" x14ac:dyDescent="0.25">
      <c r="A31" s="18" t="s">
        <v>27</v>
      </c>
      <c r="B31" s="79">
        <v>8.3800000000000008</v>
      </c>
      <c r="C31" s="79">
        <v>19.52</v>
      </c>
      <c r="D31" s="78">
        <v>8</v>
      </c>
      <c r="E31" s="78">
        <v>1</v>
      </c>
      <c r="F31" s="71">
        <f t="shared" si="5"/>
        <v>11.139999999999999</v>
      </c>
      <c r="G31" s="71">
        <f t="shared" si="6"/>
        <v>2.1399999999999988</v>
      </c>
      <c r="H31" s="71">
        <f t="shared" si="7"/>
        <v>2</v>
      </c>
      <c r="I31" s="15">
        <f t="shared" si="8"/>
        <v>0.13999999999999879</v>
      </c>
      <c r="J31" s="201">
        <v>19.52</v>
      </c>
      <c r="K31" s="81">
        <f t="shared" si="0"/>
        <v>0</v>
      </c>
    </row>
    <row r="32" spans="1:11" s="74" customFormat="1" ht="18" customHeight="1" x14ac:dyDescent="0.25">
      <c r="A32" s="18" t="s">
        <v>28</v>
      </c>
      <c r="B32" s="79">
        <v>19.190000000000001</v>
      </c>
      <c r="C32" s="79">
        <v>7.24</v>
      </c>
      <c r="D32" s="78">
        <v>8</v>
      </c>
      <c r="E32" s="78">
        <v>1</v>
      </c>
      <c r="F32" s="71">
        <f t="shared" si="5"/>
        <v>12.049999999999999</v>
      </c>
      <c r="G32" s="15">
        <f t="shared" si="6"/>
        <v>3.0499999999999989</v>
      </c>
      <c r="H32" s="71">
        <f t="shared" si="7"/>
        <v>2</v>
      </c>
      <c r="I32" s="15">
        <f t="shared" si="8"/>
        <v>1.0499999999999989</v>
      </c>
      <c r="J32" s="201">
        <v>7.24</v>
      </c>
      <c r="K32" s="81">
        <f t="shared" si="0"/>
        <v>0</v>
      </c>
    </row>
    <row r="33" spans="1:19" s="74" customFormat="1" ht="18" customHeight="1" x14ac:dyDescent="0.25">
      <c r="A33" s="18" t="s">
        <v>29</v>
      </c>
      <c r="B33" s="79">
        <v>19.04</v>
      </c>
      <c r="C33" s="79">
        <v>7.28</v>
      </c>
      <c r="D33" s="78">
        <v>8</v>
      </c>
      <c r="E33" s="78">
        <v>1</v>
      </c>
      <c r="F33" s="71">
        <f t="shared" si="5"/>
        <v>12.240000000000002</v>
      </c>
      <c r="G33" s="15">
        <f t="shared" si="6"/>
        <v>3.240000000000002</v>
      </c>
      <c r="H33" s="71">
        <f t="shared" si="7"/>
        <v>2</v>
      </c>
      <c r="I33" s="15">
        <f t="shared" si="8"/>
        <v>1.240000000000002</v>
      </c>
      <c r="J33" s="201">
        <v>7.28</v>
      </c>
      <c r="K33" s="81">
        <f t="shared" si="0"/>
        <v>0</v>
      </c>
    </row>
    <row r="34" spans="1:19" s="74" customFormat="1" ht="18" customHeight="1" x14ac:dyDescent="0.25">
      <c r="A34" s="18" t="s">
        <v>30</v>
      </c>
      <c r="B34" s="79" t="s">
        <v>107</v>
      </c>
      <c r="C34" s="79"/>
      <c r="D34" s="78"/>
      <c r="E34" s="78"/>
      <c r="F34" s="71"/>
      <c r="G34" s="15"/>
      <c r="H34" s="71"/>
      <c r="I34" s="15"/>
      <c r="J34" s="201"/>
      <c r="K34" s="81">
        <f t="shared" si="0"/>
        <v>0</v>
      </c>
    </row>
    <row r="35" spans="1:19" s="74" customFormat="1" ht="18" customHeight="1" x14ac:dyDescent="0.25">
      <c r="A35" s="18" t="s">
        <v>31</v>
      </c>
      <c r="B35" s="79">
        <v>8.4</v>
      </c>
      <c r="C35" s="79">
        <v>19.28</v>
      </c>
      <c r="D35" s="78">
        <v>8</v>
      </c>
      <c r="E35" s="78">
        <v>1</v>
      </c>
      <c r="F35" s="71">
        <f t="shared" si="5"/>
        <v>10.88</v>
      </c>
      <c r="G35" s="71">
        <f t="shared" si="6"/>
        <v>1.8800000000000008</v>
      </c>
      <c r="H35" s="71">
        <f t="shared" si="7"/>
        <v>1.8800000000000008</v>
      </c>
      <c r="I35" s="15">
        <f t="shared" si="8"/>
        <v>0</v>
      </c>
      <c r="J35" s="201">
        <v>19.28</v>
      </c>
      <c r="K35" s="81">
        <f t="shared" si="0"/>
        <v>0</v>
      </c>
    </row>
    <row r="36" spans="1:19" s="74" customFormat="1" ht="18" customHeight="1" x14ac:dyDescent="0.25">
      <c r="A36" s="18" t="s">
        <v>32</v>
      </c>
      <c r="B36" s="77">
        <v>8.32</v>
      </c>
      <c r="C36" s="77">
        <v>19.309999999999999</v>
      </c>
      <c r="D36" s="78">
        <v>8</v>
      </c>
      <c r="E36" s="78">
        <v>1</v>
      </c>
      <c r="F36" s="71">
        <f t="shared" si="5"/>
        <v>10.989999999999998</v>
      </c>
      <c r="G36" s="15">
        <f t="shared" si="6"/>
        <v>1.9899999999999984</v>
      </c>
      <c r="H36" s="71">
        <f t="shared" si="7"/>
        <v>1.9899999999999984</v>
      </c>
      <c r="I36" s="15">
        <f t="shared" si="8"/>
        <v>0</v>
      </c>
      <c r="J36" s="201"/>
      <c r="K36" s="81">
        <f t="shared" si="0"/>
        <v>-19.309999999999999</v>
      </c>
    </row>
    <row r="37" spans="1:19" s="74" customFormat="1" ht="18" customHeight="1" x14ac:dyDescent="0.25">
      <c r="A37" s="18" t="s">
        <v>33</v>
      </c>
      <c r="B37" s="77">
        <v>7.48</v>
      </c>
      <c r="C37" s="77">
        <v>20.12</v>
      </c>
      <c r="D37" s="78">
        <v>8</v>
      </c>
      <c r="E37" s="78">
        <v>1</v>
      </c>
      <c r="F37" s="71">
        <f t="shared" si="5"/>
        <v>12.64</v>
      </c>
      <c r="G37" s="15">
        <f t="shared" si="6"/>
        <v>3.6400000000000006</v>
      </c>
      <c r="H37" s="71">
        <f t="shared" si="7"/>
        <v>2</v>
      </c>
      <c r="I37" s="15">
        <f t="shared" si="8"/>
        <v>1.6400000000000006</v>
      </c>
      <c r="J37" s="201"/>
      <c r="K37" s="81">
        <f t="shared" si="0"/>
        <v>-20.12</v>
      </c>
    </row>
    <row r="38" spans="1:19" s="74" customFormat="1" ht="18" customHeight="1" x14ac:dyDescent="0.25">
      <c r="A38" s="18" t="s">
        <v>34</v>
      </c>
      <c r="B38" s="77">
        <v>8.19</v>
      </c>
      <c r="C38" s="77">
        <v>20.16</v>
      </c>
      <c r="D38" s="78">
        <v>8</v>
      </c>
      <c r="E38" s="78">
        <v>1</v>
      </c>
      <c r="F38" s="71">
        <f t="shared" si="5"/>
        <v>11.97</v>
      </c>
      <c r="G38" s="15">
        <f t="shared" si="6"/>
        <v>2.9700000000000006</v>
      </c>
      <c r="H38" s="71">
        <f t="shared" si="7"/>
        <v>2</v>
      </c>
      <c r="I38" s="15">
        <f t="shared" si="8"/>
        <v>0.97000000000000064</v>
      </c>
      <c r="J38" s="201"/>
      <c r="K38" s="81">
        <f t="shared" si="0"/>
        <v>-20.16</v>
      </c>
    </row>
    <row r="39" spans="1:19" s="74" customFormat="1" ht="18" customHeight="1" x14ac:dyDescent="0.25">
      <c r="A39" s="18" t="s">
        <v>35</v>
      </c>
      <c r="B39" s="77">
        <v>19</v>
      </c>
      <c r="C39" s="77">
        <v>7.53</v>
      </c>
      <c r="D39" s="78">
        <v>8</v>
      </c>
      <c r="E39" s="78">
        <v>1</v>
      </c>
      <c r="F39" s="71">
        <f t="shared" si="5"/>
        <v>12.530000000000001</v>
      </c>
      <c r="G39" s="15">
        <f t="shared" si="6"/>
        <v>3.5300000000000011</v>
      </c>
      <c r="H39" s="71">
        <f t="shared" si="7"/>
        <v>2</v>
      </c>
      <c r="I39" s="15">
        <f t="shared" si="8"/>
        <v>1.5300000000000011</v>
      </c>
      <c r="J39" s="201"/>
      <c r="K39" s="81">
        <f t="shared" si="0"/>
        <v>-7.53</v>
      </c>
    </row>
    <row r="40" spans="1:19" s="74" customFormat="1" ht="18" customHeight="1" x14ac:dyDescent="0.25">
      <c r="A40" s="18" t="s">
        <v>36</v>
      </c>
      <c r="B40" s="77"/>
      <c r="C40" s="77"/>
      <c r="D40" s="78">
        <v>8</v>
      </c>
      <c r="E40" s="78">
        <v>1</v>
      </c>
      <c r="F40" s="71">
        <f t="shared" si="5"/>
        <v>0</v>
      </c>
      <c r="G40" s="15">
        <f t="shared" si="6"/>
        <v>-9</v>
      </c>
      <c r="H40" s="71">
        <f t="shared" si="7"/>
        <v>-9</v>
      </c>
      <c r="I40" s="15">
        <f t="shared" si="8"/>
        <v>0</v>
      </c>
      <c r="J40" s="201"/>
      <c r="K40" s="81">
        <f t="shared" si="0"/>
        <v>0</v>
      </c>
    </row>
    <row r="41" spans="1:19" s="102" customFormat="1" ht="18" customHeight="1" x14ac:dyDescent="0.25">
      <c r="A41" s="18" t="s">
        <v>37</v>
      </c>
      <c r="B41" s="77"/>
      <c r="C41" s="77"/>
      <c r="D41" s="78">
        <v>8</v>
      </c>
      <c r="E41" s="78">
        <v>1</v>
      </c>
      <c r="F41" s="71">
        <f t="shared" si="5"/>
        <v>0</v>
      </c>
      <c r="G41" s="15">
        <f t="shared" si="6"/>
        <v>-9</v>
      </c>
      <c r="H41" s="71">
        <f t="shared" si="7"/>
        <v>-9</v>
      </c>
      <c r="I41" s="15">
        <f t="shared" si="8"/>
        <v>0</v>
      </c>
      <c r="J41" s="201"/>
      <c r="K41" s="147">
        <f t="shared" si="0"/>
        <v>0</v>
      </c>
      <c r="L41" s="108"/>
    </row>
    <row r="42" spans="1:19" s="102" customFormat="1" ht="18" customHeight="1" x14ac:dyDescent="0.25">
      <c r="A42" s="18" t="s">
        <v>74</v>
      </c>
      <c r="B42" s="77"/>
      <c r="C42" s="77"/>
      <c r="D42" s="78">
        <v>8</v>
      </c>
      <c r="E42" s="78">
        <v>1</v>
      </c>
      <c r="F42" s="71">
        <f t="shared" si="5"/>
        <v>0</v>
      </c>
      <c r="G42" s="15">
        <f t="shared" si="6"/>
        <v>-9</v>
      </c>
      <c r="H42" s="71">
        <f t="shared" si="7"/>
        <v>-9</v>
      </c>
      <c r="I42" s="15">
        <f t="shared" si="8"/>
        <v>0</v>
      </c>
      <c r="J42" s="201"/>
      <c r="K42" s="147">
        <f t="shared" si="0"/>
        <v>0</v>
      </c>
      <c r="L42" s="108"/>
    </row>
    <row r="43" spans="1:19" s="102" customFormat="1" ht="18" customHeight="1" x14ac:dyDescent="0.25">
      <c r="A43" s="18" t="s">
        <v>53</v>
      </c>
      <c r="B43" s="77"/>
      <c r="C43" s="77"/>
      <c r="D43" s="78">
        <v>8</v>
      </c>
      <c r="E43" s="78">
        <v>1</v>
      </c>
      <c r="F43" s="71">
        <f t="shared" si="5"/>
        <v>0</v>
      </c>
      <c r="G43" s="15">
        <f t="shared" si="6"/>
        <v>-9</v>
      </c>
      <c r="H43" s="71">
        <f t="shared" si="7"/>
        <v>-9</v>
      </c>
      <c r="I43" s="15">
        <f t="shared" si="8"/>
        <v>0</v>
      </c>
      <c r="J43" s="201"/>
      <c r="K43" s="147">
        <f t="shared" si="0"/>
        <v>0</v>
      </c>
      <c r="L43" s="108"/>
    </row>
    <row r="44" spans="1:19" s="102" customFormat="1" ht="18" customHeight="1" x14ac:dyDescent="0.25">
      <c r="A44" s="18" t="s">
        <v>54</v>
      </c>
      <c r="B44" s="77"/>
      <c r="C44" s="77"/>
      <c r="D44" s="78">
        <v>8</v>
      </c>
      <c r="E44" s="78">
        <v>1</v>
      </c>
      <c r="F44" s="71">
        <f t="shared" si="5"/>
        <v>0</v>
      </c>
      <c r="G44" s="15">
        <f t="shared" si="6"/>
        <v>-9</v>
      </c>
      <c r="H44" s="71">
        <f t="shared" si="7"/>
        <v>-9</v>
      </c>
      <c r="I44" s="15">
        <f t="shared" si="8"/>
        <v>0</v>
      </c>
      <c r="J44" s="201"/>
      <c r="K44" s="147">
        <f t="shared" si="0"/>
        <v>0</v>
      </c>
      <c r="L44" s="108"/>
    </row>
    <row r="45" spans="1:19" s="102" customFormat="1" ht="18" customHeight="1" x14ac:dyDescent="0.25">
      <c r="A45" s="18" t="s">
        <v>64</v>
      </c>
      <c r="B45" s="77"/>
      <c r="C45" s="77"/>
      <c r="D45" s="78">
        <v>8</v>
      </c>
      <c r="E45" s="78">
        <v>1</v>
      </c>
      <c r="F45" s="71">
        <f t="shared" si="5"/>
        <v>0</v>
      </c>
      <c r="G45" s="15">
        <f t="shared" si="6"/>
        <v>-9</v>
      </c>
      <c r="H45" s="71">
        <f t="shared" si="7"/>
        <v>-9</v>
      </c>
      <c r="I45" s="15">
        <f t="shared" si="8"/>
        <v>0</v>
      </c>
      <c r="J45" s="201"/>
      <c r="K45" s="147">
        <f t="shared" si="0"/>
        <v>0</v>
      </c>
      <c r="L45" s="108"/>
    </row>
    <row r="46" spans="1:19" s="74" customFormat="1" ht="18.75" x14ac:dyDescent="0.3">
      <c r="A46" s="102"/>
      <c r="B46" s="102"/>
      <c r="C46" s="102"/>
      <c r="D46" s="102"/>
      <c r="E46" s="109">
        <f>SUM(E15:E45)</f>
        <v>25</v>
      </c>
      <c r="F46" s="102"/>
      <c r="G46" s="110"/>
      <c r="H46" s="138">
        <f>SUM(H15:H45)+H57</f>
        <v>-21.950000000000003</v>
      </c>
      <c r="I46" s="138">
        <f>SUM(I15:I45)+I57</f>
        <v>12.76</v>
      </c>
      <c r="J46" s="115"/>
      <c r="K46" s="129">
        <f>SUM(K16:K41)</f>
        <v>-67.12</v>
      </c>
      <c r="N46" s="111"/>
      <c r="S46" s="112"/>
    </row>
    <row r="47" spans="1:19" s="74" customFormat="1" ht="15.75" x14ac:dyDescent="0.25">
      <c r="A47" s="84"/>
      <c r="B47" s="84"/>
      <c r="C47" s="84"/>
      <c r="D47" s="84"/>
      <c r="E47" s="84"/>
      <c r="F47" s="84"/>
      <c r="G47" s="97"/>
      <c r="H47" s="89">
        <v>50.5</v>
      </c>
      <c r="I47" s="89">
        <v>29.06</v>
      </c>
      <c r="J47" s="102"/>
      <c r="L47" s="84">
        <f>SUM(L15:L46)</f>
        <v>0</v>
      </c>
      <c r="M47" s="84">
        <v>75</v>
      </c>
      <c r="N47" s="90">
        <f>+L47*M47</f>
        <v>0</v>
      </c>
      <c r="O47" s="113"/>
    </row>
    <row r="48" spans="1:19" s="74" customFormat="1" ht="15.75" x14ac:dyDescent="0.25">
      <c r="E48" s="114"/>
      <c r="G48" t="s">
        <v>60</v>
      </c>
      <c r="H48"/>
      <c r="I48"/>
      <c r="J48"/>
      <c r="K48" s="177"/>
      <c r="L48" s="90">
        <f>+K48/8</f>
        <v>0</v>
      </c>
      <c r="M48" s="84"/>
      <c r="N48" s="90">
        <f>+L48*M48</f>
        <v>0</v>
      </c>
    </row>
    <row r="49" spans="1:16" s="74" customFormat="1" ht="15.75" x14ac:dyDescent="0.25">
      <c r="A49" s="235" t="s">
        <v>105</v>
      </c>
      <c r="B49" s="235"/>
      <c r="C49" s="235"/>
      <c r="D49" s="235"/>
      <c r="E49" s="235"/>
      <c r="F49" s="235"/>
      <c r="G49"/>
      <c r="H49"/>
      <c r="I49"/>
      <c r="J49" s="128"/>
      <c r="K49" s="86">
        <v>0</v>
      </c>
      <c r="L49" s="90">
        <f>+K49/8</f>
        <v>0</v>
      </c>
      <c r="M49" s="84"/>
      <c r="N49" s="95">
        <f>SUM(N47:N48)</f>
        <v>0</v>
      </c>
      <c r="P49" s="74" t="s">
        <v>61</v>
      </c>
    </row>
    <row r="50" spans="1:16" s="74" customFormat="1" ht="15.75" customHeight="1" x14ac:dyDescent="0.25">
      <c r="A50" s="82" t="s">
        <v>37</v>
      </c>
      <c r="B50" s="77">
        <v>8.33</v>
      </c>
      <c r="C50" s="77">
        <v>18.3</v>
      </c>
      <c r="D50" s="78">
        <v>8</v>
      </c>
      <c r="E50" s="78">
        <v>1</v>
      </c>
      <c r="F50" s="71">
        <f t="shared" ref="F50:F54" si="9">IF(B50&gt;12,(24-B50)+C50,+C50-B50)</f>
        <v>9.9700000000000006</v>
      </c>
      <c r="G50" s="15">
        <f t="shared" ref="G50:G54" si="10">+F50-D50-E50</f>
        <v>0.97000000000000064</v>
      </c>
      <c r="H50" s="71">
        <f t="shared" ref="H50:H54" si="11">IF(G50&lt;=2,G50,2)</f>
        <v>0.97000000000000064</v>
      </c>
      <c r="I50" s="15">
        <f t="shared" ref="I50:I54" si="12">G50-H50</f>
        <v>0</v>
      </c>
      <c r="J50" s="201"/>
      <c r="K50" s="147">
        <f t="shared" ref="K50:K54" si="13">+J50-C50</f>
        <v>-18.3</v>
      </c>
      <c r="L50" s="116"/>
    </row>
    <row r="51" spans="1:16" s="74" customFormat="1" ht="15.75" customHeight="1" x14ac:dyDescent="0.25">
      <c r="A51" s="82" t="s">
        <v>74</v>
      </c>
      <c r="B51" s="225" t="s">
        <v>106</v>
      </c>
      <c r="C51" s="226"/>
      <c r="D51" s="226"/>
      <c r="E51" s="226"/>
      <c r="F51" s="226"/>
      <c r="G51" s="226"/>
      <c r="H51" s="226"/>
      <c r="I51" s="227"/>
      <c r="J51" s="201"/>
      <c r="K51" s="147">
        <f t="shared" si="13"/>
        <v>0</v>
      </c>
      <c r="L51" s="116"/>
    </row>
    <row r="52" spans="1:16" s="74" customFormat="1" ht="15.75" customHeight="1" x14ac:dyDescent="0.25">
      <c r="A52" s="82" t="s">
        <v>53</v>
      </c>
      <c r="B52" s="228"/>
      <c r="C52" s="229"/>
      <c r="D52" s="229"/>
      <c r="E52" s="229"/>
      <c r="F52" s="229"/>
      <c r="G52" s="229"/>
      <c r="H52" s="229"/>
      <c r="I52" s="230"/>
      <c r="J52" s="201"/>
      <c r="K52" s="147">
        <f t="shared" si="13"/>
        <v>0</v>
      </c>
      <c r="L52" s="116"/>
    </row>
    <row r="53" spans="1:16" s="74" customFormat="1" ht="15.75" customHeight="1" x14ac:dyDescent="0.25">
      <c r="A53" s="82" t="s">
        <v>54</v>
      </c>
      <c r="B53" s="228"/>
      <c r="C53" s="229"/>
      <c r="D53" s="229"/>
      <c r="E53" s="229"/>
      <c r="F53" s="229"/>
      <c r="G53" s="229"/>
      <c r="H53" s="229"/>
      <c r="I53" s="230"/>
      <c r="J53" s="201"/>
      <c r="K53" s="147">
        <f t="shared" si="13"/>
        <v>0</v>
      </c>
      <c r="L53" s="116"/>
    </row>
    <row r="54" spans="1:16" s="74" customFormat="1" ht="15.75" customHeight="1" x14ac:dyDescent="0.25">
      <c r="A54" s="82" t="s">
        <v>64</v>
      </c>
      <c r="B54" s="231"/>
      <c r="C54" s="232"/>
      <c r="D54" s="232"/>
      <c r="E54" s="232"/>
      <c r="F54" s="232"/>
      <c r="G54" s="232"/>
      <c r="H54" s="232"/>
      <c r="I54" s="233"/>
      <c r="J54" s="201"/>
      <c r="K54" s="147">
        <f t="shared" si="13"/>
        <v>0</v>
      </c>
      <c r="L54" s="116"/>
    </row>
    <row r="55" spans="1:16" s="74" customFormat="1" ht="15.75" x14ac:dyDescent="0.25">
      <c r="A55" s="117"/>
      <c r="B55"/>
      <c r="C55"/>
      <c r="D55"/>
      <c r="E55"/>
      <c r="F55"/>
      <c r="G55"/>
      <c r="H55" s="11">
        <f>SUM(H50:H54)</f>
        <v>0.97000000000000064</v>
      </c>
      <c r="I55" s="11">
        <f>SUM(I50:I54)</f>
        <v>0</v>
      </c>
      <c r="J55" s="52"/>
      <c r="K55" s="89">
        <f>SUM(K50:K54)</f>
        <v>-18.3</v>
      </c>
      <c r="L55" s="116"/>
    </row>
    <row r="56" spans="1:16" s="74" customFormat="1" ht="15.75" x14ac:dyDescent="0.25">
      <c r="A56" s="117"/>
      <c r="B56"/>
      <c r="C56"/>
      <c r="D56"/>
      <c r="E56"/>
      <c r="F56"/>
      <c r="G56" s="202" t="s">
        <v>105</v>
      </c>
      <c r="H56" s="2"/>
      <c r="I56" s="2"/>
      <c r="J56" s="6"/>
      <c r="K56" s="96">
        <v>0</v>
      </c>
      <c r="L56" s="116"/>
    </row>
    <row r="57" spans="1:16" s="74" customFormat="1" ht="15.75" x14ac:dyDescent="0.25">
      <c r="A57" s="116"/>
      <c r="B57" s="116"/>
      <c r="C57" s="116"/>
      <c r="D57" s="116"/>
      <c r="E57" s="116"/>
      <c r="F57" s="116"/>
      <c r="G57" s="97" t="s">
        <v>58</v>
      </c>
      <c r="H57" s="89">
        <f>+H55-H56</f>
        <v>0.97000000000000064</v>
      </c>
      <c r="I57" s="89">
        <f>+I55-I56</f>
        <v>0</v>
      </c>
      <c r="J57" s="116"/>
      <c r="K57" s="89">
        <f>+K55-K56</f>
        <v>-18.3</v>
      </c>
      <c r="L57" s="116"/>
    </row>
    <row r="58" spans="1:16" x14ac:dyDescent="0.25">
      <c r="A58" s="136"/>
      <c r="B58" s="132"/>
      <c r="C58" s="132"/>
      <c r="D58" s="132"/>
      <c r="E58" s="132"/>
      <c r="F58" s="46"/>
      <c r="G58" s="46"/>
      <c r="H58" s="46"/>
      <c r="I58" s="46"/>
      <c r="J58" s="46"/>
      <c r="K58" s="46"/>
      <c r="L58" s="46"/>
    </row>
    <row r="59" spans="1:16" x14ac:dyDescent="0.25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</row>
    <row r="60" spans="1:16" x14ac:dyDescent="0.25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</row>
  </sheetData>
  <mergeCells count="6">
    <mergeCell ref="B51:I54"/>
    <mergeCell ref="A9:I9"/>
    <mergeCell ref="A11:I11"/>
    <mergeCell ref="A12:I12"/>
    <mergeCell ref="A49:F49"/>
    <mergeCell ref="B15:I18"/>
  </mergeCells>
  <hyperlinks>
    <hyperlink ref="A7" r:id="rId1" display="mailto:tpaquita_elalto@hotmail.com"/>
  </hyperlinks>
  <pageMargins left="0.7" right="0.7" top="0.75" bottom="0.75" header="0.3" footer="0.3"/>
  <pageSetup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S58"/>
  <sheetViews>
    <sheetView topLeftCell="A26" zoomScaleNormal="100" workbookViewId="0">
      <selection activeCell="B56" sqref="B56"/>
    </sheetView>
  </sheetViews>
  <sheetFormatPr baseColWidth="10" defaultRowHeight="15" x14ac:dyDescent="0.25"/>
  <cols>
    <col min="1" max="1" width="8.5703125" customWidth="1"/>
  </cols>
  <sheetData>
    <row r="1" spans="1:12" x14ac:dyDescent="0.25">
      <c r="J1" s="16"/>
      <c r="K1" s="16"/>
    </row>
    <row r="2" spans="1:12" x14ac:dyDescent="0.25">
      <c r="J2" s="16"/>
      <c r="K2" s="16"/>
    </row>
    <row r="3" spans="1:12" x14ac:dyDescent="0.25">
      <c r="J3" s="16"/>
      <c r="K3" s="16"/>
    </row>
    <row r="4" spans="1:12" x14ac:dyDescent="0.25">
      <c r="J4" s="16"/>
      <c r="K4" s="16"/>
    </row>
    <row r="5" spans="1:12" x14ac:dyDescent="0.25">
      <c r="A5" s="4" t="s">
        <v>12</v>
      </c>
      <c r="J5" s="16"/>
      <c r="K5" s="16"/>
    </row>
    <row r="6" spans="1:12" x14ac:dyDescent="0.25">
      <c r="A6" s="4" t="s">
        <v>13</v>
      </c>
      <c r="J6" s="16"/>
      <c r="K6" s="16"/>
    </row>
    <row r="7" spans="1:12" x14ac:dyDescent="0.25">
      <c r="A7" s="5" t="s">
        <v>14</v>
      </c>
      <c r="J7" s="16"/>
      <c r="K7" s="16"/>
    </row>
    <row r="8" spans="1:12" x14ac:dyDescent="0.25">
      <c r="J8" s="16"/>
      <c r="K8" s="16"/>
    </row>
    <row r="9" spans="1:12" ht="18.75" x14ac:dyDescent="0.25">
      <c r="A9" s="221" t="s">
        <v>102</v>
      </c>
      <c r="B9" s="221"/>
      <c r="C9" s="221"/>
      <c r="D9" s="221"/>
      <c r="E9" s="221"/>
      <c r="F9" s="221"/>
      <c r="G9" s="221"/>
      <c r="H9" s="221"/>
      <c r="I9" s="221"/>
      <c r="J9" s="16"/>
      <c r="K9" s="16"/>
    </row>
    <row r="10" spans="1:12" x14ac:dyDescent="0.25">
      <c r="A10" s="6"/>
      <c r="B10" s="6"/>
      <c r="C10" s="6"/>
      <c r="D10" s="6"/>
      <c r="E10" s="6"/>
      <c r="F10" s="6"/>
      <c r="G10" s="6"/>
      <c r="H10" s="6"/>
      <c r="I10" s="6"/>
      <c r="J10" s="16"/>
      <c r="K10" s="16"/>
    </row>
    <row r="11" spans="1:12" ht="18.75" x14ac:dyDescent="0.3">
      <c r="A11" s="222" t="s">
        <v>49</v>
      </c>
      <c r="B11" s="222"/>
      <c r="C11" s="222"/>
      <c r="D11" s="222"/>
      <c r="E11" s="222"/>
      <c r="F11" s="222"/>
      <c r="G11" s="222"/>
      <c r="H11" s="222"/>
      <c r="I11" s="222"/>
      <c r="J11" s="16"/>
      <c r="K11" s="16"/>
    </row>
    <row r="12" spans="1:12" ht="15.75" x14ac:dyDescent="0.25">
      <c r="A12" s="223" t="s">
        <v>50</v>
      </c>
      <c r="B12" s="223"/>
      <c r="C12" s="223"/>
      <c r="D12" s="223"/>
      <c r="E12" s="223"/>
      <c r="F12" s="223"/>
      <c r="G12" s="223"/>
      <c r="H12" s="223"/>
      <c r="I12" s="223"/>
      <c r="J12" s="16"/>
      <c r="K12" s="16"/>
    </row>
    <row r="13" spans="1:12" x14ac:dyDescent="0.25">
      <c r="J13" s="16"/>
      <c r="K13" s="16"/>
    </row>
    <row r="14" spans="1:12" s="74" customFormat="1" ht="47.25" x14ac:dyDescent="0.25">
      <c r="A14" s="72" t="s">
        <v>4</v>
      </c>
      <c r="B14" s="73" t="s">
        <v>5</v>
      </c>
      <c r="C14" s="73" t="s">
        <v>6</v>
      </c>
      <c r="D14" s="73" t="s">
        <v>7</v>
      </c>
      <c r="E14" s="73" t="s">
        <v>8</v>
      </c>
      <c r="F14" s="73" t="s">
        <v>38</v>
      </c>
      <c r="G14" s="73" t="s">
        <v>9</v>
      </c>
      <c r="H14" s="73" t="s">
        <v>10</v>
      </c>
      <c r="I14" s="73" t="s">
        <v>11</v>
      </c>
      <c r="J14" s="107"/>
      <c r="K14" s="102"/>
      <c r="L14" s="75" t="s">
        <v>57</v>
      </c>
    </row>
    <row r="15" spans="1:12" s="74" customFormat="1" ht="15.75" x14ac:dyDescent="0.25">
      <c r="A15" s="18" t="s">
        <v>0</v>
      </c>
      <c r="B15" s="79">
        <v>8.02</v>
      </c>
      <c r="C15" s="79">
        <v>19.170000000000002</v>
      </c>
      <c r="D15" s="78">
        <v>8</v>
      </c>
      <c r="E15" s="78">
        <v>1</v>
      </c>
      <c r="F15" s="71">
        <f t="shared" ref="F15:F45" si="0">IF(B15&gt;12,(24-B15)+C15,+C15-B15)</f>
        <v>11.150000000000002</v>
      </c>
      <c r="G15" s="15">
        <f t="shared" ref="G15:G45" si="1">+F15-D15-E15</f>
        <v>2.1500000000000021</v>
      </c>
      <c r="H15" s="71">
        <f>IF(G15&lt;=2,G15,2)</f>
        <v>2</v>
      </c>
      <c r="I15" s="15">
        <f t="shared" ref="I15:I45" si="2">G15-H15</f>
        <v>0.15000000000000213</v>
      </c>
      <c r="J15" s="200">
        <v>19.170000000000002</v>
      </c>
      <c r="K15" s="110">
        <f>+J15-C15</f>
        <v>0</v>
      </c>
    </row>
    <row r="16" spans="1:12" s="74" customFormat="1" ht="15.75" x14ac:dyDescent="0.25">
      <c r="A16" s="18" t="s">
        <v>1</v>
      </c>
      <c r="B16" s="79">
        <v>7.29</v>
      </c>
      <c r="C16" s="79">
        <v>19.12</v>
      </c>
      <c r="D16" s="78">
        <v>8</v>
      </c>
      <c r="E16" s="78">
        <v>1</v>
      </c>
      <c r="F16" s="71">
        <f t="shared" si="0"/>
        <v>11.830000000000002</v>
      </c>
      <c r="G16" s="15">
        <f t="shared" si="1"/>
        <v>2.8300000000000018</v>
      </c>
      <c r="H16" s="71">
        <f>IF(G16&lt;=2,G16,2)</f>
        <v>2</v>
      </c>
      <c r="I16" s="15">
        <f t="shared" si="2"/>
        <v>0.83000000000000185</v>
      </c>
      <c r="J16" s="200">
        <v>19.12</v>
      </c>
      <c r="K16" s="110">
        <f t="shared" ref="K16:K44" si="3">+J16-C16</f>
        <v>0</v>
      </c>
    </row>
    <row r="17" spans="1:15" s="74" customFormat="1" ht="15.75" x14ac:dyDescent="0.25">
      <c r="A17" s="18" t="s">
        <v>2</v>
      </c>
      <c r="B17" s="79">
        <v>7.36</v>
      </c>
      <c r="C17" s="79">
        <v>18.23</v>
      </c>
      <c r="D17" s="78">
        <v>8</v>
      </c>
      <c r="E17" s="78">
        <v>1</v>
      </c>
      <c r="F17" s="71">
        <f t="shared" si="0"/>
        <v>10.870000000000001</v>
      </c>
      <c r="G17" s="15">
        <f t="shared" si="1"/>
        <v>1.870000000000001</v>
      </c>
      <c r="H17" s="71">
        <f t="shared" ref="H17:H45" si="4">IF(G17&lt;=2,G17,2)</f>
        <v>1.870000000000001</v>
      </c>
      <c r="I17" s="15">
        <f t="shared" si="2"/>
        <v>0</v>
      </c>
      <c r="J17" s="200">
        <v>19.23</v>
      </c>
      <c r="K17" s="110">
        <f t="shared" si="3"/>
        <v>1</v>
      </c>
    </row>
    <row r="18" spans="1:15" s="74" customFormat="1" ht="15.75" x14ac:dyDescent="0.25">
      <c r="A18" s="18" t="s">
        <v>3</v>
      </c>
      <c r="B18" s="79" t="s">
        <v>107</v>
      </c>
      <c r="C18" s="79"/>
      <c r="D18" s="78"/>
      <c r="E18" s="78"/>
      <c r="F18" s="71"/>
      <c r="G18" s="15"/>
      <c r="H18" s="71"/>
      <c r="I18" s="15"/>
      <c r="J18" s="200"/>
      <c r="K18" s="110">
        <f t="shared" si="3"/>
        <v>0</v>
      </c>
    </row>
    <row r="19" spans="1:15" s="74" customFormat="1" ht="15.75" x14ac:dyDescent="0.25">
      <c r="A19" s="18" t="s">
        <v>15</v>
      </c>
      <c r="B19" s="79">
        <v>8.4499999999999993</v>
      </c>
      <c r="C19" s="79">
        <v>19.149999999999999</v>
      </c>
      <c r="D19" s="78">
        <v>8</v>
      </c>
      <c r="E19" s="78">
        <v>1</v>
      </c>
      <c r="F19" s="71">
        <f t="shared" si="0"/>
        <v>10.7</v>
      </c>
      <c r="G19" s="71">
        <f t="shared" si="1"/>
        <v>1.6999999999999993</v>
      </c>
      <c r="H19" s="71">
        <f t="shared" si="4"/>
        <v>1.6999999999999993</v>
      </c>
      <c r="I19" s="15">
        <f t="shared" si="2"/>
        <v>0</v>
      </c>
      <c r="J19" s="200">
        <v>19.149999999999999</v>
      </c>
      <c r="K19" s="110">
        <f t="shared" si="3"/>
        <v>0</v>
      </c>
    </row>
    <row r="20" spans="1:15" s="74" customFormat="1" ht="15.75" x14ac:dyDescent="0.25">
      <c r="A20" s="18" t="s">
        <v>16</v>
      </c>
      <c r="B20" s="79">
        <v>8.24</v>
      </c>
      <c r="C20" s="79">
        <v>18.41</v>
      </c>
      <c r="D20" s="78">
        <v>8</v>
      </c>
      <c r="E20" s="78">
        <v>1</v>
      </c>
      <c r="F20" s="71">
        <f t="shared" si="0"/>
        <v>10.17</v>
      </c>
      <c r="G20" s="71">
        <f t="shared" si="1"/>
        <v>1.17</v>
      </c>
      <c r="H20" s="71">
        <f t="shared" si="4"/>
        <v>1.17</v>
      </c>
      <c r="I20" s="15">
        <f t="shared" si="2"/>
        <v>0</v>
      </c>
      <c r="J20" s="200">
        <v>18.41</v>
      </c>
      <c r="K20" s="110">
        <f t="shared" si="3"/>
        <v>0</v>
      </c>
    </row>
    <row r="21" spans="1:15" s="74" customFormat="1" ht="15.75" x14ac:dyDescent="0.25">
      <c r="A21" s="18" t="s">
        <v>17</v>
      </c>
      <c r="B21" s="79">
        <v>9.08</v>
      </c>
      <c r="C21" s="206">
        <v>17</v>
      </c>
      <c r="D21" s="78">
        <v>8</v>
      </c>
      <c r="E21" s="78">
        <v>1</v>
      </c>
      <c r="F21" s="71">
        <f t="shared" si="0"/>
        <v>7.92</v>
      </c>
      <c r="G21" s="71">
        <f t="shared" si="1"/>
        <v>-1.08</v>
      </c>
      <c r="H21" s="71">
        <f t="shared" si="4"/>
        <v>-1.08</v>
      </c>
      <c r="I21" s="15">
        <f t="shared" si="2"/>
        <v>0</v>
      </c>
      <c r="J21" s="200">
        <v>17</v>
      </c>
      <c r="K21" s="110">
        <f t="shared" si="3"/>
        <v>0</v>
      </c>
    </row>
    <row r="22" spans="1:15" s="74" customFormat="1" ht="15.75" x14ac:dyDescent="0.25">
      <c r="A22" s="18" t="s">
        <v>18</v>
      </c>
      <c r="B22" s="79">
        <v>8.01</v>
      </c>
      <c r="C22" s="79">
        <v>18.21</v>
      </c>
      <c r="D22" s="78">
        <v>8</v>
      </c>
      <c r="E22" s="78">
        <v>1</v>
      </c>
      <c r="F22" s="71">
        <f t="shared" si="0"/>
        <v>10.200000000000001</v>
      </c>
      <c r="G22" s="71">
        <f t="shared" si="1"/>
        <v>1.2000000000000011</v>
      </c>
      <c r="H22" s="71">
        <f t="shared" si="4"/>
        <v>1.2000000000000011</v>
      </c>
      <c r="I22" s="15">
        <f t="shared" si="2"/>
        <v>0</v>
      </c>
      <c r="J22" s="200">
        <v>18.21</v>
      </c>
      <c r="K22" s="110">
        <f t="shared" si="3"/>
        <v>0</v>
      </c>
    </row>
    <row r="23" spans="1:15" s="74" customFormat="1" ht="15.75" x14ac:dyDescent="0.25">
      <c r="A23" s="18" t="s">
        <v>19</v>
      </c>
      <c r="B23" s="79">
        <v>7.56</v>
      </c>
      <c r="C23" s="79">
        <v>20.23</v>
      </c>
      <c r="D23" s="78">
        <v>8</v>
      </c>
      <c r="E23" s="78">
        <v>1</v>
      </c>
      <c r="F23" s="71">
        <f t="shared" si="0"/>
        <v>12.670000000000002</v>
      </c>
      <c r="G23" s="15">
        <f t="shared" si="1"/>
        <v>3.6700000000000017</v>
      </c>
      <c r="H23" s="71">
        <f t="shared" si="4"/>
        <v>2</v>
      </c>
      <c r="I23" s="15">
        <f t="shared" si="2"/>
        <v>1.6700000000000017</v>
      </c>
      <c r="J23" s="200">
        <v>20</v>
      </c>
      <c r="K23" s="110">
        <f t="shared" si="3"/>
        <v>-0.23000000000000043</v>
      </c>
    </row>
    <row r="24" spans="1:15" s="74" customFormat="1" ht="15.75" x14ac:dyDescent="0.25">
      <c r="A24" s="18" t="s">
        <v>20</v>
      </c>
      <c r="B24" s="79">
        <v>8.15</v>
      </c>
      <c r="C24" s="79">
        <v>18.03</v>
      </c>
      <c r="D24" s="78">
        <v>8</v>
      </c>
      <c r="E24" s="78">
        <v>1</v>
      </c>
      <c r="F24" s="71">
        <f t="shared" si="0"/>
        <v>9.8800000000000008</v>
      </c>
      <c r="G24" s="15">
        <f t="shared" si="1"/>
        <v>0.88000000000000078</v>
      </c>
      <c r="H24" s="71">
        <f t="shared" si="4"/>
        <v>0.88000000000000078</v>
      </c>
      <c r="I24" s="15">
        <f t="shared" si="2"/>
        <v>0</v>
      </c>
      <c r="J24" s="200">
        <v>18.03</v>
      </c>
      <c r="K24" s="110">
        <f t="shared" si="3"/>
        <v>0</v>
      </c>
      <c r="L24" s="74" t="s">
        <v>46</v>
      </c>
    </row>
    <row r="25" spans="1:15" s="74" customFormat="1" ht="15.75" x14ac:dyDescent="0.25">
      <c r="A25" s="18" t="s">
        <v>21</v>
      </c>
      <c r="B25" s="79" t="s">
        <v>107</v>
      </c>
      <c r="C25" s="79"/>
      <c r="D25" s="78"/>
      <c r="E25" s="78"/>
      <c r="F25" s="71"/>
      <c r="G25" s="15"/>
      <c r="H25" s="71"/>
      <c r="I25" s="15"/>
      <c r="J25" s="200"/>
      <c r="K25" s="110">
        <f t="shared" si="3"/>
        <v>0</v>
      </c>
    </row>
    <row r="26" spans="1:15" s="74" customFormat="1" ht="15.75" x14ac:dyDescent="0.25">
      <c r="A26" s="18" t="s">
        <v>22</v>
      </c>
      <c r="B26" s="79">
        <v>8.26</v>
      </c>
      <c r="C26" s="79">
        <v>18.45</v>
      </c>
      <c r="D26" s="78">
        <v>8</v>
      </c>
      <c r="E26" s="78">
        <v>1</v>
      </c>
      <c r="F26" s="71">
        <f t="shared" si="0"/>
        <v>10.19</v>
      </c>
      <c r="G26" s="71">
        <f t="shared" si="1"/>
        <v>1.1899999999999995</v>
      </c>
      <c r="H26" s="71">
        <f t="shared" si="4"/>
        <v>1.1899999999999995</v>
      </c>
      <c r="I26" s="15">
        <f t="shared" si="2"/>
        <v>0</v>
      </c>
      <c r="J26" s="200">
        <v>18.45</v>
      </c>
      <c r="K26" s="110">
        <f t="shared" si="3"/>
        <v>0</v>
      </c>
    </row>
    <row r="27" spans="1:15" s="74" customFormat="1" ht="15.75" x14ac:dyDescent="0.25">
      <c r="A27" s="18" t="s">
        <v>23</v>
      </c>
      <c r="B27" s="79">
        <v>9.01</v>
      </c>
      <c r="C27" s="79">
        <v>18.23</v>
      </c>
      <c r="D27" s="78">
        <v>8</v>
      </c>
      <c r="E27" s="78">
        <v>1</v>
      </c>
      <c r="F27" s="71">
        <f t="shared" si="0"/>
        <v>9.2200000000000006</v>
      </c>
      <c r="G27" s="71">
        <f t="shared" si="1"/>
        <v>0.22000000000000064</v>
      </c>
      <c r="H27" s="71">
        <f t="shared" si="4"/>
        <v>0.22000000000000064</v>
      </c>
      <c r="I27" s="15">
        <f t="shared" si="2"/>
        <v>0</v>
      </c>
      <c r="J27" s="200">
        <v>18.23</v>
      </c>
      <c r="K27" s="110">
        <f t="shared" si="3"/>
        <v>0</v>
      </c>
    </row>
    <row r="28" spans="1:15" s="74" customFormat="1" ht="15.75" x14ac:dyDescent="0.25">
      <c r="A28" s="18" t="s">
        <v>24</v>
      </c>
      <c r="B28" s="79">
        <v>8.32</v>
      </c>
      <c r="C28" s="79">
        <v>18.3</v>
      </c>
      <c r="D28" s="78">
        <v>8</v>
      </c>
      <c r="E28" s="78">
        <v>1</v>
      </c>
      <c r="F28" s="71">
        <f t="shared" si="0"/>
        <v>9.98</v>
      </c>
      <c r="G28" s="71">
        <f t="shared" si="1"/>
        <v>0.98000000000000043</v>
      </c>
      <c r="H28" s="71">
        <f t="shared" si="4"/>
        <v>0.98000000000000043</v>
      </c>
      <c r="I28" s="15">
        <f t="shared" si="2"/>
        <v>0</v>
      </c>
      <c r="J28" s="200">
        <v>18.3</v>
      </c>
      <c r="K28" s="110">
        <f t="shared" si="3"/>
        <v>0</v>
      </c>
    </row>
    <row r="29" spans="1:15" s="74" customFormat="1" ht="15.75" x14ac:dyDescent="0.25">
      <c r="A29" s="18" t="s">
        <v>25</v>
      </c>
      <c r="B29" s="79">
        <v>9.0399999999999991</v>
      </c>
      <c r="C29" s="79">
        <v>18.39</v>
      </c>
      <c r="D29" s="78">
        <v>8</v>
      </c>
      <c r="E29" s="78">
        <v>1</v>
      </c>
      <c r="F29" s="71">
        <f t="shared" si="0"/>
        <v>9.3500000000000014</v>
      </c>
      <c r="G29" s="71">
        <f t="shared" si="1"/>
        <v>0.35000000000000142</v>
      </c>
      <c r="H29" s="71">
        <f t="shared" si="4"/>
        <v>0.35000000000000142</v>
      </c>
      <c r="I29" s="15">
        <f t="shared" si="2"/>
        <v>0</v>
      </c>
      <c r="J29" s="201">
        <v>18</v>
      </c>
      <c r="K29" s="110">
        <f t="shared" si="3"/>
        <v>-0.39000000000000057</v>
      </c>
    </row>
    <row r="30" spans="1:15" s="74" customFormat="1" ht="15.75" x14ac:dyDescent="0.25">
      <c r="A30" s="18" t="s">
        <v>26</v>
      </c>
      <c r="B30" s="225" t="s">
        <v>106</v>
      </c>
      <c r="C30" s="226"/>
      <c r="D30" s="226"/>
      <c r="E30" s="226"/>
      <c r="F30" s="226"/>
      <c r="G30" s="226"/>
      <c r="H30" s="226"/>
      <c r="I30" s="227"/>
      <c r="J30" s="201"/>
      <c r="K30" s="110">
        <f t="shared" si="3"/>
        <v>0</v>
      </c>
      <c r="L30" s="102"/>
      <c r="M30" s="102"/>
      <c r="N30" s="102"/>
      <c r="O30" s="102"/>
    </row>
    <row r="31" spans="1:15" s="74" customFormat="1" ht="15.75" x14ac:dyDescent="0.25">
      <c r="A31" s="18" t="s">
        <v>27</v>
      </c>
      <c r="B31" s="228"/>
      <c r="C31" s="229"/>
      <c r="D31" s="229"/>
      <c r="E31" s="229"/>
      <c r="F31" s="229"/>
      <c r="G31" s="229"/>
      <c r="H31" s="229"/>
      <c r="I31" s="230"/>
      <c r="J31" s="201"/>
      <c r="K31" s="110">
        <f t="shared" si="3"/>
        <v>0</v>
      </c>
      <c r="M31" s="102"/>
      <c r="N31" s="102"/>
    </row>
    <row r="32" spans="1:15" s="74" customFormat="1" ht="15.75" x14ac:dyDescent="0.25">
      <c r="A32" s="18" t="s">
        <v>28</v>
      </c>
      <c r="B32" s="228"/>
      <c r="C32" s="229"/>
      <c r="D32" s="229"/>
      <c r="E32" s="229"/>
      <c r="F32" s="229"/>
      <c r="G32" s="229"/>
      <c r="H32" s="229"/>
      <c r="I32" s="230"/>
      <c r="J32" s="201"/>
      <c r="K32" s="110">
        <f t="shared" si="3"/>
        <v>0</v>
      </c>
      <c r="L32" s="150"/>
      <c r="M32" s="102"/>
      <c r="N32" s="102"/>
    </row>
    <row r="33" spans="1:19" s="74" customFormat="1" ht="15.75" x14ac:dyDescent="0.25">
      <c r="A33" s="18" t="s">
        <v>29</v>
      </c>
      <c r="B33" s="228"/>
      <c r="C33" s="229"/>
      <c r="D33" s="229"/>
      <c r="E33" s="229"/>
      <c r="F33" s="229"/>
      <c r="G33" s="229"/>
      <c r="H33" s="229"/>
      <c r="I33" s="230"/>
      <c r="J33" s="201"/>
      <c r="K33" s="110">
        <f t="shared" si="3"/>
        <v>0</v>
      </c>
      <c r="L33" s="151"/>
      <c r="M33" s="102"/>
      <c r="N33" s="102"/>
    </row>
    <row r="34" spans="1:19" s="74" customFormat="1" ht="15.75" x14ac:dyDescent="0.25">
      <c r="A34" s="18" t="s">
        <v>30</v>
      </c>
      <c r="B34" s="228"/>
      <c r="C34" s="229"/>
      <c r="D34" s="229"/>
      <c r="E34" s="229"/>
      <c r="F34" s="229"/>
      <c r="G34" s="229"/>
      <c r="H34" s="229"/>
      <c r="I34" s="230"/>
      <c r="J34" s="201"/>
      <c r="K34" s="110">
        <f t="shared" si="3"/>
        <v>0</v>
      </c>
      <c r="M34" s="102"/>
      <c r="N34" s="102"/>
    </row>
    <row r="35" spans="1:19" s="74" customFormat="1" ht="15.75" x14ac:dyDescent="0.25">
      <c r="A35" s="18" t="s">
        <v>31</v>
      </c>
      <c r="B35" s="228"/>
      <c r="C35" s="229"/>
      <c r="D35" s="229"/>
      <c r="E35" s="229"/>
      <c r="F35" s="229"/>
      <c r="G35" s="229"/>
      <c r="H35" s="229"/>
      <c r="I35" s="230"/>
      <c r="J35" s="201"/>
      <c r="K35" s="110">
        <f t="shared" si="3"/>
        <v>0</v>
      </c>
      <c r="M35" s="102"/>
      <c r="N35" s="102"/>
    </row>
    <row r="36" spans="1:19" s="74" customFormat="1" ht="15.75" x14ac:dyDescent="0.25">
      <c r="A36" s="18" t="s">
        <v>32</v>
      </c>
      <c r="B36" s="228"/>
      <c r="C36" s="229"/>
      <c r="D36" s="229"/>
      <c r="E36" s="229"/>
      <c r="F36" s="229"/>
      <c r="G36" s="229"/>
      <c r="H36" s="229"/>
      <c r="I36" s="230"/>
      <c r="J36" s="201"/>
      <c r="K36" s="110">
        <f t="shared" si="3"/>
        <v>0</v>
      </c>
      <c r="M36" s="102"/>
      <c r="N36" s="102"/>
    </row>
    <row r="37" spans="1:19" s="74" customFormat="1" ht="15.75" x14ac:dyDescent="0.25">
      <c r="A37" s="18" t="s">
        <v>33</v>
      </c>
      <c r="B37" s="228"/>
      <c r="C37" s="229"/>
      <c r="D37" s="229"/>
      <c r="E37" s="229"/>
      <c r="F37" s="229"/>
      <c r="G37" s="229"/>
      <c r="H37" s="229"/>
      <c r="I37" s="230"/>
      <c r="J37" s="201"/>
      <c r="K37" s="110">
        <f t="shared" si="3"/>
        <v>0</v>
      </c>
      <c r="N37" s="102"/>
    </row>
    <row r="38" spans="1:19" s="74" customFormat="1" ht="15.75" x14ac:dyDescent="0.25">
      <c r="A38" s="18" t="s">
        <v>34</v>
      </c>
      <c r="B38" s="228"/>
      <c r="C38" s="229"/>
      <c r="D38" s="229"/>
      <c r="E38" s="229"/>
      <c r="F38" s="229"/>
      <c r="G38" s="229"/>
      <c r="H38" s="229"/>
      <c r="I38" s="230"/>
      <c r="J38" s="201"/>
      <c r="K38" s="110">
        <f t="shared" si="3"/>
        <v>0</v>
      </c>
      <c r="M38" s="102"/>
      <c r="N38" s="102"/>
    </row>
    <row r="39" spans="1:19" s="74" customFormat="1" ht="15.75" x14ac:dyDescent="0.25">
      <c r="A39" s="18" t="s">
        <v>35</v>
      </c>
      <c r="B39" s="228"/>
      <c r="C39" s="229"/>
      <c r="D39" s="229"/>
      <c r="E39" s="229"/>
      <c r="F39" s="229"/>
      <c r="G39" s="229"/>
      <c r="H39" s="229"/>
      <c r="I39" s="230"/>
      <c r="J39" s="201"/>
      <c r="K39" s="110">
        <f t="shared" si="3"/>
        <v>0</v>
      </c>
    </row>
    <row r="40" spans="1:19" s="74" customFormat="1" ht="15.75" x14ac:dyDescent="0.25">
      <c r="A40" s="18" t="s">
        <v>36</v>
      </c>
      <c r="B40" s="228"/>
      <c r="C40" s="229"/>
      <c r="D40" s="229"/>
      <c r="E40" s="229"/>
      <c r="F40" s="229"/>
      <c r="G40" s="229"/>
      <c r="H40" s="229"/>
      <c r="I40" s="230"/>
      <c r="J40" s="201"/>
      <c r="K40" s="110">
        <f t="shared" si="3"/>
        <v>0</v>
      </c>
    </row>
    <row r="41" spans="1:19" s="74" customFormat="1" ht="15.75" x14ac:dyDescent="0.25">
      <c r="A41" s="144" t="s">
        <v>37</v>
      </c>
      <c r="B41" s="228"/>
      <c r="C41" s="229"/>
      <c r="D41" s="229"/>
      <c r="E41" s="229"/>
      <c r="F41" s="229"/>
      <c r="G41" s="229"/>
      <c r="H41" s="229"/>
      <c r="I41" s="230"/>
      <c r="J41" s="201"/>
      <c r="K41" s="143">
        <f t="shared" si="3"/>
        <v>0</v>
      </c>
    </row>
    <row r="42" spans="1:19" s="74" customFormat="1" ht="15.75" x14ac:dyDescent="0.25">
      <c r="A42" s="18" t="s">
        <v>74</v>
      </c>
      <c r="B42" s="231"/>
      <c r="C42" s="232"/>
      <c r="D42" s="232"/>
      <c r="E42" s="232"/>
      <c r="F42" s="232"/>
      <c r="G42" s="232"/>
      <c r="H42" s="232"/>
      <c r="I42" s="233"/>
      <c r="J42" s="201"/>
      <c r="K42" s="143">
        <f t="shared" si="3"/>
        <v>0</v>
      </c>
    </row>
    <row r="43" spans="1:19" s="74" customFormat="1" ht="15.75" x14ac:dyDescent="0.25">
      <c r="A43" s="18" t="s">
        <v>53</v>
      </c>
      <c r="B43" s="77"/>
      <c r="C43" s="77"/>
      <c r="D43" s="78">
        <v>8</v>
      </c>
      <c r="E43" s="78">
        <v>1</v>
      </c>
      <c r="F43" s="71">
        <f t="shared" si="0"/>
        <v>0</v>
      </c>
      <c r="G43" s="15">
        <f t="shared" si="1"/>
        <v>-9</v>
      </c>
      <c r="H43" s="71">
        <f t="shared" si="4"/>
        <v>-9</v>
      </c>
      <c r="I43" s="15">
        <f t="shared" si="2"/>
        <v>0</v>
      </c>
      <c r="J43" s="201"/>
      <c r="K43" s="143">
        <f t="shared" si="3"/>
        <v>0</v>
      </c>
    </row>
    <row r="44" spans="1:19" s="74" customFormat="1" ht="15.75" x14ac:dyDescent="0.25">
      <c r="A44" s="18" t="s">
        <v>54</v>
      </c>
      <c r="B44" s="77"/>
      <c r="C44" s="77"/>
      <c r="D44" s="78">
        <v>8</v>
      </c>
      <c r="E44" s="78">
        <v>1</v>
      </c>
      <c r="F44" s="71">
        <f t="shared" si="0"/>
        <v>0</v>
      </c>
      <c r="G44" s="15">
        <f t="shared" si="1"/>
        <v>-9</v>
      </c>
      <c r="H44" s="71">
        <f t="shared" si="4"/>
        <v>-9</v>
      </c>
      <c r="I44" s="15">
        <f t="shared" si="2"/>
        <v>0</v>
      </c>
      <c r="J44" s="201"/>
      <c r="K44" s="143">
        <f t="shared" si="3"/>
        <v>0</v>
      </c>
    </row>
    <row r="45" spans="1:19" s="74" customFormat="1" ht="15.75" x14ac:dyDescent="0.25">
      <c r="A45" s="18" t="s">
        <v>64</v>
      </c>
      <c r="B45" s="77"/>
      <c r="C45" s="77"/>
      <c r="D45" s="78">
        <v>8</v>
      </c>
      <c r="E45" s="78">
        <v>1</v>
      </c>
      <c r="F45" s="71">
        <f t="shared" si="0"/>
        <v>0</v>
      </c>
      <c r="G45" s="15">
        <f t="shared" si="1"/>
        <v>-9</v>
      </c>
      <c r="H45" s="71">
        <f t="shared" si="4"/>
        <v>-9</v>
      </c>
      <c r="I45" s="15">
        <f t="shared" si="2"/>
        <v>0</v>
      </c>
      <c r="J45" s="201"/>
      <c r="K45" s="143"/>
    </row>
    <row r="46" spans="1:19" s="74" customFormat="1" ht="18.75" x14ac:dyDescent="0.3">
      <c r="A46" s="102"/>
      <c r="B46" s="102"/>
      <c r="C46" s="102"/>
      <c r="D46" s="102"/>
      <c r="E46" s="109">
        <f>SUM(E15:E45)</f>
        <v>16</v>
      </c>
      <c r="F46" s="102"/>
      <c r="G46" s="110"/>
      <c r="H46" s="124">
        <f>SUM(H15:H45)+H58</f>
        <v>-7.3799999999999937</v>
      </c>
      <c r="I46" s="124">
        <f>SUM(I15:I45)+I58</f>
        <v>3.350000000000005</v>
      </c>
      <c r="J46" s="195"/>
      <c r="K46" s="154">
        <f>SUM(K15:K41)+K52</f>
        <v>0.37999999999999901</v>
      </c>
      <c r="N46" s="111"/>
      <c r="S46" s="112"/>
    </row>
    <row r="47" spans="1:19" s="74" customFormat="1" ht="18.75" x14ac:dyDescent="0.3">
      <c r="A47" s="84"/>
      <c r="B47" s="119"/>
      <c r="C47" s="119"/>
      <c r="D47" s="119"/>
      <c r="E47" s="119"/>
      <c r="F47" s="119"/>
      <c r="G47" s="119"/>
      <c r="H47" s="124">
        <v>47.04</v>
      </c>
      <c r="I47" s="124">
        <v>10.07</v>
      </c>
      <c r="J47" s="195"/>
      <c r="L47" s="84">
        <f>SUM(L15:L46)</f>
        <v>0</v>
      </c>
      <c r="M47" s="84">
        <v>75</v>
      </c>
      <c r="N47" s="90">
        <f>+L47*M47</f>
        <v>0</v>
      </c>
      <c r="O47" s="113"/>
    </row>
    <row r="48" spans="1:19" s="74" customFormat="1" ht="15.75" x14ac:dyDescent="0.25">
      <c r="B48" s="102"/>
      <c r="C48" s="102"/>
      <c r="D48" s="102"/>
      <c r="E48" s="102"/>
      <c r="F48" s="102"/>
      <c r="G48" s="102"/>
      <c r="H48" s="166"/>
      <c r="I48" s="166"/>
      <c r="J48" s="151"/>
      <c r="K48" s="130"/>
      <c r="L48" s="90">
        <f>+K48/8</f>
        <v>0</v>
      </c>
      <c r="M48" s="84"/>
      <c r="N48" s="90">
        <f>+L48*M48</f>
        <v>0</v>
      </c>
    </row>
    <row r="49" spans="1:14" s="74" customFormat="1" ht="15.75" x14ac:dyDescent="0.25">
      <c r="B49" s="102"/>
      <c r="C49" s="102"/>
      <c r="D49" s="102"/>
      <c r="E49" s="102"/>
      <c r="F49" s="102"/>
      <c r="G49" s="102"/>
      <c r="H49" s="167"/>
      <c r="I49" s="167"/>
      <c r="J49" s="151"/>
      <c r="K49" s="86">
        <v>0</v>
      </c>
      <c r="L49" s="90">
        <f>+K49/8</f>
        <v>0</v>
      </c>
      <c r="M49" s="84"/>
      <c r="N49" s="95">
        <f>SUM(N47:N48)</f>
        <v>0</v>
      </c>
    </row>
    <row r="50" spans="1:14" s="74" customFormat="1" ht="15.75" x14ac:dyDescent="0.25">
      <c r="A50" s="131"/>
      <c r="B50" s="234" t="s">
        <v>105</v>
      </c>
      <c r="C50" s="234"/>
      <c r="D50" s="234"/>
      <c r="E50" s="234"/>
      <c r="F50" s="234"/>
      <c r="G50" s="234"/>
      <c r="H50" s="91"/>
      <c r="I50" s="91"/>
      <c r="J50" s="94"/>
    </row>
    <row r="51" spans="1:14" s="74" customFormat="1" ht="15.75" customHeight="1" x14ac:dyDescent="0.25">
      <c r="A51" s="82" t="s">
        <v>37</v>
      </c>
      <c r="B51" s="77">
        <v>8.31</v>
      </c>
      <c r="C51" s="77">
        <v>19.170000000000002</v>
      </c>
      <c r="D51" s="78">
        <v>8</v>
      </c>
      <c r="E51" s="78">
        <v>1</v>
      </c>
      <c r="F51" s="71">
        <f t="shared" ref="F51:F55" si="5">IF(B51&gt;12,(24-B51)+C51,+C51-B51)</f>
        <v>10.860000000000001</v>
      </c>
      <c r="G51" s="15">
        <f t="shared" ref="G51:G55" si="6">+F51-D51-E51</f>
        <v>1.8600000000000012</v>
      </c>
      <c r="H51" s="71">
        <f t="shared" ref="H51:H55" si="7">IF(G51&lt;=2,G51,2)</f>
        <v>1.8600000000000012</v>
      </c>
      <c r="I51" s="15">
        <f t="shared" ref="I51:I55" si="8">G51-H51</f>
        <v>0</v>
      </c>
      <c r="J51" s="201"/>
      <c r="K51" s="110">
        <f t="shared" ref="K51:K55" si="9">+J51-C51</f>
        <v>-19.170000000000002</v>
      </c>
    </row>
    <row r="52" spans="1:14" s="74" customFormat="1" ht="15.75" customHeight="1" x14ac:dyDescent="0.25">
      <c r="A52" s="82" t="s">
        <v>74</v>
      </c>
      <c r="B52" s="77" t="s">
        <v>107</v>
      </c>
      <c r="C52" s="77"/>
      <c r="D52" s="78"/>
      <c r="E52" s="78"/>
      <c r="F52" s="71"/>
      <c r="G52" s="15"/>
      <c r="H52" s="71"/>
      <c r="I52" s="15"/>
      <c r="J52" s="201"/>
      <c r="K52" s="110">
        <f t="shared" si="9"/>
        <v>0</v>
      </c>
    </row>
    <row r="53" spans="1:14" s="74" customFormat="1" ht="15.75" customHeight="1" x14ac:dyDescent="0.25">
      <c r="A53" s="82" t="s">
        <v>53</v>
      </c>
      <c r="B53" s="77">
        <v>7.5</v>
      </c>
      <c r="C53" s="77">
        <v>19.2</v>
      </c>
      <c r="D53" s="78">
        <v>8</v>
      </c>
      <c r="E53" s="78">
        <v>1</v>
      </c>
      <c r="F53" s="71">
        <f t="shared" si="5"/>
        <v>11.7</v>
      </c>
      <c r="G53" s="15">
        <f t="shared" si="6"/>
        <v>2.6999999999999993</v>
      </c>
      <c r="H53" s="71">
        <f t="shared" si="7"/>
        <v>2</v>
      </c>
      <c r="I53" s="15">
        <f t="shared" si="8"/>
        <v>0.69999999999999929</v>
      </c>
      <c r="J53" s="201"/>
      <c r="K53" s="110">
        <f t="shared" si="9"/>
        <v>-19.2</v>
      </c>
    </row>
    <row r="54" spans="1:14" s="74" customFormat="1" ht="15.75" customHeight="1" x14ac:dyDescent="0.25">
      <c r="A54" s="82" t="s">
        <v>54</v>
      </c>
      <c r="B54" s="77">
        <v>7.22</v>
      </c>
      <c r="C54" s="77">
        <v>17.5</v>
      </c>
      <c r="D54" s="78">
        <v>8</v>
      </c>
      <c r="E54" s="78">
        <v>1</v>
      </c>
      <c r="F54" s="71">
        <f t="shared" si="5"/>
        <v>10.280000000000001</v>
      </c>
      <c r="G54" s="15">
        <f t="shared" si="6"/>
        <v>1.2800000000000011</v>
      </c>
      <c r="H54" s="71">
        <f t="shared" si="7"/>
        <v>1.2800000000000011</v>
      </c>
      <c r="I54" s="15">
        <f t="shared" si="8"/>
        <v>0</v>
      </c>
      <c r="J54" s="201"/>
      <c r="K54" s="110">
        <f t="shared" si="9"/>
        <v>-17.5</v>
      </c>
    </row>
    <row r="55" spans="1:14" s="74" customFormat="1" ht="15.75" customHeight="1" x14ac:dyDescent="0.25">
      <c r="A55" s="82" t="s">
        <v>64</v>
      </c>
      <c r="B55" s="241" t="s">
        <v>114</v>
      </c>
      <c r="C55" s="242"/>
      <c r="D55" s="242"/>
      <c r="E55" s="242"/>
      <c r="F55" s="242"/>
      <c r="G55" s="242"/>
      <c r="H55" s="242"/>
      <c r="I55" s="243"/>
      <c r="J55" s="201"/>
      <c r="K55" s="110">
        <f t="shared" si="9"/>
        <v>0</v>
      </c>
    </row>
    <row r="56" spans="1:14" x14ac:dyDescent="0.25">
      <c r="H56" s="11">
        <f>SUM(H51:H55)</f>
        <v>5.1400000000000023</v>
      </c>
      <c r="I56" s="11">
        <f>SUM(I51:I55)</f>
        <v>0.69999999999999929</v>
      </c>
      <c r="J56" s="52"/>
      <c r="M56" s="10"/>
    </row>
    <row r="57" spans="1:14" x14ac:dyDescent="0.25">
      <c r="G57" s="202" t="s">
        <v>105</v>
      </c>
      <c r="H57" s="2"/>
      <c r="I57" s="2"/>
      <c r="J57" s="6"/>
      <c r="M57" s="159"/>
    </row>
    <row r="58" spans="1:14" ht="15.75" x14ac:dyDescent="0.25">
      <c r="B58" s="74"/>
      <c r="C58" s="74"/>
      <c r="D58" s="74"/>
      <c r="E58" s="74"/>
      <c r="F58" s="74"/>
      <c r="G58" s="118" t="s">
        <v>58</v>
      </c>
      <c r="H58" s="89">
        <f>+H56-H57</f>
        <v>5.1400000000000023</v>
      </c>
      <c r="I58" s="89">
        <f>+I56-I57</f>
        <v>0.69999999999999929</v>
      </c>
      <c r="J58" s="74"/>
      <c r="L58" s="248"/>
    </row>
  </sheetData>
  <mergeCells count="6">
    <mergeCell ref="B55:I55"/>
    <mergeCell ref="A9:I9"/>
    <mergeCell ref="A11:I11"/>
    <mergeCell ref="A12:I12"/>
    <mergeCell ref="B50:G50"/>
    <mergeCell ref="B30:I42"/>
  </mergeCells>
  <hyperlinks>
    <hyperlink ref="A7" r:id="rId1" display="mailto:tpaquita_elalto@hotmail.com"/>
  </hyperlinks>
  <pageMargins left="0.7" right="0.7" top="0.75" bottom="0.75" header="0.3" footer="0.3"/>
  <pageSetup orientation="portrait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S59"/>
  <sheetViews>
    <sheetView topLeftCell="A29" zoomScaleNormal="100" workbookViewId="0">
      <selection activeCell="D56" sqref="D56:I56"/>
    </sheetView>
  </sheetViews>
  <sheetFormatPr baseColWidth="10" defaultRowHeight="15" x14ac:dyDescent="0.25"/>
  <cols>
    <col min="1" max="1" width="8.28515625" customWidth="1"/>
    <col min="8" max="8" width="12.7109375" bestFit="1" customWidth="1"/>
  </cols>
  <sheetData>
    <row r="1" spans="1:12" x14ac:dyDescent="0.25">
      <c r="J1" s="16"/>
      <c r="K1" s="16"/>
    </row>
    <row r="2" spans="1:12" x14ac:dyDescent="0.25">
      <c r="J2" s="16"/>
      <c r="K2" s="16"/>
    </row>
    <row r="3" spans="1:12" x14ac:dyDescent="0.25">
      <c r="J3" s="16"/>
      <c r="K3" s="16"/>
    </row>
    <row r="4" spans="1:12" x14ac:dyDescent="0.25">
      <c r="J4" s="16"/>
      <c r="K4" s="16"/>
    </row>
    <row r="5" spans="1:12" x14ac:dyDescent="0.25">
      <c r="A5" s="4" t="s">
        <v>12</v>
      </c>
      <c r="J5" s="16"/>
      <c r="K5" s="16"/>
    </row>
    <row r="6" spans="1:12" x14ac:dyDescent="0.25">
      <c r="A6" s="4" t="s">
        <v>13</v>
      </c>
      <c r="J6" s="16"/>
      <c r="K6" s="16"/>
    </row>
    <row r="7" spans="1:12" x14ac:dyDescent="0.25">
      <c r="A7" s="5" t="s">
        <v>14</v>
      </c>
      <c r="J7" s="16"/>
      <c r="K7" s="16"/>
    </row>
    <row r="8" spans="1:12" x14ac:dyDescent="0.25">
      <c r="J8" s="16"/>
      <c r="K8" s="16"/>
    </row>
    <row r="9" spans="1:12" ht="18.75" x14ac:dyDescent="0.25">
      <c r="A9" s="221" t="s">
        <v>103</v>
      </c>
      <c r="B9" s="221"/>
      <c r="C9" s="221"/>
      <c r="D9" s="221"/>
      <c r="E9" s="221"/>
      <c r="F9" s="221"/>
      <c r="G9" s="221"/>
      <c r="H9" s="221"/>
      <c r="I9" s="221"/>
      <c r="J9" s="16"/>
      <c r="K9" s="16"/>
    </row>
    <row r="10" spans="1:12" x14ac:dyDescent="0.25">
      <c r="A10" s="6"/>
      <c r="B10" s="6"/>
      <c r="C10" s="6"/>
      <c r="D10" s="6"/>
      <c r="E10" s="6"/>
      <c r="F10" s="6"/>
      <c r="G10" s="6"/>
      <c r="H10" s="6"/>
      <c r="I10" s="6"/>
      <c r="J10" s="16"/>
      <c r="K10" s="16"/>
    </row>
    <row r="11" spans="1:12" ht="18.75" x14ac:dyDescent="0.3">
      <c r="A11" s="222" t="s">
        <v>47</v>
      </c>
      <c r="B11" s="222"/>
      <c r="C11" s="222"/>
      <c r="D11" s="222"/>
      <c r="E11" s="222"/>
      <c r="F11" s="222"/>
      <c r="G11" s="222"/>
      <c r="H11" s="222"/>
      <c r="I11" s="222"/>
      <c r="J11" s="16"/>
      <c r="K11" s="16"/>
    </row>
    <row r="12" spans="1:12" ht="15.75" x14ac:dyDescent="0.25">
      <c r="A12" s="223" t="s">
        <v>48</v>
      </c>
      <c r="B12" s="223"/>
      <c r="C12" s="223"/>
      <c r="D12" s="223"/>
      <c r="E12" s="223"/>
      <c r="F12" s="223"/>
      <c r="G12" s="223"/>
      <c r="H12" s="223"/>
      <c r="I12" s="223"/>
      <c r="J12" s="16"/>
      <c r="K12" s="16"/>
    </row>
    <row r="13" spans="1:12" x14ac:dyDescent="0.25">
      <c r="J13" s="16"/>
      <c r="K13" s="16"/>
    </row>
    <row r="14" spans="1:12" ht="30" x14ac:dyDescent="0.25">
      <c r="A14" s="3" t="s">
        <v>4</v>
      </c>
      <c r="B14" s="7" t="s">
        <v>5</v>
      </c>
      <c r="C14" s="7" t="s">
        <v>6</v>
      </c>
      <c r="D14" s="7" t="s">
        <v>7</v>
      </c>
      <c r="E14" s="7" t="s">
        <v>8</v>
      </c>
      <c r="F14" s="7" t="s">
        <v>38</v>
      </c>
      <c r="G14" s="7" t="s">
        <v>9</v>
      </c>
      <c r="H14" s="7" t="s">
        <v>10</v>
      </c>
      <c r="I14" s="7" t="s">
        <v>11</v>
      </c>
      <c r="J14" s="32"/>
      <c r="K14" s="16"/>
      <c r="L14" s="54" t="s">
        <v>57</v>
      </c>
    </row>
    <row r="15" spans="1:12" ht="17.25" customHeight="1" x14ac:dyDescent="0.25">
      <c r="A15" s="8" t="s">
        <v>0</v>
      </c>
      <c r="B15" s="79">
        <v>8.17</v>
      </c>
      <c r="C15" s="79">
        <v>18.38</v>
      </c>
      <c r="D15" s="78">
        <v>8</v>
      </c>
      <c r="E15" s="78">
        <v>1</v>
      </c>
      <c r="F15" s="71">
        <f t="shared" ref="F15:F45" si="0">IF(B15&gt;12,(24-B15)+C15,+C15-B15)</f>
        <v>10.209999999999999</v>
      </c>
      <c r="G15" s="15">
        <f t="shared" ref="G15:G45" si="1">+F15-D15-E15</f>
        <v>1.2099999999999991</v>
      </c>
      <c r="H15" s="71">
        <f>IF(G15&lt;=2,G15,2)</f>
        <v>1.2099999999999991</v>
      </c>
      <c r="I15" s="15">
        <f t="shared" ref="I15:I45" si="2">G15-H15</f>
        <v>0</v>
      </c>
      <c r="J15" s="200">
        <v>18.38</v>
      </c>
      <c r="K15" s="30">
        <f t="shared" ref="K15:K45" si="3">+J15-C15</f>
        <v>0</v>
      </c>
    </row>
    <row r="16" spans="1:12" ht="17.25" customHeight="1" x14ac:dyDescent="0.25">
      <c r="A16" s="1" t="s">
        <v>1</v>
      </c>
      <c r="B16" s="79">
        <v>7.4</v>
      </c>
      <c r="C16" s="79">
        <v>17.45</v>
      </c>
      <c r="D16" s="78">
        <v>8</v>
      </c>
      <c r="E16" s="78">
        <v>1</v>
      </c>
      <c r="F16" s="71">
        <f t="shared" si="0"/>
        <v>10.049999999999999</v>
      </c>
      <c r="G16" s="15">
        <f t="shared" si="1"/>
        <v>1.0499999999999989</v>
      </c>
      <c r="H16" s="71">
        <f>IF(G16&lt;=2,G16,2)</f>
        <v>1.0499999999999989</v>
      </c>
      <c r="I16" s="15">
        <f t="shared" si="2"/>
        <v>0</v>
      </c>
      <c r="J16" s="200">
        <v>17.45</v>
      </c>
      <c r="K16" s="30">
        <f t="shared" si="3"/>
        <v>0</v>
      </c>
    </row>
    <row r="17" spans="1:17" ht="17.25" customHeight="1" x14ac:dyDescent="0.25">
      <c r="A17" s="1" t="s">
        <v>2</v>
      </c>
      <c r="B17" s="79">
        <v>8.27</v>
      </c>
      <c r="C17" s="79">
        <v>19.329999999999998</v>
      </c>
      <c r="D17" s="78">
        <v>8</v>
      </c>
      <c r="E17" s="78">
        <v>1</v>
      </c>
      <c r="F17" s="71">
        <f t="shared" si="0"/>
        <v>11.059999999999999</v>
      </c>
      <c r="G17" s="15">
        <f t="shared" si="1"/>
        <v>2.0599999999999987</v>
      </c>
      <c r="H17" s="71">
        <f t="shared" ref="H17:H45" si="4">IF(G17&lt;=2,G17,2)</f>
        <v>2</v>
      </c>
      <c r="I17" s="15">
        <f t="shared" si="2"/>
        <v>5.9999999999998721E-2</v>
      </c>
      <c r="J17" s="200">
        <v>19.329999999999998</v>
      </c>
      <c r="K17" s="30">
        <f t="shared" si="3"/>
        <v>0</v>
      </c>
    </row>
    <row r="18" spans="1:17" ht="17.25" customHeight="1" x14ac:dyDescent="0.25">
      <c r="A18" s="1" t="s">
        <v>3</v>
      </c>
      <c r="B18" s="79">
        <v>19.2</v>
      </c>
      <c r="C18" s="79">
        <v>7.27</v>
      </c>
      <c r="D18" s="78">
        <v>8</v>
      </c>
      <c r="E18" s="78">
        <v>1</v>
      </c>
      <c r="F18" s="71">
        <f t="shared" si="0"/>
        <v>12.07</v>
      </c>
      <c r="G18" s="15">
        <f t="shared" si="1"/>
        <v>3.0700000000000003</v>
      </c>
      <c r="H18" s="71">
        <f t="shared" si="4"/>
        <v>2</v>
      </c>
      <c r="I18" s="15">
        <f t="shared" si="2"/>
        <v>1.0700000000000003</v>
      </c>
      <c r="J18" s="200">
        <v>19.27</v>
      </c>
      <c r="K18" s="30">
        <f t="shared" si="3"/>
        <v>12</v>
      </c>
      <c r="L18" s="67"/>
      <c r="M18" s="16"/>
      <c r="N18" s="16"/>
    </row>
    <row r="19" spans="1:17" ht="17.25" customHeight="1" x14ac:dyDescent="0.25">
      <c r="A19" s="14" t="s">
        <v>15</v>
      </c>
      <c r="B19" s="79">
        <v>19.41</v>
      </c>
      <c r="C19" s="79">
        <v>7.02</v>
      </c>
      <c r="D19" s="78">
        <v>8</v>
      </c>
      <c r="E19" s="78">
        <v>1</v>
      </c>
      <c r="F19" s="71">
        <f t="shared" si="0"/>
        <v>11.61</v>
      </c>
      <c r="G19" s="71">
        <f t="shared" si="1"/>
        <v>2.6099999999999994</v>
      </c>
      <c r="H19" s="71">
        <f t="shared" si="4"/>
        <v>2</v>
      </c>
      <c r="I19" s="15">
        <f t="shared" si="2"/>
        <v>0.60999999999999943</v>
      </c>
      <c r="J19" s="200">
        <v>7.02</v>
      </c>
      <c r="K19" s="30">
        <f t="shared" si="3"/>
        <v>0</v>
      </c>
      <c r="L19" s="16"/>
      <c r="M19" s="16"/>
      <c r="N19" s="16"/>
    </row>
    <row r="20" spans="1:17" ht="17.25" customHeight="1" x14ac:dyDescent="0.25">
      <c r="A20" s="18" t="s">
        <v>16</v>
      </c>
      <c r="B20" s="212"/>
      <c r="C20" s="212"/>
      <c r="D20" s="217"/>
      <c r="E20" s="217"/>
      <c r="F20" s="215"/>
      <c r="G20" s="215"/>
      <c r="H20" s="215"/>
      <c r="I20" s="213"/>
      <c r="J20" s="218"/>
      <c r="K20" s="30">
        <f t="shared" si="3"/>
        <v>0</v>
      </c>
    </row>
    <row r="21" spans="1:17" ht="17.25" customHeight="1" x14ac:dyDescent="0.25">
      <c r="A21" s="18" t="s">
        <v>17</v>
      </c>
      <c r="B21" s="79" t="s">
        <v>107</v>
      </c>
      <c r="C21" s="79"/>
      <c r="D21" s="78"/>
      <c r="E21" s="78"/>
      <c r="F21" s="71"/>
      <c r="G21" s="71"/>
      <c r="H21" s="71"/>
      <c r="I21" s="15"/>
      <c r="J21" s="200"/>
      <c r="K21" s="30">
        <f t="shared" si="3"/>
        <v>0</v>
      </c>
    </row>
    <row r="22" spans="1:17" ht="17.25" customHeight="1" x14ac:dyDescent="0.25">
      <c r="A22" s="14" t="s">
        <v>18</v>
      </c>
      <c r="B22" s="79">
        <v>8</v>
      </c>
      <c r="C22" s="79">
        <v>17.53</v>
      </c>
      <c r="D22" s="78">
        <v>8</v>
      </c>
      <c r="E22" s="78">
        <v>1</v>
      </c>
      <c r="F22" s="71">
        <f t="shared" si="0"/>
        <v>9.5300000000000011</v>
      </c>
      <c r="G22" s="71">
        <f t="shared" si="1"/>
        <v>0.53000000000000114</v>
      </c>
      <c r="H22" s="71">
        <f t="shared" si="4"/>
        <v>0.53000000000000114</v>
      </c>
      <c r="I22" s="15">
        <f t="shared" si="2"/>
        <v>0</v>
      </c>
      <c r="J22" s="200">
        <v>17.53</v>
      </c>
      <c r="K22" s="30">
        <f t="shared" si="3"/>
        <v>0</v>
      </c>
      <c r="Q22" s="66"/>
    </row>
    <row r="23" spans="1:17" ht="17.25" customHeight="1" x14ac:dyDescent="0.25">
      <c r="A23" s="14" t="s">
        <v>19</v>
      </c>
      <c r="B23" s="79">
        <v>7.59</v>
      </c>
      <c r="C23" s="79">
        <v>19.22</v>
      </c>
      <c r="D23" s="78">
        <v>8</v>
      </c>
      <c r="E23" s="78">
        <v>1</v>
      </c>
      <c r="F23" s="71">
        <f t="shared" si="0"/>
        <v>11.629999999999999</v>
      </c>
      <c r="G23" s="15">
        <f t="shared" si="1"/>
        <v>2.629999999999999</v>
      </c>
      <c r="H23" s="71">
        <f t="shared" si="4"/>
        <v>2</v>
      </c>
      <c r="I23" s="15">
        <f t="shared" si="2"/>
        <v>0.62999999999999901</v>
      </c>
      <c r="J23" s="200">
        <v>19.22</v>
      </c>
      <c r="K23" s="30">
        <f t="shared" si="3"/>
        <v>0</v>
      </c>
    </row>
    <row r="24" spans="1:17" ht="17.25" customHeight="1" x14ac:dyDescent="0.25">
      <c r="A24" s="14" t="s">
        <v>20</v>
      </c>
      <c r="B24" s="79">
        <v>8.16</v>
      </c>
      <c r="C24" s="79">
        <v>19.47</v>
      </c>
      <c r="D24" s="78">
        <v>8</v>
      </c>
      <c r="E24" s="78">
        <v>1</v>
      </c>
      <c r="F24" s="71">
        <f t="shared" si="0"/>
        <v>11.309999999999999</v>
      </c>
      <c r="G24" s="15">
        <f t="shared" si="1"/>
        <v>2.3099999999999987</v>
      </c>
      <c r="H24" s="71">
        <f t="shared" si="4"/>
        <v>2</v>
      </c>
      <c r="I24" s="15">
        <f t="shared" si="2"/>
        <v>0.30999999999999872</v>
      </c>
      <c r="J24" s="200">
        <v>19.47</v>
      </c>
      <c r="K24" s="30">
        <f t="shared" si="3"/>
        <v>0</v>
      </c>
    </row>
    <row r="25" spans="1:17" ht="17.25" customHeight="1" x14ac:dyDescent="0.25">
      <c r="A25" s="14" t="s">
        <v>21</v>
      </c>
      <c r="B25" s="79">
        <v>19.12</v>
      </c>
      <c r="C25" s="79">
        <v>7.31</v>
      </c>
      <c r="D25" s="78">
        <v>8</v>
      </c>
      <c r="E25" s="78">
        <v>1</v>
      </c>
      <c r="F25" s="71">
        <f t="shared" si="0"/>
        <v>12.189999999999998</v>
      </c>
      <c r="G25" s="15">
        <f t="shared" si="1"/>
        <v>3.1899999999999977</v>
      </c>
      <c r="H25" s="71">
        <f t="shared" si="4"/>
        <v>2</v>
      </c>
      <c r="I25" s="15">
        <f t="shared" si="2"/>
        <v>1.1899999999999977</v>
      </c>
      <c r="J25" s="200">
        <v>7.31</v>
      </c>
      <c r="K25" s="30">
        <f t="shared" si="3"/>
        <v>0</v>
      </c>
    </row>
    <row r="26" spans="1:17" ht="17.25" customHeight="1" x14ac:dyDescent="0.25">
      <c r="A26" s="14" t="s">
        <v>22</v>
      </c>
      <c r="B26" s="212"/>
      <c r="C26" s="212"/>
      <c r="D26" s="217"/>
      <c r="E26" s="217"/>
      <c r="F26" s="215"/>
      <c r="G26" s="215"/>
      <c r="H26" s="215"/>
      <c r="I26" s="213"/>
      <c r="J26" s="218"/>
      <c r="K26" s="30">
        <f t="shared" si="3"/>
        <v>0</v>
      </c>
    </row>
    <row r="27" spans="1:17" ht="17.25" customHeight="1" x14ac:dyDescent="0.25">
      <c r="A27" s="14" t="s">
        <v>23</v>
      </c>
      <c r="B27" s="79">
        <v>21.04</v>
      </c>
      <c r="C27" s="79">
        <v>7.08</v>
      </c>
      <c r="D27" s="78">
        <v>8</v>
      </c>
      <c r="E27" s="78">
        <v>1</v>
      </c>
      <c r="F27" s="71">
        <f t="shared" si="0"/>
        <v>10.040000000000001</v>
      </c>
      <c r="G27" s="71">
        <f t="shared" si="1"/>
        <v>1.0400000000000009</v>
      </c>
      <c r="H27" s="71">
        <f t="shared" si="4"/>
        <v>1.0400000000000009</v>
      </c>
      <c r="I27" s="15">
        <f t="shared" si="2"/>
        <v>0</v>
      </c>
      <c r="J27" s="200">
        <v>7.08</v>
      </c>
      <c r="K27" s="30">
        <f t="shared" si="3"/>
        <v>0</v>
      </c>
    </row>
    <row r="28" spans="1:17" ht="17.25" customHeight="1" x14ac:dyDescent="0.25">
      <c r="A28" s="14" t="s">
        <v>24</v>
      </c>
      <c r="B28" s="79" t="s">
        <v>107</v>
      </c>
      <c r="C28" s="79"/>
      <c r="D28" s="78"/>
      <c r="E28" s="78"/>
      <c r="F28" s="71"/>
      <c r="G28" s="71"/>
      <c r="H28" s="71"/>
      <c r="I28" s="15"/>
      <c r="J28" s="200"/>
      <c r="K28" s="30">
        <f t="shared" si="3"/>
        <v>0</v>
      </c>
    </row>
    <row r="29" spans="1:17" ht="17.25" customHeight="1" x14ac:dyDescent="0.25">
      <c r="A29" s="14" t="s">
        <v>25</v>
      </c>
      <c r="B29" s="225" t="s">
        <v>106</v>
      </c>
      <c r="C29" s="226"/>
      <c r="D29" s="226"/>
      <c r="E29" s="226"/>
      <c r="F29" s="226"/>
      <c r="G29" s="226"/>
      <c r="H29" s="226"/>
      <c r="I29" s="227"/>
      <c r="J29" s="201"/>
      <c r="K29" s="30">
        <f t="shared" si="3"/>
        <v>0</v>
      </c>
    </row>
    <row r="30" spans="1:17" ht="17.25" customHeight="1" x14ac:dyDescent="0.25">
      <c r="A30" s="14" t="s">
        <v>26</v>
      </c>
      <c r="B30" s="228"/>
      <c r="C30" s="229"/>
      <c r="D30" s="229"/>
      <c r="E30" s="229"/>
      <c r="F30" s="229"/>
      <c r="G30" s="229"/>
      <c r="H30" s="229"/>
      <c r="I30" s="230"/>
      <c r="J30" s="201"/>
      <c r="K30" s="30">
        <f t="shared" si="3"/>
        <v>0</v>
      </c>
    </row>
    <row r="31" spans="1:17" ht="17.25" customHeight="1" x14ac:dyDescent="0.25">
      <c r="A31" s="14" t="s">
        <v>27</v>
      </c>
      <c r="B31" s="228"/>
      <c r="C31" s="229"/>
      <c r="D31" s="229"/>
      <c r="E31" s="229"/>
      <c r="F31" s="229"/>
      <c r="G31" s="229"/>
      <c r="H31" s="229"/>
      <c r="I31" s="230"/>
      <c r="J31" s="201"/>
      <c r="K31" s="30">
        <f t="shared" si="3"/>
        <v>0</v>
      </c>
    </row>
    <row r="32" spans="1:17" ht="17.25" customHeight="1" x14ac:dyDescent="0.25">
      <c r="A32" s="14" t="s">
        <v>28</v>
      </c>
      <c r="B32" s="228"/>
      <c r="C32" s="229"/>
      <c r="D32" s="229"/>
      <c r="E32" s="229"/>
      <c r="F32" s="229"/>
      <c r="G32" s="229"/>
      <c r="H32" s="229"/>
      <c r="I32" s="230"/>
      <c r="J32" s="201"/>
      <c r="K32" s="30">
        <f t="shared" si="3"/>
        <v>0</v>
      </c>
    </row>
    <row r="33" spans="1:19" ht="17.25" customHeight="1" x14ac:dyDescent="0.25">
      <c r="A33" s="14" t="s">
        <v>29</v>
      </c>
      <c r="B33" s="228"/>
      <c r="C33" s="229"/>
      <c r="D33" s="229"/>
      <c r="E33" s="229"/>
      <c r="F33" s="229"/>
      <c r="G33" s="229"/>
      <c r="H33" s="229"/>
      <c r="I33" s="230"/>
      <c r="J33" s="201"/>
      <c r="K33" s="30">
        <f t="shared" si="3"/>
        <v>0</v>
      </c>
    </row>
    <row r="34" spans="1:19" ht="17.25" customHeight="1" x14ac:dyDescent="0.25">
      <c r="A34" s="14" t="s">
        <v>30</v>
      </c>
      <c r="B34" s="228"/>
      <c r="C34" s="229"/>
      <c r="D34" s="229"/>
      <c r="E34" s="229"/>
      <c r="F34" s="229"/>
      <c r="G34" s="229"/>
      <c r="H34" s="229"/>
      <c r="I34" s="230"/>
      <c r="J34" s="201"/>
      <c r="K34" s="30">
        <f t="shared" si="3"/>
        <v>0</v>
      </c>
    </row>
    <row r="35" spans="1:19" ht="17.25" customHeight="1" x14ac:dyDescent="0.25">
      <c r="A35" s="14" t="s">
        <v>31</v>
      </c>
      <c r="B35" s="228"/>
      <c r="C35" s="229"/>
      <c r="D35" s="229"/>
      <c r="E35" s="229"/>
      <c r="F35" s="229"/>
      <c r="G35" s="229"/>
      <c r="H35" s="229"/>
      <c r="I35" s="230"/>
      <c r="J35" s="201"/>
      <c r="K35" s="30">
        <f t="shared" si="3"/>
        <v>0</v>
      </c>
      <c r="L35" s="16"/>
      <c r="M35" s="16"/>
    </row>
    <row r="36" spans="1:19" ht="17.25" customHeight="1" x14ac:dyDescent="0.25">
      <c r="A36" s="14" t="s">
        <v>32</v>
      </c>
      <c r="B36" s="231"/>
      <c r="C36" s="232"/>
      <c r="D36" s="232"/>
      <c r="E36" s="232"/>
      <c r="F36" s="232"/>
      <c r="G36" s="232"/>
      <c r="H36" s="232"/>
      <c r="I36" s="233"/>
      <c r="J36" s="201"/>
      <c r="K36" s="30">
        <f t="shared" si="3"/>
        <v>0</v>
      </c>
    </row>
    <row r="37" spans="1:19" ht="17.25" customHeight="1" x14ac:dyDescent="0.25">
      <c r="A37" s="14" t="s">
        <v>33</v>
      </c>
      <c r="B37" s="77">
        <v>7.36</v>
      </c>
      <c r="C37" s="77">
        <v>20.239999999999998</v>
      </c>
      <c r="D37" s="78">
        <v>8</v>
      </c>
      <c r="E37" s="78">
        <v>1</v>
      </c>
      <c r="F37" s="71">
        <f t="shared" si="0"/>
        <v>12.879999999999999</v>
      </c>
      <c r="G37" s="15">
        <f t="shared" si="1"/>
        <v>3.879999999999999</v>
      </c>
      <c r="H37" s="71">
        <f t="shared" si="4"/>
        <v>2</v>
      </c>
      <c r="I37" s="15">
        <f t="shared" si="2"/>
        <v>1.879999999999999</v>
      </c>
      <c r="J37" s="201"/>
      <c r="K37" s="30">
        <f t="shared" si="3"/>
        <v>-20.239999999999998</v>
      </c>
    </row>
    <row r="38" spans="1:19" ht="17.25" customHeight="1" x14ac:dyDescent="0.25">
      <c r="A38" s="14" t="s">
        <v>34</v>
      </c>
      <c r="B38" s="77">
        <v>7.2</v>
      </c>
      <c r="C38" s="77">
        <v>18.14</v>
      </c>
      <c r="D38" s="78">
        <v>8</v>
      </c>
      <c r="E38" s="78">
        <v>1</v>
      </c>
      <c r="F38" s="71">
        <f t="shared" si="0"/>
        <v>10.940000000000001</v>
      </c>
      <c r="G38" s="15">
        <f t="shared" si="1"/>
        <v>1.9400000000000013</v>
      </c>
      <c r="H38" s="71">
        <f t="shared" si="4"/>
        <v>1.9400000000000013</v>
      </c>
      <c r="I38" s="15">
        <f t="shared" si="2"/>
        <v>0</v>
      </c>
      <c r="J38" s="201"/>
      <c r="K38" s="30">
        <f t="shared" si="3"/>
        <v>-18.14</v>
      </c>
    </row>
    <row r="39" spans="1:19" ht="17.25" customHeight="1" x14ac:dyDescent="0.25">
      <c r="A39" s="14" t="s">
        <v>35</v>
      </c>
      <c r="B39" s="77">
        <v>7.38</v>
      </c>
      <c r="C39" s="77">
        <v>18.09</v>
      </c>
      <c r="D39" s="78">
        <v>8</v>
      </c>
      <c r="E39" s="78">
        <v>1</v>
      </c>
      <c r="F39" s="71">
        <f t="shared" si="0"/>
        <v>10.71</v>
      </c>
      <c r="G39" s="15">
        <f t="shared" si="1"/>
        <v>1.7100000000000009</v>
      </c>
      <c r="H39" s="71">
        <f t="shared" si="4"/>
        <v>1.7100000000000009</v>
      </c>
      <c r="I39" s="15">
        <f t="shared" si="2"/>
        <v>0</v>
      </c>
      <c r="J39" s="201"/>
      <c r="K39" s="30">
        <f t="shared" si="3"/>
        <v>-18.09</v>
      </c>
    </row>
    <row r="40" spans="1:19" ht="17.25" customHeight="1" x14ac:dyDescent="0.25">
      <c r="A40" s="18" t="s">
        <v>36</v>
      </c>
      <c r="B40" s="77">
        <v>7.4</v>
      </c>
      <c r="C40" s="77"/>
      <c r="D40" s="78">
        <v>8</v>
      </c>
      <c r="E40" s="78">
        <v>1</v>
      </c>
      <c r="F40" s="71">
        <f t="shared" si="0"/>
        <v>-7.4</v>
      </c>
      <c r="G40" s="15">
        <f t="shared" si="1"/>
        <v>-16.399999999999999</v>
      </c>
      <c r="H40" s="71">
        <f t="shared" si="4"/>
        <v>-16.399999999999999</v>
      </c>
      <c r="I40" s="15">
        <f t="shared" si="2"/>
        <v>0</v>
      </c>
      <c r="J40" s="201"/>
      <c r="K40" s="30">
        <f t="shared" si="3"/>
        <v>0</v>
      </c>
    </row>
    <row r="41" spans="1:19" s="16" customFormat="1" ht="17.25" customHeight="1" x14ac:dyDescent="0.25">
      <c r="A41" s="18" t="s">
        <v>37</v>
      </c>
      <c r="B41" s="77"/>
      <c r="C41" s="77"/>
      <c r="D41" s="78">
        <v>8</v>
      </c>
      <c r="E41" s="78">
        <v>1</v>
      </c>
      <c r="F41" s="71">
        <f t="shared" si="0"/>
        <v>0</v>
      </c>
      <c r="G41" s="15">
        <f t="shared" si="1"/>
        <v>-9</v>
      </c>
      <c r="H41" s="71">
        <f t="shared" si="4"/>
        <v>-9</v>
      </c>
      <c r="I41" s="15">
        <f t="shared" si="2"/>
        <v>0</v>
      </c>
      <c r="J41" s="201"/>
      <c r="K41" s="30">
        <f t="shared" si="3"/>
        <v>0</v>
      </c>
    </row>
    <row r="42" spans="1:19" s="16" customFormat="1" ht="17.25" customHeight="1" x14ac:dyDescent="0.25">
      <c r="A42" s="18" t="s">
        <v>74</v>
      </c>
      <c r="B42" s="77"/>
      <c r="C42" s="77"/>
      <c r="D42" s="78">
        <v>8</v>
      </c>
      <c r="E42" s="78">
        <v>1</v>
      </c>
      <c r="F42" s="71">
        <f t="shared" si="0"/>
        <v>0</v>
      </c>
      <c r="G42" s="15">
        <f t="shared" si="1"/>
        <v>-9</v>
      </c>
      <c r="H42" s="71">
        <f t="shared" si="4"/>
        <v>-9</v>
      </c>
      <c r="I42" s="15">
        <f t="shared" si="2"/>
        <v>0</v>
      </c>
      <c r="J42" s="201"/>
      <c r="K42" s="153">
        <f t="shared" si="3"/>
        <v>0</v>
      </c>
    </row>
    <row r="43" spans="1:19" s="16" customFormat="1" ht="17.25" customHeight="1" x14ac:dyDescent="0.25">
      <c r="A43" s="18" t="s">
        <v>53</v>
      </c>
      <c r="B43" s="77"/>
      <c r="C43" s="77"/>
      <c r="D43" s="78">
        <v>8</v>
      </c>
      <c r="E43" s="78">
        <v>1</v>
      </c>
      <c r="F43" s="71">
        <f t="shared" si="0"/>
        <v>0</v>
      </c>
      <c r="G43" s="15">
        <f t="shared" si="1"/>
        <v>-9</v>
      </c>
      <c r="H43" s="71">
        <f t="shared" si="4"/>
        <v>-9</v>
      </c>
      <c r="I43" s="15">
        <f t="shared" si="2"/>
        <v>0</v>
      </c>
      <c r="J43" s="201"/>
      <c r="K43" s="153">
        <f t="shared" si="3"/>
        <v>0</v>
      </c>
    </row>
    <row r="44" spans="1:19" s="16" customFormat="1" ht="17.25" customHeight="1" x14ac:dyDescent="0.25">
      <c r="A44" s="18" t="s">
        <v>54</v>
      </c>
      <c r="B44" s="77"/>
      <c r="C44" s="77"/>
      <c r="D44" s="78">
        <v>8</v>
      </c>
      <c r="E44" s="78">
        <v>1</v>
      </c>
      <c r="F44" s="71">
        <f t="shared" si="0"/>
        <v>0</v>
      </c>
      <c r="G44" s="15">
        <f t="shared" si="1"/>
        <v>-9</v>
      </c>
      <c r="H44" s="71">
        <f t="shared" si="4"/>
        <v>-9</v>
      </c>
      <c r="I44" s="15">
        <f t="shared" si="2"/>
        <v>0</v>
      </c>
      <c r="J44" s="201"/>
      <c r="K44" s="153">
        <f t="shared" si="3"/>
        <v>0</v>
      </c>
    </row>
    <row r="45" spans="1:19" s="16" customFormat="1" ht="17.25" customHeight="1" x14ac:dyDescent="0.25">
      <c r="A45" s="18" t="s">
        <v>64</v>
      </c>
      <c r="B45" s="77"/>
      <c r="C45" s="77"/>
      <c r="D45" s="78">
        <v>8</v>
      </c>
      <c r="E45" s="78">
        <v>1</v>
      </c>
      <c r="F45" s="71">
        <f t="shared" si="0"/>
        <v>0</v>
      </c>
      <c r="G45" s="15">
        <f t="shared" si="1"/>
        <v>-9</v>
      </c>
      <c r="H45" s="71">
        <f t="shared" si="4"/>
        <v>-9</v>
      </c>
      <c r="I45" s="15">
        <f t="shared" si="2"/>
        <v>0</v>
      </c>
      <c r="J45" s="201"/>
      <c r="K45" s="153">
        <f t="shared" si="3"/>
        <v>0</v>
      </c>
    </row>
    <row r="46" spans="1:19" ht="18.75" x14ac:dyDescent="0.3">
      <c r="A46" s="16"/>
      <c r="B46" s="16"/>
      <c r="C46" s="16"/>
      <c r="D46" s="16"/>
      <c r="E46" s="133">
        <f>SUM(E15:E45)</f>
        <v>19</v>
      </c>
      <c r="F46" s="16"/>
      <c r="G46" s="30"/>
      <c r="H46" s="127">
        <f>SUM(H15:H45)+H59</f>
        <v>-33.92</v>
      </c>
      <c r="I46" s="127">
        <f>SUM(I15:I45)+I59</f>
        <v>9.0699999999999932</v>
      </c>
      <c r="J46" s="16"/>
      <c r="K46" s="152">
        <f>SUM(K15:K42)</f>
        <v>-44.47</v>
      </c>
      <c r="N46" s="42"/>
      <c r="S46" s="41"/>
    </row>
    <row r="47" spans="1:19" ht="18.75" x14ac:dyDescent="0.3">
      <c r="A47" s="10"/>
      <c r="B47" s="10"/>
      <c r="C47" s="10"/>
      <c r="D47" s="10"/>
      <c r="E47" s="10"/>
      <c r="F47" s="10"/>
      <c r="G47" s="10"/>
      <c r="H47" s="61">
        <v>42.12</v>
      </c>
      <c r="I47" s="61">
        <v>21.45</v>
      </c>
      <c r="J47" s="16"/>
      <c r="L47" s="10">
        <f>SUM(L16:L46)</f>
        <v>0</v>
      </c>
      <c r="M47" s="10">
        <v>75</v>
      </c>
      <c r="N47" s="22">
        <f>+L47*M47</f>
        <v>0</v>
      </c>
      <c r="O47" s="35"/>
    </row>
    <row r="48" spans="1:19" x14ac:dyDescent="0.25">
      <c r="E48" s="36"/>
      <c r="G48" s="12"/>
      <c r="H48" s="17"/>
      <c r="I48" s="17"/>
      <c r="J48" s="16"/>
      <c r="K48" s="58"/>
      <c r="L48" s="22">
        <f>+K48/8</f>
        <v>0</v>
      </c>
      <c r="M48" s="10"/>
      <c r="N48" s="22">
        <f>+L48*M48</f>
        <v>0</v>
      </c>
    </row>
    <row r="49" spans="1:14" x14ac:dyDescent="0.25">
      <c r="C49" t="s">
        <v>46</v>
      </c>
      <c r="G49" s="12"/>
      <c r="H49" s="31"/>
      <c r="I49" s="31"/>
      <c r="J49" s="16"/>
      <c r="K49" s="37">
        <v>0</v>
      </c>
      <c r="L49" s="22">
        <f>+K49/8</f>
        <v>0</v>
      </c>
      <c r="M49" s="10"/>
      <c r="N49" s="56">
        <f>SUM(N47:N48)</f>
        <v>0</v>
      </c>
    </row>
    <row r="50" spans="1:14" ht="18.75" x14ac:dyDescent="0.3">
      <c r="G50" s="57"/>
    </row>
    <row r="51" spans="1:14" x14ac:dyDescent="0.25">
      <c r="A51" s="236" t="s">
        <v>105</v>
      </c>
      <c r="B51" s="236"/>
      <c r="C51" s="236"/>
      <c r="D51" s="236"/>
      <c r="E51" s="236"/>
      <c r="F51" s="236"/>
      <c r="G51" s="39"/>
      <c r="H51" s="39"/>
      <c r="I51" s="39"/>
      <c r="J51" s="44"/>
    </row>
    <row r="52" spans="1:14" ht="15.75" customHeight="1" x14ac:dyDescent="0.25">
      <c r="A52" s="18" t="s">
        <v>37</v>
      </c>
      <c r="B52" s="244" t="s">
        <v>106</v>
      </c>
      <c r="C52" s="245"/>
      <c r="D52" s="245"/>
      <c r="E52" s="245"/>
      <c r="F52" s="245"/>
      <c r="G52" s="245"/>
      <c r="H52" s="245"/>
      <c r="I52" s="246"/>
      <c r="J52" s="201"/>
      <c r="K52" s="153">
        <f t="shared" ref="K52:K56" si="5">+J52-C52</f>
        <v>0</v>
      </c>
    </row>
    <row r="53" spans="1:14" ht="15.75" customHeight="1" x14ac:dyDescent="0.25">
      <c r="A53" s="18" t="s">
        <v>74</v>
      </c>
      <c r="B53" s="77">
        <v>19.16</v>
      </c>
      <c r="C53" s="77">
        <v>7.32</v>
      </c>
      <c r="D53" s="78">
        <v>8</v>
      </c>
      <c r="E53" s="78">
        <v>1</v>
      </c>
      <c r="F53" s="71">
        <f t="shared" ref="F52:F56" si="6">IF(B53&gt;12,(24-B53)+C53,+C53-B53)</f>
        <v>12.16</v>
      </c>
      <c r="G53" s="15">
        <f t="shared" ref="G52:G56" si="7">+F53-D53-E53</f>
        <v>3.16</v>
      </c>
      <c r="H53" s="71">
        <f t="shared" ref="H52:H56" si="8">IF(G53&lt;=2,G53,2)</f>
        <v>2</v>
      </c>
      <c r="I53" s="15">
        <f t="shared" ref="I52:I56" si="9">G53-H53</f>
        <v>1.1600000000000001</v>
      </c>
      <c r="J53" s="201"/>
      <c r="K53" s="153">
        <f t="shared" si="5"/>
        <v>-7.32</v>
      </c>
    </row>
    <row r="54" spans="1:14" ht="15.75" customHeight="1" x14ac:dyDescent="0.25">
      <c r="A54" s="18" t="s">
        <v>53</v>
      </c>
      <c r="B54" s="77">
        <v>19.18</v>
      </c>
      <c r="C54" s="77">
        <v>7.27</v>
      </c>
      <c r="D54" s="78">
        <v>8</v>
      </c>
      <c r="E54" s="78">
        <v>1</v>
      </c>
      <c r="F54" s="71">
        <f t="shared" si="6"/>
        <v>12.09</v>
      </c>
      <c r="G54" s="15">
        <f t="shared" si="7"/>
        <v>3.09</v>
      </c>
      <c r="H54" s="71">
        <f t="shared" si="8"/>
        <v>2</v>
      </c>
      <c r="I54" s="15">
        <f t="shared" si="9"/>
        <v>1.0899999999999999</v>
      </c>
      <c r="J54" s="201"/>
      <c r="K54" s="153">
        <f t="shared" si="5"/>
        <v>-7.27</v>
      </c>
    </row>
    <row r="55" spans="1:14" ht="15" customHeight="1" x14ac:dyDescent="0.25">
      <c r="A55" s="18" t="s">
        <v>54</v>
      </c>
      <c r="B55" s="77">
        <v>19.29</v>
      </c>
      <c r="C55" s="77">
        <v>7.36</v>
      </c>
      <c r="D55" s="78">
        <v>8</v>
      </c>
      <c r="E55" s="78">
        <v>1</v>
      </c>
      <c r="F55" s="71">
        <f t="shared" si="6"/>
        <v>12.07</v>
      </c>
      <c r="G55" s="15">
        <f t="shared" si="7"/>
        <v>3.0700000000000003</v>
      </c>
      <c r="H55" s="71">
        <f t="shared" si="8"/>
        <v>2</v>
      </c>
      <c r="I55" s="15">
        <f t="shared" si="9"/>
        <v>1.0700000000000003</v>
      </c>
      <c r="J55" s="201"/>
      <c r="K55" s="153">
        <f t="shared" si="5"/>
        <v>-7.36</v>
      </c>
    </row>
    <row r="56" spans="1:14" ht="15" customHeight="1" x14ac:dyDescent="0.25">
      <c r="A56" s="18" t="s">
        <v>64</v>
      </c>
      <c r="B56" s="77" t="s">
        <v>107</v>
      </c>
      <c r="C56" s="77"/>
      <c r="D56" s="78"/>
      <c r="E56" s="78"/>
      <c r="F56" s="71"/>
      <c r="G56" s="15"/>
      <c r="H56" s="71"/>
      <c r="I56" s="15"/>
      <c r="J56" s="201"/>
      <c r="K56" s="153">
        <f t="shared" si="5"/>
        <v>0</v>
      </c>
    </row>
    <row r="57" spans="1:14" ht="15" customHeight="1" x14ac:dyDescent="0.25">
      <c r="A57" s="23"/>
      <c r="H57" s="11">
        <f>SUM(H52:H56)</f>
        <v>6</v>
      </c>
      <c r="I57" s="11">
        <f>SUM(I52:I56)</f>
        <v>3.3200000000000003</v>
      </c>
      <c r="J57" s="52"/>
      <c r="K57" s="157"/>
    </row>
    <row r="58" spans="1:14" x14ac:dyDescent="0.25">
      <c r="G58" s="202" t="s">
        <v>105</v>
      </c>
      <c r="H58" s="2"/>
      <c r="I58" s="2"/>
      <c r="J58" s="6"/>
    </row>
    <row r="59" spans="1:14" x14ac:dyDescent="0.25">
      <c r="G59" s="64" t="s">
        <v>58</v>
      </c>
      <c r="H59" s="53">
        <f>+H57-H58</f>
        <v>6</v>
      </c>
      <c r="I59" s="53">
        <f>+I57-I58</f>
        <v>3.3200000000000003</v>
      </c>
    </row>
  </sheetData>
  <mergeCells count="6">
    <mergeCell ref="B52:I52"/>
    <mergeCell ref="A9:I9"/>
    <mergeCell ref="A11:I11"/>
    <mergeCell ref="A12:I12"/>
    <mergeCell ref="A51:F51"/>
    <mergeCell ref="B29:I36"/>
  </mergeCells>
  <hyperlinks>
    <hyperlink ref="A7" r:id="rId1" display="mailto:tpaquita_elalto@hotmail.com"/>
  </hyperlinks>
  <pageMargins left="0.7" right="0.7" top="0.75" bottom="0.75" header="0.3" footer="0.3"/>
  <pageSetup orientation="portrait" horizontalDpi="0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5:X61"/>
  <sheetViews>
    <sheetView topLeftCell="A28" zoomScaleNormal="100" workbookViewId="0">
      <selection activeCell="C56" sqref="C56"/>
    </sheetView>
  </sheetViews>
  <sheetFormatPr baseColWidth="10" defaultRowHeight="15" x14ac:dyDescent="0.25"/>
  <cols>
    <col min="1" max="1" width="7" customWidth="1"/>
    <col min="9" max="9" width="12.28515625" customWidth="1"/>
    <col min="12" max="12" width="9.7109375" customWidth="1"/>
  </cols>
  <sheetData>
    <row r="5" spans="1:13" x14ac:dyDescent="0.25">
      <c r="A5" s="4" t="s">
        <v>12</v>
      </c>
    </row>
    <row r="6" spans="1:13" x14ac:dyDescent="0.25">
      <c r="A6" s="4" t="s">
        <v>13</v>
      </c>
    </row>
    <row r="7" spans="1:13" x14ac:dyDescent="0.25">
      <c r="A7" s="5" t="s">
        <v>14</v>
      </c>
    </row>
    <row r="9" spans="1:13" ht="18.75" x14ac:dyDescent="0.25">
      <c r="A9" s="221" t="s">
        <v>103</v>
      </c>
      <c r="B9" s="221"/>
      <c r="C9" s="221"/>
      <c r="D9" s="221"/>
      <c r="E9" s="221"/>
      <c r="F9" s="221"/>
      <c r="G9" s="221"/>
      <c r="H9" s="221"/>
      <c r="I9" s="221"/>
    </row>
    <row r="10" spans="1:13" x14ac:dyDescent="0.25">
      <c r="A10" s="6"/>
      <c r="B10" s="6"/>
      <c r="C10" s="6"/>
      <c r="D10" s="6"/>
      <c r="E10" s="6"/>
      <c r="F10" s="6"/>
      <c r="G10" s="6"/>
      <c r="H10" s="6"/>
      <c r="I10" s="6"/>
    </row>
    <row r="11" spans="1:13" ht="18.75" x14ac:dyDescent="0.3">
      <c r="A11" s="222" t="s">
        <v>55</v>
      </c>
      <c r="B11" s="222"/>
      <c r="C11" s="222"/>
      <c r="D11" s="222"/>
      <c r="E11" s="222"/>
      <c r="F11" s="222"/>
      <c r="G11" s="222"/>
      <c r="H11" s="222"/>
      <c r="I11" s="222"/>
    </row>
    <row r="12" spans="1:13" ht="15.75" x14ac:dyDescent="0.25">
      <c r="A12" s="223" t="s">
        <v>97</v>
      </c>
      <c r="B12" s="223"/>
      <c r="C12" s="223"/>
      <c r="D12" s="223"/>
      <c r="E12" s="223"/>
      <c r="F12" s="223"/>
      <c r="G12" s="223"/>
      <c r="H12" s="223"/>
      <c r="I12" s="223"/>
    </row>
    <row r="14" spans="1:13" ht="30" x14ac:dyDescent="0.25">
      <c r="A14" s="3" t="s">
        <v>4</v>
      </c>
      <c r="B14" s="7" t="s">
        <v>5</v>
      </c>
      <c r="C14" s="7" t="s">
        <v>6</v>
      </c>
      <c r="D14" s="7" t="s">
        <v>7</v>
      </c>
      <c r="E14" s="7" t="s">
        <v>8</v>
      </c>
      <c r="F14" s="7" t="s">
        <v>38</v>
      </c>
      <c r="G14" s="7" t="s">
        <v>9</v>
      </c>
      <c r="H14" s="7" t="s">
        <v>10</v>
      </c>
      <c r="I14" s="7" t="s">
        <v>11</v>
      </c>
      <c r="M14" s="54" t="s">
        <v>57</v>
      </c>
    </row>
    <row r="15" spans="1:13" ht="17.25" customHeight="1" x14ac:dyDescent="0.25">
      <c r="A15" s="8" t="s">
        <v>0</v>
      </c>
      <c r="B15" s="79">
        <v>8.19</v>
      </c>
      <c r="C15" s="79">
        <v>18.059999999999999</v>
      </c>
      <c r="D15" s="78">
        <v>8</v>
      </c>
      <c r="E15" s="78">
        <v>1</v>
      </c>
      <c r="F15" s="71">
        <f t="shared" ref="F15:F45" si="0">IF(B15&gt;12,(24-B15)+C15,+C15-B15)</f>
        <v>9.8699999999999992</v>
      </c>
      <c r="G15" s="15">
        <f t="shared" ref="G15:G45" si="1">+F15-D15-E15</f>
        <v>0.86999999999999922</v>
      </c>
      <c r="H15" s="71">
        <f>IF(G15&lt;=2,G15,2)</f>
        <v>0.86999999999999922</v>
      </c>
      <c r="I15" s="15">
        <f t="shared" ref="I15:I45" si="2">G15-H15</f>
        <v>0</v>
      </c>
      <c r="J15" s="200">
        <v>18.059999999999999</v>
      </c>
      <c r="K15" s="30">
        <f t="shared" ref="K15:K44" si="3">+J15-C15</f>
        <v>0</v>
      </c>
    </row>
    <row r="16" spans="1:13" ht="17.25" customHeight="1" x14ac:dyDescent="0.25">
      <c r="A16" s="8" t="s">
        <v>1</v>
      </c>
      <c r="B16" s="79">
        <v>19.239999999999998</v>
      </c>
      <c r="C16" s="79">
        <v>7.17</v>
      </c>
      <c r="D16" s="78">
        <v>8</v>
      </c>
      <c r="E16" s="78">
        <v>1</v>
      </c>
      <c r="F16" s="71">
        <f t="shared" si="0"/>
        <v>11.930000000000001</v>
      </c>
      <c r="G16" s="15">
        <f t="shared" si="1"/>
        <v>2.9300000000000015</v>
      </c>
      <c r="H16" s="71">
        <f>IF(G16&lt;=2,G16,2)</f>
        <v>2</v>
      </c>
      <c r="I16" s="15">
        <f t="shared" si="2"/>
        <v>0.93000000000000149</v>
      </c>
      <c r="J16" s="208"/>
      <c r="K16" s="30">
        <f t="shared" si="3"/>
        <v>-7.17</v>
      </c>
      <c r="M16" s="6"/>
    </row>
    <row r="17" spans="1:24" ht="17.25" customHeight="1" x14ac:dyDescent="0.25">
      <c r="A17" s="8" t="s">
        <v>2</v>
      </c>
      <c r="B17" s="79">
        <v>19.14</v>
      </c>
      <c r="C17" s="79">
        <v>7.25</v>
      </c>
      <c r="D17" s="78">
        <v>8</v>
      </c>
      <c r="E17" s="78">
        <v>1</v>
      </c>
      <c r="F17" s="71">
        <f t="shared" si="0"/>
        <v>12.11</v>
      </c>
      <c r="G17" s="15">
        <f t="shared" si="1"/>
        <v>3.1099999999999994</v>
      </c>
      <c r="H17" s="71">
        <f t="shared" ref="H17:H45" si="4">IF(G17&lt;=2,G17,2)</f>
        <v>2</v>
      </c>
      <c r="I17" s="15">
        <f t="shared" si="2"/>
        <v>1.1099999999999994</v>
      </c>
      <c r="J17" s="200">
        <v>7.25</v>
      </c>
      <c r="K17" s="30">
        <f t="shared" si="3"/>
        <v>0</v>
      </c>
    </row>
    <row r="18" spans="1:24" ht="17.25" customHeight="1" x14ac:dyDescent="0.25">
      <c r="A18" s="8" t="s">
        <v>3</v>
      </c>
      <c r="B18" s="79" t="s">
        <v>107</v>
      </c>
      <c r="C18" s="79"/>
      <c r="D18" s="78"/>
      <c r="E18" s="78"/>
      <c r="F18" s="71"/>
      <c r="G18" s="15"/>
      <c r="H18" s="71"/>
      <c r="I18" s="15"/>
      <c r="J18" s="200"/>
      <c r="K18" s="30">
        <f t="shared" si="3"/>
        <v>0</v>
      </c>
    </row>
    <row r="19" spans="1:24" ht="17.25" customHeight="1" x14ac:dyDescent="0.25">
      <c r="A19" s="8" t="s">
        <v>15</v>
      </c>
      <c r="B19" s="79">
        <v>8.4499999999999993</v>
      </c>
      <c r="C19" s="79">
        <v>19.52</v>
      </c>
      <c r="D19" s="78">
        <v>8</v>
      </c>
      <c r="E19" s="78">
        <v>1</v>
      </c>
      <c r="F19" s="71">
        <f t="shared" si="0"/>
        <v>11.07</v>
      </c>
      <c r="G19" s="71">
        <f t="shared" si="1"/>
        <v>2.0700000000000003</v>
      </c>
      <c r="H19" s="71">
        <f t="shared" si="4"/>
        <v>2</v>
      </c>
      <c r="I19" s="15">
        <f t="shared" si="2"/>
        <v>7.0000000000000284E-2</v>
      </c>
      <c r="J19" s="200">
        <v>19.52</v>
      </c>
      <c r="K19" s="30">
        <f t="shared" si="3"/>
        <v>0</v>
      </c>
      <c r="X19">
        <v>7</v>
      </c>
    </row>
    <row r="20" spans="1:24" ht="17.25" customHeight="1" x14ac:dyDescent="0.25">
      <c r="A20" s="8" t="s">
        <v>16</v>
      </c>
      <c r="B20" s="79">
        <v>8.2799999999999994</v>
      </c>
      <c r="C20" s="79">
        <v>18.190000000000001</v>
      </c>
      <c r="D20" s="78">
        <v>8</v>
      </c>
      <c r="E20" s="78">
        <v>1</v>
      </c>
      <c r="F20" s="71">
        <f t="shared" si="0"/>
        <v>9.9100000000000019</v>
      </c>
      <c r="G20" s="71">
        <f t="shared" si="1"/>
        <v>0.91000000000000192</v>
      </c>
      <c r="H20" s="71">
        <f t="shared" si="4"/>
        <v>0.91000000000000192</v>
      </c>
      <c r="I20" s="15">
        <f t="shared" si="2"/>
        <v>0</v>
      </c>
      <c r="J20" s="200">
        <v>18.190000000000001</v>
      </c>
      <c r="K20" s="30">
        <f t="shared" si="3"/>
        <v>0</v>
      </c>
    </row>
    <row r="21" spans="1:24" ht="17.25" customHeight="1" x14ac:dyDescent="0.25">
      <c r="A21" s="8" t="s">
        <v>17</v>
      </c>
      <c r="B21" s="212"/>
      <c r="C21" s="212"/>
      <c r="D21" s="217"/>
      <c r="E21" s="217"/>
      <c r="F21" s="215"/>
      <c r="G21" s="215"/>
      <c r="H21" s="215"/>
      <c r="I21" s="213"/>
      <c r="J21" s="218"/>
      <c r="K21" s="30">
        <f t="shared" si="3"/>
        <v>0</v>
      </c>
    </row>
    <row r="22" spans="1:24" ht="17.25" customHeight="1" x14ac:dyDescent="0.25">
      <c r="A22" s="8" t="s">
        <v>18</v>
      </c>
      <c r="B22" s="79">
        <v>8.02</v>
      </c>
      <c r="C22" s="79">
        <v>20.07</v>
      </c>
      <c r="D22" s="78">
        <v>8</v>
      </c>
      <c r="E22" s="78">
        <v>1</v>
      </c>
      <c r="F22" s="71">
        <f t="shared" si="0"/>
        <v>12.05</v>
      </c>
      <c r="G22" s="71">
        <f t="shared" si="1"/>
        <v>3.0500000000000007</v>
      </c>
      <c r="H22" s="71">
        <f t="shared" si="4"/>
        <v>2</v>
      </c>
      <c r="I22" s="15">
        <f t="shared" si="2"/>
        <v>1.0500000000000007</v>
      </c>
      <c r="J22" s="200">
        <v>20.07</v>
      </c>
      <c r="K22" s="30">
        <f t="shared" si="3"/>
        <v>0</v>
      </c>
    </row>
    <row r="23" spans="1:24" ht="17.25" customHeight="1" x14ac:dyDescent="0.25">
      <c r="A23" s="8" t="s">
        <v>19</v>
      </c>
      <c r="B23" s="79">
        <v>19.12</v>
      </c>
      <c r="C23" s="79">
        <v>7.28</v>
      </c>
      <c r="D23" s="78">
        <v>8</v>
      </c>
      <c r="E23" s="78">
        <v>1</v>
      </c>
      <c r="F23" s="71">
        <f t="shared" si="0"/>
        <v>12.16</v>
      </c>
      <c r="G23" s="15">
        <f t="shared" si="1"/>
        <v>3.16</v>
      </c>
      <c r="H23" s="71">
        <f t="shared" si="4"/>
        <v>2</v>
      </c>
      <c r="I23" s="15">
        <f t="shared" si="2"/>
        <v>1.1600000000000001</v>
      </c>
      <c r="J23" s="200">
        <v>7.28</v>
      </c>
      <c r="K23" s="30">
        <f t="shared" si="3"/>
        <v>0</v>
      </c>
    </row>
    <row r="24" spans="1:24" ht="17.25" customHeight="1" x14ac:dyDescent="0.25">
      <c r="A24" s="8" t="s">
        <v>20</v>
      </c>
      <c r="B24" s="79">
        <v>19.190000000000001</v>
      </c>
      <c r="C24" s="79">
        <v>7.17</v>
      </c>
      <c r="D24" s="78">
        <v>8</v>
      </c>
      <c r="E24" s="78">
        <v>1</v>
      </c>
      <c r="F24" s="71">
        <f t="shared" si="0"/>
        <v>11.979999999999999</v>
      </c>
      <c r="G24" s="15">
        <f t="shared" si="1"/>
        <v>2.9799999999999986</v>
      </c>
      <c r="H24" s="71">
        <f t="shared" si="4"/>
        <v>2</v>
      </c>
      <c r="I24" s="15">
        <f t="shared" si="2"/>
        <v>0.97999999999999865</v>
      </c>
      <c r="J24" s="200">
        <v>7.17</v>
      </c>
      <c r="K24" s="30">
        <f t="shared" si="3"/>
        <v>0</v>
      </c>
    </row>
    <row r="25" spans="1:24" ht="17.25" customHeight="1" x14ac:dyDescent="0.25">
      <c r="A25" s="8" t="s">
        <v>21</v>
      </c>
      <c r="B25" s="79" t="s">
        <v>107</v>
      </c>
      <c r="C25" s="79"/>
      <c r="D25" s="78"/>
      <c r="E25" s="78"/>
      <c r="F25" s="71"/>
      <c r="G25" s="15"/>
      <c r="H25" s="71"/>
      <c r="I25" s="15"/>
      <c r="J25" s="200"/>
      <c r="K25" s="30">
        <f t="shared" si="3"/>
        <v>0</v>
      </c>
    </row>
    <row r="26" spans="1:24" ht="17.25" customHeight="1" x14ac:dyDescent="0.25">
      <c r="A26" s="8" t="s">
        <v>22</v>
      </c>
      <c r="B26" s="79">
        <v>8.3800000000000008</v>
      </c>
      <c r="C26" s="79">
        <v>18.14</v>
      </c>
      <c r="D26" s="78">
        <v>8</v>
      </c>
      <c r="E26" s="78">
        <v>1</v>
      </c>
      <c r="F26" s="71">
        <f t="shared" si="0"/>
        <v>9.76</v>
      </c>
      <c r="G26" s="71">
        <f t="shared" si="1"/>
        <v>0.75999999999999979</v>
      </c>
      <c r="H26" s="71">
        <f t="shared" si="4"/>
        <v>0.75999999999999979</v>
      </c>
      <c r="I26" s="15">
        <f t="shared" si="2"/>
        <v>0</v>
      </c>
      <c r="J26" s="200">
        <v>18.14</v>
      </c>
      <c r="K26" s="30">
        <f t="shared" si="3"/>
        <v>0</v>
      </c>
    </row>
    <row r="27" spans="1:24" ht="17.25" customHeight="1" x14ac:dyDescent="0.25">
      <c r="A27" s="8" t="s">
        <v>23</v>
      </c>
      <c r="B27" s="79">
        <v>9.1300000000000008</v>
      </c>
      <c r="C27" s="79">
        <v>18.5</v>
      </c>
      <c r="D27" s="78">
        <v>8</v>
      </c>
      <c r="E27" s="78">
        <v>1</v>
      </c>
      <c r="F27" s="71">
        <f t="shared" si="0"/>
        <v>9.3699999999999992</v>
      </c>
      <c r="G27" s="71">
        <f t="shared" si="1"/>
        <v>0.36999999999999922</v>
      </c>
      <c r="H27" s="71">
        <f t="shared" si="4"/>
        <v>0.36999999999999922</v>
      </c>
      <c r="I27" s="15">
        <f t="shared" si="2"/>
        <v>0</v>
      </c>
      <c r="J27" s="200">
        <v>18.5</v>
      </c>
      <c r="K27" s="30">
        <f t="shared" si="3"/>
        <v>0</v>
      </c>
    </row>
    <row r="28" spans="1:24" ht="17.25" customHeight="1" x14ac:dyDescent="0.25">
      <c r="A28" s="8" t="s">
        <v>24</v>
      </c>
      <c r="B28" s="79">
        <v>8.3000000000000007</v>
      </c>
      <c r="C28" s="79">
        <v>18.239999999999998</v>
      </c>
      <c r="D28" s="78">
        <v>8</v>
      </c>
      <c r="E28" s="78">
        <v>1</v>
      </c>
      <c r="F28" s="71">
        <f t="shared" si="0"/>
        <v>9.9399999999999977</v>
      </c>
      <c r="G28" s="71">
        <f t="shared" si="1"/>
        <v>0.93999999999999773</v>
      </c>
      <c r="H28" s="71">
        <f t="shared" si="4"/>
        <v>0.93999999999999773</v>
      </c>
      <c r="I28" s="15">
        <f t="shared" si="2"/>
        <v>0</v>
      </c>
      <c r="J28" s="200">
        <v>18.239999999999998</v>
      </c>
      <c r="K28" s="30">
        <f t="shared" si="3"/>
        <v>0</v>
      </c>
    </row>
    <row r="29" spans="1:24" ht="17.25" customHeight="1" x14ac:dyDescent="0.25">
      <c r="A29" s="8" t="s">
        <v>25</v>
      </c>
      <c r="B29" s="79">
        <v>9.08</v>
      </c>
      <c r="C29" s="79">
        <v>19.16</v>
      </c>
      <c r="D29" s="78">
        <v>8</v>
      </c>
      <c r="E29" s="78">
        <v>1</v>
      </c>
      <c r="F29" s="71">
        <f t="shared" si="0"/>
        <v>10.08</v>
      </c>
      <c r="G29" s="71">
        <f t="shared" si="1"/>
        <v>1.08</v>
      </c>
      <c r="H29" s="71">
        <f t="shared" si="4"/>
        <v>1.08</v>
      </c>
      <c r="I29" s="15">
        <f t="shared" si="2"/>
        <v>0</v>
      </c>
      <c r="J29" s="201">
        <v>19.16</v>
      </c>
      <c r="K29" s="30">
        <f t="shared" si="3"/>
        <v>0</v>
      </c>
    </row>
    <row r="30" spans="1:24" ht="17.25" customHeight="1" x14ac:dyDescent="0.25">
      <c r="A30" s="8" t="s">
        <v>26</v>
      </c>
      <c r="B30" s="79">
        <v>19.559999999999999</v>
      </c>
      <c r="C30" s="79">
        <v>7.4</v>
      </c>
      <c r="D30" s="78">
        <v>8</v>
      </c>
      <c r="E30" s="78">
        <v>1</v>
      </c>
      <c r="F30" s="71">
        <f t="shared" si="0"/>
        <v>11.840000000000002</v>
      </c>
      <c r="G30" s="71">
        <f t="shared" si="1"/>
        <v>2.8400000000000016</v>
      </c>
      <c r="H30" s="71">
        <f t="shared" si="4"/>
        <v>2</v>
      </c>
      <c r="I30" s="15">
        <f t="shared" si="2"/>
        <v>0.84000000000000163</v>
      </c>
      <c r="J30" s="201">
        <v>7.4</v>
      </c>
      <c r="K30" s="30">
        <f t="shared" si="3"/>
        <v>0</v>
      </c>
    </row>
    <row r="31" spans="1:24" ht="17.25" customHeight="1" x14ac:dyDescent="0.25">
      <c r="A31" s="8" t="s">
        <v>27</v>
      </c>
      <c r="B31" s="79">
        <v>19.53</v>
      </c>
      <c r="C31" s="79">
        <v>8.33</v>
      </c>
      <c r="D31" s="78">
        <v>8</v>
      </c>
      <c r="E31" s="78">
        <v>1</v>
      </c>
      <c r="F31" s="71">
        <f t="shared" si="0"/>
        <v>12.799999999999999</v>
      </c>
      <c r="G31" s="71">
        <f t="shared" si="1"/>
        <v>3.7999999999999989</v>
      </c>
      <c r="H31" s="71">
        <f t="shared" si="4"/>
        <v>2</v>
      </c>
      <c r="I31" s="15">
        <f t="shared" si="2"/>
        <v>1.7999999999999989</v>
      </c>
      <c r="J31" s="201">
        <v>8.33</v>
      </c>
      <c r="K31" s="30">
        <f t="shared" si="3"/>
        <v>0</v>
      </c>
    </row>
    <row r="32" spans="1:24" ht="17.25" customHeight="1" x14ac:dyDescent="0.25">
      <c r="A32" s="8" t="s">
        <v>28</v>
      </c>
      <c r="B32" s="79">
        <v>19.22</v>
      </c>
      <c r="C32" s="79">
        <v>8.33</v>
      </c>
      <c r="D32" s="78">
        <v>8</v>
      </c>
      <c r="E32" s="78">
        <v>1</v>
      </c>
      <c r="F32" s="71">
        <f t="shared" si="0"/>
        <v>13.110000000000001</v>
      </c>
      <c r="G32" s="15">
        <f t="shared" si="1"/>
        <v>4.1100000000000012</v>
      </c>
      <c r="H32" s="71">
        <f t="shared" si="4"/>
        <v>2</v>
      </c>
      <c r="I32" s="15">
        <f t="shared" si="2"/>
        <v>2.1100000000000012</v>
      </c>
      <c r="J32" s="201">
        <v>7.45</v>
      </c>
      <c r="K32" s="30">
        <f t="shared" si="3"/>
        <v>-0.87999999999999989</v>
      </c>
    </row>
    <row r="33" spans="1:14" ht="17.25" customHeight="1" x14ac:dyDescent="0.25">
      <c r="A33" s="8" t="s">
        <v>29</v>
      </c>
      <c r="B33" s="79" t="s">
        <v>107</v>
      </c>
      <c r="C33" s="79"/>
      <c r="D33" s="78"/>
      <c r="E33" s="78"/>
      <c r="F33" s="71"/>
      <c r="G33" s="15"/>
      <c r="H33" s="71"/>
      <c r="I33" s="15"/>
      <c r="J33" s="201"/>
      <c r="K33" s="30">
        <f t="shared" si="3"/>
        <v>0</v>
      </c>
    </row>
    <row r="34" spans="1:14" ht="17.25" customHeight="1" x14ac:dyDescent="0.25">
      <c r="A34" s="8" t="s">
        <v>30</v>
      </c>
      <c r="B34" s="225" t="s">
        <v>106</v>
      </c>
      <c r="C34" s="226"/>
      <c r="D34" s="226"/>
      <c r="E34" s="226"/>
      <c r="F34" s="226"/>
      <c r="G34" s="226"/>
      <c r="H34" s="226"/>
      <c r="I34" s="227"/>
      <c r="J34" s="201"/>
      <c r="K34" s="30">
        <f t="shared" si="3"/>
        <v>0</v>
      </c>
    </row>
    <row r="35" spans="1:14" ht="17.25" customHeight="1" x14ac:dyDescent="0.25">
      <c r="A35" s="8" t="s">
        <v>31</v>
      </c>
      <c r="B35" s="228"/>
      <c r="C35" s="229"/>
      <c r="D35" s="229"/>
      <c r="E35" s="229"/>
      <c r="F35" s="229"/>
      <c r="G35" s="229"/>
      <c r="H35" s="229"/>
      <c r="I35" s="230"/>
      <c r="J35" s="201"/>
      <c r="K35" s="30">
        <f t="shared" si="3"/>
        <v>0</v>
      </c>
    </row>
    <row r="36" spans="1:14" ht="17.25" customHeight="1" x14ac:dyDescent="0.25">
      <c r="A36" s="8" t="s">
        <v>32</v>
      </c>
      <c r="B36" s="228"/>
      <c r="C36" s="229"/>
      <c r="D36" s="229"/>
      <c r="E36" s="229"/>
      <c r="F36" s="229"/>
      <c r="G36" s="229"/>
      <c r="H36" s="229"/>
      <c r="I36" s="230"/>
      <c r="J36" s="201"/>
      <c r="K36" s="30">
        <f t="shared" si="3"/>
        <v>0</v>
      </c>
    </row>
    <row r="37" spans="1:14" ht="17.25" customHeight="1" x14ac:dyDescent="0.25">
      <c r="A37" s="18" t="s">
        <v>33</v>
      </c>
      <c r="B37" s="228"/>
      <c r="C37" s="229"/>
      <c r="D37" s="229"/>
      <c r="E37" s="229"/>
      <c r="F37" s="229"/>
      <c r="G37" s="229"/>
      <c r="H37" s="229"/>
      <c r="I37" s="230"/>
      <c r="J37" s="201"/>
      <c r="K37" s="30">
        <f t="shared" si="3"/>
        <v>0</v>
      </c>
    </row>
    <row r="38" spans="1:14" ht="17.25" customHeight="1" x14ac:dyDescent="0.25">
      <c r="A38" s="18" t="s">
        <v>34</v>
      </c>
      <c r="B38" s="228"/>
      <c r="C38" s="229"/>
      <c r="D38" s="229"/>
      <c r="E38" s="229"/>
      <c r="F38" s="229"/>
      <c r="G38" s="229"/>
      <c r="H38" s="229"/>
      <c r="I38" s="230"/>
      <c r="J38" s="201"/>
      <c r="K38" s="30">
        <f t="shared" si="3"/>
        <v>0</v>
      </c>
    </row>
    <row r="39" spans="1:14" ht="17.25" customHeight="1" x14ac:dyDescent="0.25">
      <c r="A39" s="18" t="s">
        <v>35</v>
      </c>
      <c r="B39" s="228"/>
      <c r="C39" s="229"/>
      <c r="D39" s="229"/>
      <c r="E39" s="229"/>
      <c r="F39" s="229"/>
      <c r="G39" s="229"/>
      <c r="H39" s="229"/>
      <c r="I39" s="230"/>
      <c r="J39" s="201"/>
      <c r="K39" s="30">
        <f t="shared" si="3"/>
        <v>0</v>
      </c>
    </row>
    <row r="40" spans="1:14" ht="17.25" customHeight="1" x14ac:dyDescent="0.25">
      <c r="A40" s="18" t="s">
        <v>36</v>
      </c>
      <c r="B40" s="228"/>
      <c r="C40" s="229"/>
      <c r="D40" s="229"/>
      <c r="E40" s="229"/>
      <c r="F40" s="229"/>
      <c r="G40" s="229"/>
      <c r="H40" s="229"/>
      <c r="I40" s="230"/>
      <c r="J40" s="201"/>
      <c r="K40" s="30">
        <f t="shared" si="3"/>
        <v>0</v>
      </c>
    </row>
    <row r="41" spans="1:14" ht="17.25" customHeight="1" x14ac:dyDescent="0.25">
      <c r="A41" s="18" t="s">
        <v>37</v>
      </c>
      <c r="B41" s="228"/>
      <c r="C41" s="229"/>
      <c r="D41" s="229"/>
      <c r="E41" s="229"/>
      <c r="F41" s="229"/>
      <c r="G41" s="229"/>
      <c r="H41" s="229"/>
      <c r="I41" s="230"/>
      <c r="J41" s="201"/>
      <c r="K41" s="30">
        <f t="shared" si="3"/>
        <v>0</v>
      </c>
    </row>
    <row r="42" spans="1:14" ht="17.25" customHeight="1" x14ac:dyDescent="0.25">
      <c r="A42" s="18" t="s">
        <v>74</v>
      </c>
      <c r="B42" s="231"/>
      <c r="C42" s="232"/>
      <c r="D42" s="232"/>
      <c r="E42" s="232"/>
      <c r="F42" s="232"/>
      <c r="G42" s="232"/>
      <c r="H42" s="232"/>
      <c r="I42" s="233"/>
      <c r="J42" s="201"/>
      <c r="K42" s="30">
        <f t="shared" si="3"/>
        <v>0</v>
      </c>
    </row>
    <row r="43" spans="1:14" ht="17.25" customHeight="1" x14ac:dyDescent="0.25">
      <c r="A43" s="18" t="s">
        <v>53</v>
      </c>
      <c r="B43" s="77"/>
      <c r="C43" s="77"/>
      <c r="D43" s="78">
        <v>8</v>
      </c>
      <c r="E43" s="78">
        <v>1</v>
      </c>
      <c r="F43" s="71">
        <f t="shared" si="0"/>
        <v>0</v>
      </c>
      <c r="G43" s="15">
        <f t="shared" si="1"/>
        <v>-9</v>
      </c>
      <c r="H43" s="71">
        <f t="shared" si="4"/>
        <v>-9</v>
      </c>
      <c r="I43" s="15">
        <f t="shared" si="2"/>
        <v>0</v>
      </c>
      <c r="J43" s="201"/>
      <c r="K43" s="30">
        <f t="shared" si="3"/>
        <v>0</v>
      </c>
    </row>
    <row r="44" spans="1:14" ht="17.25" customHeight="1" x14ac:dyDescent="0.25">
      <c r="A44" s="18" t="s">
        <v>54</v>
      </c>
      <c r="B44" s="77"/>
      <c r="C44" s="77"/>
      <c r="D44" s="78">
        <v>8</v>
      </c>
      <c r="E44" s="78">
        <v>1</v>
      </c>
      <c r="F44" s="71">
        <f t="shared" si="0"/>
        <v>0</v>
      </c>
      <c r="G44" s="15">
        <f t="shared" si="1"/>
        <v>-9</v>
      </c>
      <c r="H44" s="71">
        <f t="shared" si="4"/>
        <v>-9</v>
      </c>
      <c r="I44" s="15">
        <f t="shared" si="2"/>
        <v>0</v>
      </c>
      <c r="J44" s="201"/>
      <c r="K44" s="30">
        <f t="shared" si="3"/>
        <v>0</v>
      </c>
    </row>
    <row r="45" spans="1:14" ht="17.25" customHeight="1" x14ac:dyDescent="0.25">
      <c r="A45" s="18" t="s">
        <v>64</v>
      </c>
      <c r="B45" s="77"/>
      <c r="C45" s="77"/>
      <c r="D45" s="78">
        <v>8</v>
      </c>
      <c r="E45" s="78">
        <v>1</v>
      </c>
      <c r="F45" s="71">
        <f t="shared" si="0"/>
        <v>0</v>
      </c>
      <c r="G45" s="15">
        <f t="shared" si="1"/>
        <v>-9</v>
      </c>
      <c r="H45" s="71">
        <f t="shared" si="4"/>
        <v>-9</v>
      </c>
      <c r="I45" s="15">
        <f t="shared" si="2"/>
        <v>0</v>
      </c>
      <c r="J45" s="201"/>
      <c r="K45" s="30"/>
    </row>
    <row r="46" spans="1:14" ht="18.75" x14ac:dyDescent="0.3">
      <c r="A46" s="162"/>
      <c r="B46" s="136"/>
      <c r="C46" s="136"/>
      <c r="D46" s="136"/>
      <c r="E46" s="133">
        <f>SUM(E15:E45)</f>
        <v>18</v>
      </c>
      <c r="F46" s="30"/>
      <c r="G46" s="30"/>
      <c r="H46" s="127">
        <f>SUM(H15:H45)+H59</f>
        <v>1.2900000000000009</v>
      </c>
      <c r="I46" s="127">
        <f>SUM(I15:I45)+I59</f>
        <v>10.050000000000002</v>
      </c>
      <c r="J46" s="16"/>
      <c r="K46" s="53"/>
      <c r="L46" s="19"/>
    </row>
    <row r="47" spans="1:14" ht="18.75" x14ac:dyDescent="0.3">
      <c r="A47" s="136"/>
      <c r="B47" s="136"/>
      <c r="C47" s="136"/>
      <c r="D47" s="136"/>
      <c r="E47" s="168"/>
      <c r="F47" s="30"/>
      <c r="G47" s="16"/>
      <c r="H47" s="124">
        <v>45.23</v>
      </c>
      <c r="I47" s="124">
        <v>25.1</v>
      </c>
      <c r="J47" s="16"/>
      <c r="K47" s="10"/>
      <c r="L47" s="10">
        <f>SUM(L6:L46)</f>
        <v>0</v>
      </c>
      <c r="M47" s="10">
        <v>75</v>
      </c>
      <c r="N47" s="22">
        <f>+L47*M47</f>
        <v>0</v>
      </c>
    </row>
    <row r="48" spans="1:14" x14ac:dyDescent="0.25">
      <c r="A48" s="16"/>
      <c r="B48" s="162"/>
      <c r="C48" s="136"/>
      <c r="D48" s="136"/>
      <c r="E48" s="67"/>
      <c r="F48" s="134"/>
      <c r="G48" s="134"/>
      <c r="H48" s="20"/>
      <c r="I48" s="16"/>
      <c r="J48" s="16"/>
      <c r="K48" s="24"/>
      <c r="L48" s="22">
        <f>+K48/8</f>
        <v>0</v>
      </c>
      <c r="M48" s="10"/>
      <c r="N48" s="22">
        <f>+L48*M48</f>
        <v>0</v>
      </c>
    </row>
    <row r="49" spans="1:14" x14ac:dyDescent="0.25">
      <c r="A49" s="16"/>
      <c r="B49" s="16"/>
      <c r="C49" s="16"/>
      <c r="D49" s="16"/>
      <c r="E49" s="16"/>
      <c r="F49" s="169"/>
      <c r="G49" s="169"/>
      <c r="H49" s="170"/>
      <c r="I49" s="170"/>
      <c r="J49" s="16"/>
      <c r="K49" s="60">
        <v>0</v>
      </c>
      <c r="L49" s="22">
        <f>+K49/8</f>
        <v>0</v>
      </c>
      <c r="M49" s="10"/>
      <c r="N49" s="56">
        <f>SUM(N47:N48)</f>
        <v>0</v>
      </c>
    </row>
    <row r="50" spans="1:14" ht="18.75" x14ac:dyDescent="0.3">
      <c r="A50" s="16"/>
      <c r="B50" s="16"/>
      <c r="C50" s="16"/>
      <c r="D50" s="16"/>
      <c r="E50" s="16"/>
      <c r="F50" s="16"/>
      <c r="G50" s="30"/>
      <c r="H50" s="16"/>
      <c r="I50" s="171"/>
      <c r="J50" s="16"/>
    </row>
    <row r="51" spans="1:14" x14ac:dyDescent="0.25">
      <c r="A51" s="224" t="s">
        <v>105</v>
      </c>
      <c r="B51" s="224"/>
      <c r="C51" s="224"/>
      <c r="D51" s="224"/>
      <c r="E51" s="224"/>
      <c r="F51" s="224"/>
      <c r="G51" s="20"/>
      <c r="H51" s="20"/>
      <c r="I51" s="20"/>
      <c r="J51" s="23"/>
    </row>
    <row r="52" spans="1:14" ht="15.75" x14ac:dyDescent="0.25">
      <c r="A52" s="18" t="s">
        <v>37</v>
      </c>
      <c r="B52" s="77">
        <v>20.2</v>
      </c>
      <c r="C52" s="77">
        <v>7.12</v>
      </c>
      <c r="D52" s="78">
        <v>8</v>
      </c>
      <c r="E52" s="78">
        <v>1</v>
      </c>
      <c r="F52" s="71">
        <f t="shared" ref="F52:F56" si="5">IF(B52&gt;12,(24-B52)+C52,+C52-B52)</f>
        <v>10.920000000000002</v>
      </c>
      <c r="G52" s="15">
        <f t="shared" ref="G52:G56" si="6">+F52-D52-E52</f>
        <v>1.9200000000000017</v>
      </c>
      <c r="H52" s="71">
        <f t="shared" ref="H52:H56" si="7">IF(G52&lt;=2,G52,2)</f>
        <v>1.9200000000000017</v>
      </c>
      <c r="I52" s="15">
        <f t="shared" ref="I52:I56" si="8">G52-H52</f>
        <v>0</v>
      </c>
      <c r="J52" s="201"/>
      <c r="K52" s="30">
        <f t="shared" ref="K52:K56" si="9">+J52-C52</f>
        <v>-7.12</v>
      </c>
    </row>
    <row r="53" spans="1:14" ht="15.75" x14ac:dyDescent="0.25">
      <c r="A53" s="18" t="s">
        <v>74</v>
      </c>
      <c r="B53" s="77" t="s">
        <v>107</v>
      </c>
      <c r="C53" s="77"/>
      <c r="D53" s="78"/>
      <c r="E53" s="78"/>
      <c r="F53" s="71"/>
      <c r="G53" s="15"/>
      <c r="H53" s="71"/>
      <c r="I53" s="15"/>
      <c r="J53" s="201"/>
      <c r="K53" s="30">
        <f t="shared" si="9"/>
        <v>0</v>
      </c>
    </row>
    <row r="54" spans="1:14" ht="15.75" x14ac:dyDescent="0.25">
      <c r="A54" s="18" t="s">
        <v>53</v>
      </c>
      <c r="B54" s="77">
        <v>7.45</v>
      </c>
      <c r="C54" s="77">
        <v>18.39</v>
      </c>
      <c r="D54" s="78">
        <v>8</v>
      </c>
      <c r="E54" s="78">
        <v>1</v>
      </c>
      <c r="F54" s="71">
        <f t="shared" si="5"/>
        <v>10.940000000000001</v>
      </c>
      <c r="G54" s="15">
        <f t="shared" si="6"/>
        <v>1.9400000000000013</v>
      </c>
      <c r="H54" s="71">
        <f t="shared" si="7"/>
        <v>1.9400000000000013</v>
      </c>
      <c r="I54" s="15">
        <f t="shared" si="8"/>
        <v>0</v>
      </c>
      <c r="J54" s="201"/>
      <c r="K54" s="30">
        <f t="shared" si="9"/>
        <v>-18.39</v>
      </c>
    </row>
    <row r="55" spans="1:14" ht="15.75" x14ac:dyDescent="0.25">
      <c r="A55" s="18" t="s">
        <v>54</v>
      </c>
      <c r="B55" s="77">
        <v>8.3800000000000008</v>
      </c>
      <c r="C55" s="77">
        <v>18.02</v>
      </c>
      <c r="D55" s="78">
        <v>8</v>
      </c>
      <c r="E55" s="78">
        <v>1</v>
      </c>
      <c r="F55" s="71">
        <f t="shared" si="5"/>
        <v>9.6399999999999988</v>
      </c>
      <c r="G55" s="15">
        <f t="shared" si="6"/>
        <v>0.63999999999999879</v>
      </c>
      <c r="H55" s="71">
        <f t="shared" si="7"/>
        <v>0.63999999999999879</v>
      </c>
      <c r="I55" s="15">
        <f t="shared" si="8"/>
        <v>0</v>
      </c>
      <c r="J55" s="201"/>
      <c r="K55" s="30">
        <f t="shared" si="9"/>
        <v>-18.02</v>
      </c>
    </row>
    <row r="56" spans="1:14" ht="15.75" x14ac:dyDescent="0.25">
      <c r="A56" s="18" t="s">
        <v>64</v>
      </c>
      <c r="B56" s="77">
        <v>8.41</v>
      </c>
      <c r="C56" s="77">
        <v>18.27</v>
      </c>
      <c r="D56" s="78">
        <v>8</v>
      </c>
      <c r="E56" s="78">
        <v>1</v>
      </c>
      <c r="F56" s="71">
        <f t="shared" si="5"/>
        <v>9.86</v>
      </c>
      <c r="G56" s="15">
        <f t="shared" si="6"/>
        <v>0.85999999999999943</v>
      </c>
      <c r="H56" s="71">
        <f t="shared" si="7"/>
        <v>0.85999999999999943</v>
      </c>
      <c r="I56" s="15">
        <f t="shared" si="8"/>
        <v>0</v>
      </c>
      <c r="J56" s="201"/>
      <c r="K56" s="30">
        <f t="shared" si="9"/>
        <v>-18.27</v>
      </c>
    </row>
    <row r="57" spans="1:14" x14ac:dyDescent="0.25">
      <c r="H57" s="11">
        <f>SUM(H52:H56)</f>
        <v>5.3600000000000012</v>
      </c>
      <c r="I57" s="11">
        <f>SUM(I52:I56)</f>
        <v>0</v>
      </c>
      <c r="J57" s="52"/>
    </row>
    <row r="58" spans="1:14" x14ac:dyDescent="0.25">
      <c r="G58" s="202" t="s">
        <v>105</v>
      </c>
      <c r="H58" s="2"/>
      <c r="I58" s="2"/>
      <c r="J58" s="6"/>
    </row>
    <row r="59" spans="1:14" x14ac:dyDescent="0.25">
      <c r="G59" s="65" t="s">
        <v>58</v>
      </c>
      <c r="H59" s="53">
        <f>+H57-H58</f>
        <v>5.3600000000000012</v>
      </c>
      <c r="I59" s="53">
        <f>+I57-I58</f>
        <v>0</v>
      </c>
    </row>
    <row r="61" spans="1:14" x14ac:dyDescent="0.25">
      <c r="A61" s="10"/>
    </row>
  </sheetData>
  <mergeCells count="5">
    <mergeCell ref="A9:I9"/>
    <mergeCell ref="A11:I11"/>
    <mergeCell ref="A12:I12"/>
    <mergeCell ref="A51:F51"/>
    <mergeCell ref="B34:I42"/>
  </mergeCells>
  <hyperlinks>
    <hyperlink ref="A7" r:id="rId1" display="mailto:tpaquita_elalto@hotmail.com"/>
  </hyperlinks>
  <pageMargins left="0.7" right="0.7" top="0.75" bottom="0.75" header="0.3" footer="0.3"/>
  <pageSetup orientation="portrait" horizontalDpi="0" verticalDpi="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5:N62"/>
  <sheetViews>
    <sheetView topLeftCell="A26" zoomScaleNormal="100" workbookViewId="0">
      <selection activeCell="D54" sqref="D54"/>
    </sheetView>
  </sheetViews>
  <sheetFormatPr baseColWidth="10" defaultRowHeight="15" x14ac:dyDescent="0.25"/>
  <cols>
    <col min="1" max="1" width="7" customWidth="1"/>
    <col min="8" max="8" width="10.7109375" customWidth="1"/>
    <col min="9" max="9" width="9.42578125" customWidth="1"/>
    <col min="11" max="11" width="7.85546875" customWidth="1"/>
  </cols>
  <sheetData>
    <row r="5" spans="1:12" x14ac:dyDescent="0.25">
      <c r="A5" s="4" t="s">
        <v>12</v>
      </c>
    </row>
    <row r="6" spans="1:12" x14ac:dyDescent="0.25">
      <c r="A6" s="4" t="s">
        <v>13</v>
      </c>
    </row>
    <row r="7" spans="1:12" x14ac:dyDescent="0.25">
      <c r="A7" s="5" t="s">
        <v>14</v>
      </c>
    </row>
    <row r="9" spans="1:12" ht="18.75" x14ac:dyDescent="0.25">
      <c r="A9" s="221" t="s">
        <v>103</v>
      </c>
      <c r="B9" s="221"/>
      <c r="C9" s="221"/>
      <c r="D9" s="221"/>
      <c r="E9" s="221"/>
      <c r="F9" s="221"/>
      <c r="G9" s="221"/>
      <c r="H9" s="221"/>
      <c r="I9" s="221"/>
    </row>
    <row r="10" spans="1:12" x14ac:dyDescent="0.25">
      <c r="A10" s="6"/>
      <c r="B10" s="6"/>
      <c r="C10" s="6"/>
      <c r="D10" s="6"/>
      <c r="E10" s="6"/>
      <c r="F10" s="6"/>
      <c r="G10" s="6"/>
      <c r="H10" s="6"/>
      <c r="I10" s="6"/>
    </row>
    <row r="11" spans="1:12" ht="18.75" x14ac:dyDescent="0.3">
      <c r="A11" s="222" t="s">
        <v>69</v>
      </c>
      <c r="B11" s="222"/>
      <c r="C11" s="222"/>
      <c r="D11" s="222"/>
      <c r="E11" s="222"/>
      <c r="F11" s="222"/>
      <c r="G11" s="222"/>
      <c r="H11" s="222"/>
      <c r="I11" s="222"/>
    </row>
    <row r="12" spans="1:12" ht="15.75" x14ac:dyDescent="0.25">
      <c r="A12" s="223" t="s">
        <v>85</v>
      </c>
      <c r="B12" s="223"/>
      <c r="C12" s="223"/>
      <c r="D12" s="223"/>
      <c r="E12" s="223"/>
      <c r="F12" s="223"/>
      <c r="G12" s="223"/>
      <c r="H12" s="223"/>
      <c r="I12" s="223"/>
    </row>
    <row r="14" spans="1:12" ht="30" x14ac:dyDescent="0.25">
      <c r="A14" s="3" t="s">
        <v>4</v>
      </c>
      <c r="B14" s="7" t="s">
        <v>5</v>
      </c>
      <c r="C14" s="7" t="s">
        <v>6</v>
      </c>
      <c r="D14" s="7" t="s">
        <v>7</v>
      </c>
      <c r="E14" s="7" t="s">
        <v>8</v>
      </c>
      <c r="F14" s="7" t="s">
        <v>38</v>
      </c>
      <c r="G14" s="7" t="s">
        <v>9</v>
      </c>
      <c r="H14" s="7" t="s">
        <v>10</v>
      </c>
      <c r="I14" s="7" t="s">
        <v>11</v>
      </c>
      <c r="J14" s="3"/>
      <c r="L14" s="54" t="s">
        <v>57</v>
      </c>
    </row>
    <row r="15" spans="1:12" ht="17.25" customHeight="1" x14ac:dyDescent="0.25">
      <c r="A15" s="76" t="s">
        <v>0</v>
      </c>
      <c r="B15" s="79" t="s">
        <v>107</v>
      </c>
      <c r="C15" s="79"/>
      <c r="D15" s="78"/>
      <c r="E15" s="78"/>
      <c r="F15" s="71"/>
      <c r="G15" s="15"/>
      <c r="H15" s="71"/>
      <c r="I15" s="15"/>
      <c r="J15" s="200"/>
      <c r="K15" s="38">
        <f>+J15-C15</f>
        <v>0</v>
      </c>
    </row>
    <row r="16" spans="1:12" ht="17.25" customHeight="1" x14ac:dyDescent="0.25">
      <c r="A16" s="76" t="s">
        <v>1</v>
      </c>
      <c r="B16" s="79">
        <v>7.57</v>
      </c>
      <c r="C16" s="79">
        <v>18.39</v>
      </c>
      <c r="D16" s="78">
        <v>8</v>
      </c>
      <c r="E16" s="78">
        <v>1</v>
      </c>
      <c r="F16" s="71">
        <f t="shared" ref="F16:F45" si="0">IF(B16&gt;12,(24-B16)+C16,+C16-B16)</f>
        <v>10.82</v>
      </c>
      <c r="G16" s="15">
        <f t="shared" ref="G16:G45" si="1">+F16-D16-E16</f>
        <v>1.8200000000000003</v>
      </c>
      <c r="H16" s="71">
        <f>IF(G16&lt;=2,G16,2)</f>
        <v>1.8200000000000003</v>
      </c>
      <c r="I16" s="15">
        <f t="shared" ref="I16:I45" si="2">G16-H16</f>
        <v>0</v>
      </c>
      <c r="J16" s="200">
        <v>18.39</v>
      </c>
      <c r="K16" s="38">
        <f t="shared" ref="K16:K45" si="3">+J16-C16</f>
        <v>0</v>
      </c>
    </row>
    <row r="17" spans="1:12" ht="17.25" customHeight="1" x14ac:dyDescent="0.25">
      <c r="A17" s="76" t="s">
        <v>2</v>
      </c>
      <c r="B17" s="79">
        <v>8.27</v>
      </c>
      <c r="C17" s="79">
        <v>20.28</v>
      </c>
      <c r="D17" s="78">
        <v>8</v>
      </c>
      <c r="E17" s="78">
        <v>1</v>
      </c>
      <c r="F17" s="71">
        <f t="shared" si="0"/>
        <v>12.010000000000002</v>
      </c>
      <c r="G17" s="15">
        <f t="shared" si="1"/>
        <v>3.0100000000000016</v>
      </c>
      <c r="H17" s="71">
        <f t="shared" ref="H17:H45" si="4">IF(G17&lt;=2,G17,2)</f>
        <v>2</v>
      </c>
      <c r="I17" s="15">
        <f t="shared" si="2"/>
        <v>1.0100000000000016</v>
      </c>
      <c r="J17" s="208"/>
      <c r="K17" s="38">
        <f t="shared" si="3"/>
        <v>-20.28</v>
      </c>
    </row>
    <row r="18" spans="1:12" ht="17.25" customHeight="1" x14ac:dyDescent="0.25">
      <c r="A18" s="76" t="s">
        <v>3</v>
      </c>
      <c r="B18" s="79">
        <v>7.21</v>
      </c>
      <c r="C18" s="79">
        <v>19.22</v>
      </c>
      <c r="D18" s="78">
        <v>8</v>
      </c>
      <c r="E18" s="78">
        <v>1</v>
      </c>
      <c r="F18" s="71">
        <f t="shared" si="0"/>
        <v>12.009999999999998</v>
      </c>
      <c r="G18" s="15">
        <f t="shared" si="1"/>
        <v>3.009999999999998</v>
      </c>
      <c r="H18" s="71">
        <f t="shared" si="4"/>
        <v>2</v>
      </c>
      <c r="I18" s="15">
        <f t="shared" si="2"/>
        <v>1.009999999999998</v>
      </c>
      <c r="J18" s="200">
        <v>19.22</v>
      </c>
      <c r="K18" s="38">
        <f t="shared" si="3"/>
        <v>0</v>
      </c>
    </row>
    <row r="19" spans="1:12" ht="17.25" customHeight="1" x14ac:dyDescent="0.25">
      <c r="A19" s="76" t="s">
        <v>15</v>
      </c>
      <c r="B19" s="79">
        <v>19.489999999999998</v>
      </c>
      <c r="C19" s="79">
        <v>7.43</v>
      </c>
      <c r="D19" s="78">
        <v>8</v>
      </c>
      <c r="E19" s="78">
        <v>1</v>
      </c>
      <c r="F19" s="71">
        <f t="shared" si="0"/>
        <v>11.940000000000001</v>
      </c>
      <c r="G19" s="71">
        <f t="shared" si="1"/>
        <v>2.9400000000000013</v>
      </c>
      <c r="H19" s="71">
        <f t="shared" si="4"/>
        <v>2</v>
      </c>
      <c r="I19" s="15">
        <f t="shared" si="2"/>
        <v>0.94000000000000128</v>
      </c>
      <c r="J19" s="200">
        <v>7.43</v>
      </c>
      <c r="K19" s="38">
        <f t="shared" si="3"/>
        <v>0</v>
      </c>
    </row>
    <row r="20" spans="1:12" ht="17.25" customHeight="1" x14ac:dyDescent="0.25">
      <c r="A20" s="76" t="s">
        <v>16</v>
      </c>
      <c r="B20" s="79">
        <v>19.34</v>
      </c>
      <c r="C20" s="79">
        <v>8.06</v>
      </c>
      <c r="D20" s="78">
        <v>8</v>
      </c>
      <c r="E20" s="78">
        <v>1</v>
      </c>
      <c r="F20" s="71">
        <f t="shared" si="0"/>
        <v>12.72</v>
      </c>
      <c r="G20" s="71">
        <f t="shared" si="1"/>
        <v>3.7200000000000006</v>
      </c>
      <c r="H20" s="71">
        <f t="shared" si="4"/>
        <v>2</v>
      </c>
      <c r="I20" s="15">
        <f t="shared" si="2"/>
        <v>1.7200000000000006</v>
      </c>
      <c r="J20" s="200">
        <v>8.0500000000000007</v>
      </c>
      <c r="K20" s="38">
        <f t="shared" si="3"/>
        <v>-9.9999999999997868E-3</v>
      </c>
    </row>
    <row r="21" spans="1:12" ht="17.25" customHeight="1" x14ac:dyDescent="0.25">
      <c r="A21" s="76" t="s">
        <v>17</v>
      </c>
      <c r="B21" s="212"/>
      <c r="C21" s="212"/>
      <c r="D21" s="217"/>
      <c r="E21" s="217"/>
      <c r="F21" s="215"/>
      <c r="G21" s="215"/>
      <c r="H21" s="215"/>
      <c r="I21" s="213"/>
      <c r="J21" s="218"/>
      <c r="K21" s="38">
        <f t="shared" si="3"/>
        <v>0</v>
      </c>
    </row>
    <row r="22" spans="1:12" ht="17.25" customHeight="1" x14ac:dyDescent="0.25">
      <c r="A22" s="76" t="s">
        <v>18</v>
      </c>
      <c r="B22" s="79" t="s">
        <v>107</v>
      </c>
      <c r="C22" s="79"/>
      <c r="D22" s="78"/>
      <c r="E22" s="78"/>
      <c r="F22" s="71"/>
      <c r="G22" s="71"/>
      <c r="H22" s="71"/>
      <c r="I22" s="15"/>
      <c r="J22" s="200"/>
      <c r="K22" s="38">
        <f t="shared" si="3"/>
        <v>0</v>
      </c>
    </row>
    <row r="23" spans="1:12" ht="17.25" customHeight="1" x14ac:dyDescent="0.25">
      <c r="A23" s="76" t="s">
        <v>19</v>
      </c>
      <c r="B23" s="79">
        <v>8.02</v>
      </c>
      <c r="C23" s="79">
        <v>19.47</v>
      </c>
      <c r="D23" s="78">
        <v>8</v>
      </c>
      <c r="E23" s="78">
        <v>1</v>
      </c>
      <c r="F23" s="71">
        <f t="shared" si="0"/>
        <v>11.45</v>
      </c>
      <c r="G23" s="15">
        <f t="shared" si="1"/>
        <v>2.4499999999999993</v>
      </c>
      <c r="H23" s="71">
        <f t="shared" si="4"/>
        <v>2</v>
      </c>
      <c r="I23" s="15">
        <f t="shared" si="2"/>
        <v>0.44999999999999929</v>
      </c>
      <c r="J23" s="200">
        <v>19.47</v>
      </c>
      <c r="K23" s="38">
        <f t="shared" si="3"/>
        <v>0</v>
      </c>
    </row>
    <row r="24" spans="1:12" ht="17.25" customHeight="1" x14ac:dyDescent="0.25">
      <c r="A24" s="76" t="s">
        <v>20</v>
      </c>
      <c r="B24" s="79">
        <v>8.32</v>
      </c>
      <c r="C24" s="79">
        <v>20.329999999999998</v>
      </c>
      <c r="D24" s="78">
        <v>8</v>
      </c>
      <c r="E24" s="78">
        <v>1</v>
      </c>
      <c r="F24" s="71">
        <f t="shared" si="0"/>
        <v>12.009999999999998</v>
      </c>
      <c r="G24" s="15">
        <f t="shared" si="1"/>
        <v>3.009999999999998</v>
      </c>
      <c r="H24" s="71">
        <f t="shared" si="4"/>
        <v>2</v>
      </c>
      <c r="I24" s="15">
        <f t="shared" si="2"/>
        <v>1.009999999999998</v>
      </c>
      <c r="J24" s="200">
        <v>20.329999999999998</v>
      </c>
      <c r="K24" s="38">
        <f t="shared" si="3"/>
        <v>0</v>
      </c>
    </row>
    <row r="25" spans="1:12" ht="17.25" customHeight="1" x14ac:dyDescent="0.25">
      <c r="A25" s="76" t="s">
        <v>21</v>
      </c>
      <c r="B25" s="79">
        <v>8.3699999999999992</v>
      </c>
      <c r="C25" s="79">
        <v>19.079999999999998</v>
      </c>
      <c r="D25" s="78">
        <v>8</v>
      </c>
      <c r="E25" s="78">
        <v>1</v>
      </c>
      <c r="F25" s="71">
        <f t="shared" si="0"/>
        <v>10.709999999999999</v>
      </c>
      <c r="G25" s="15">
        <f t="shared" si="1"/>
        <v>1.7099999999999991</v>
      </c>
      <c r="H25" s="71">
        <f t="shared" si="4"/>
        <v>1.7099999999999991</v>
      </c>
      <c r="I25" s="15">
        <f t="shared" si="2"/>
        <v>0</v>
      </c>
      <c r="J25" s="200">
        <v>19.079999999999998</v>
      </c>
      <c r="K25" s="38">
        <f t="shared" si="3"/>
        <v>0</v>
      </c>
    </row>
    <row r="26" spans="1:12" ht="17.25" customHeight="1" x14ac:dyDescent="0.25">
      <c r="A26" s="76" t="s">
        <v>22</v>
      </c>
      <c r="B26" s="79">
        <v>19.309999999999999</v>
      </c>
      <c r="C26" s="79">
        <v>7.22</v>
      </c>
      <c r="D26" s="78">
        <v>8</v>
      </c>
      <c r="E26" s="78">
        <v>1</v>
      </c>
      <c r="F26" s="71">
        <f t="shared" si="0"/>
        <v>11.91</v>
      </c>
      <c r="G26" s="71">
        <f t="shared" si="1"/>
        <v>2.91</v>
      </c>
      <c r="H26" s="71">
        <f t="shared" si="4"/>
        <v>2</v>
      </c>
      <c r="I26" s="15">
        <f t="shared" si="2"/>
        <v>0.91000000000000014</v>
      </c>
      <c r="J26" s="200">
        <v>7.22</v>
      </c>
      <c r="K26" s="38">
        <f t="shared" si="3"/>
        <v>0</v>
      </c>
    </row>
    <row r="27" spans="1:12" ht="17.25" customHeight="1" x14ac:dyDescent="0.25">
      <c r="A27" s="76" t="s">
        <v>23</v>
      </c>
      <c r="B27" s="79">
        <v>19.170000000000002</v>
      </c>
      <c r="C27" s="79">
        <v>7.42</v>
      </c>
      <c r="D27" s="78">
        <v>8</v>
      </c>
      <c r="E27" s="78">
        <v>1</v>
      </c>
      <c r="F27" s="71">
        <f t="shared" si="0"/>
        <v>12.249999999999998</v>
      </c>
      <c r="G27" s="71">
        <f t="shared" si="1"/>
        <v>3.2499999999999982</v>
      </c>
      <c r="H27" s="71">
        <f t="shared" si="4"/>
        <v>2</v>
      </c>
      <c r="I27" s="15">
        <f t="shared" si="2"/>
        <v>1.2499999999999982</v>
      </c>
      <c r="J27" s="200">
        <v>7.42</v>
      </c>
      <c r="K27" s="38">
        <f t="shared" si="3"/>
        <v>0</v>
      </c>
    </row>
    <row r="28" spans="1:12" ht="17.25" customHeight="1" x14ac:dyDescent="0.25">
      <c r="A28" s="76" t="s">
        <v>24</v>
      </c>
      <c r="B28" s="212"/>
      <c r="C28" s="212"/>
      <c r="D28" s="78"/>
      <c r="E28" s="78"/>
      <c r="F28" s="71"/>
      <c r="G28" s="71"/>
      <c r="H28" s="71"/>
      <c r="I28" s="15"/>
      <c r="J28" s="208"/>
      <c r="K28" s="38">
        <f t="shared" si="3"/>
        <v>0</v>
      </c>
    </row>
    <row r="29" spans="1:12" ht="17.25" customHeight="1" x14ac:dyDescent="0.25">
      <c r="A29" s="76" t="s">
        <v>25</v>
      </c>
      <c r="B29" s="79" t="s">
        <v>107</v>
      </c>
      <c r="C29" s="79"/>
      <c r="D29" s="78"/>
      <c r="E29" s="78"/>
      <c r="F29" s="71"/>
      <c r="G29" s="71"/>
      <c r="H29" s="71"/>
      <c r="I29" s="15"/>
      <c r="J29" s="201"/>
      <c r="K29" s="38">
        <f t="shared" si="3"/>
        <v>0</v>
      </c>
    </row>
    <row r="30" spans="1:12" ht="17.25" customHeight="1" x14ac:dyDescent="0.25">
      <c r="A30" s="76" t="s">
        <v>26</v>
      </c>
      <c r="B30" s="79">
        <v>8.17</v>
      </c>
      <c r="C30" s="79">
        <v>19.27</v>
      </c>
      <c r="D30" s="78">
        <v>8</v>
      </c>
      <c r="E30" s="78">
        <v>1</v>
      </c>
      <c r="F30" s="71">
        <f t="shared" si="0"/>
        <v>11.1</v>
      </c>
      <c r="G30" s="71">
        <f t="shared" si="1"/>
        <v>2.0999999999999996</v>
      </c>
      <c r="H30" s="71">
        <f t="shared" si="4"/>
        <v>2</v>
      </c>
      <c r="I30" s="15">
        <f t="shared" si="2"/>
        <v>9.9999999999999645E-2</v>
      </c>
      <c r="J30" s="201">
        <v>19.27</v>
      </c>
      <c r="K30" s="38">
        <f t="shared" si="3"/>
        <v>0</v>
      </c>
    </row>
    <row r="31" spans="1:12" ht="17.25" customHeight="1" x14ac:dyDescent="0.25">
      <c r="A31" s="76" t="s">
        <v>27</v>
      </c>
      <c r="B31" s="79">
        <v>8.24</v>
      </c>
      <c r="C31" s="79">
        <v>18.25</v>
      </c>
      <c r="D31" s="78">
        <v>8</v>
      </c>
      <c r="E31" s="78">
        <v>1</v>
      </c>
      <c r="F31" s="71">
        <f t="shared" si="0"/>
        <v>10.01</v>
      </c>
      <c r="G31" s="71">
        <f t="shared" si="1"/>
        <v>1.0099999999999998</v>
      </c>
      <c r="H31" s="71">
        <f t="shared" si="4"/>
        <v>1.0099999999999998</v>
      </c>
      <c r="I31" s="15">
        <f t="shared" si="2"/>
        <v>0</v>
      </c>
      <c r="J31" s="201">
        <v>18.25</v>
      </c>
      <c r="K31" s="38">
        <f t="shared" si="3"/>
        <v>0</v>
      </c>
      <c r="L31" s="67"/>
    </row>
    <row r="32" spans="1:12" ht="17.25" customHeight="1" x14ac:dyDescent="0.25">
      <c r="A32" s="76" t="s">
        <v>28</v>
      </c>
      <c r="B32" s="79">
        <v>8.48</v>
      </c>
      <c r="C32" s="79">
        <v>18.55</v>
      </c>
      <c r="D32" s="78">
        <v>8</v>
      </c>
      <c r="E32" s="78">
        <v>1</v>
      </c>
      <c r="F32" s="71">
        <f t="shared" si="0"/>
        <v>10.07</v>
      </c>
      <c r="G32" s="15">
        <f t="shared" si="1"/>
        <v>1.0700000000000003</v>
      </c>
      <c r="H32" s="71">
        <f t="shared" si="4"/>
        <v>1.0700000000000003</v>
      </c>
      <c r="I32" s="15">
        <f t="shared" si="2"/>
        <v>0</v>
      </c>
      <c r="J32" s="201">
        <v>18</v>
      </c>
      <c r="K32" s="38">
        <f t="shared" si="3"/>
        <v>-0.55000000000000071</v>
      </c>
      <c r="L32" s="16"/>
    </row>
    <row r="33" spans="1:14" ht="17.25" customHeight="1" x14ac:dyDescent="0.25">
      <c r="A33" s="76" t="s">
        <v>29</v>
      </c>
      <c r="B33" s="79">
        <v>19.03</v>
      </c>
      <c r="C33" s="79">
        <v>7.12</v>
      </c>
      <c r="D33" s="78">
        <v>8</v>
      </c>
      <c r="E33" s="78">
        <v>1</v>
      </c>
      <c r="F33" s="71">
        <f t="shared" si="0"/>
        <v>12.09</v>
      </c>
      <c r="G33" s="15">
        <f t="shared" si="1"/>
        <v>3.09</v>
      </c>
      <c r="H33" s="71">
        <f t="shared" si="4"/>
        <v>2</v>
      </c>
      <c r="I33" s="15">
        <f t="shared" si="2"/>
        <v>1.0899999999999999</v>
      </c>
      <c r="J33" s="201">
        <v>7.12</v>
      </c>
      <c r="K33" s="38">
        <f t="shared" si="3"/>
        <v>0</v>
      </c>
      <c r="L33" s="16"/>
    </row>
    <row r="34" spans="1:14" ht="17.25" customHeight="1" x14ac:dyDescent="0.25">
      <c r="A34" s="76" t="s">
        <v>30</v>
      </c>
      <c r="B34" s="79">
        <v>19.079999999999998</v>
      </c>
      <c r="C34" s="79">
        <v>7.21</v>
      </c>
      <c r="D34" s="78">
        <v>8</v>
      </c>
      <c r="E34" s="78">
        <v>1</v>
      </c>
      <c r="F34" s="71">
        <f t="shared" si="0"/>
        <v>12.130000000000003</v>
      </c>
      <c r="G34" s="15">
        <f t="shared" si="1"/>
        <v>3.1300000000000026</v>
      </c>
      <c r="H34" s="71">
        <f t="shared" si="4"/>
        <v>2</v>
      </c>
      <c r="I34" s="15">
        <f t="shared" si="2"/>
        <v>1.1300000000000026</v>
      </c>
      <c r="J34" s="201">
        <v>6.3</v>
      </c>
      <c r="K34" s="38">
        <f t="shared" si="3"/>
        <v>-0.91000000000000014</v>
      </c>
      <c r="L34" s="67"/>
    </row>
    <row r="35" spans="1:14" ht="17.25" customHeight="1" x14ac:dyDescent="0.25">
      <c r="A35" s="76" t="s">
        <v>31</v>
      </c>
      <c r="B35" s="79"/>
      <c r="C35" s="79"/>
      <c r="D35" s="78">
        <v>8</v>
      </c>
      <c r="E35" s="78">
        <v>1</v>
      </c>
      <c r="F35" s="71">
        <f t="shared" si="0"/>
        <v>0</v>
      </c>
      <c r="G35" s="71">
        <f t="shared" si="1"/>
        <v>-9</v>
      </c>
      <c r="H35" s="71">
        <f t="shared" si="4"/>
        <v>-9</v>
      </c>
      <c r="I35" s="15">
        <f t="shared" si="2"/>
        <v>0</v>
      </c>
      <c r="J35" s="201"/>
      <c r="K35" s="38">
        <f t="shared" si="3"/>
        <v>0</v>
      </c>
      <c r="L35" s="16"/>
    </row>
    <row r="36" spans="1:14" ht="17.25" customHeight="1" x14ac:dyDescent="0.25">
      <c r="A36" s="76" t="s">
        <v>32</v>
      </c>
      <c r="B36" s="77" t="s">
        <v>107</v>
      </c>
      <c r="C36" s="77"/>
      <c r="D36" s="78"/>
      <c r="E36" s="78"/>
      <c r="F36" s="71"/>
      <c r="G36" s="15"/>
      <c r="H36" s="71"/>
      <c r="I36" s="15"/>
      <c r="J36" s="201"/>
      <c r="K36" s="38">
        <f t="shared" si="3"/>
        <v>0</v>
      </c>
      <c r="L36" s="16"/>
    </row>
    <row r="37" spans="1:14" ht="17.25" customHeight="1" x14ac:dyDescent="0.25">
      <c r="A37" s="76" t="s">
        <v>33</v>
      </c>
      <c r="B37" s="77">
        <v>7.31</v>
      </c>
      <c r="C37" s="77">
        <v>18.559999999999999</v>
      </c>
      <c r="D37" s="78">
        <v>8</v>
      </c>
      <c r="E37" s="78">
        <v>1</v>
      </c>
      <c r="F37" s="71">
        <f t="shared" si="0"/>
        <v>11.25</v>
      </c>
      <c r="G37" s="15">
        <f t="shared" si="1"/>
        <v>2.25</v>
      </c>
      <c r="H37" s="71">
        <f t="shared" si="4"/>
        <v>2</v>
      </c>
      <c r="I37" s="15">
        <f t="shared" si="2"/>
        <v>0.25</v>
      </c>
      <c r="J37" s="201"/>
      <c r="K37" s="38">
        <f t="shared" si="3"/>
        <v>-18.559999999999999</v>
      </c>
      <c r="L37" s="16"/>
    </row>
    <row r="38" spans="1:14" ht="17.25" customHeight="1" x14ac:dyDescent="0.25">
      <c r="A38" s="76" t="s">
        <v>34</v>
      </c>
      <c r="B38" s="77">
        <v>8.2200000000000006</v>
      </c>
      <c r="C38" s="77">
        <v>19.45</v>
      </c>
      <c r="D38" s="78">
        <v>8</v>
      </c>
      <c r="E38" s="78">
        <v>1</v>
      </c>
      <c r="F38" s="71">
        <f t="shared" si="0"/>
        <v>11.229999999999999</v>
      </c>
      <c r="G38" s="15">
        <f t="shared" si="1"/>
        <v>2.2299999999999986</v>
      </c>
      <c r="H38" s="71">
        <f t="shared" si="4"/>
        <v>2</v>
      </c>
      <c r="I38" s="15">
        <f t="shared" si="2"/>
        <v>0.22999999999999865</v>
      </c>
      <c r="J38" s="201"/>
      <c r="K38" s="38">
        <f t="shared" si="3"/>
        <v>-19.45</v>
      </c>
      <c r="L38" s="67"/>
    </row>
    <row r="39" spans="1:14" ht="17.25" customHeight="1" x14ac:dyDescent="0.25">
      <c r="A39" s="76" t="s">
        <v>35</v>
      </c>
      <c r="B39" s="77">
        <v>7.55</v>
      </c>
      <c r="C39" s="77">
        <v>17.12</v>
      </c>
      <c r="D39" s="78">
        <v>8</v>
      </c>
      <c r="E39" s="78">
        <v>1</v>
      </c>
      <c r="F39" s="71">
        <f t="shared" si="0"/>
        <v>9.57</v>
      </c>
      <c r="G39" s="15">
        <f t="shared" si="1"/>
        <v>0.57000000000000028</v>
      </c>
      <c r="H39" s="71">
        <f t="shared" si="4"/>
        <v>0.57000000000000028</v>
      </c>
      <c r="I39" s="15">
        <f t="shared" si="2"/>
        <v>0</v>
      </c>
      <c r="J39" s="201"/>
      <c r="K39" s="38">
        <f t="shared" si="3"/>
        <v>-17.12</v>
      </c>
      <c r="L39" s="16"/>
    </row>
    <row r="40" spans="1:14" ht="17.25" customHeight="1" x14ac:dyDescent="0.25">
      <c r="A40" s="76" t="s">
        <v>36</v>
      </c>
      <c r="B40" s="225" t="s">
        <v>106</v>
      </c>
      <c r="C40" s="226"/>
      <c r="D40" s="226"/>
      <c r="E40" s="226"/>
      <c r="F40" s="226"/>
      <c r="G40" s="226"/>
      <c r="H40" s="226"/>
      <c r="I40" s="227"/>
      <c r="J40" s="201"/>
      <c r="K40" s="38">
        <f t="shared" si="3"/>
        <v>0</v>
      </c>
      <c r="L40" s="16"/>
    </row>
    <row r="41" spans="1:14" ht="17.25" customHeight="1" x14ac:dyDescent="0.25">
      <c r="A41" s="188" t="s">
        <v>37</v>
      </c>
      <c r="B41" s="228"/>
      <c r="C41" s="229"/>
      <c r="D41" s="229"/>
      <c r="E41" s="229"/>
      <c r="F41" s="229"/>
      <c r="G41" s="229"/>
      <c r="H41" s="229"/>
      <c r="I41" s="230"/>
      <c r="J41" s="201"/>
      <c r="K41" s="146">
        <f t="shared" si="3"/>
        <v>0</v>
      </c>
    </row>
    <row r="42" spans="1:14" ht="17.25" customHeight="1" x14ac:dyDescent="0.25">
      <c r="A42" s="82" t="s">
        <v>74</v>
      </c>
      <c r="B42" s="231"/>
      <c r="C42" s="232"/>
      <c r="D42" s="232"/>
      <c r="E42" s="232"/>
      <c r="F42" s="232"/>
      <c r="G42" s="232"/>
      <c r="H42" s="232"/>
      <c r="I42" s="233"/>
      <c r="J42" s="201"/>
      <c r="K42" s="146">
        <f t="shared" si="3"/>
        <v>0</v>
      </c>
    </row>
    <row r="43" spans="1:14" ht="17.25" customHeight="1" x14ac:dyDescent="0.25">
      <c r="A43" s="82" t="s">
        <v>53</v>
      </c>
      <c r="B43" s="77"/>
      <c r="C43" s="77"/>
      <c r="D43" s="78">
        <v>8</v>
      </c>
      <c r="E43" s="78">
        <v>1</v>
      </c>
      <c r="F43" s="71">
        <f t="shared" si="0"/>
        <v>0</v>
      </c>
      <c r="G43" s="15">
        <f t="shared" si="1"/>
        <v>-9</v>
      </c>
      <c r="H43" s="71">
        <f t="shared" si="4"/>
        <v>-9</v>
      </c>
      <c r="I43" s="15">
        <f t="shared" si="2"/>
        <v>0</v>
      </c>
      <c r="J43" s="201"/>
      <c r="K43" s="146">
        <f t="shared" si="3"/>
        <v>0</v>
      </c>
    </row>
    <row r="44" spans="1:14" ht="17.25" customHeight="1" x14ac:dyDescent="0.25">
      <c r="A44" s="82" t="s">
        <v>54</v>
      </c>
      <c r="B44" s="77"/>
      <c r="C44" s="77"/>
      <c r="D44" s="78">
        <v>8</v>
      </c>
      <c r="E44" s="78">
        <v>1</v>
      </c>
      <c r="F44" s="71">
        <f t="shared" si="0"/>
        <v>0</v>
      </c>
      <c r="G44" s="15">
        <f t="shared" si="1"/>
        <v>-9</v>
      </c>
      <c r="H44" s="71">
        <f t="shared" si="4"/>
        <v>-9</v>
      </c>
      <c r="I44" s="15">
        <f t="shared" si="2"/>
        <v>0</v>
      </c>
      <c r="J44" s="201"/>
      <c r="K44" s="146">
        <f t="shared" si="3"/>
        <v>0</v>
      </c>
    </row>
    <row r="45" spans="1:14" ht="17.25" customHeight="1" x14ac:dyDescent="0.25">
      <c r="A45" s="82" t="s">
        <v>64</v>
      </c>
      <c r="B45" s="77"/>
      <c r="C45" s="77"/>
      <c r="D45" s="78">
        <v>8</v>
      </c>
      <c r="E45" s="78">
        <v>1</v>
      </c>
      <c r="F45" s="71">
        <f t="shared" si="0"/>
        <v>0</v>
      </c>
      <c r="G45" s="15">
        <f t="shared" si="1"/>
        <v>-9</v>
      </c>
      <c r="H45" s="71">
        <f t="shared" si="4"/>
        <v>-9</v>
      </c>
      <c r="I45" s="15">
        <f t="shared" si="2"/>
        <v>0</v>
      </c>
      <c r="J45" s="201"/>
      <c r="K45" s="146">
        <f t="shared" si="3"/>
        <v>0</v>
      </c>
    </row>
    <row r="46" spans="1:14" ht="18.75" x14ac:dyDescent="0.3">
      <c r="A46" s="9"/>
      <c r="B46" s="10"/>
      <c r="C46" s="10"/>
      <c r="D46" s="10"/>
      <c r="E46" s="55">
        <f>SUM(E15:E45)</f>
        <v>22</v>
      </c>
      <c r="F46" s="12"/>
      <c r="G46" s="12"/>
      <c r="H46" s="127">
        <f>SUM(H15:H45)+H58</f>
        <v>5.98</v>
      </c>
      <c r="I46" s="127">
        <f>SUM(I15:I45)+I58</f>
        <v>14.040000000000001</v>
      </c>
      <c r="J46" s="13"/>
      <c r="K46" s="13">
        <f>SUM(K15:K41)</f>
        <v>-76.88000000000001</v>
      </c>
    </row>
    <row r="47" spans="1:14" x14ac:dyDescent="0.25">
      <c r="A47" s="10"/>
      <c r="B47" s="10"/>
      <c r="C47" s="10"/>
      <c r="D47" s="10"/>
      <c r="E47" s="10"/>
      <c r="F47" s="12"/>
      <c r="H47" s="10"/>
      <c r="I47" s="10"/>
      <c r="K47" s="10"/>
      <c r="L47" s="19"/>
    </row>
    <row r="48" spans="1:14" ht="18.75" x14ac:dyDescent="0.3">
      <c r="F48" s="10"/>
      <c r="G48" s="10"/>
      <c r="H48" s="48">
        <v>52.29</v>
      </c>
      <c r="I48" s="48">
        <v>24.19</v>
      </c>
      <c r="L48" s="10">
        <f>SUM(L15:L47)</f>
        <v>0</v>
      </c>
      <c r="M48" s="10">
        <v>75</v>
      </c>
      <c r="N48" s="22">
        <f>+L48*M48</f>
        <v>0</v>
      </c>
    </row>
    <row r="49" spans="1:14" x14ac:dyDescent="0.25">
      <c r="B49" s="9"/>
      <c r="C49" s="10"/>
      <c r="D49" s="10"/>
      <c r="F49" s="22"/>
      <c r="G49" s="10"/>
      <c r="H49" s="20"/>
      <c r="K49" s="58"/>
      <c r="L49" s="22">
        <f>+K49/8</f>
        <v>0</v>
      </c>
      <c r="M49" s="10"/>
      <c r="N49" s="22">
        <f>+L49*M49</f>
        <v>0</v>
      </c>
    </row>
    <row r="50" spans="1:14" x14ac:dyDescent="0.25">
      <c r="A50" s="236" t="s">
        <v>105</v>
      </c>
      <c r="B50" s="236"/>
      <c r="C50" s="236"/>
      <c r="D50" s="236"/>
      <c r="E50" s="236"/>
      <c r="F50" s="236"/>
      <c r="G50" s="39"/>
      <c r="H50" s="39"/>
      <c r="I50" s="39"/>
      <c r="J50" s="44"/>
      <c r="L50" s="22">
        <f>+J50/8</f>
        <v>0</v>
      </c>
      <c r="M50" s="10"/>
      <c r="N50" s="56">
        <f>SUM(N48:N49)</f>
        <v>0</v>
      </c>
    </row>
    <row r="51" spans="1:14" ht="15.75" x14ac:dyDescent="0.25">
      <c r="A51" s="82" t="s">
        <v>37</v>
      </c>
      <c r="B51" s="77">
        <v>8.3000000000000007</v>
      </c>
      <c r="C51" s="77">
        <v>19.100000000000001</v>
      </c>
      <c r="D51" s="78">
        <v>8</v>
      </c>
      <c r="E51" s="78">
        <v>1</v>
      </c>
      <c r="F51" s="71">
        <f t="shared" ref="F51:F55" si="5">IF(B51&gt;12,(24-B51)+C51,+C51-B51)</f>
        <v>10.8</v>
      </c>
      <c r="G51" s="15">
        <f t="shared" ref="G51:G55" si="6">+F51-D51-E51</f>
        <v>1.8000000000000007</v>
      </c>
      <c r="H51" s="71">
        <f t="shared" ref="H51:H55" si="7">IF(G51&lt;=2,G51,2)</f>
        <v>1.8000000000000007</v>
      </c>
      <c r="I51" s="15">
        <f t="shared" ref="I51:I55" si="8">G51-H51</f>
        <v>0</v>
      </c>
      <c r="J51" s="201"/>
      <c r="K51" s="146">
        <f t="shared" ref="K51:K55" si="9">+J51-C51</f>
        <v>-19.100000000000001</v>
      </c>
    </row>
    <row r="52" spans="1:14" ht="15.75" x14ac:dyDescent="0.25">
      <c r="A52" s="82" t="s">
        <v>74</v>
      </c>
      <c r="B52" s="77">
        <v>8</v>
      </c>
      <c r="C52" s="77">
        <v>19.170000000000002</v>
      </c>
      <c r="D52" s="78">
        <v>8</v>
      </c>
      <c r="E52" s="78">
        <v>1</v>
      </c>
      <c r="F52" s="71">
        <f t="shared" si="5"/>
        <v>11.170000000000002</v>
      </c>
      <c r="G52" s="15">
        <f t="shared" si="6"/>
        <v>2.1700000000000017</v>
      </c>
      <c r="H52" s="71">
        <f t="shared" si="7"/>
        <v>2</v>
      </c>
      <c r="I52" s="15">
        <f t="shared" si="8"/>
        <v>0.17000000000000171</v>
      </c>
      <c r="J52" s="201"/>
      <c r="K52" s="146">
        <f t="shared" si="9"/>
        <v>-19.170000000000002</v>
      </c>
    </row>
    <row r="53" spans="1:14" ht="15.75" x14ac:dyDescent="0.25">
      <c r="A53" s="82" t="s">
        <v>53</v>
      </c>
      <c r="B53" s="77">
        <v>19.28</v>
      </c>
      <c r="C53" s="77">
        <v>7.42</v>
      </c>
      <c r="D53" s="78">
        <v>8</v>
      </c>
      <c r="E53" s="78">
        <v>1</v>
      </c>
      <c r="F53" s="71">
        <f t="shared" si="5"/>
        <v>12.139999999999999</v>
      </c>
      <c r="G53" s="15">
        <f t="shared" si="6"/>
        <v>3.1399999999999988</v>
      </c>
      <c r="H53" s="71">
        <f t="shared" si="7"/>
        <v>2</v>
      </c>
      <c r="I53" s="15">
        <f t="shared" si="8"/>
        <v>1.1399999999999988</v>
      </c>
      <c r="J53" s="201"/>
      <c r="K53" s="146">
        <f t="shared" si="9"/>
        <v>-7.42</v>
      </c>
    </row>
    <row r="54" spans="1:14" ht="15.75" x14ac:dyDescent="0.25">
      <c r="A54" s="82" t="s">
        <v>54</v>
      </c>
      <c r="B54" s="77">
        <v>19.27</v>
      </c>
      <c r="C54" s="77">
        <v>7.19</v>
      </c>
      <c r="D54" s="78">
        <v>8</v>
      </c>
      <c r="E54" s="78">
        <v>1</v>
      </c>
      <c r="F54" s="71">
        <f t="shared" si="5"/>
        <v>11.920000000000002</v>
      </c>
      <c r="G54" s="15">
        <f t="shared" si="6"/>
        <v>2.9200000000000017</v>
      </c>
      <c r="H54" s="71">
        <f t="shared" si="7"/>
        <v>2</v>
      </c>
      <c r="I54" s="15">
        <f t="shared" si="8"/>
        <v>0.92000000000000171</v>
      </c>
      <c r="J54" s="201"/>
      <c r="K54" s="146">
        <f t="shared" si="9"/>
        <v>-7.19</v>
      </c>
    </row>
    <row r="55" spans="1:14" ht="15.75" x14ac:dyDescent="0.25">
      <c r="A55" s="82" t="s">
        <v>64</v>
      </c>
      <c r="B55" s="77">
        <v>19.45</v>
      </c>
      <c r="C55" s="77">
        <v>7.16</v>
      </c>
      <c r="D55" s="78">
        <v>8</v>
      </c>
      <c r="E55" s="78">
        <v>1</v>
      </c>
      <c r="F55" s="71">
        <f t="shared" si="5"/>
        <v>11.71</v>
      </c>
      <c r="G55" s="15">
        <f t="shared" si="6"/>
        <v>2.7100000000000009</v>
      </c>
      <c r="H55" s="71">
        <f t="shared" si="7"/>
        <v>2</v>
      </c>
      <c r="I55" s="15">
        <f t="shared" si="8"/>
        <v>0.71000000000000085</v>
      </c>
      <c r="J55" s="201"/>
      <c r="K55" s="146">
        <f t="shared" si="9"/>
        <v>-7.16</v>
      </c>
    </row>
    <row r="56" spans="1:14" x14ac:dyDescent="0.25">
      <c r="H56" s="11">
        <f>SUM(H51:H55)</f>
        <v>9.8000000000000007</v>
      </c>
      <c r="I56" s="11">
        <f>SUM(I51:I55)</f>
        <v>2.9400000000000031</v>
      </c>
      <c r="J56" s="52"/>
    </row>
    <row r="57" spans="1:14" x14ac:dyDescent="0.25">
      <c r="G57" s="202" t="s">
        <v>105</v>
      </c>
      <c r="H57" s="2"/>
      <c r="I57" s="2"/>
      <c r="J57" s="6"/>
    </row>
    <row r="58" spans="1:14" x14ac:dyDescent="0.25">
      <c r="G58" s="70" t="s">
        <v>58</v>
      </c>
      <c r="H58" s="53">
        <f>+H56-H57</f>
        <v>9.8000000000000007</v>
      </c>
      <c r="I58" s="53">
        <f>+I56-I57</f>
        <v>2.9400000000000031</v>
      </c>
    </row>
    <row r="59" spans="1:14" x14ac:dyDescent="0.25">
      <c r="B59" s="10"/>
    </row>
    <row r="60" spans="1:14" x14ac:dyDescent="0.25">
      <c r="A60" s="16"/>
      <c r="B60" s="16"/>
      <c r="C60" s="16"/>
      <c r="D60" s="16"/>
      <c r="E60" s="16"/>
      <c r="F60" s="16"/>
    </row>
    <row r="61" spans="1:14" x14ac:dyDescent="0.25">
      <c r="A61" s="16"/>
      <c r="B61" s="16"/>
      <c r="C61" s="16"/>
      <c r="D61" s="16"/>
      <c r="E61" s="16"/>
      <c r="F61" s="16"/>
    </row>
    <row r="62" spans="1:14" x14ac:dyDescent="0.25">
      <c r="A62" s="16"/>
      <c r="B62" s="16"/>
      <c r="C62" s="16"/>
      <c r="D62" s="16"/>
      <c r="E62" s="16"/>
      <c r="F62" s="16"/>
    </row>
  </sheetData>
  <mergeCells count="5">
    <mergeCell ref="A9:I9"/>
    <mergeCell ref="A11:I11"/>
    <mergeCell ref="A12:I12"/>
    <mergeCell ref="A50:F50"/>
    <mergeCell ref="B40:I42"/>
  </mergeCells>
  <hyperlinks>
    <hyperlink ref="A7" r:id="rId1" display="mailto:tpaquita_elalto@hotmail.com"/>
  </hyperlinks>
  <pageMargins left="0.7" right="0.7" top="0.75" bottom="0.75" header="0.3" footer="0.3"/>
  <pageSetup orientation="portrait" horizontalDpi="0" verticalDpi="0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5:N59"/>
  <sheetViews>
    <sheetView topLeftCell="A20" workbookViewId="0">
      <selection activeCell="D54" sqref="D54:I54"/>
    </sheetView>
  </sheetViews>
  <sheetFormatPr baseColWidth="10" defaultRowHeight="15" x14ac:dyDescent="0.25"/>
  <cols>
    <col min="1" max="1" width="6.140625" customWidth="1"/>
    <col min="2" max="2" width="10" customWidth="1"/>
    <col min="3" max="3" width="9.42578125" customWidth="1"/>
    <col min="8" max="8" width="10" customWidth="1"/>
    <col min="11" max="11" width="7.85546875" customWidth="1"/>
  </cols>
  <sheetData>
    <row r="5" spans="1:12" x14ac:dyDescent="0.25">
      <c r="A5" s="4" t="s">
        <v>12</v>
      </c>
    </row>
    <row r="6" spans="1:12" x14ac:dyDescent="0.25">
      <c r="A6" s="4" t="s">
        <v>13</v>
      </c>
    </row>
    <row r="7" spans="1:12" x14ac:dyDescent="0.25">
      <c r="A7" s="5" t="s">
        <v>14</v>
      </c>
    </row>
    <row r="9" spans="1:12" ht="18.75" x14ac:dyDescent="0.25">
      <c r="A9" s="221" t="s">
        <v>103</v>
      </c>
      <c r="B9" s="221"/>
      <c r="C9" s="221"/>
      <c r="D9" s="221"/>
      <c r="E9" s="221"/>
      <c r="F9" s="221"/>
      <c r="G9" s="221"/>
      <c r="H9" s="221"/>
      <c r="I9" s="221"/>
    </row>
    <row r="10" spans="1:12" x14ac:dyDescent="0.25">
      <c r="A10" s="6"/>
      <c r="B10" s="6"/>
      <c r="C10" s="6"/>
      <c r="D10" s="6"/>
      <c r="E10" s="6"/>
      <c r="F10" s="6"/>
      <c r="G10" s="6"/>
      <c r="H10" s="6"/>
      <c r="I10" s="6"/>
    </row>
    <row r="11" spans="1:12" ht="18.75" x14ac:dyDescent="0.3">
      <c r="A11" s="222" t="s">
        <v>84</v>
      </c>
      <c r="B11" s="222"/>
      <c r="C11" s="222"/>
      <c r="D11" s="222"/>
      <c r="E11" s="222"/>
      <c r="F11" s="222"/>
      <c r="G11" s="222"/>
      <c r="H11" s="222"/>
      <c r="I11" s="222"/>
    </row>
    <row r="12" spans="1:12" ht="15.75" x14ac:dyDescent="0.25">
      <c r="A12" s="223" t="s">
        <v>99</v>
      </c>
      <c r="B12" s="223"/>
      <c r="C12" s="223"/>
      <c r="D12" s="223"/>
      <c r="E12" s="223"/>
      <c r="F12" s="223"/>
      <c r="G12" s="223"/>
      <c r="H12" s="223"/>
      <c r="I12" s="223"/>
    </row>
    <row r="14" spans="1:12" ht="30" x14ac:dyDescent="0.25">
      <c r="A14" s="3" t="s">
        <v>4</v>
      </c>
      <c r="B14" s="7" t="s">
        <v>5</v>
      </c>
      <c r="C14" s="7" t="s">
        <v>6</v>
      </c>
      <c r="D14" s="7" t="s">
        <v>7</v>
      </c>
      <c r="E14" s="7" t="s">
        <v>8</v>
      </c>
      <c r="F14" s="7" t="s">
        <v>38</v>
      </c>
      <c r="G14" s="7" t="s">
        <v>9</v>
      </c>
      <c r="H14" s="7" t="s">
        <v>10</v>
      </c>
      <c r="I14" s="7" t="s">
        <v>11</v>
      </c>
      <c r="J14" s="3"/>
      <c r="L14" s="54" t="s">
        <v>57</v>
      </c>
    </row>
    <row r="15" spans="1:12" ht="16.5" customHeight="1" x14ac:dyDescent="0.25">
      <c r="A15" s="1" t="s">
        <v>0</v>
      </c>
      <c r="B15" s="15">
        <v>8.02</v>
      </c>
      <c r="C15" s="15">
        <v>19.29</v>
      </c>
      <c r="D15" s="27">
        <v>8</v>
      </c>
      <c r="E15" s="27">
        <v>1</v>
      </c>
      <c r="F15" s="71">
        <f t="shared" ref="F15:F45" si="0">IF(B15&gt;12,(24-B15)+C15,+C15-B15)</f>
        <v>11.27</v>
      </c>
      <c r="G15" s="15">
        <f t="shared" ref="G15" si="1">+F15-D15-E15</f>
        <v>2.2699999999999996</v>
      </c>
      <c r="H15" s="71">
        <f>IF(G15&lt;=2,G15,2)</f>
        <v>2</v>
      </c>
      <c r="I15" s="15">
        <f t="shared" ref="I15" si="2">G15-H15</f>
        <v>0.26999999999999957</v>
      </c>
      <c r="J15" s="209"/>
      <c r="K15" s="38">
        <f>+J15-C15</f>
        <v>-19.29</v>
      </c>
    </row>
    <row r="16" spans="1:12" ht="16.5" customHeight="1" x14ac:dyDescent="0.25">
      <c r="A16" s="1" t="s">
        <v>1</v>
      </c>
      <c r="B16" s="15">
        <v>7.29</v>
      </c>
      <c r="C16" s="15">
        <v>19.12</v>
      </c>
      <c r="D16" s="27">
        <v>8</v>
      </c>
      <c r="E16" s="27">
        <v>1</v>
      </c>
      <c r="F16" s="71">
        <f t="shared" si="0"/>
        <v>11.830000000000002</v>
      </c>
      <c r="G16" s="15">
        <f t="shared" ref="G16:G18" si="3">+F16-D16-E16</f>
        <v>2.8300000000000018</v>
      </c>
      <c r="H16" s="71">
        <f t="shared" ref="H16:H42" si="4">IF(G16&lt;=2,G16,2)</f>
        <v>2</v>
      </c>
      <c r="I16" s="15">
        <f t="shared" ref="I16:I18" si="5">G16-H16</f>
        <v>0.83000000000000185</v>
      </c>
      <c r="J16" s="198">
        <v>20.04</v>
      </c>
      <c r="K16" s="38">
        <f t="shared" ref="K16:K45" si="6">+J16-C16</f>
        <v>0.91999999999999815</v>
      </c>
    </row>
    <row r="17" spans="1:12" ht="16.5" customHeight="1" x14ac:dyDescent="0.25">
      <c r="A17" s="1" t="s">
        <v>2</v>
      </c>
      <c r="B17" s="15">
        <v>19.12</v>
      </c>
      <c r="C17" s="15">
        <v>7.19</v>
      </c>
      <c r="D17" s="27">
        <v>8</v>
      </c>
      <c r="E17" s="27">
        <v>1</v>
      </c>
      <c r="F17" s="71">
        <f t="shared" ref="F17" si="7">IF(B17&gt;12,(24-B17)+C17,+C17-B17)</f>
        <v>12.07</v>
      </c>
      <c r="G17" s="15">
        <f t="shared" ref="G17" si="8">+F17-D17-E17</f>
        <v>3.0700000000000003</v>
      </c>
      <c r="H17" s="71">
        <f t="shared" ref="H17" si="9">IF(G17&lt;=2,G17,2)</f>
        <v>2</v>
      </c>
      <c r="I17" s="15">
        <f t="shared" ref="I17" si="10">G17-H17</f>
        <v>1.0700000000000003</v>
      </c>
      <c r="J17" s="198">
        <v>6.2</v>
      </c>
      <c r="K17" s="38">
        <f t="shared" si="6"/>
        <v>-0.99000000000000021</v>
      </c>
    </row>
    <row r="18" spans="1:12" ht="16.5" customHeight="1" x14ac:dyDescent="0.25">
      <c r="A18" s="1" t="s">
        <v>3</v>
      </c>
      <c r="B18" s="15">
        <v>19.100000000000001</v>
      </c>
      <c r="C18" s="15">
        <v>7.16</v>
      </c>
      <c r="D18" s="27">
        <v>8</v>
      </c>
      <c r="E18" s="27">
        <v>1</v>
      </c>
      <c r="F18" s="71">
        <f t="shared" si="0"/>
        <v>12.059999999999999</v>
      </c>
      <c r="G18" s="71">
        <f t="shared" si="3"/>
        <v>3.0599999999999987</v>
      </c>
      <c r="H18" s="71">
        <f t="shared" si="4"/>
        <v>2</v>
      </c>
      <c r="I18" s="15">
        <f t="shared" si="5"/>
        <v>1.0599999999999987</v>
      </c>
      <c r="J18" s="198">
        <v>7.16</v>
      </c>
      <c r="K18" s="38">
        <f t="shared" si="6"/>
        <v>0</v>
      </c>
    </row>
    <row r="19" spans="1:12" ht="16.5" customHeight="1" x14ac:dyDescent="0.25">
      <c r="A19" s="1" t="s">
        <v>15</v>
      </c>
      <c r="B19" s="213"/>
      <c r="C19" s="213"/>
      <c r="D19" s="214"/>
      <c r="E19" s="214"/>
      <c r="F19" s="215"/>
      <c r="G19" s="215"/>
      <c r="H19" s="215"/>
      <c r="I19" s="213"/>
      <c r="J19" s="216"/>
      <c r="K19" s="38">
        <f t="shared" si="6"/>
        <v>0</v>
      </c>
    </row>
    <row r="20" spans="1:12" ht="16.5" customHeight="1" x14ac:dyDescent="0.25">
      <c r="A20" s="1" t="s">
        <v>16</v>
      </c>
      <c r="B20" s="15" t="s">
        <v>107</v>
      </c>
      <c r="C20" s="15"/>
      <c r="D20" s="27"/>
      <c r="E20" s="27"/>
      <c r="F20" s="71"/>
      <c r="G20" s="71"/>
      <c r="H20" s="71"/>
      <c r="I20" s="15"/>
      <c r="J20" s="198"/>
      <c r="K20" s="38">
        <f t="shared" si="6"/>
        <v>0</v>
      </c>
    </row>
    <row r="21" spans="1:12" ht="16.5" customHeight="1" x14ac:dyDescent="0.25">
      <c r="A21" s="1" t="s">
        <v>17</v>
      </c>
      <c r="B21" s="15">
        <v>9.1</v>
      </c>
      <c r="C21" s="207">
        <v>6.15</v>
      </c>
      <c r="D21" s="27">
        <v>8</v>
      </c>
      <c r="E21" s="27">
        <v>1</v>
      </c>
      <c r="F21" s="71">
        <f t="shared" si="0"/>
        <v>-2.9499999999999993</v>
      </c>
      <c r="G21" s="15">
        <f t="shared" ref="G21" si="11">+F21-D21-E21</f>
        <v>-11.95</v>
      </c>
      <c r="H21" s="71">
        <f t="shared" si="4"/>
        <v>-11.95</v>
      </c>
      <c r="I21" s="15">
        <f t="shared" ref="I21" si="12">G21-H21</f>
        <v>0</v>
      </c>
      <c r="J21" s="198">
        <v>6.15</v>
      </c>
      <c r="K21" s="38">
        <f t="shared" si="6"/>
        <v>0</v>
      </c>
    </row>
    <row r="22" spans="1:12" ht="16.5" customHeight="1" x14ac:dyDescent="0.25">
      <c r="A22" s="1" t="s">
        <v>18</v>
      </c>
      <c r="B22" s="15">
        <v>7.35</v>
      </c>
      <c r="C22" s="15">
        <v>17.059999999999999</v>
      </c>
      <c r="D22" s="27">
        <v>8</v>
      </c>
      <c r="E22" s="27">
        <v>1</v>
      </c>
      <c r="F22" s="71">
        <f t="shared" si="0"/>
        <v>9.7099999999999991</v>
      </c>
      <c r="G22" s="15">
        <f t="shared" ref="G22" si="13">+F22-D22-E22</f>
        <v>0.70999999999999908</v>
      </c>
      <c r="H22" s="71">
        <f t="shared" si="4"/>
        <v>0.70999999999999908</v>
      </c>
      <c r="I22" s="15">
        <f t="shared" ref="I22" si="14">G22-H22</f>
        <v>0</v>
      </c>
      <c r="J22" s="198">
        <v>17.059999999999999</v>
      </c>
      <c r="K22" s="38">
        <f t="shared" si="6"/>
        <v>0</v>
      </c>
    </row>
    <row r="23" spans="1:12" ht="16.5" customHeight="1" x14ac:dyDescent="0.25">
      <c r="A23" s="1" t="s">
        <v>19</v>
      </c>
      <c r="B23" s="15">
        <v>7.33</v>
      </c>
      <c r="C23" s="15">
        <v>19.22</v>
      </c>
      <c r="D23" s="27">
        <v>8</v>
      </c>
      <c r="E23" s="27">
        <v>1</v>
      </c>
      <c r="F23" s="71">
        <f t="shared" si="0"/>
        <v>11.889999999999999</v>
      </c>
      <c r="G23" s="15">
        <f t="shared" ref="G23:G26" si="15">+F23-D23-E23</f>
        <v>2.8899999999999988</v>
      </c>
      <c r="H23" s="71">
        <f t="shared" si="4"/>
        <v>2</v>
      </c>
      <c r="I23" s="15">
        <f t="shared" ref="I23:I26" si="16">G23-H23</f>
        <v>0.88999999999999879</v>
      </c>
      <c r="J23" s="198">
        <v>20.22</v>
      </c>
      <c r="K23" s="38">
        <f t="shared" si="6"/>
        <v>1</v>
      </c>
      <c r="L23">
        <v>1</v>
      </c>
    </row>
    <row r="24" spans="1:12" ht="16.5" customHeight="1" x14ac:dyDescent="0.25">
      <c r="A24" s="1" t="s">
        <v>20</v>
      </c>
      <c r="B24" s="15">
        <v>19.190000000000001</v>
      </c>
      <c r="C24" s="15">
        <v>7.15</v>
      </c>
      <c r="D24" s="27">
        <v>8</v>
      </c>
      <c r="E24" s="27">
        <v>1</v>
      </c>
      <c r="F24" s="71">
        <f t="shared" si="0"/>
        <v>11.959999999999999</v>
      </c>
      <c r="G24" s="71">
        <f t="shared" si="15"/>
        <v>2.9599999999999991</v>
      </c>
      <c r="H24" s="71">
        <f t="shared" si="4"/>
        <v>2</v>
      </c>
      <c r="I24" s="15">
        <f t="shared" si="16"/>
        <v>0.95999999999999908</v>
      </c>
      <c r="J24" s="198">
        <v>7.15</v>
      </c>
      <c r="K24" s="38">
        <f t="shared" si="6"/>
        <v>0</v>
      </c>
    </row>
    <row r="25" spans="1:12" ht="16.5" customHeight="1" x14ac:dyDescent="0.25">
      <c r="A25" s="1" t="s">
        <v>21</v>
      </c>
      <c r="B25" s="213"/>
      <c r="C25" s="213"/>
      <c r="D25" s="214"/>
      <c r="E25" s="214"/>
      <c r="F25" s="215"/>
      <c r="G25" s="215"/>
      <c r="H25" s="215"/>
      <c r="I25" s="213"/>
      <c r="J25" s="216"/>
      <c r="K25" s="38">
        <f t="shared" si="6"/>
        <v>0</v>
      </c>
    </row>
    <row r="26" spans="1:12" ht="16.5" customHeight="1" x14ac:dyDescent="0.25">
      <c r="A26" s="1" t="s">
        <v>22</v>
      </c>
      <c r="B26" s="15">
        <v>20.260000000000002</v>
      </c>
      <c r="C26" s="15">
        <v>7.37</v>
      </c>
      <c r="D26" s="27">
        <v>8</v>
      </c>
      <c r="E26" s="27">
        <v>1</v>
      </c>
      <c r="F26" s="71">
        <f t="shared" si="0"/>
        <v>11.11</v>
      </c>
      <c r="G26" s="15">
        <f t="shared" si="15"/>
        <v>2.1099999999999994</v>
      </c>
      <c r="H26" s="71">
        <f t="shared" si="4"/>
        <v>2</v>
      </c>
      <c r="I26" s="15">
        <f t="shared" si="16"/>
        <v>0.10999999999999943</v>
      </c>
      <c r="J26" s="198">
        <v>7.37</v>
      </c>
      <c r="K26" s="38">
        <f t="shared" si="6"/>
        <v>0</v>
      </c>
    </row>
    <row r="27" spans="1:12" ht="16.5" customHeight="1" x14ac:dyDescent="0.25">
      <c r="A27" s="1" t="s">
        <v>23</v>
      </c>
      <c r="B27" s="15" t="s">
        <v>107</v>
      </c>
      <c r="C27" s="15"/>
      <c r="D27" s="27"/>
      <c r="E27" s="27"/>
      <c r="F27" s="71"/>
      <c r="G27" s="15"/>
      <c r="H27" s="71"/>
      <c r="I27" s="15"/>
      <c r="J27" s="198"/>
      <c r="K27" s="38">
        <f t="shared" si="6"/>
        <v>0</v>
      </c>
    </row>
    <row r="28" spans="1:12" ht="16.5" customHeight="1" x14ac:dyDescent="0.25">
      <c r="A28" s="1" t="s">
        <v>24</v>
      </c>
      <c r="B28" s="15">
        <v>8.33</v>
      </c>
      <c r="C28" s="15">
        <v>18.059999999999999</v>
      </c>
      <c r="D28" s="27">
        <v>8</v>
      </c>
      <c r="E28" s="27">
        <v>1</v>
      </c>
      <c r="F28" s="71">
        <f t="shared" si="0"/>
        <v>9.7299999999999986</v>
      </c>
      <c r="G28" s="15">
        <f t="shared" ref="G28" si="17">+F28-D28-E28</f>
        <v>0.72999999999999865</v>
      </c>
      <c r="H28" s="71">
        <f t="shared" si="4"/>
        <v>0.72999999999999865</v>
      </c>
      <c r="I28" s="15">
        <f t="shared" ref="I28" si="18">G28-H28</f>
        <v>0</v>
      </c>
      <c r="J28" s="198">
        <v>18.059999999999999</v>
      </c>
      <c r="K28" s="38">
        <f t="shared" si="6"/>
        <v>0</v>
      </c>
    </row>
    <row r="29" spans="1:12" ht="16.5" customHeight="1" x14ac:dyDescent="0.25">
      <c r="A29" s="1" t="s">
        <v>25</v>
      </c>
      <c r="B29" s="15">
        <v>9.02</v>
      </c>
      <c r="C29" s="15">
        <v>18.23</v>
      </c>
      <c r="D29" s="27">
        <v>8</v>
      </c>
      <c r="E29" s="27">
        <v>1</v>
      </c>
      <c r="F29" s="71">
        <f t="shared" si="0"/>
        <v>9.2100000000000009</v>
      </c>
      <c r="G29" s="15">
        <f t="shared" ref="G29" si="19">+F29-D29-E29</f>
        <v>0.21000000000000085</v>
      </c>
      <c r="H29" s="71">
        <f t="shared" si="4"/>
        <v>0.21000000000000085</v>
      </c>
      <c r="I29" s="15">
        <f t="shared" ref="I29" si="20">G29-H29</f>
        <v>0</v>
      </c>
      <c r="J29" s="198">
        <v>18</v>
      </c>
      <c r="K29" s="38">
        <f t="shared" si="6"/>
        <v>-0.23000000000000043</v>
      </c>
    </row>
    <row r="30" spans="1:12" ht="16.5" customHeight="1" x14ac:dyDescent="0.25">
      <c r="A30" s="1" t="s">
        <v>26</v>
      </c>
      <c r="B30" s="15">
        <v>19.28</v>
      </c>
      <c r="C30" s="15">
        <v>7.11</v>
      </c>
      <c r="D30" s="27">
        <v>8</v>
      </c>
      <c r="E30" s="27">
        <v>1</v>
      </c>
      <c r="F30" s="71">
        <f t="shared" si="0"/>
        <v>11.829999999999998</v>
      </c>
      <c r="G30" s="15">
        <f t="shared" ref="G30:G35" si="21">+F30-D30-E30</f>
        <v>2.8299999999999983</v>
      </c>
      <c r="H30" s="71">
        <f t="shared" si="4"/>
        <v>2</v>
      </c>
      <c r="I30" s="15">
        <f t="shared" ref="I30:I35" si="22">G30-H30</f>
        <v>0.82999999999999829</v>
      </c>
      <c r="J30" s="198">
        <v>7.11</v>
      </c>
      <c r="K30" s="38">
        <f t="shared" si="6"/>
        <v>0</v>
      </c>
    </row>
    <row r="31" spans="1:12" ht="16.5" customHeight="1" x14ac:dyDescent="0.25">
      <c r="A31" s="1" t="s">
        <v>27</v>
      </c>
      <c r="B31" s="15">
        <v>19.2</v>
      </c>
      <c r="C31" s="15">
        <v>7.48</v>
      </c>
      <c r="D31" s="27">
        <v>8</v>
      </c>
      <c r="E31" s="27">
        <v>1</v>
      </c>
      <c r="F31" s="71">
        <f t="shared" ref="F31" si="23">IF(B31&gt;12,(24-B31)+C31,+C31-B31)</f>
        <v>12.280000000000001</v>
      </c>
      <c r="G31" s="15">
        <f t="shared" ref="G31" si="24">+F31-D31-E31</f>
        <v>3.2800000000000011</v>
      </c>
      <c r="H31" s="71">
        <f t="shared" ref="H31" si="25">IF(G31&lt;=2,G31,2)</f>
        <v>2</v>
      </c>
      <c r="I31" s="15">
        <f t="shared" ref="I31" si="26">G31-H31</f>
        <v>1.2800000000000011</v>
      </c>
      <c r="J31" s="198"/>
      <c r="K31" s="38">
        <f t="shared" si="6"/>
        <v>-7.48</v>
      </c>
    </row>
    <row r="32" spans="1:12" ht="16.5" customHeight="1" x14ac:dyDescent="0.25">
      <c r="A32" s="1" t="s">
        <v>28</v>
      </c>
      <c r="B32" s="15">
        <v>19.3</v>
      </c>
      <c r="C32" s="15"/>
      <c r="D32" s="27">
        <v>8</v>
      </c>
      <c r="E32" s="27">
        <v>1</v>
      </c>
      <c r="F32" s="71">
        <f t="shared" si="0"/>
        <v>4.6999999999999993</v>
      </c>
      <c r="G32" s="15">
        <f t="shared" si="21"/>
        <v>-4.3000000000000007</v>
      </c>
      <c r="H32" s="71">
        <f t="shared" si="4"/>
        <v>-4.3000000000000007</v>
      </c>
      <c r="I32" s="15">
        <f t="shared" si="22"/>
        <v>0</v>
      </c>
      <c r="J32" s="198">
        <v>7.48</v>
      </c>
      <c r="K32" s="38">
        <f t="shared" si="6"/>
        <v>7.48</v>
      </c>
    </row>
    <row r="33" spans="1:14" ht="16.5" customHeight="1" x14ac:dyDescent="0.25">
      <c r="A33" s="1" t="s">
        <v>29</v>
      </c>
      <c r="B33" s="15" t="s">
        <v>107</v>
      </c>
      <c r="C33" s="15"/>
      <c r="D33" s="27"/>
      <c r="E33" s="27"/>
      <c r="F33" s="71"/>
      <c r="G33" s="15"/>
      <c r="H33" s="71"/>
      <c r="I33" s="15"/>
      <c r="J33" s="198"/>
      <c r="K33" s="38">
        <f t="shared" si="6"/>
        <v>0</v>
      </c>
    </row>
    <row r="34" spans="1:14" ht="16.5" customHeight="1" x14ac:dyDescent="0.25">
      <c r="A34" s="1" t="s">
        <v>30</v>
      </c>
      <c r="B34" s="15">
        <v>7.37</v>
      </c>
      <c r="C34" s="15">
        <v>17.32</v>
      </c>
      <c r="D34" s="27">
        <v>8</v>
      </c>
      <c r="E34" s="27">
        <v>1</v>
      </c>
      <c r="F34" s="71">
        <f t="shared" si="0"/>
        <v>9.9499999999999993</v>
      </c>
      <c r="G34" s="15">
        <f t="shared" ref="G34" si="27">+F34-D34-E34</f>
        <v>0.94999999999999929</v>
      </c>
      <c r="H34" s="71">
        <f t="shared" ref="H34" si="28">IF(G34&lt;=2,G34,2)</f>
        <v>0.94999999999999929</v>
      </c>
      <c r="I34" s="15">
        <f t="shared" ref="I34" si="29">G34-H34</f>
        <v>0</v>
      </c>
      <c r="J34" s="209"/>
      <c r="K34" s="38">
        <f t="shared" si="6"/>
        <v>-17.32</v>
      </c>
    </row>
    <row r="35" spans="1:14" ht="16.5" customHeight="1" x14ac:dyDescent="0.25">
      <c r="A35" s="1" t="s">
        <v>31</v>
      </c>
      <c r="B35" s="15">
        <v>8.3699999999999992</v>
      </c>
      <c r="C35" s="15">
        <v>19.37</v>
      </c>
      <c r="D35" s="27">
        <v>8</v>
      </c>
      <c r="E35" s="27">
        <v>1</v>
      </c>
      <c r="F35" s="71">
        <f t="shared" si="0"/>
        <v>11.000000000000002</v>
      </c>
      <c r="G35" s="71">
        <f t="shared" si="21"/>
        <v>2.0000000000000018</v>
      </c>
      <c r="H35" s="71">
        <f t="shared" si="4"/>
        <v>2.0000000000000018</v>
      </c>
      <c r="I35" s="15">
        <f t="shared" si="22"/>
        <v>0</v>
      </c>
      <c r="J35" s="198">
        <v>19.37</v>
      </c>
      <c r="K35" s="38">
        <f t="shared" si="6"/>
        <v>0</v>
      </c>
    </row>
    <row r="36" spans="1:14" ht="16.5" customHeight="1" x14ac:dyDescent="0.25">
      <c r="A36" s="1" t="s">
        <v>32</v>
      </c>
      <c r="B36" s="15">
        <v>8.3000000000000007</v>
      </c>
      <c r="C36" s="15">
        <v>18.489999999999998</v>
      </c>
      <c r="D36" s="27">
        <v>8</v>
      </c>
      <c r="E36" s="27">
        <v>1</v>
      </c>
      <c r="F36" s="71">
        <f t="shared" si="0"/>
        <v>10.189999999999998</v>
      </c>
      <c r="G36" s="71">
        <f t="shared" ref="G36:G37" si="30">+F36-D36-E36</f>
        <v>1.1899999999999977</v>
      </c>
      <c r="H36" s="71">
        <f t="shared" si="4"/>
        <v>1.1899999999999977</v>
      </c>
      <c r="I36" s="15">
        <f t="shared" ref="I36:I37" si="31">G36-H36</f>
        <v>0</v>
      </c>
      <c r="J36" s="198"/>
      <c r="K36" s="38">
        <f t="shared" si="6"/>
        <v>-18.489999999999998</v>
      </c>
    </row>
    <row r="37" spans="1:14" ht="16.5" customHeight="1" x14ac:dyDescent="0.25">
      <c r="A37" s="1" t="s">
        <v>33</v>
      </c>
      <c r="B37" s="15">
        <v>19.13</v>
      </c>
      <c r="C37" s="15">
        <v>7.56</v>
      </c>
      <c r="D37" s="27">
        <v>8</v>
      </c>
      <c r="E37" s="27">
        <v>1</v>
      </c>
      <c r="F37" s="71">
        <f t="shared" si="0"/>
        <v>12.43</v>
      </c>
      <c r="G37" s="71">
        <f t="shared" si="30"/>
        <v>3.4299999999999997</v>
      </c>
      <c r="H37" s="71">
        <f t="shared" si="4"/>
        <v>2</v>
      </c>
      <c r="I37" s="15">
        <f t="shared" si="31"/>
        <v>1.4299999999999997</v>
      </c>
      <c r="J37" s="198"/>
      <c r="K37" s="38">
        <f t="shared" si="6"/>
        <v>-7.56</v>
      </c>
    </row>
    <row r="38" spans="1:14" ht="16.5" customHeight="1" x14ac:dyDescent="0.25">
      <c r="A38" s="1" t="s">
        <v>34</v>
      </c>
      <c r="B38" s="15">
        <v>19.100000000000001</v>
      </c>
      <c r="C38" s="15">
        <v>7.15</v>
      </c>
      <c r="D38" s="27">
        <v>8</v>
      </c>
      <c r="E38" s="27">
        <v>1</v>
      </c>
      <c r="F38" s="71">
        <f t="shared" si="0"/>
        <v>12.049999999999999</v>
      </c>
      <c r="G38" s="15">
        <f t="shared" ref="G38" si="32">+F38-D38-E38</f>
        <v>3.0499999999999989</v>
      </c>
      <c r="H38" s="71">
        <f t="shared" si="4"/>
        <v>2</v>
      </c>
      <c r="I38" s="15">
        <f t="shared" ref="I38" si="33">G38-H38</f>
        <v>1.0499999999999989</v>
      </c>
      <c r="J38" s="198"/>
      <c r="K38" s="38">
        <f t="shared" si="6"/>
        <v>-7.15</v>
      </c>
      <c r="L38" s="6"/>
    </row>
    <row r="39" spans="1:14" ht="16.5" customHeight="1" x14ac:dyDescent="0.25">
      <c r="A39" s="1" t="s">
        <v>35</v>
      </c>
      <c r="B39" s="15" t="s">
        <v>107</v>
      </c>
      <c r="C39" s="15"/>
      <c r="D39" s="27"/>
      <c r="E39" s="27"/>
      <c r="F39" s="71"/>
      <c r="G39" s="15"/>
      <c r="H39" s="71"/>
      <c r="I39" s="15"/>
      <c r="J39" s="198"/>
      <c r="K39" s="38">
        <f t="shared" si="6"/>
        <v>0</v>
      </c>
    </row>
    <row r="40" spans="1:14" ht="16.5" customHeight="1" x14ac:dyDescent="0.25">
      <c r="A40" s="1" t="s">
        <v>36</v>
      </c>
      <c r="B40" s="15">
        <v>7.38</v>
      </c>
      <c r="C40" s="15"/>
      <c r="D40" s="27">
        <v>8</v>
      </c>
      <c r="E40" s="27">
        <v>1</v>
      </c>
      <c r="F40" s="71">
        <f t="shared" si="0"/>
        <v>-7.38</v>
      </c>
      <c r="G40" s="15">
        <f t="shared" ref="G39:G40" si="34">+F40-D40-E40</f>
        <v>-16.38</v>
      </c>
      <c r="H40" s="71">
        <f t="shared" ref="H39:H40" si="35">IF(G40&lt;=2,G40,2)</f>
        <v>-16.38</v>
      </c>
      <c r="I40" s="15">
        <f t="shared" ref="I39:I40" si="36">G40-H40</f>
        <v>0</v>
      </c>
      <c r="J40" s="198"/>
      <c r="K40" s="38">
        <f t="shared" si="6"/>
        <v>0</v>
      </c>
    </row>
    <row r="41" spans="1:14" ht="16.5" customHeight="1" x14ac:dyDescent="0.25">
      <c r="A41" s="142" t="s">
        <v>37</v>
      </c>
      <c r="B41" s="15"/>
      <c r="C41" s="15"/>
      <c r="D41" s="27">
        <v>8</v>
      </c>
      <c r="E41" s="27">
        <v>1</v>
      </c>
      <c r="F41" s="71">
        <f t="shared" si="0"/>
        <v>0</v>
      </c>
      <c r="G41" s="15">
        <f t="shared" ref="G41" si="37">+F41-D41-E41</f>
        <v>-9</v>
      </c>
      <c r="H41" s="71">
        <f t="shared" ref="H41" si="38">IF(G41&lt;=2,G41,2)</f>
        <v>-9</v>
      </c>
      <c r="I41" s="15">
        <f t="shared" ref="I41" si="39">G41-H41</f>
        <v>0</v>
      </c>
      <c r="J41" s="198"/>
      <c r="K41" s="146">
        <f t="shared" si="6"/>
        <v>0</v>
      </c>
    </row>
    <row r="42" spans="1:14" ht="16.5" customHeight="1" x14ac:dyDescent="0.25">
      <c r="A42" s="14" t="s">
        <v>74</v>
      </c>
      <c r="B42" s="15"/>
      <c r="C42" s="15"/>
      <c r="D42" s="27">
        <v>8</v>
      </c>
      <c r="E42" s="27">
        <v>1</v>
      </c>
      <c r="F42" s="71">
        <f t="shared" si="0"/>
        <v>0</v>
      </c>
      <c r="G42" s="15">
        <f t="shared" ref="G42" si="40">+F42-D42-E42</f>
        <v>-9</v>
      </c>
      <c r="H42" s="71">
        <f t="shared" si="4"/>
        <v>-9</v>
      </c>
      <c r="I42" s="15">
        <f t="shared" ref="I42" si="41">G42-H42</f>
        <v>0</v>
      </c>
      <c r="J42" s="198"/>
      <c r="K42" s="146">
        <f t="shared" si="6"/>
        <v>0</v>
      </c>
    </row>
    <row r="43" spans="1:14" ht="16.5" customHeight="1" x14ac:dyDescent="0.25">
      <c r="A43" s="14" t="s">
        <v>53</v>
      </c>
      <c r="B43" s="15"/>
      <c r="C43" s="15"/>
      <c r="D43" s="27">
        <v>8</v>
      </c>
      <c r="E43" s="27">
        <v>1</v>
      </c>
      <c r="F43" s="71">
        <f t="shared" si="0"/>
        <v>0</v>
      </c>
      <c r="G43" s="15">
        <f t="shared" ref="G43:G45" si="42">+F43-D43-E43</f>
        <v>-9</v>
      </c>
      <c r="H43" s="71">
        <f t="shared" ref="H43:H45" si="43">IF(G43&lt;=2,G43,2)</f>
        <v>-9</v>
      </c>
      <c r="I43" s="15">
        <f t="shared" ref="I43:I45" si="44">G43-H43</f>
        <v>0</v>
      </c>
      <c r="J43" s="198"/>
      <c r="K43" s="146">
        <f t="shared" si="6"/>
        <v>0</v>
      </c>
    </row>
    <row r="44" spans="1:14" ht="16.5" customHeight="1" x14ac:dyDescent="0.25">
      <c r="A44" s="14" t="s">
        <v>54</v>
      </c>
      <c r="B44" s="15"/>
      <c r="C44" s="15"/>
      <c r="D44" s="27">
        <v>8</v>
      </c>
      <c r="E44" s="27">
        <v>1</v>
      </c>
      <c r="F44" s="71">
        <f t="shared" si="0"/>
        <v>0</v>
      </c>
      <c r="G44" s="15">
        <f t="shared" si="42"/>
        <v>-9</v>
      </c>
      <c r="H44" s="71">
        <f t="shared" si="43"/>
        <v>-9</v>
      </c>
      <c r="I44" s="15">
        <f t="shared" si="44"/>
        <v>0</v>
      </c>
      <c r="J44" s="198"/>
      <c r="K44" s="146">
        <f t="shared" si="6"/>
        <v>0</v>
      </c>
    </row>
    <row r="45" spans="1:14" ht="16.5" customHeight="1" x14ac:dyDescent="0.25">
      <c r="A45" s="14" t="s">
        <v>64</v>
      </c>
      <c r="B45" s="15"/>
      <c r="C45" s="15"/>
      <c r="D45" s="27">
        <v>8</v>
      </c>
      <c r="E45" s="27">
        <v>1</v>
      </c>
      <c r="F45" s="71">
        <f t="shared" si="0"/>
        <v>0</v>
      </c>
      <c r="G45" s="15">
        <f t="shared" si="42"/>
        <v>-9</v>
      </c>
      <c r="H45" s="71">
        <f t="shared" si="43"/>
        <v>-9</v>
      </c>
      <c r="I45" s="15">
        <f t="shared" si="44"/>
        <v>0</v>
      </c>
      <c r="J45" s="198"/>
      <c r="K45" s="146">
        <f t="shared" si="6"/>
        <v>0</v>
      </c>
    </row>
    <row r="46" spans="1:14" ht="18.75" x14ac:dyDescent="0.3">
      <c r="A46" s="9"/>
      <c r="B46" s="10"/>
      <c r="C46" s="10"/>
      <c r="D46" s="10"/>
      <c r="E46" s="55">
        <f>SUM(E15:E45)</f>
        <v>25</v>
      </c>
      <c r="F46" s="12"/>
      <c r="G46" s="12"/>
      <c r="H46" s="124">
        <f>SUM(H15:H45)+H58</f>
        <v>-41.84</v>
      </c>
      <c r="I46" s="124">
        <f>SUM(I15:I45)+I58</f>
        <v>14.869999999999994</v>
      </c>
      <c r="J46" s="15"/>
      <c r="K46" s="13">
        <f>SUM(K15:K41)</f>
        <v>-69.11</v>
      </c>
    </row>
    <row r="47" spans="1:14" x14ac:dyDescent="0.25">
      <c r="A47" s="10"/>
      <c r="B47" s="10"/>
      <c r="C47" s="10"/>
      <c r="D47" s="10"/>
      <c r="E47" s="10"/>
      <c r="F47" s="12"/>
      <c r="H47" s="10"/>
      <c r="I47" s="10"/>
      <c r="K47" s="10"/>
      <c r="L47" s="19"/>
    </row>
    <row r="48" spans="1:14" ht="18.75" x14ac:dyDescent="0.3">
      <c r="F48" s="10"/>
      <c r="G48" s="10"/>
      <c r="H48" s="48">
        <v>51.36</v>
      </c>
      <c r="I48" s="48">
        <v>24.04</v>
      </c>
      <c r="L48" s="10">
        <f>SUM(L15:L47)</f>
        <v>1</v>
      </c>
      <c r="M48" s="10">
        <v>75</v>
      </c>
      <c r="N48" s="22">
        <f>+L48*M48</f>
        <v>75</v>
      </c>
    </row>
    <row r="49" spans="1:14" x14ac:dyDescent="0.25">
      <c r="B49" s="9"/>
      <c r="C49" s="10"/>
      <c r="D49" s="10"/>
      <c r="F49" s="22"/>
      <c r="G49" s="10"/>
      <c r="H49" s="20"/>
      <c r="K49" s="58"/>
      <c r="L49" s="22">
        <f>+K49/8</f>
        <v>0</v>
      </c>
      <c r="M49" s="10"/>
      <c r="N49" s="22">
        <f>+L49*M49</f>
        <v>0</v>
      </c>
    </row>
    <row r="50" spans="1:14" x14ac:dyDescent="0.25">
      <c r="A50" s="236" t="s">
        <v>105</v>
      </c>
      <c r="B50" s="236"/>
      <c r="C50" s="236"/>
      <c r="D50" s="236"/>
      <c r="E50" s="236"/>
      <c r="F50" s="236"/>
      <c r="G50" s="39"/>
      <c r="H50" s="39"/>
      <c r="I50" s="39"/>
      <c r="J50" s="44"/>
      <c r="L50" s="22">
        <f>+J50/8</f>
        <v>0</v>
      </c>
      <c r="M50" s="10"/>
      <c r="N50" s="56">
        <f>SUM(N48:N49)</f>
        <v>75</v>
      </c>
    </row>
    <row r="51" spans="1:14" ht="15.75" x14ac:dyDescent="0.25">
      <c r="A51" s="14" t="s">
        <v>37</v>
      </c>
      <c r="B51" s="77">
        <v>19.13</v>
      </c>
      <c r="C51" s="77">
        <v>7.48</v>
      </c>
      <c r="D51" s="78">
        <v>8</v>
      </c>
      <c r="E51" s="78">
        <v>1</v>
      </c>
      <c r="F51" s="71">
        <f t="shared" ref="F51:F55" si="45">IF(B51&gt;12,(24-B51)+C51,+C51-B51)</f>
        <v>12.350000000000001</v>
      </c>
      <c r="G51" s="15">
        <f t="shared" ref="G51:G55" si="46">+F51-D51-E51</f>
        <v>3.3500000000000014</v>
      </c>
      <c r="H51" s="71">
        <f t="shared" ref="H51:H55" si="47">IF(G51&lt;=2,G51,2)</f>
        <v>2</v>
      </c>
      <c r="I51" s="15">
        <f t="shared" ref="I51:I55" si="48">G51-H51</f>
        <v>1.3500000000000014</v>
      </c>
      <c r="J51" s="201"/>
      <c r="K51" s="146">
        <f t="shared" ref="K51:K55" si="49">+J51-C51</f>
        <v>-7.48</v>
      </c>
    </row>
    <row r="52" spans="1:14" ht="15.75" x14ac:dyDescent="0.25">
      <c r="A52" s="14" t="s">
        <v>74</v>
      </c>
      <c r="B52" s="77">
        <v>19.18</v>
      </c>
      <c r="C52" s="77">
        <v>7.51</v>
      </c>
      <c r="D52" s="78">
        <v>8</v>
      </c>
      <c r="E52" s="78">
        <v>1</v>
      </c>
      <c r="F52" s="71">
        <f t="shared" si="45"/>
        <v>12.33</v>
      </c>
      <c r="G52" s="15">
        <f t="shared" si="46"/>
        <v>3.33</v>
      </c>
      <c r="H52" s="71">
        <f t="shared" si="47"/>
        <v>2</v>
      </c>
      <c r="I52" s="15">
        <f t="shared" si="48"/>
        <v>1.33</v>
      </c>
      <c r="J52" s="201"/>
      <c r="K52" s="146">
        <f t="shared" si="49"/>
        <v>-7.51</v>
      </c>
    </row>
    <row r="53" spans="1:14" ht="15.75" x14ac:dyDescent="0.25">
      <c r="A53" s="14" t="s">
        <v>53</v>
      </c>
      <c r="B53" s="77">
        <v>19.12</v>
      </c>
      <c r="C53" s="77">
        <v>8.1999999999999993</v>
      </c>
      <c r="D53" s="78">
        <v>8</v>
      </c>
      <c r="E53" s="78">
        <v>1</v>
      </c>
      <c r="F53" s="71">
        <f t="shared" si="45"/>
        <v>13.079999999999998</v>
      </c>
      <c r="G53" s="15">
        <f t="shared" si="46"/>
        <v>4.0799999999999983</v>
      </c>
      <c r="H53" s="71">
        <f t="shared" si="47"/>
        <v>2</v>
      </c>
      <c r="I53" s="15">
        <f t="shared" si="48"/>
        <v>2.0799999999999983</v>
      </c>
      <c r="J53" s="201"/>
      <c r="K53" s="146">
        <f t="shared" si="49"/>
        <v>-8.1999999999999993</v>
      </c>
    </row>
    <row r="54" spans="1:14" ht="15.75" x14ac:dyDescent="0.25">
      <c r="A54" s="14" t="s">
        <v>54</v>
      </c>
      <c r="B54" s="77" t="s">
        <v>107</v>
      </c>
      <c r="C54" s="77"/>
      <c r="D54" s="78"/>
      <c r="E54" s="78"/>
      <c r="F54" s="71"/>
      <c r="G54" s="15"/>
      <c r="H54" s="71"/>
      <c r="I54" s="15"/>
      <c r="J54" s="201"/>
      <c r="K54" s="146">
        <f t="shared" si="49"/>
        <v>0</v>
      </c>
    </row>
    <row r="55" spans="1:14" ht="15.75" x14ac:dyDescent="0.25">
      <c r="A55" s="14" t="s">
        <v>64</v>
      </c>
      <c r="B55" s="77">
        <v>7.19</v>
      </c>
      <c r="C55" s="77">
        <v>18.52</v>
      </c>
      <c r="D55" s="78">
        <v>8</v>
      </c>
      <c r="E55" s="78">
        <v>1</v>
      </c>
      <c r="F55" s="71">
        <f t="shared" si="45"/>
        <v>11.329999999999998</v>
      </c>
      <c r="G55" s="15">
        <f t="shared" si="46"/>
        <v>2.3299999999999983</v>
      </c>
      <c r="H55" s="71">
        <f t="shared" si="47"/>
        <v>2</v>
      </c>
      <c r="I55" s="15">
        <f t="shared" si="48"/>
        <v>0.32999999999999829</v>
      </c>
      <c r="J55" s="201"/>
      <c r="K55" s="146">
        <f t="shared" si="49"/>
        <v>-18.52</v>
      </c>
    </row>
    <row r="56" spans="1:14" x14ac:dyDescent="0.25">
      <c r="H56" s="11">
        <f>SUM(H51:H55)</f>
        <v>8</v>
      </c>
      <c r="I56" s="11">
        <f>SUM(I51:I55)</f>
        <v>5.0899999999999981</v>
      </c>
      <c r="J56" s="52"/>
    </row>
    <row r="57" spans="1:14" x14ac:dyDescent="0.25">
      <c r="G57" s="202" t="s">
        <v>105</v>
      </c>
      <c r="H57" s="2"/>
      <c r="I57" s="2"/>
      <c r="J57" s="6"/>
    </row>
    <row r="58" spans="1:14" x14ac:dyDescent="0.25">
      <c r="G58" s="149" t="s">
        <v>58</v>
      </c>
      <c r="H58" s="53">
        <f>+H56-H57</f>
        <v>8</v>
      </c>
      <c r="I58" s="53">
        <f>+I56-I57</f>
        <v>5.0899999999999981</v>
      </c>
    </row>
    <row r="59" spans="1:14" x14ac:dyDescent="0.25">
      <c r="B59" s="10"/>
    </row>
  </sheetData>
  <mergeCells count="4">
    <mergeCell ref="A9:I9"/>
    <mergeCell ref="A11:I11"/>
    <mergeCell ref="A12:I12"/>
    <mergeCell ref="A50:F50"/>
  </mergeCells>
  <hyperlinks>
    <hyperlink ref="A7" r:id="rId1" display="mailto:tpaquita_elalto@hotmail.com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Campoverde Wilmer </vt:lpstr>
      <vt:lpstr>Eche Juan</vt:lpstr>
      <vt:lpstr>Jose Plaza</vt:lpstr>
      <vt:lpstr> Hidalgo Martin</vt:lpstr>
      <vt:lpstr> Marchan Luis</vt:lpstr>
      <vt:lpstr>Clavijo Roner </vt:lpstr>
      <vt:lpstr>Medina Joe Dan </vt:lpstr>
      <vt:lpstr>Eder Sernaque</vt:lpstr>
      <vt:lpstr>José Juarez</vt:lpstr>
      <vt:lpstr>Lester Sunción</vt:lpstr>
      <vt:lpstr>Jaime Garcia</vt:lpstr>
      <vt:lpstr>Santiago Peña</vt:lpstr>
      <vt:lpstr>Nexar Garcia</vt:lpstr>
      <vt:lpstr> Timana Cristhian</vt:lpstr>
      <vt:lpstr>Jacinto Guillermo </vt:lpstr>
      <vt:lpstr>Valladares Kevin </vt:lpstr>
      <vt:lpstr>Saldarriaga Miguel </vt:lpstr>
      <vt:lpstr> Rodriguez Pedro</vt:lpstr>
      <vt:lpstr>Carlos Jacinto</vt:lpstr>
      <vt:lpstr>Antony Acha</vt:lpstr>
      <vt:lpstr>Joel Llacsahuanga</vt:lpstr>
      <vt:lpstr>Carlos Avila</vt:lpstr>
      <vt:lpstr>Querevalu Jimmy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TRIANGULO</dc:creator>
  <cp:lastModifiedBy>CONTABILIDAD_3</cp:lastModifiedBy>
  <cp:lastPrinted>2018-08-24T23:03:15Z</cp:lastPrinted>
  <dcterms:created xsi:type="dcterms:W3CDTF">2014-10-30T20:36:28Z</dcterms:created>
  <dcterms:modified xsi:type="dcterms:W3CDTF">2018-09-26T17:08:05Z</dcterms:modified>
</cp:coreProperties>
</file>