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65" windowWidth="15600" windowHeight="9120" tabRatio="820" activeTab="2"/>
  </bookViews>
  <sheets>
    <sheet name="JOSE SANCHEZ" sheetId="24" r:id="rId1"/>
    <sheet name="CRISTHIAN TORRES" sheetId="25" r:id="rId2"/>
    <sheet name="Guillermo Valdiviezo" sheetId="26" r:id="rId3"/>
  </sheets>
  <calcPr calcId="145621"/>
</workbook>
</file>

<file path=xl/calcChain.xml><?xml version="1.0" encoding="utf-8"?>
<calcChain xmlns="http://schemas.openxmlformats.org/spreadsheetml/2006/main">
  <c r="K57" i="26" l="1"/>
  <c r="F57" i="26"/>
  <c r="G57" i="26" s="1"/>
  <c r="K56" i="26"/>
  <c r="F56" i="26"/>
  <c r="G56" i="26" s="1"/>
  <c r="K55" i="26"/>
  <c r="F55" i="26"/>
  <c r="G55" i="26" s="1"/>
  <c r="H55" i="26" s="1"/>
  <c r="K54" i="26"/>
  <c r="F54" i="26"/>
  <c r="G54" i="26" s="1"/>
  <c r="K53" i="26"/>
  <c r="N51" i="26"/>
  <c r="L51" i="26"/>
  <c r="L50" i="26"/>
  <c r="N50" i="26" s="1"/>
  <c r="E48" i="26"/>
  <c r="K47" i="26"/>
  <c r="F47" i="26"/>
  <c r="G47" i="26" s="1"/>
  <c r="K46" i="26"/>
  <c r="G46" i="26"/>
  <c r="H46" i="26" s="1"/>
  <c r="F46" i="26"/>
  <c r="K45" i="26"/>
  <c r="F45" i="26"/>
  <c r="G45" i="26" s="1"/>
  <c r="K44" i="26"/>
  <c r="G44" i="26"/>
  <c r="H44" i="26" s="1"/>
  <c r="I44" i="26" s="1"/>
  <c r="F44" i="26"/>
  <c r="K43" i="26"/>
  <c r="F43" i="26"/>
  <c r="G43" i="26" s="1"/>
  <c r="K42" i="26"/>
  <c r="F42" i="26"/>
  <c r="G42" i="26" s="1"/>
  <c r="H42" i="26" s="1"/>
  <c r="K41" i="26"/>
  <c r="F41" i="26"/>
  <c r="G41" i="26" s="1"/>
  <c r="K40" i="26"/>
  <c r="F40" i="26"/>
  <c r="G40" i="26" s="1"/>
  <c r="K39" i="26"/>
  <c r="F39" i="26"/>
  <c r="G39" i="26" s="1"/>
  <c r="K38" i="26"/>
  <c r="F38" i="26"/>
  <c r="G38" i="26" s="1"/>
  <c r="H38" i="26" s="1"/>
  <c r="K37" i="26"/>
  <c r="F37" i="26"/>
  <c r="G37" i="26" s="1"/>
  <c r="K36" i="26"/>
  <c r="K35" i="26"/>
  <c r="F35" i="26"/>
  <c r="G35" i="26" s="1"/>
  <c r="K34" i="26"/>
  <c r="F34" i="26"/>
  <c r="G34" i="26" s="1"/>
  <c r="H34" i="26" s="1"/>
  <c r="K33" i="26"/>
  <c r="F33" i="26"/>
  <c r="G33" i="26" s="1"/>
  <c r="K32" i="26"/>
  <c r="F32" i="26"/>
  <c r="G32" i="26" s="1"/>
  <c r="K31" i="26"/>
  <c r="F31" i="26"/>
  <c r="G31" i="26" s="1"/>
  <c r="K30" i="26"/>
  <c r="F30" i="26"/>
  <c r="G30" i="26" s="1"/>
  <c r="H30" i="26" s="1"/>
  <c r="K29" i="26"/>
  <c r="F29" i="26"/>
  <c r="G29" i="26" s="1"/>
  <c r="K28" i="26"/>
  <c r="F28" i="26"/>
  <c r="G28" i="26" s="1"/>
  <c r="K27" i="26"/>
  <c r="K26" i="26"/>
  <c r="K25" i="26"/>
  <c r="F25" i="26"/>
  <c r="G25" i="26" s="1"/>
  <c r="K24" i="26"/>
  <c r="F24" i="26"/>
  <c r="G24" i="26" s="1"/>
  <c r="H24" i="26" s="1"/>
  <c r="I24" i="26" s="1"/>
  <c r="K23" i="26"/>
  <c r="F23" i="26"/>
  <c r="G23" i="26" s="1"/>
  <c r="K22" i="26"/>
  <c r="F22" i="26"/>
  <c r="G22" i="26" s="1"/>
  <c r="H22" i="26" s="1"/>
  <c r="K21" i="26"/>
  <c r="F21" i="26"/>
  <c r="G21" i="26" s="1"/>
  <c r="K20" i="26"/>
  <c r="F20" i="26"/>
  <c r="G20" i="26" s="1"/>
  <c r="H20" i="26" s="1"/>
  <c r="I20" i="26" s="1"/>
  <c r="K19" i="26"/>
  <c r="K18" i="26"/>
  <c r="F18" i="26"/>
  <c r="G18" i="26" s="1"/>
  <c r="H18" i="26" s="1"/>
  <c r="K17" i="26"/>
  <c r="F17" i="26"/>
  <c r="G17" i="26" s="1"/>
  <c r="K48" i="26" l="1"/>
  <c r="I23" i="26"/>
  <c r="H23" i="26"/>
  <c r="H31" i="26"/>
  <c r="I31" i="26" s="1"/>
  <c r="H39" i="26"/>
  <c r="I39" i="26" s="1"/>
  <c r="H47" i="26"/>
  <c r="I47" i="26" s="1"/>
  <c r="H25" i="26"/>
  <c r="I25" i="26" s="1"/>
  <c r="H33" i="26"/>
  <c r="I33" i="26" s="1"/>
  <c r="H41" i="26"/>
  <c r="I41" i="26" s="1"/>
  <c r="H35" i="26"/>
  <c r="I35" i="26" s="1"/>
  <c r="H43" i="26"/>
  <c r="I43" i="26" s="1"/>
  <c r="H54" i="26"/>
  <c r="I54" i="26" s="1"/>
  <c r="I17" i="26"/>
  <c r="H17" i="26"/>
  <c r="H21" i="26"/>
  <c r="I21" i="26" s="1"/>
  <c r="H29" i="26"/>
  <c r="I29" i="26" s="1"/>
  <c r="H37" i="26"/>
  <c r="I37" i="26" s="1"/>
  <c r="H45" i="26"/>
  <c r="I45" i="26" s="1"/>
  <c r="H56" i="26"/>
  <c r="I56" i="26" s="1"/>
  <c r="I42" i="26"/>
  <c r="I46" i="26"/>
  <c r="I55" i="26"/>
  <c r="I18" i="26"/>
  <c r="I22" i="26"/>
  <c r="I30" i="26"/>
  <c r="I34" i="26"/>
  <c r="I38" i="26"/>
  <c r="H28" i="26"/>
  <c r="I28" i="26" s="1"/>
  <c r="H32" i="26"/>
  <c r="I32" i="26" s="1"/>
  <c r="H40" i="26"/>
  <c r="I40" i="26" s="1"/>
  <c r="H57" i="26"/>
  <c r="I57" i="26" s="1"/>
  <c r="F35" i="25"/>
  <c r="G35" i="25" s="1"/>
  <c r="F27" i="25"/>
  <c r="G27" i="25" s="1"/>
  <c r="F21" i="25"/>
  <c r="G21" i="25" s="1"/>
  <c r="I58" i="26" l="1"/>
  <c r="I60" i="26" s="1"/>
  <c r="I48" i="26" s="1"/>
  <c r="H58" i="26"/>
  <c r="H60" i="26" s="1"/>
  <c r="H48" i="26" s="1"/>
  <c r="H35" i="25"/>
  <c r="I35" i="25" s="1"/>
  <c r="H27" i="25"/>
  <c r="I27" i="25" s="1"/>
  <c r="H21" i="25"/>
  <c r="I21" i="25" s="1"/>
  <c r="F25" i="25"/>
  <c r="G25" i="25" s="1"/>
  <c r="F26" i="25"/>
  <c r="G26" i="25" s="1"/>
  <c r="F28" i="25"/>
  <c r="G28" i="25" s="1"/>
  <c r="F29" i="25"/>
  <c r="G29" i="25" s="1"/>
  <c r="F30" i="25"/>
  <c r="G30" i="25" s="1"/>
  <c r="F32" i="25"/>
  <c r="G32" i="25" s="1"/>
  <c r="F33" i="25"/>
  <c r="G33" i="25" s="1"/>
  <c r="F34" i="25"/>
  <c r="G34" i="25" s="1"/>
  <c r="F36" i="25"/>
  <c r="G36" i="25" s="1"/>
  <c r="F37" i="25"/>
  <c r="G37" i="25" s="1"/>
  <c r="F38" i="25"/>
  <c r="G38" i="25" s="1"/>
  <c r="F41" i="25"/>
  <c r="G41" i="25" s="1"/>
  <c r="F42" i="25"/>
  <c r="G42" i="25" s="1"/>
  <c r="F43" i="25"/>
  <c r="G43" i="25" s="1"/>
  <c r="F44" i="25"/>
  <c r="G44" i="25" s="1"/>
  <c r="F45" i="25"/>
  <c r="G45" i="25" s="1"/>
  <c r="F46" i="25"/>
  <c r="G46" i="25" s="1"/>
  <c r="F47" i="25"/>
  <c r="G47" i="25" s="1"/>
  <c r="F48" i="25"/>
  <c r="G48" i="25" s="1"/>
  <c r="F49" i="25"/>
  <c r="G49" i="25" s="1"/>
  <c r="F20" i="25"/>
  <c r="F22" i="25"/>
  <c r="F23" i="25"/>
  <c r="F19" i="25"/>
  <c r="F60" i="24"/>
  <c r="G60" i="24" s="1"/>
  <c r="F59" i="24"/>
  <c r="F57" i="24"/>
  <c r="F56" i="24"/>
  <c r="F40" i="24"/>
  <c r="G40" i="24" s="1"/>
  <c r="F33" i="24"/>
  <c r="G33" i="24" s="1"/>
  <c r="F19" i="24"/>
  <c r="G19" i="24" s="1"/>
  <c r="F20" i="24"/>
  <c r="F21" i="24"/>
  <c r="F22" i="24"/>
  <c r="F23" i="24"/>
  <c r="F24" i="24"/>
  <c r="F25" i="24"/>
  <c r="F28" i="24"/>
  <c r="F29" i="24"/>
  <c r="F30" i="24"/>
  <c r="F31" i="24"/>
  <c r="F32" i="24"/>
  <c r="F34" i="24"/>
  <c r="F35" i="24"/>
  <c r="F36" i="24"/>
  <c r="F37" i="24"/>
  <c r="F38" i="24"/>
  <c r="F39" i="24"/>
  <c r="F43" i="24"/>
  <c r="F44" i="24"/>
  <c r="F45" i="24"/>
  <c r="F46" i="24"/>
  <c r="F47" i="24"/>
  <c r="F48" i="24"/>
  <c r="F49" i="24"/>
  <c r="H48" i="25" l="1"/>
  <c r="I48" i="25" s="1"/>
  <c r="H44" i="25"/>
  <c r="I44" i="25" s="1"/>
  <c r="H36" i="25"/>
  <c r="I36" i="25" s="1"/>
  <c r="H32" i="25"/>
  <c r="I32" i="25" s="1"/>
  <c r="H28" i="25"/>
  <c r="I28" i="25" s="1"/>
  <c r="H47" i="25"/>
  <c r="I47" i="25" s="1"/>
  <c r="H43" i="25"/>
  <c r="I43" i="25" s="1"/>
  <c r="H46" i="25"/>
  <c r="I46" i="25" s="1"/>
  <c r="H42" i="25"/>
  <c r="I42" i="25" s="1"/>
  <c r="H38" i="25"/>
  <c r="I38" i="25" s="1"/>
  <c r="H34" i="25"/>
  <c r="I34" i="25" s="1"/>
  <c r="H30" i="25"/>
  <c r="I30" i="25" s="1"/>
  <c r="H26" i="25"/>
  <c r="I26" i="25" s="1"/>
  <c r="H49" i="25"/>
  <c r="I49" i="25" s="1"/>
  <c r="H45" i="25"/>
  <c r="I45" i="25" s="1"/>
  <c r="H41" i="25"/>
  <c r="I41" i="25" s="1"/>
  <c r="H37" i="25"/>
  <c r="I37" i="25" s="1"/>
  <c r="H33" i="25"/>
  <c r="I33" i="25" s="1"/>
  <c r="H29" i="25"/>
  <c r="I29" i="25" s="1"/>
  <c r="H25" i="25"/>
  <c r="I25" i="25" s="1"/>
  <c r="H60" i="24"/>
  <c r="I60" i="24" s="1"/>
  <c r="H40" i="24"/>
  <c r="I40" i="24" s="1"/>
  <c r="H33" i="24"/>
  <c r="I33" i="24" s="1"/>
  <c r="H19" i="24"/>
  <c r="I19" i="24" s="1"/>
  <c r="G57" i="24" l="1"/>
  <c r="H57" i="24" l="1"/>
  <c r="I57" i="24" s="1"/>
  <c r="K59" i="25"/>
  <c r="K58" i="25"/>
  <c r="K57" i="25"/>
  <c r="K56" i="25"/>
  <c r="K55" i="25"/>
  <c r="F57" i="25"/>
  <c r="G57" i="25" s="1"/>
  <c r="K57" i="24"/>
  <c r="K60" i="25" l="1"/>
  <c r="H57" i="25"/>
  <c r="I57" i="25" s="1"/>
  <c r="K60" i="24"/>
  <c r="K59" i="24"/>
  <c r="G59" i="24"/>
  <c r="H59" i="24" s="1"/>
  <c r="K58" i="24"/>
  <c r="K56" i="24"/>
  <c r="G56" i="24"/>
  <c r="K61" i="24" l="1"/>
  <c r="K63" i="24" s="1"/>
  <c r="I59" i="24"/>
  <c r="H56" i="24"/>
  <c r="K19" i="25"/>
  <c r="K29" i="24"/>
  <c r="K30" i="24"/>
  <c r="K31" i="24"/>
  <c r="K32" i="24"/>
  <c r="G44" i="24"/>
  <c r="G45" i="24"/>
  <c r="G31" i="24"/>
  <c r="H45" i="24" l="1"/>
  <c r="I45" i="24" s="1"/>
  <c r="H44" i="24"/>
  <c r="I44" i="24" s="1"/>
  <c r="H61" i="24"/>
  <c r="H63" i="24" s="1"/>
  <c r="I56" i="24"/>
  <c r="H31" i="24"/>
  <c r="I31" i="24" s="1"/>
  <c r="E50" i="24"/>
  <c r="G49" i="24"/>
  <c r="H49" i="24" s="1"/>
  <c r="I61" i="24" l="1"/>
  <c r="I63" i="24" s="1"/>
  <c r="I49" i="24"/>
  <c r="G46" i="24" l="1"/>
  <c r="H46" i="24" s="1"/>
  <c r="G39" i="24"/>
  <c r="G38" i="24"/>
  <c r="H38" i="24" s="1"/>
  <c r="H39" i="24" l="1"/>
  <c r="I39" i="24" s="1"/>
  <c r="I38" i="24"/>
  <c r="E50" i="25"/>
  <c r="G47" i="24" l="1"/>
  <c r="H47" i="24" s="1"/>
  <c r="G43" i="24"/>
  <c r="G48" i="24"/>
  <c r="H48" i="24" s="1"/>
  <c r="H43" i="24" l="1"/>
  <c r="I43" i="24" s="1"/>
  <c r="I48" i="24"/>
  <c r="G34" i="24" l="1"/>
  <c r="H34" i="24" s="1"/>
  <c r="G35" i="24"/>
  <c r="G36" i="24"/>
  <c r="G37" i="24"/>
  <c r="H37" i="24" l="1"/>
  <c r="I37" i="24" s="1"/>
  <c r="H36" i="24"/>
  <c r="I36" i="24" s="1"/>
  <c r="H35" i="24"/>
  <c r="I35" i="24" s="1"/>
  <c r="I34" i="24"/>
  <c r="K26" i="25"/>
  <c r="G23" i="25" l="1"/>
  <c r="H23" i="25" s="1"/>
  <c r="I23" i="25" l="1"/>
  <c r="F58" i="25"/>
  <c r="G58" i="25" s="1"/>
  <c r="F56" i="25"/>
  <c r="G56" i="25" s="1"/>
  <c r="F55" i="25"/>
  <c r="G55" i="25" s="1"/>
  <c r="H58" i="25" l="1"/>
  <c r="I58" i="25" s="1"/>
  <c r="H56" i="25"/>
  <c r="I56" i="25" s="1"/>
  <c r="H55" i="25"/>
  <c r="L50" i="24"/>
  <c r="M50" i="24" s="1"/>
  <c r="H60" i="25" l="1"/>
  <c r="I55" i="25"/>
  <c r="I60" i="25" s="1"/>
  <c r="K31" i="25"/>
  <c r="K32" i="25"/>
  <c r="K47" i="25"/>
  <c r="K40" i="25"/>
  <c r="G25" i="24" l="1"/>
  <c r="H25" i="24" s="1"/>
  <c r="G24" i="24"/>
  <c r="H24" i="24" s="1"/>
  <c r="G23" i="24"/>
  <c r="H23" i="24" s="1"/>
  <c r="G22" i="24"/>
  <c r="H22" i="24" s="1"/>
  <c r="G21" i="24"/>
  <c r="H21" i="24" s="1"/>
  <c r="G20" i="24"/>
  <c r="H20" i="24" s="1"/>
  <c r="G32" i="24"/>
  <c r="H32" i="24" s="1"/>
  <c r="I32" i="24" l="1"/>
  <c r="I23" i="24"/>
  <c r="I24" i="24"/>
  <c r="I21" i="24"/>
  <c r="I25" i="24"/>
  <c r="I22" i="24"/>
  <c r="G19" i="25"/>
  <c r="H19" i="25" l="1"/>
  <c r="I19" i="25" s="1"/>
  <c r="I20" i="24"/>
  <c r="K30" i="25"/>
  <c r="K25" i="25" l="1"/>
  <c r="K27" i="25"/>
  <c r="K28" i="25"/>
  <c r="K29" i="25"/>
  <c r="K33" i="25"/>
  <c r="K34" i="25"/>
  <c r="K35" i="25"/>
  <c r="K36" i="25"/>
  <c r="K37" i="25"/>
  <c r="K38" i="25"/>
  <c r="K39" i="25"/>
  <c r="K41" i="25"/>
  <c r="K42" i="25"/>
  <c r="K43" i="25"/>
  <c r="K44" i="25"/>
  <c r="K45" i="25"/>
  <c r="K46" i="25"/>
  <c r="K48" i="25"/>
  <c r="K46" i="24" l="1"/>
  <c r="K47" i="24"/>
  <c r="K48" i="24"/>
  <c r="G28" i="24" l="1"/>
  <c r="H28" i="24" s="1"/>
  <c r="I28" i="24" l="1"/>
  <c r="G22" i="25" l="1"/>
  <c r="H22" i="25" l="1"/>
  <c r="I22" i="25" s="1"/>
  <c r="G29" i="24"/>
  <c r="H29" i="24" s="1"/>
  <c r="G30" i="24"/>
  <c r="H30" i="24" s="1"/>
  <c r="I29" i="24" l="1"/>
  <c r="I30" i="24"/>
  <c r="I50" i="24" l="1"/>
  <c r="H50" i="24"/>
  <c r="K20" i="25" l="1"/>
  <c r="K21" i="25"/>
  <c r="G20" i="25" l="1"/>
  <c r="H20" i="25" s="1"/>
  <c r="I20" i="25" l="1"/>
  <c r="K22" i="25" l="1"/>
  <c r="K23" i="25"/>
  <c r="K24" i="25"/>
  <c r="K20" i="24" l="1"/>
  <c r="K21" i="24"/>
  <c r="K22" i="24"/>
  <c r="K23" i="24"/>
  <c r="K24" i="24"/>
  <c r="K25" i="24"/>
  <c r="K26" i="24"/>
  <c r="K27" i="24"/>
  <c r="K28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H62" i="25"/>
  <c r="H50" i="25" s="1"/>
  <c r="L54" i="25"/>
  <c r="L53" i="25"/>
  <c r="N53" i="25" s="1"/>
  <c r="L52" i="25"/>
  <c r="N52" i="25" s="1"/>
  <c r="K50" i="25" l="1"/>
  <c r="K62" i="25"/>
  <c r="N54" i="25"/>
  <c r="I62" i="25"/>
  <c r="I50" i="25" s="1"/>
  <c r="K19" i="24" l="1"/>
  <c r="K50" i="24" s="1"/>
  <c r="K52" i="24" l="1"/>
  <c r="L52" i="24" s="1"/>
  <c r="M52" i="24" s="1"/>
  <c r="M53" i="24" s="1"/>
</calcChain>
</file>

<file path=xl/sharedStrings.xml><?xml version="1.0" encoding="utf-8"?>
<sst xmlns="http://schemas.openxmlformats.org/spreadsheetml/2006/main" count="181" uniqueCount="62">
  <si>
    <t>1</t>
  </si>
  <si>
    <t>2</t>
  </si>
  <si>
    <t>3</t>
  </si>
  <si>
    <t>4</t>
  </si>
  <si>
    <t>N°</t>
  </si>
  <si>
    <t>HORA DE INGRESO</t>
  </si>
  <si>
    <t>HORA DE SALIDA</t>
  </si>
  <si>
    <t>HORAS NORMALES</t>
  </si>
  <si>
    <t>HORAS REFRIGERIO</t>
  </si>
  <si>
    <t>DIFERENCIA DE HORAS</t>
  </si>
  <si>
    <t>H.E.
25%</t>
  </si>
  <si>
    <t>H.E.
35%</t>
  </si>
  <si>
    <t>Panamericana Norte Km. 1190 – El Alto</t>
  </si>
  <si>
    <t>Telf. 073-256323 / Nextel 403*5060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</si>
  <si>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</si>
  <si>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</si>
  <si>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</si>
  <si>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</si>
  <si>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</si>
  <si>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</si>
  <si>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</si>
  <si>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</si>
  <si>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</si>
  <si>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</si>
  <si>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</si>
  <si>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</si>
  <si>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</si>
  <si>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</si>
  <si>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</si>
  <si>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</si>
  <si>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</si>
  <si>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</si>
  <si>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</si>
  <si>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</si>
  <si>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</si>
  <si>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</si>
  <si>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</si>
  <si>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TOTAL DE HORAS</t>
  </si>
  <si>
    <t>YOJANA RODRIGUEZ SANCHEZ</t>
  </si>
  <si>
    <t>RUC: 10038520267</t>
  </si>
  <si>
    <t>TRABAJADOR : JOSE SANCHEZ REQUENES</t>
  </si>
  <si>
    <t xml:space="preserve">DNI : </t>
  </si>
  <si>
    <t>TRABAJADOR : CRISTHIAN TORRES ESPINOZA</t>
  </si>
  <si>
    <t>ADICIONAL</t>
  </si>
  <si>
    <t>DIFERENCIA</t>
  </si>
  <si>
    <t>DNI : 41866767</t>
  </si>
  <si>
    <t>28</t>
  </si>
  <si>
    <t>29</t>
  </si>
  <si>
    <t>30</t>
  </si>
  <si>
    <t>31</t>
  </si>
  <si>
    <t>D</t>
  </si>
  <si>
    <t>HORAS EXTRAS MES DE SETIEMBRE  DEL 2018</t>
  </si>
  <si>
    <t>HORAS EXTRAS MES DE SETIEMBRE  2018</t>
  </si>
  <si>
    <t>AGOSTO</t>
  </si>
  <si>
    <t>E-mail: tpaquita_elalto@hotmail.com</t>
  </si>
  <si>
    <t>HORAS EXTRAS MES DE SETIEMBRE DEL 2018</t>
  </si>
  <si>
    <t>TRABAJADOR : GUILLERMO VALDIVIEZO CRUZ</t>
  </si>
  <si>
    <t>DNI :  47528000</t>
  </si>
  <si>
    <t xml:space="preserve"> </t>
  </si>
  <si>
    <t xml:space="preserve">          </t>
  </si>
  <si>
    <t xml:space="preserve">                                     </t>
  </si>
  <si>
    <t>VACACIONES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</si>
</sst>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7" fillId="0" borderId="0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right"/>
    </xf>
    <xf numFmtId="0" fontId="10" fillId="0" borderId="0" xfId="0" applyFont="1"/>
    <xf numFmtId="0" fontId="4" fillId="0" borderId="0" xfId="0" applyFont="1"/>
    <xf numFmtId="1" fontId="8" fillId="0" borderId="0" xfId="0" applyNumberFormat="1" applyFont="1" applyAlignment="1">
      <alignment horizontal="center"/>
    </xf>
    <xf numFmtId="2" fontId="8" fillId="0" borderId="0" xfId="0" applyNumberFormat="1" applyFont="1"/>
    <xf numFmtId="2" fontId="4" fillId="0" borderId="1" xfId="0" applyNumberFormat="1" applyFont="1" applyBorder="1"/>
    <xf numFmtId="0" fontId="8" fillId="0" borderId="2" xfId="0" applyFont="1" applyBorder="1"/>
    <xf numFmtId="2" fontId="4" fillId="0" borderId="1" xfId="0" applyNumberFormat="1" applyFont="1" applyBorder="1" applyAlignment="1">
      <alignment horizontal="center"/>
    </xf>
    <xf numFmtId="2" fontId="4" fillId="0" borderId="0" xfId="0" applyNumberFormat="1" applyFont="1"/>
    <xf numFmtId="49" fontId="8" fillId="2" borderId="0" xfId="0" applyNumberFormat="1" applyFont="1" applyFill="1" applyBorder="1" applyAlignment="1">
      <alignment horizontal="center"/>
    </xf>
    <xf numFmtId="1" fontId="8" fillId="2" borderId="0" xfId="0" applyNumberFormat="1" applyFont="1" applyFill="1" applyBorder="1" applyAlignment="1">
      <alignment horizontal="center"/>
    </xf>
    <xf numFmtId="2" fontId="8" fillId="2" borderId="0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right"/>
    </xf>
    <xf numFmtId="43" fontId="4" fillId="0" borderId="1" xfId="1" applyFont="1" applyBorder="1"/>
    <xf numFmtId="2" fontId="8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43" fontId="4" fillId="0" borderId="0" xfId="1" applyFont="1" applyAlignment="1">
      <alignment horizontal="center"/>
    </xf>
    <xf numFmtId="2" fontId="4" fillId="0" borderId="0" xfId="0" applyNumberFormat="1" applyFont="1" applyBorder="1"/>
    <xf numFmtId="9" fontId="4" fillId="0" borderId="0" xfId="0" applyNumberFormat="1" applyFont="1" applyBorder="1"/>
    <xf numFmtId="2" fontId="4" fillId="0" borderId="0" xfId="0" applyNumberFormat="1" applyFont="1" applyAlignment="1">
      <alignment horizontal="center"/>
    </xf>
    <xf numFmtId="2" fontId="4" fillId="0" borderId="3" xfId="0" applyNumberFormat="1" applyFont="1" applyBorder="1"/>
    <xf numFmtId="2" fontId="3" fillId="0" borderId="4" xfId="0" applyNumberFormat="1" applyFont="1" applyFill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43" fontId="8" fillId="0" borderId="0" xfId="1" applyFont="1"/>
    <xf numFmtId="0" fontId="4" fillId="0" borderId="0" xfId="0" applyFont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2" fontId="9" fillId="3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12" fillId="0" borderId="0" xfId="2" applyAlignment="1">
      <alignment vertical="center"/>
    </xf>
    <xf numFmtId="0" fontId="8" fillId="0" borderId="0" xfId="0" applyFont="1" applyBorder="1"/>
    <xf numFmtId="2" fontId="0" fillId="0" borderId="1" xfId="0" applyNumberFormat="1" applyFill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0" fontId="8" fillId="0" borderId="0" xfId="0" applyFont="1" applyFill="1" applyBorder="1"/>
    <xf numFmtId="2" fontId="8" fillId="0" borderId="1" xfId="0" applyNumberFormat="1" applyFont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8" fillId="4" borderId="1" xfId="0" applyNumberFormat="1" applyFont="1" applyFill="1" applyBorder="1" applyAlignment="1">
      <alignment horizontal="center"/>
    </xf>
    <xf numFmtId="1" fontId="8" fillId="4" borderId="1" xfId="0" applyNumberFormat="1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2" fontId="4" fillId="4" borderId="8" xfId="0" applyNumberFormat="1" applyFont="1" applyFill="1" applyBorder="1" applyAlignment="1">
      <alignment horizontal="center" vertical="center" wrapText="1"/>
    </xf>
    <xf numFmtId="2" fontId="8" fillId="4" borderId="9" xfId="0" applyNumberFormat="1" applyFont="1" applyFill="1" applyBorder="1" applyAlignment="1">
      <alignment horizontal="center" vertical="center" wrapText="1"/>
    </xf>
    <xf numFmtId="2" fontId="8" fillId="4" borderId="10" xfId="0" applyNumberFormat="1" applyFont="1" applyFill="1" applyBorder="1" applyAlignment="1">
      <alignment horizontal="center" vertical="center" wrapText="1"/>
    </xf>
    <xf numFmtId="2" fontId="8" fillId="4" borderId="11" xfId="0" applyNumberFormat="1" applyFont="1" applyFill="1" applyBorder="1" applyAlignment="1">
      <alignment horizontal="center" vertical="center" wrapText="1"/>
    </xf>
    <xf numFmtId="2" fontId="8" fillId="4" borderId="2" xfId="0" applyNumberFormat="1" applyFont="1" applyFill="1" applyBorder="1" applyAlignment="1">
      <alignment horizontal="center" vertical="center" wrapText="1"/>
    </xf>
    <xf numFmtId="2" fontId="8" fillId="4" borderId="12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00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76200</xdr:rowOff>
    </xdr:from>
    <xdr:to>
      <xdr:col>3</xdr:col>
      <xdr:colOff>152400</xdr:colOff>
      <xdr:row>5</xdr:row>
      <xdr:rowOff>67187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76200"/>
          <a:ext cx="2028825" cy="943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123825</xdr:rowOff>
    </xdr:from>
    <xdr:to>
      <xdr:col>3</xdr:col>
      <xdr:colOff>28575</xdr:colOff>
      <xdr:row>5</xdr:row>
      <xdr:rowOff>114812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23825"/>
          <a:ext cx="2028825" cy="9434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142875</xdr:rowOff>
    </xdr:from>
    <xdr:to>
      <xdr:col>3</xdr:col>
      <xdr:colOff>47625</xdr:colOff>
      <xdr:row>5</xdr:row>
      <xdr:rowOff>133862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42875"/>
          <a:ext cx="2028825" cy="9434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tpaquita_elalto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63"/>
  <sheetViews>
    <sheetView topLeftCell="A28" zoomScaleNormal="100" workbookViewId="0">
      <selection activeCell="N58" sqref="N58"/>
    </sheetView>
  </sheetViews>
  <sheetFormatPr baseColWidth="10" defaultRowHeight="15" x14ac:dyDescent="0.25"/>
  <cols>
    <col min="1" max="1" width="7.140625" customWidth="1"/>
    <col min="6" max="6" width="10.7109375" customWidth="1"/>
  </cols>
  <sheetData>
    <row r="7" spans="1:9" ht="18.75" x14ac:dyDescent="0.3">
      <c r="A7" s="3" t="s">
        <v>38</v>
      </c>
    </row>
    <row r="8" spans="1:9" ht="18.75" x14ac:dyDescent="0.3">
      <c r="A8" s="3" t="s">
        <v>39</v>
      </c>
    </row>
    <row r="9" spans="1:9" x14ac:dyDescent="0.25">
      <c r="A9" s="1" t="s">
        <v>12</v>
      </c>
    </row>
    <row r="10" spans="1:9" x14ac:dyDescent="0.25">
      <c r="A10" s="1" t="s">
        <v>13</v>
      </c>
    </row>
    <row r="13" spans="1:9" ht="18.75" x14ac:dyDescent="0.25">
      <c r="A13" s="77" t="s">
        <v>51</v>
      </c>
      <c r="B13" s="77"/>
      <c r="C13" s="77"/>
      <c r="D13" s="77"/>
      <c r="E13" s="77"/>
      <c r="F13" s="77"/>
      <c r="G13" s="77"/>
      <c r="H13" s="77"/>
      <c r="I13" s="77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ht="18.75" x14ac:dyDescent="0.3">
      <c r="A15" s="78" t="s">
        <v>40</v>
      </c>
      <c r="B15" s="78"/>
      <c r="C15" s="78"/>
      <c r="D15" s="78"/>
      <c r="E15" s="78"/>
      <c r="F15" s="78"/>
      <c r="G15" s="78"/>
      <c r="H15" s="78"/>
      <c r="I15" s="78"/>
    </row>
    <row r="16" spans="1:9" ht="15.75" x14ac:dyDescent="0.25">
      <c r="A16" s="79" t="s">
        <v>45</v>
      </c>
      <c r="B16" s="79"/>
      <c r="C16" s="79"/>
      <c r="D16" s="79"/>
      <c r="E16" s="79"/>
      <c r="F16" s="79"/>
      <c r="G16" s="79"/>
      <c r="H16" s="79"/>
      <c r="I16" s="79"/>
    </row>
    <row r="18" spans="1:12" s="6" customFormat="1" ht="47.25" x14ac:dyDescent="0.25">
      <c r="A18" s="4" t="s">
        <v>4</v>
      </c>
      <c r="B18" s="5" t="s">
        <v>5</v>
      </c>
      <c r="C18" s="5" t="s">
        <v>6</v>
      </c>
      <c r="D18" s="5" t="s">
        <v>7</v>
      </c>
      <c r="E18" s="5" t="s">
        <v>8</v>
      </c>
      <c r="F18" s="5" t="s">
        <v>37</v>
      </c>
      <c r="G18" s="5" t="s">
        <v>9</v>
      </c>
      <c r="H18" s="5" t="s">
        <v>10</v>
      </c>
      <c r="I18" s="5" t="s">
        <v>11</v>
      </c>
    </row>
    <row r="19" spans="1:12" s="6" customFormat="1" ht="16.5" customHeight="1" x14ac:dyDescent="0.25">
      <c r="A19" s="8" t="s">
        <v>0</v>
      </c>
      <c r="B19" s="53"/>
      <c r="C19" s="53"/>
      <c r="D19" s="9">
        <v>8</v>
      </c>
      <c r="E19" s="9">
        <v>1</v>
      </c>
      <c r="F19" s="44">
        <f t="shared" ref="F19" si="0">IF(B19&gt;12,(24-B19)+C19,+C19-B19)</f>
        <v>0</v>
      </c>
      <c r="G19" s="10">
        <f t="shared" ref="G19" si="1">+F19-D19-E19</f>
        <v>-9</v>
      </c>
      <c r="H19" s="10">
        <f t="shared" ref="H19" si="2">IF(G19&lt;=2,G19,2)</f>
        <v>-9</v>
      </c>
      <c r="I19" s="10">
        <f t="shared" ref="I19" si="3">G19-H19</f>
        <v>0</v>
      </c>
      <c r="J19" s="54"/>
      <c r="K19" s="11">
        <f t="shared" ref="K19:K48" si="4">+J19-C19</f>
        <v>0</v>
      </c>
    </row>
    <row r="20" spans="1:12" s="6" customFormat="1" ht="16.5" customHeight="1" x14ac:dyDescent="0.25">
      <c r="A20" s="8" t="s">
        <v>1</v>
      </c>
      <c r="B20" s="53"/>
      <c r="C20" s="53"/>
      <c r="D20" s="9">
        <v>8</v>
      </c>
      <c r="E20" s="9">
        <v>1</v>
      </c>
      <c r="F20" s="44">
        <f t="shared" ref="F20:F49" si="5">IF(B20&gt;12,(24-B20)+C20,+C20-B20)</f>
        <v>0</v>
      </c>
      <c r="G20" s="10">
        <f t="shared" ref="G20:G25" si="6">+F20-D20-E20</f>
        <v>-9</v>
      </c>
      <c r="H20" s="10">
        <f t="shared" ref="H20:H49" si="7">IF(G20&lt;=2,G20,2)</f>
        <v>-9</v>
      </c>
      <c r="I20" s="10">
        <f t="shared" ref="I20:I30" si="8">G20-H20</f>
        <v>0</v>
      </c>
      <c r="J20" s="54"/>
      <c r="K20" s="11">
        <f t="shared" si="4"/>
        <v>0</v>
      </c>
    </row>
    <row r="21" spans="1:12" s="6" customFormat="1" ht="16.5" customHeight="1" x14ac:dyDescent="0.25">
      <c r="A21" s="8" t="s">
        <v>2</v>
      </c>
      <c r="B21" s="53"/>
      <c r="C21" s="53"/>
      <c r="D21" s="9">
        <v>8</v>
      </c>
      <c r="E21" s="9">
        <v>1</v>
      </c>
      <c r="F21" s="44">
        <f t="shared" si="5"/>
        <v>0</v>
      </c>
      <c r="G21" s="10">
        <f t="shared" si="6"/>
        <v>-9</v>
      </c>
      <c r="H21" s="10">
        <f t="shared" si="7"/>
        <v>-9</v>
      </c>
      <c r="I21" s="10">
        <f t="shared" si="8"/>
        <v>0</v>
      </c>
      <c r="J21" s="54"/>
      <c r="K21" s="11">
        <f t="shared" si="4"/>
        <v>0</v>
      </c>
    </row>
    <row r="22" spans="1:12" s="6" customFormat="1" ht="16.5" customHeight="1" x14ac:dyDescent="0.25">
      <c r="A22" s="8" t="s">
        <v>3</v>
      </c>
      <c r="B22" s="53"/>
      <c r="C22" s="53"/>
      <c r="D22" s="9">
        <v>8</v>
      </c>
      <c r="E22" s="9">
        <v>1</v>
      </c>
      <c r="F22" s="44">
        <f t="shared" si="5"/>
        <v>0</v>
      </c>
      <c r="G22" s="10">
        <f t="shared" si="6"/>
        <v>-9</v>
      </c>
      <c r="H22" s="10">
        <f t="shared" si="7"/>
        <v>-9</v>
      </c>
      <c r="I22" s="10">
        <f t="shared" si="8"/>
        <v>0</v>
      </c>
      <c r="J22" s="54"/>
      <c r="K22" s="11">
        <f t="shared" si="4"/>
        <v>0</v>
      </c>
    </row>
    <row r="23" spans="1:12" s="6" customFormat="1" ht="16.5" customHeight="1" x14ac:dyDescent="0.25">
      <c r="A23" s="8" t="s">
        <v>14</v>
      </c>
      <c r="B23" s="53"/>
      <c r="C23" s="53"/>
      <c r="D23" s="9">
        <v>8</v>
      </c>
      <c r="E23" s="9">
        <v>1</v>
      </c>
      <c r="F23" s="44">
        <f t="shared" si="5"/>
        <v>0</v>
      </c>
      <c r="G23" s="10">
        <f t="shared" si="6"/>
        <v>-9</v>
      </c>
      <c r="H23" s="10">
        <f t="shared" si="7"/>
        <v>-9</v>
      </c>
      <c r="I23" s="10">
        <f t="shared" si="8"/>
        <v>0</v>
      </c>
      <c r="J23" s="54"/>
      <c r="K23" s="11">
        <f t="shared" si="4"/>
        <v>0</v>
      </c>
    </row>
    <row r="24" spans="1:12" s="6" customFormat="1" ht="16.5" customHeight="1" x14ac:dyDescent="0.25">
      <c r="A24" s="8" t="s">
        <v>15</v>
      </c>
      <c r="B24" s="53"/>
      <c r="C24" s="53"/>
      <c r="D24" s="9">
        <v>8</v>
      </c>
      <c r="E24" s="9">
        <v>1</v>
      </c>
      <c r="F24" s="44">
        <f t="shared" si="5"/>
        <v>0</v>
      </c>
      <c r="G24" s="10">
        <f t="shared" si="6"/>
        <v>-9</v>
      </c>
      <c r="H24" s="10">
        <f t="shared" si="7"/>
        <v>-9</v>
      </c>
      <c r="I24" s="10">
        <f t="shared" si="8"/>
        <v>0</v>
      </c>
      <c r="J24" s="54"/>
      <c r="K24" s="11">
        <f t="shared" si="4"/>
        <v>0</v>
      </c>
    </row>
    <row r="25" spans="1:12" s="6" customFormat="1" ht="16.5" customHeight="1" x14ac:dyDescent="0.25">
      <c r="A25" s="8" t="s">
        <v>16</v>
      </c>
      <c r="B25" s="53"/>
      <c r="C25" s="53"/>
      <c r="D25" s="9">
        <v>8</v>
      </c>
      <c r="E25" s="9">
        <v>1</v>
      </c>
      <c r="F25" s="44">
        <f t="shared" si="5"/>
        <v>0</v>
      </c>
      <c r="G25" s="10">
        <f t="shared" si="6"/>
        <v>-9</v>
      </c>
      <c r="H25" s="10">
        <f t="shared" si="7"/>
        <v>-9</v>
      </c>
      <c r="I25" s="10">
        <f t="shared" si="8"/>
        <v>0</v>
      </c>
      <c r="J25" s="54"/>
      <c r="K25" s="11">
        <f t="shared" si="4"/>
        <v>0</v>
      </c>
    </row>
    <row r="26" spans="1:12" s="6" customFormat="1" ht="16.5" customHeight="1" x14ac:dyDescent="0.25">
      <c r="A26" s="8" t="s">
        <v>17</v>
      </c>
      <c r="B26" s="81" t="s">
        <v>61</v>
      </c>
      <c r="C26" s="82"/>
      <c r="D26" s="82"/>
      <c r="E26" s="82"/>
      <c r="F26" s="82"/>
      <c r="G26" s="82"/>
      <c r="H26" s="82"/>
      <c r="I26" s="83"/>
      <c r="J26" s="55"/>
      <c r="K26" s="11">
        <f t="shared" si="4"/>
        <v>0</v>
      </c>
      <c r="L26" s="39"/>
    </row>
    <row r="27" spans="1:12" s="6" customFormat="1" ht="16.5" customHeight="1" x14ac:dyDescent="0.25">
      <c r="A27" s="8" t="s">
        <v>18</v>
      </c>
      <c r="B27" s="84"/>
      <c r="C27" s="85"/>
      <c r="D27" s="85"/>
      <c r="E27" s="85"/>
      <c r="F27" s="85"/>
      <c r="G27" s="85"/>
      <c r="H27" s="85"/>
      <c r="I27" s="86"/>
      <c r="J27" s="55"/>
      <c r="K27" s="11">
        <f t="shared" si="4"/>
        <v>0</v>
      </c>
    </row>
    <row r="28" spans="1:12" s="6" customFormat="1" ht="16.5" customHeight="1" x14ac:dyDescent="0.25">
      <c r="A28" s="8" t="s">
        <v>19</v>
      </c>
      <c r="B28" s="53"/>
      <c r="C28" s="53"/>
      <c r="D28" s="9">
        <v>8</v>
      </c>
      <c r="E28" s="9">
        <v>1</v>
      </c>
      <c r="F28" s="44">
        <f t="shared" si="5"/>
        <v>0</v>
      </c>
      <c r="G28" s="10">
        <f t="shared" ref="G28" si="9">+F28-D28-E28</f>
        <v>-9</v>
      </c>
      <c r="H28" s="10">
        <f t="shared" si="7"/>
        <v>-9</v>
      </c>
      <c r="I28" s="10">
        <f t="shared" si="8"/>
        <v>0</v>
      </c>
      <c r="J28" s="54"/>
      <c r="K28" s="11">
        <f t="shared" si="4"/>
        <v>0</v>
      </c>
    </row>
    <row r="29" spans="1:12" s="6" customFormat="1" ht="16.5" customHeight="1" x14ac:dyDescent="0.25">
      <c r="A29" s="8" t="s">
        <v>20</v>
      </c>
      <c r="B29" s="53"/>
      <c r="C29" s="53"/>
      <c r="D29" s="9">
        <v>8</v>
      </c>
      <c r="E29" s="9">
        <v>1</v>
      </c>
      <c r="F29" s="44">
        <f t="shared" si="5"/>
        <v>0</v>
      </c>
      <c r="G29" s="10">
        <f t="shared" ref="G29:G30" si="10">+F29-D29-E29</f>
        <v>-9</v>
      </c>
      <c r="H29" s="10">
        <f t="shared" si="7"/>
        <v>-9</v>
      </c>
      <c r="I29" s="10">
        <f t="shared" si="8"/>
        <v>0</v>
      </c>
      <c r="J29" s="54"/>
      <c r="K29" s="11">
        <f t="shared" si="4"/>
        <v>0</v>
      </c>
    </row>
    <row r="30" spans="1:12" s="6" customFormat="1" ht="16.5" customHeight="1" x14ac:dyDescent="0.25">
      <c r="A30" s="8" t="s">
        <v>21</v>
      </c>
      <c r="B30" s="53"/>
      <c r="C30" s="53"/>
      <c r="D30" s="9">
        <v>8</v>
      </c>
      <c r="E30" s="9">
        <v>1</v>
      </c>
      <c r="F30" s="44">
        <f t="shared" si="5"/>
        <v>0</v>
      </c>
      <c r="G30" s="10">
        <f t="shared" si="10"/>
        <v>-9</v>
      </c>
      <c r="H30" s="10">
        <f t="shared" si="7"/>
        <v>-9</v>
      </c>
      <c r="I30" s="10">
        <f t="shared" si="8"/>
        <v>0</v>
      </c>
      <c r="J30" s="54"/>
      <c r="K30" s="11">
        <f t="shared" si="4"/>
        <v>0</v>
      </c>
    </row>
    <row r="31" spans="1:12" s="6" customFormat="1" ht="16.5" customHeight="1" x14ac:dyDescent="0.25">
      <c r="A31" s="8" t="s">
        <v>22</v>
      </c>
      <c r="B31" s="53"/>
      <c r="C31" s="53"/>
      <c r="D31" s="9">
        <v>8</v>
      </c>
      <c r="E31" s="9">
        <v>1</v>
      </c>
      <c r="F31" s="44">
        <f t="shared" si="5"/>
        <v>0</v>
      </c>
      <c r="G31" s="10">
        <f t="shared" ref="G31" si="11">+F31-D31-E31</f>
        <v>-9</v>
      </c>
      <c r="H31" s="10">
        <f t="shared" si="7"/>
        <v>-9</v>
      </c>
      <c r="I31" s="10">
        <f t="shared" ref="I31" si="12">G31-H31</f>
        <v>0</v>
      </c>
      <c r="J31" s="54"/>
      <c r="K31" s="11">
        <f t="shared" si="4"/>
        <v>0</v>
      </c>
    </row>
    <row r="32" spans="1:12" s="6" customFormat="1" ht="16.5" customHeight="1" x14ac:dyDescent="0.25">
      <c r="A32" s="8" t="s">
        <v>23</v>
      </c>
      <c r="B32" s="53"/>
      <c r="C32" s="53"/>
      <c r="D32" s="9">
        <v>8</v>
      </c>
      <c r="E32" s="9">
        <v>1</v>
      </c>
      <c r="F32" s="44">
        <f t="shared" si="5"/>
        <v>0</v>
      </c>
      <c r="G32" s="10">
        <f t="shared" ref="G32" si="13">+F32-D32-E32</f>
        <v>-9</v>
      </c>
      <c r="H32" s="10">
        <f t="shared" si="7"/>
        <v>-9</v>
      </c>
      <c r="I32" s="10">
        <f t="shared" ref="I32:I48" si="14">G32-H32</f>
        <v>0</v>
      </c>
      <c r="J32" s="54"/>
      <c r="K32" s="11">
        <f t="shared" si="4"/>
        <v>0</v>
      </c>
    </row>
    <row r="33" spans="1:11" s="6" customFormat="1" ht="16.5" customHeight="1" x14ac:dyDescent="0.25">
      <c r="A33" s="8" t="s">
        <v>24</v>
      </c>
      <c r="B33" s="53"/>
      <c r="C33" s="53"/>
      <c r="D33" s="9">
        <v>8</v>
      </c>
      <c r="E33" s="9">
        <v>1</v>
      </c>
      <c r="F33" s="44">
        <f t="shared" ref="F33" si="15">IF(B33&gt;12,(24-B33)+C33,+C33-B33)</f>
        <v>0</v>
      </c>
      <c r="G33" s="10">
        <f t="shared" ref="G33" si="16">+F33-D33-E33</f>
        <v>-9</v>
      </c>
      <c r="H33" s="10">
        <f t="shared" ref="H33" si="17">IF(G33&lt;=2,G33,2)</f>
        <v>-9</v>
      </c>
      <c r="I33" s="10">
        <f t="shared" ref="I33" si="18">G33-H33</f>
        <v>0</v>
      </c>
      <c r="J33" s="54"/>
      <c r="K33" s="11">
        <f t="shared" si="4"/>
        <v>0</v>
      </c>
    </row>
    <row r="34" spans="1:11" s="6" customFormat="1" ht="16.5" customHeight="1" x14ac:dyDescent="0.25">
      <c r="A34" s="8" t="s">
        <v>25</v>
      </c>
      <c r="B34" s="53"/>
      <c r="C34" s="53"/>
      <c r="D34" s="9">
        <v>8</v>
      </c>
      <c r="E34" s="9">
        <v>1</v>
      </c>
      <c r="F34" s="44">
        <f t="shared" si="5"/>
        <v>0</v>
      </c>
      <c r="G34" s="10">
        <f t="shared" ref="G34:G37" si="19">+F34-D34-E34</f>
        <v>-9</v>
      </c>
      <c r="H34" s="10">
        <f t="shared" si="7"/>
        <v>-9</v>
      </c>
      <c r="I34" s="10">
        <f t="shared" si="14"/>
        <v>0</v>
      </c>
      <c r="J34" s="54"/>
      <c r="K34" s="11">
        <f t="shared" si="4"/>
        <v>0</v>
      </c>
    </row>
    <row r="35" spans="1:11" s="6" customFormat="1" ht="16.5" customHeight="1" x14ac:dyDescent="0.25">
      <c r="A35" s="8" t="s">
        <v>26</v>
      </c>
      <c r="B35" s="53"/>
      <c r="C35" s="53"/>
      <c r="D35" s="9">
        <v>8</v>
      </c>
      <c r="E35" s="9">
        <v>1</v>
      </c>
      <c r="F35" s="44">
        <f t="shared" si="5"/>
        <v>0</v>
      </c>
      <c r="G35" s="10">
        <f t="shared" si="19"/>
        <v>-9</v>
      </c>
      <c r="H35" s="10">
        <f t="shared" si="7"/>
        <v>-9</v>
      </c>
      <c r="I35" s="10">
        <f t="shared" si="14"/>
        <v>0</v>
      </c>
      <c r="J35" s="54"/>
      <c r="K35" s="11">
        <f t="shared" si="4"/>
        <v>0</v>
      </c>
    </row>
    <row r="36" spans="1:11" s="6" customFormat="1" ht="16.5" customHeight="1" x14ac:dyDescent="0.25">
      <c r="A36" s="8" t="s">
        <v>27</v>
      </c>
      <c r="B36" s="53"/>
      <c r="C36" s="53"/>
      <c r="D36" s="9">
        <v>8</v>
      </c>
      <c r="E36" s="9">
        <v>1</v>
      </c>
      <c r="F36" s="44">
        <f t="shared" si="5"/>
        <v>0</v>
      </c>
      <c r="G36" s="10">
        <f t="shared" si="19"/>
        <v>-9</v>
      </c>
      <c r="H36" s="10">
        <f t="shared" si="7"/>
        <v>-9</v>
      </c>
      <c r="I36" s="10">
        <f t="shared" si="14"/>
        <v>0</v>
      </c>
      <c r="J36" s="54"/>
      <c r="K36" s="11">
        <f t="shared" si="4"/>
        <v>0</v>
      </c>
    </row>
    <row r="37" spans="1:11" s="6" customFormat="1" ht="16.5" customHeight="1" x14ac:dyDescent="0.25">
      <c r="A37" s="8" t="s">
        <v>28</v>
      </c>
      <c r="B37" s="53"/>
      <c r="C37" s="53"/>
      <c r="D37" s="9">
        <v>8</v>
      </c>
      <c r="E37" s="9">
        <v>1</v>
      </c>
      <c r="F37" s="44">
        <f t="shared" si="5"/>
        <v>0</v>
      </c>
      <c r="G37" s="10">
        <f t="shared" si="19"/>
        <v>-9</v>
      </c>
      <c r="H37" s="10">
        <f t="shared" si="7"/>
        <v>-9</v>
      </c>
      <c r="I37" s="10">
        <f t="shared" si="14"/>
        <v>0</v>
      </c>
      <c r="J37" s="54"/>
      <c r="K37" s="11">
        <f t="shared" si="4"/>
        <v>0</v>
      </c>
    </row>
    <row r="38" spans="1:11" s="6" customFormat="1" ht="16.5" customHeight="1" x14ac:dyDescent="0.25">
      <c r="A38" s="8" t="s">
        <v>29</v>
      </c>
      <c r="B38" s="53"/>
      <c r="C38" s="53"/>
      <c r="D38" s="9">
        <v>8</v>
      </c>
      <c r="E38" s="9">
        <v>1</v>
      </c>
      <c r="F38" s="44">
        <f t="shared" si="5"/>
        <v>0</v>
      </c>
      <c r="G38" s="10">
        <f t="shared" ref="G38" si="20">+F38-D38-E38</f>
        <v>-9</v>
      </c>
      <c r="H38" s="10">
        <f t="shared" si="7"/>
        <v>-9</v>
      </c>
      <c r="I38" s="10">
        <f t="shared" si="14"/>
        <v>0</v>
      </c>
      <c r="J38" s="54"/>
      <c r="K38" s="11">
        <f t="shared" si="4"/>
        <v>0</v>
      </c>
    </row>
    <row r="39" spans="1:11" s="6" customFormat="1" ht="16.5" customHeight="1" x14ac:dyDescent="0.25">
      <c r="A39" s="8" t="s">
        <v>30</v>
      </c>
      <c r="B39" s="53"/>
      <c r="C39" s="53"/>
      <c r="D39" s="9">
        <v>8</v>
      </c>
      <c r="E39" s="9">
        <v>1</v>
      </c>
      <c r="F39" s="44">
        <f t="shared" si="5"/>
        <v>0</v>
      </c>
      <c r="G39" s="10">
        <f t="shared" ref="G39" si="21">+F39-D39-E39</f>
        <v>-9</v>
      </c>
      <c r="H39" s="10">
        <f t="shared" si="7"/>
        <v>-9</v>
      </c>
      <c r="I39" s="10">
        <f t="shared" si="14"/>
        <v>0</v>
      </c>
      <c r="J39" s="54"/>
      <c r="K39" s="11">
        <f t="shared" si="4"/>
        <v>0</v>
      </c>
    </row>
    <row r="40" spans="1:11" s="6" customFormat="1" ht="16.5" customHeight="1" x14ac:dyDescent="0.25">
      <c r="A40" s="8" t="s">
        <v>31</v>
      </c>
      <c r="B40" s="53"/>
      <c r="C40" s="53"/>
      <c r="D40" s="9">
        <v>8</v>
      </c>
      <c r="E40" s="9">
        <v>1</v>
      </c>
      <c r="F40" s="44">
        <f t="shared" ref="F40" si="22">IF(B40&gt;12,(24-B40)+C40,+C40-B40)</f>
        <v>0</v>
      </c>
      <c r="G40" s="10">
        <f t="shared" ref="G40" si="23">+F40-D40-E40</f>
        <v>-9</v>
      </c>
      <c r="H40" s="10">
        <f t="shared" ref="H40" si="24">IF(G40&lt;=2,G40,2)</f>
        <v>-9</v>
      </c>
      <c r="I40" s="10">
        <f t="shared" ref="I40" si="25">G40-H40</f>
        <v>0</v>
      </c>
      <c r="J40" s="54"/>
      <c r="K40" s="11">
        <f t="shared" si="4"/>
        <v>0</v>
      </c>
    </row>
    <row r="41" spans="1:11" s="6" customFormat="1" ht="16.5" customHeight="1" x14ac:dyDescent="0.25">
      <c r="A41" s="8" t="s">
        <v>32</v>
      </c>
      <c r="B41" s="45" t="s">
        <v>50</v>
      </c>
      <c r="C41" s="45"/>
      <c r="D41" s="9"/>
      <c r="E41" s="9"/>
      <c r="F41" s="44"/>
      <c r="G41" s="10"/>
      <c r="H41" s="10"/>
      <c r="I41" s="10"/>
      <c r="J41" s="46"/>
      <c r="K41" s="11">
        <f t="shared" si="4"/>
        <v>0</v>
      </c>
    </row>
    <row r="42" spans="1:11" s="6" customFormat="1" ht="16.5" customHeight="1" x14ac:dyDescent="0.25">
      <c r="A42" s="8" t="s">
        <v>33</v>
      </c>
      <c r="B42" s="45" t="s">
        <v>50</v>
      </c>
      <c r="C42" s="45"/>
      <c r="D42" s="9"/>
      <c r="E42" s="9"/>
      <c r="F42" s="44"/>
      <c r="G42" s="10"/>
      <c r="H42" s="10"/>
      <c r="I42" s="10"/>
      <c r="J42" s="46"/>
      <c r="K42" s="11">
        <f t="shared" si="4"/>
        <v>0</v>
      </c>
    </row>
    <row r="43" spans="1:11" s="6" customFormat="1" ht="16.5" customHeight="1" x14ac:dyDescent="0.25">
      <c r="A43" s="8" t="s">
        <v>34</v>
      </c>
      <c r="B43" s="53"/>
      <c r="C43" s="53"/>
      <c r="D43" s="9">
        <v>8</v>
      </c>
      <c r="E43" s="9">
        <v>1</v>
      </c>
      <c r="F43" s="44">
        <f t="shared" si="5"/>
        <v>0</v>
      </c>
      <c r="G43" s="10">
        <f t="shared" ref="G43:G48" si="26">+F43-D43-E43</f>
        <v>-9</v>
      </c>
      <c r="H43" s="10">
        <f t="shared" si="7"/>
        <v>-9</v>
      </c>
      <c r="I43" s="10">
        <f t="shared" si="14"/>
        <v>0</v>
      </c>
      <c r="J43" s="54"/>
      <c r="K43" s="11">
        <f t="shared" si="4"/>
        <v>0</v>
      </c>
    </row>
    <row r="44" spans="1:11" s="6" customFormat="1" ht="16.5" customHeight="1" x14ac:dyDescent="0.25">
      <c r="A44" s="8" t="s">
        <v>35</v>
      </c>
      <c r="B44" s="53"/>
      <c r="C44" s="53"/>
      <c r="D44" s="9">
        <v>8</v>
      </c>
      <c r="E44" s="9">
        <v>1</v>
      </c>
      <c r="F44" s="44">
        <f t="shared" si="5"/>
        <v>0</v>
      </c>
      <c r="G44" s="10">
        <f t="shared" ref="G44:G45" si="27">+F44-D44-E44</f>
        <v>-9</v>
      </c>
      <c r="H44" s="10">
        <f t="shared" si="7"/>
        <v>-9</v>
      </c>
      <c r="I44" s="10">
        <f t="shared" ref="I44:I45" si="28">G44-H44</f>
        <v>0</v>
      </c>
      <c r="J44" s="54"/>
      <c r="K44" s="11">
        <f t="shared" si="4"/>
        <v>0</v>
      </c>
    </row>
    <row r="45" spans="1:11" s="6" customFormat="1" ht="16.5" customHeight="1" x14ac:dyDescent="0.25">
      <c r="A45" s="8" t="s">
        <v>36</v>
      </c>
      <c r="B45" s="45"/>
      <c r="C45" s="45"/>
      <c r="D45" s="9">
        <v>8</v>
      </c>
      <c r="E45" s="9">
        <v>1</v>
      </c>
      <c r="F45" s="44">
        <f t="shared" si="5"/>
        <v>0</v>
      </c>
      <c r="G45" s="10">
        <f t="shared" si="27"/>
        <v>-9</v>
      </c>
      <c r="H45" s="10">
        <f t="shared" si="7"/>
        <v>-9</v>
      </c>
      <c r="I45" s="10">
        <f t="shared" si="28"/>
        <v>0</v>
      </c>
      <c r="J45" s="46"/>
      <c r="K45" s="11">
        <f t="shared" si="4"/>
        <v>0</v>
      </c>
    </row>
    <row r="46" spans="1:11" s="6" customFormat="1" ht="16.5" customHeight="1" x14ac:dyDescent="0.25">
      <c r="A46" s="8" t="s">
        <v>46</v>
      </c>
      <c r="B46" s="45"/>
      <c r="C46" s="45"/>
      <c r="D46" s="9">
        <v>8</v>
      </c>
      <c r="E46" s="9">
        <v>1</v>
      </c>
      <c r="F46" s="44">
        <f t="shared" si="5"/>
        <v>0</v>
      </c>
      <c r="G46" s="10">
        <f t="shared" ref="G46" si="29">+F46-D46-E46</f>
        <v>-9</v>
      </c>
      <c r="H46" s="10">
        <f t="shared" si="7"/>
        <v>-9</v>
      </c>
      <c r="I46" s="10">
        <v>0</v>
      </c>
      <c r="J46" s="46"/>
      <c r="K46" s="11">
        <f t="shared" si="4"/>
        <v>0</v>
      </c>
    </row>
    <row r="47" spans="1:11" s="6" customFormat="1" ht="16.5" customHeight="1" x14ac:dyDescent="0.25">
      <c r="A47" s="8" t="s">
        <v>47</v>
      </c>
      <c r="B47" s="45"/>
      <c r="C47" s="45"/>
      <c r="D47" s="9">
        <v>8</v>
      </c>
      <c r="E47" s="9">
        <v>1</v>
      </c>
      <c r="F47" s="44">
        <f t="shared" si="5"/>
        <v>0</v>
      </c>
      <c r="G47" s="10">
        <f t="shared" ref="G47" si="30">+F47-D47-E47</f>
        <v>-9</v>
      </c>
      <c r="H47" s="10">
        <f t="shared" si="7"/>
        <v>-9</v>
      </c>
      <c r="I47" s="10">
        <v>0</v>
      </c>
      <c r="J47" s="46"/>
      <c r="K47" s="11">
        <f t="shared" si="4"/>
        <v>0</v>
      </c>
    </row>
    <row r="48" spans="1:11" s="6" customFormat="1" ht="16.5" customHeight="1" x14ac:dyDescent="0.25">
      <c r="A48" s="8" t="s">
        <v>48</v>
      </c>
      <c r="B48" s="45"/>
      <c r="C48" s="45"/>
      <c r="D48" s="9">
        <v>8</v>
      </c>
      <c r="E48" s="9">
        <v>1</v>
      </c>
      <c r="F48" s="44">
        <f t="shared" si="5"/>
        <v>0</v>
      </c>
      <c r="G48" s="10">
        <f t="shared" si="26"/>
        <v>-9</v>
      </c>
      <c r="H48" s="10">
        <f t="shared" si="7"/>
        <v>-9</v>
      </c>
      <c r="I48" s="10">
        <f t="shared" si="14"/>
        <v>0</v>
      </c>
      <c r="J48" s="46"/>
      <c r="K48" s="11">
        <f t="shared" si="4"/>
        <v>0</v>
      </c>
    </row>
    <row r="49" spans="1:13" s="6" customFormat="1" ht="16.5" customHeight="1" x14ac:dyDescent="0.25">
      <c r="A49" s="8" t="s">
        <v>49</v>
      </c>
      <c r="B49" s="45"/>
      <c r="C49" s="45"/>
      <c r="D49" s="9">
        <v>8</v>
      </c>
      <c r="E49" s="9">
        <v>1</v>
      </c>
      <c r="F49" s="44">
        <f t="shared" si="5"/>
        <v>0</v>
      </c>
      <c r="G49" s="10">
        <f t="shared" ref="G49" si="31">+F49-D49-E49</f>
        <v>-9</v>
      </c>
      <c r="H49" s="10">
        <f t="shared" si="7"/>
        <v>-9</v>
      </c>
      <c r="I49" s="10">
        <f t="shared" ref="I49" si="32">G49-H49</f>
        <v>0</v>
      </c>
      <c r="J49" s="46"/>
      <c r="K49" s="11"/>
    </row>
    <row r="50" spans="1:13" s="6" customFormat="1" ht="16.5" thickBot="1" x14ac:dyDescent="0.3">
      <c r="A50" s="13"/>
      <c r="E50" s="14">
        <f>SUM(E19:E49)</f>
        <v>27</v>
      </c>
      <c r="F50" s="13"/>
      <c r="G50" s="13"/>
      <c r="H50" s="36">
        <f>SUM(H19:H49)</f>
        <v>-243</v>
      </c>
      <c r="I50" s="36">
        <f>SUM(I19:I49)</f>
        <v>0</v>
      </c>
      <c r="J50" s="40"/>
      <c r="K50" s="15">
        <f>SUM(K19:K48)</f>
        <v>0</v>
      </c>
      <c r="L50" s="17">
        <f>SUM(L19:L48)</f>
        <v>0</v>
      </c>
      <c r="M50" s="41">
        <f>+L50*45</f>
        <v>0</v>
      </c>
    </row>
    <row r="51" spans="1:13" s="6" customFormat="1" ht="15.75" x14ac:dyDescent="0.25">
      <c r="B51" s="12"/>
      <c r="C51" s="13"/>
      <c r="D51" s="13"/>
      <c r="F51" s="19"/>
      <c r="G51" s="13"/>
      <c r="H51" s="38"/>
      <c r="I51" s="37"/>
      <c r="L51" s="26"/>
      <c r="M51" s="30"/>
    </row>
    <row r="52" spans="1:13" s="6" customFormat="1" ht="15.75" x14ac:dyDescent="0.25">
      <c r="F52" s="31"/>
      <c r="G52" s="32"/>
      <c r="H52" s="33"/>
      <c r="I52" s="33"/>
      <c r="K52" s="19">
        <f>+K50</f>
        <v>0</v>
      </c>
      <c r="L52" s="19">
        <f>+K52/8</f>
        <v>0</v>
      </c>
      <c r="M52" s="19">
        <f>+L52*45</f>
        <v>0</v>
      </c>
    </row>
    <row r="53" spans="1:13" s="6" customFormat="1" ht="16.5" thickBot="1" x14ac:dyDescent="0.3">
      <c r="K53" s="15"/>
      <c r="M53" s="34">
        <f>SUM(M50:M52)</f>
        <v>0</v>
      </c>
    </row>
    <row r="54" spans="1:13" ht="15.75" thickTop="1" x14ac:dyDescent="0.25"/>
    <row r="55" spans="1:13" ht="15.75" x14ac:dyDescent="0.25">
      <c r="A55" s="20"/>
      <c r="B55" s="80" t="s">
        <v>53</v>
      </c>
      <c r="C55" s="80"/>
      <c r="D55" s="80"/>
      <c r="E55" s="80"/>
      <c r="F55" s="80"/>
      <c r="G55" s="80"/>
      <c r="H55" s="22"/>
      <c r="I55" s="22"/>
      <c r="J55" s="20"/>
      <c r="K55" s="15"/>
    </row>
    <row r="56" spans="1:13" ht="15.75" x14ac:dyDescent="0.25">
      <c r="A56" s="8" t="s">
        <v>36</v>
      </c>
      <c r="B56" s="47"/>
      <c r="C56" s="47"/>
      <c r="D56" s="9">
        <v>8</v>
      </c>
      <c r="E56" s="9">
        <v>1</v>
      </c>
      <c r="F56" s="44">
        <f t="shared" ref="F56:F59" si="33">IF(B56&gt;12,(24-B56)+C56,+C56-B56)</f>
        <v>0</v>
      </c>
      <c r="G56" s="10">
        <f t="shared" ref="G56:G59" si="34">+F56-D56-E56</f>
        <v>-9</v>
      </c>
      <c r="H56" s="10">
        <f t="shared" ref="H56:H59" si="35">IF(G56&lt;=2,G56,2)</f>
        <v>-9</v>
      </c>
      <c r="I56" s="10">
        <f t="shared" ref="I56:I59" si="36">G56-H56</f>
        <v>0</v>
      </c>
      <c r="J56" s="43"/>
      <c r="K56" s="11">
        <f t="shared" ref="K56:K60" si="37">+J56-C56</f>
        <v>0</v>
      </c>
    </row>
    <row r="57" spans="1:13" ht="15.75" x14ac:dyDescent="0.25">
      <c r="A57" s="8" t="s">
        <v>46</v>
      </c>
      <c r="B57" s="47"/>
      <c r="C57" s="47"/>
      <c r="D57" s="9">
        <v>8</v>
      </c>
      <c r="E57" s="9">
        <v>1</v>
      </c>
      <c r="F57" s="44">
        <f t="shared" si="33"/>
        <v>0</v>
      </c>
      <c r="G57" s="10">
        <f t="shared" ref="G57" si="38">+F57-D57-E57</f>
        <v>-9</v>
      </c>
      <c r="H57" s="10">
        <f t="shared" ref="H57" si="39">IF(G57&lt;=2,G57,2)</f>
        <v>-9</v>
      </c>
      <c r="I57" s="10">
        <f t="shared" ref="I57" si="40">G57-H57</f>
        <v>0</v>
      </c>
      <c r="J57" s="43"/>
      <c r="K57" s="11">
        <f t="shared" si="37"/>
        <v>0</v>
      </c>
    </row>
    <row r="58" spans="1:13" ht="15.75" x14ac:dyDescent="0.25">
      <c r="A58" s="8" t="s">
        <v>47</v>
      </c>
      <c r="B58" s="10" t="s">
        <v>50</v>
      </c>
      <c r="C58" s="10"/>
      <c r="D58" s="9"/>
      <c r="E58" s="9"/>
      <c r="F58" s="44"/>
      <c r="G58" s="10"/>
      <c r="H58" s="10"/>
      <c r="I58" s="10"/>
      <c r="J58" s="43"/>
      <c r="K58" s="11">
        <f>+J58-C58</f>
        <v>0</v>
      </c>
    </row>
    <row r="59" spans="1:13" ht="15.75" x14ac:dyDescent="0.25">
      <c r="A59" s="8" t="s">
        <v>48</v>
      </c>
      <c r="B59" s="47"/>
      <c r="C59" s="47"/>
      <c r="D59" s="9">
        <v>8</v>
      </c>
      <c r="E59" s="9">
        <v>1</v>
      </c>
      <c r="F59" s="44">
        <f t="shared" si="33"/>
        <v>0</v>
      </c>
      <c r="G59" s="10">
        <f t="shared" si="34"/>
        <v>-9</v>
      </c>
      <c r="H59" s="10">
        <f t="shared" si="35"/>
        <v>-9</v>
      </c>
      <c r="I59" s="10">
        <f t="shared" si="36"/>
        <v>0</v>
      </c>
      <c r="J59" s="43"/>
      <c r="K59" s="11">
        <f t="shared" si="37"/>
        <v>0</v>
      </c>
    </row>
    <row r="60" spans="1:13" ht="15.75" x14ac:dyDescent="0.25">
      <c r="A60" s="8" t="s">
        <v>49</v>
      </c>
      <c r="B60" s="47"/>
      <c r="C60" s="47"/>
      <c r="D60" s="9">
        <v>8</v>
      </c>
      <c r="E60" s="9">
        <v>1</v>
      </c>
      <c r="F60" s="44">
        <f t="shared" ref="F60" si="41">IF(B60&gt;12,(24-B60)+C60,+C60-B60)</f>
        <v>0</v>
      </c>
      <c r="G60" s="10">
        <f t="shared" ref="G60" si="42">+F60-D60-E60</f>
        <v>-9</v>
      </c>
      <c r="H60" s="10">
        <f t="shared" ref="H60" si="43">IF(G60&lt;=2,G60,2)</f>
        <v>-9</v>
      </c>
      <c r="I60" s="10">
        <f t="shared" ref="I60" si="44">G60-H60</f>
        <v>0</v>
      </c>
      <c r="J60" s="43"/>
      <c r="K60" s="11">
        <f t="shared" si="37"/>
        <v>0</v>
      </c>
    </row>
    <row r="61" spans="1:13" ht="15.75" x14ac:dyDescent="0.25">
      <c r="A61" s="6"/>
      <c r="B61" s="6"/>
      <c r="C61" s="6"/>
      <c r="D61" s="6"/>
      <c r="E61" s="6"/>
      <c r="F61" s="6"/>
      <c r="G61" s="6"/>
      <c r="H61" s="25">
        <f>SUM(H56:H60)</f>
        <v>-36</v>
      </c>
      <c r="I61" s="25">
        <f>SUM(I56:I60)</f>
        <v>0</v>
      </c>
      <c r="J61" s="6"/>
      <c r="K61" s="18">
        <f>SUM(K56:K60)</f>
        <v>0</v>
      </c>
    </row>
    <row r="62" spans="1:13" ht="15.75" x14ac:dyDescent="0.25">
      <c r="A62" s="6"/>
      <c r="B62" s="6"/>
      <c r="C62" s="6"/>
      <c r="D62" s="6"/>
      <c r="E62" s="6"/>
      <c r="F62" s="6"/>
      <c r="G62" s="42" t="s">
        <v>53</v>
      </c>
      <c r="H62" s="27">
        <v>0</v>
      </c>
      <c r="I62" s="27">
        <v>0</v>
      </c>
      <c r="J62" s="6"/>
      <c r="K62" s="28"/>
    </row>
    <row r="63" spans="1:13" ht="15.75" x14ac:dyDescent="0.25">
      <c r="A63" s="6"/>
      <c r="B63" s="6"/>
      <c r="C63" s="6"/>
      <c r="D63" s="6"/>
      <c r="E63" s="6"/>
      <c r="F63" s="6"/>
      <c r="G63" s="42" t="s">
        <v>44</v>
      </c>
      <c r="H63" s="18">
        <f>+H61-H62</f>
        <v>-36</v>
      </c>
      <c r="I63" s="18">
        <f>+I61-I62</f>
        <v>0</v>
      </c>
      <c r="J63" s="6"/>
      <c r="K63" s="18">
        <f>+K61-K62</f>
        <v>0</v>
      </c>
    </row>
  </sheetData>
  <mergeCells count="5">
    <mergeCell ref="A13:I13"/>
    <mergeCell ref="A15:I15"/>
    <mergeCell ref="A16:I16"/>
    <mergeCell ref="B55:G55"/>
    <mergeCell ref="B26:I27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62"/>
  <sheetViews>
    <sheetView topLeftCell="A28" zoomScaleNormal="100" workbookViewId="0">
      <selection activeCell="C57" sqref="C57"/>
    </sheetView>
  </sheetViews>
  <sheetFormatPr baseColWidth="10" defaultRowHeight="15" x14ac:dyDescent="0.25"/>
  <cols>
    <col min="1" max="1" width="8.42578125" customWidth="1"/>
    <col min="4" max="5" width="12" customWidth="1"/>
    <col min="8" max="8" width="12.7109375" bestFit="1" customWidth="1"/>
    <col min="12" max="12" width="12.7109375" customWidth="1"/>
  </cols>
  <sheetData>
    <row r="7" spans="1:9" ht="18.75" x14ac:dyDescent="0.3">
      <c r="A7" s="3" t="s">
        <v>38</v>
      </c>
    </row>
    <row r="8" spans="1:9" ht="18.75" x14ac:dyDescent="0.3">
      <c r="A8" s="3" t="s">
        <v>39</v>
      </c>
    </row>
    <row r="9" spans="1:9" x14ac:dyDescent="0.25">
      <c r="A9" s="1" t="s">
        <v>12</v>
      </c>
    </row>
    <row r="10" spans="1:9" x14ac:dyDescent="0.25">
      <c r="A10" s="1" t="s">
        <v>13</v>
      </c>
    </row>
    <row r="11" spans="1:9" x14ac:dyDescent="0.25">
      <c r="A11" s="1"/>
    </row>
    <row r="13" spans="1:9" ht="18.75" x14ac:dyDescent="0.25">
      <c r="A13" s="77" t="s">
        <v>52</v>
      </c>
      <c r="B13" s="77"/>
      <c r="C13" s="77"/>
      <c r="D13" s="77"/>
      <c r="E13" s="77"/>
      <c r="F13" s="77"/>
      <c r="G13" s="77"/>
      <c r="H13" s="77"/>
      <c r="I13" s="77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ht="18.75" x14ac:dyDescent="0.3">
      <c r="A15" s="78" t="s">
        <v>42</v>
      </c>
      <c r="B15" s="78"/>
      <c r="C15" s="78"/>
      <c r="D15" s="78"/>
      <c r="E15" s="78"/>
      <c r="F15" s="78"/>
      <c r="G15" s="78"/>
      <c r="H15" s="78"/>
      <c r="I15" s="78"/>
    </row>
    <row r="16" spans="1:9" ht="15.75" x14ac:dyDescent="0.25">
      <c r="A16" s="79" t="s">
        <v>41</v>
      </c>
      <c r="B16" s="79"/>
      <c r="C16" s="79"/>
      <c r="D16" s="79"/>
      <c r="E16" s="79"/>
      <c r="F16" s="79"/>
      <c r="G16" s="79"/>
      <c r="H16" s="79"/>
      <c r="I16" s="79"/>
    </row>
    <row r="18" spans="1:13" s="6" customFormat="1" ht="47.25" x14ac:dyDescent="0.25">
      <c r="A18" s="4" t="s">
        <v>4</v>
      </c>
      <c r="B18" s="5" t="s">
        <v>5</v>
      </c>
      <c r="C18" s="5" t="s">
        <v>6</v>
      </c>
      <c r="D18" s="5" t="s">
        <v>7</v>
      </c>
      <c r="E18" s="5" t="s">
        <v>8</v>
      </c>
      <c r="F18" s="5" t="s">
        <v>37</v>
      </c>
      <c r="G18" s="5" t="s">
        <v>9</v>
      </c>
      <c r="H18" s="5" t="s">
        <v>10</v>
      </c>
      <c r="I18" s="5" t="s">
        <v>11</v>
      </c>
      <c r="L18" s="7" t="s">
        <v>43</v>
      </c>
    </row>
    <row r="19" spans="1:13" s="6" customFormat="1" ht="16.5" customHeight="1" x14ac:dyDescent="0.25">
      <c r="A19" s="8" t="s">
        <v>0</v>
      </c>
      <c r="B19" s="10">
        <v>8.1999999999999993</v>
      </c>
      <c r="C19" s="10">
        <v>18.59</v>
      </c>
      <c r="D19" s="9">
        <v>8</v>
      </c>
      <c r="E19" s="9">
        <v>1</v>
      </c>
      <c r="F19" s="44">
        <f t="shared" ref="F19:F23" si="0">IF(B19&gt;12,(24-B19)+C19,+C19-B19)</f>
        <v>10.39</v>
      </c>
      <c r="G19" s="10">
        <f t="shared" ref="G19" si="1">+F19-D19-E19</f>
        <v>1.3900000000000006</v>
      </c>
      <c r="H19" s="10">
        <f t="shared" ref="H19:H23" si="2">IF(G19&lt;=2,G19,2)</f>
        <v>1.3900000000000006</v>
      </c>
      <c r="I19" s="10">
        <f t="shared" ref="I19" si="3">G19-H19</f>
        <v>0</v>
      </c>
      <c r="J19" s="50">
        <v>18.59</v>
      </c>
      <c r="K19" s="11">
        <f t="shared" ref="K19:K48" si="4">+J19-C19</f>
        <v>0</v>
      </c>
    </row>
    <row r="20" spans="1:13" s="6" customFormat="1" ht="16.5" customHeight="1" x14ac:dyDescent="0.25">
      <c r="A20" s="8" t="s">
        <v>1</v>
      </c>
      <c r="B20" s="10">
        <v>7.41</v>
      </c>
      <c r="C20" s="10">
        <v>18.54</v>
      </c>
      <c r="D20" s="9">
        <v>8</v>
      </c>
      <c r="E20" s="9">
        <v>1</v>
      </c>
      <c r="F20" s="44">
        <f t="shared" si="0"/>
        <v>11.129999999999999</v>
      </c>
      <c r="G20" s="10">
        <f t="shared" ref="G20" si="5">+F20-D20-E20</f>
        <v>2.129999999999999</v>
      </c>
      <c r="H20" s="10">
        <f t="shared" si="2"/>
        <v>2</v>
      </c>
      <c r="I20" s="10">
        <f t="shared" ref="I20:I23" si="6">G20-H20</f>
        <v>0.12999999999999901</v>
      </c>
      <c r="J20" s="49">
        <v>18.54</v>
      </c>
      <c r="K20" s="11">
        <f t="shared" si="4"/>
        <v>0</v>
      </c>
    </row>
    <row r="21" spans="1:13" s="6" customFormat="1" ht="16.5" customHeight="1" x14ac:dyDescent="0.25">
      <c r="A21" s="8" t="s">
        <v>2</v>
      </c>
      <c r="B21" s="10">
        <v>8.0299999999999994</v>
      </c>
      <c r="C21" s="10">
        <v>18.57</v>
      </c>
      <c r="D21" s="9">
        <v>8</v>
      </c>
      <c r="E21" s="9">
        <v>1</v>
      </c>
      <c r="F21" s="44">
        <f t="shared" ref="F21" si="7">IF(B21&gt;12,(24-B21)+C21,+C21-B21)</f>
        <v>10.540000000000001</v>
      </c>
      <c r="G21" s="10">
        <f t="shared" ref="G21" si="8">+F21-D21-E21</f>
        <v>1.5400000000000009</v>
      </c>
      <c r="H21" s="10">
        <f t="shared" ref="H21" si="9">IF(G21&lt;=2,G21,2)</f>
        <v>1.5400000000000009</v>
      </c>
      <c r="I21" s="10">
        <f t="shared" ref="I21" si="10">G21-H21</f>
        <v>0</v>
      </c>
      <c r="J21" s="51">
        <v>18.57</v>
      </c>
      <c r="K21" s="11">
        <f t="shared" si="4"/>
        <v>0</v>
      </c>
    </row>
    <row r="22" spans="1:13" s="6" customFormat="1" ht="16.5" customHeight="1" x14ac:dyDescent="0.25">
      <c r="A22" s="8" t="s">
        <v>3</v>
      </c>
      <c r="B22" s="10">
        <v>7.53</v>
      </c>
      <c r="C22" s="10">
        <v>19.32</v>
      </c>
      <c r="D22" s="9">
        <v>8</v>
      </c>
      <c r="E22" s="9">
        <v>1</v>
      </c>
      <c r="F22" s="44">
        <f t="shared" si="0"/>
        <v>11.79</v>
      </c>
      <c r="G22" s="10">
        <f t="shared" ref="G22" si="11">+F22-D22-E22</f>
        <v>2.7899999999999991</v>
      </c>
      <c r="H22" s="10">
        <f t="shared" si="2"/>
        <v>2</v>
      </c>
      <c r="I22" s="10">
        <f t="shared" si="6"/>
        <v>0.78999999999999915</v>
      </c>
      <c r="J22" s="49">
        <v>19.32</v>
      </c>
      <c r="K22" s="11">
        <f t="shared" si="4"/>
        <v>0</v>
      </c>
    </row>
    <row r="23" spans="1:13" s="6" customFormat="1" ht="16.5" customHeight="1" x14ac:dyDescent="0.25">
      <c r="A23" s="8" t="s">
        <v>14</v>
      </c>
      <c r="B23" s="52">
        <v>8.43</v>
      </c>
      <c r="C23" s="10">
        <v>18.57</v>
      </c>
      <c r="D23" s="9">
        <v>8</v>
      </c>
      <c r="E23" s="9">
        <v>1</v>
      </c>
      <c r="F23" s="44">
        <f t="shared" si="0"/>
        <v>10.14</v>
      </c>
      <c r="G23" s="10">
        <f t="shared" ref="G23" si="12">+F23-D23-E23</f>
        <v>1.1400000000000006</v>
      </c>
      <c r="H23" s="10">
        <f t="shared" si="2"/>
        <v>1.1400000000000006</v>
      </c>
      <c r="I23" s="10">
        <f t="shared" si="6"/>
        <v>0</v>
      </c>
      <c r="J23" s="49">
        <v>18.53</v>
      </c>
      <c r="K23" s="11">
        <f t="shared" si="4"/>
        <v>-3.9999999999999147E-2</v>
      </c>
      <c r="L23" s="40"/>
      <c r="M23" s="40"/>
    </row>
    <row r="24" spans="1:13" s="6" customFormat="1" ht="16.5" customHeight="1" x14ac:dyDescent="0.25">
      <c r="A24" s="8" t="s">
        <v>15</v>
      </c>
      <c r="B24" s="10" t="s">
        <v>50</v>
      </c>
      <c r="C24" s="10"/>
      <c r="D24" s="9"/>
      <c r="E24" s="9"/>
      <c r="F24" s="44"/>
      <c r="G24" s="10"/>
      <c r="H24" s="10"/>
      <c r="I24" s="10"/>
      <c r="J24" s="49"/>
      <c r="K24" s="11">
        <f t="shared" si="4"/>
        <v>0</v>
      </c>
      <c r="L24" s="40"/>
      <c r="M24" s="40"/>
    </row>
    <row r="25" spans="1:13" s="6" customFormat="1" ht="16.5" customHeight="1" x14ac:dyDescent="0.25">
      <c r="A25" s="8" t="s">
        <v>16</v>
      </c>
      <c r="B25" s="10">
        <v>9.11</v>
      </c>
      <c r="C25" s="48">
        <v>18.59</v>
      </c>
      <c r="D25" s="9">
        <v>8</v>
      </c>
      <c r="E25" s="9">
        <v>1</v>
      </c>
      <c r="F25" s="44">
        <f t="shared" ref="F25:F49" si="13">IF(B25&gt;12,(24-B25)+C25,+C25-B25)</f>
        <v>9.48</v>
      </c>
      <c r="G25" s="10">
        <f t="shared" ref="G25:G49" si="14">+F25-D25-E25</f>
        <v>0.48000000000000043</v>
      </c>
      <c r="H25" s="10">
        <f t="shared" ref="H25:H49" si="15">IF(G25&lt;=2,G25,2)</f>
        <v>0.48000000000000043</v>
      </c>
      <c r="I25" s="10">
        <f t="shared" ref="I25:I49" si="16">G25-H25</f>
        <v>0</v>
      </c>
      <c r="J25" s="49">
        <v>18.59</v>
      </c>
      <c r="K25" s="11">
        <f t="shared" si="4"/>
        <v>0</v>
      </c>
      <c r="L25" s="39"/>
      <c r="M25" s="40"/>
    </row>
    <row r="26" spans="1:13" s="6" customFormat="1" ht="16.5" customHeight="1" x14ac:dyDescent="0.25">
      <c r="A26" s="8" t="s">
        <v>17</v>
      </c>
      <c r="B26" s="52">
        <v>8</v>
      </c>
      <c r="C26" s="10">
        <v>19</v>
      </c>
      <c r="D26" s="9">
        <v>8</v>
      </c>
      <c r="E26" s="9">
        <v>1</v>
      </c>
      <c r="F26" s="44">
        <f t="shared" si="13"/>
        <v>11</v>
      </c>
      <c r="G26" s="10">
        <f t="shared" si="14"/>
        <v>2</v>
      </c>
      <c r="H26" s="10">
        <f t="shared" si="15"/>
        <v>2</v>
      </c>
      <c r="I26" s="10">
        <f t="shared" si="16"/>
        <v>0</v>
      </c>
      <c r="J26" s="49">
        <v>19</v>
      </c>
      <c r="K26" s="11">
        <f t="shared" si="4"/>
        <v>0</v>
      </c>
      <c r="L26" s="40"/>
      <c r="M26" s="40"/>
    </row>
    <row r="27" spans="1:13" s="6" customFormat="1" ht="16.5" customHeight="1" x14ac:dyDescent="0.25">
      <c r="A27" s="8" t="s">
        <v>18</v>
      </c>
      <c r="B27" s="52">
        <v>7.46</v>
      </c>
      <c r="C27" s="10">
        <v>19.48</v>
      </c>
      <c r="D27" s="9">
        <v>8</v>
      </c>
      <c r="E27" s="9">
        <v>1</v>
      </c>
      <c r="F27" s="44">
        <f t="shared" ref="F27" si="17">IF(B27&gt;12,(24-B27)+C27,+C27-B27)</f>
        <v>12.02</v>
      </c>
      <c r="G27" s="10">
        <f t="shared" ref="G27" si="18">+F27-D27-E27</f>
        <v>3.0199999999999996</v>
      </c>
      <c r="H27" s="10">
        <f t="shared" ref="H27" si="19">IF(G27&lt;=2,G27,2)</f>
        <v>2</v>
      </c>
      <c r="I27" s="10">
        <f t="shared" ref="I27" si="20">G27-H27</f>
        <v>1.0199999999999996</v>
      </c>
      <c r="J27" s="49">
        <v>19.48</v>
      </c>
      <c r="K27" s="11">
        <f t="shared" si="4"/>
        <v>0</v>
      </c>
      <c r="L27" s="40"/>
      <c r="M27" s="40"/>
    </row>
    <row r="28" spans="1:13" s="6" customFormat="1" ht="16.5" customHeight="1" x14ac:dyDescent="0.25">
      <c r="A28" s="8" t="s">
        <v>19</v>
      </c>
      <c r="B28" s="52">
        <v>8.16</v>
      </c>
      <c r="C28" s="10">
        <v>19</v>
      </c>
      <c r="D28" s="9">
        <v>8</v>
      </c>
      <c r="E28" s="9">
        <v>1</v>
      </c>
      <c r="F28" s="44">
        <f t="shared" si="13"/>
        <v>10.84</v>
      </c>
      <c r="G28" s="10">
        <f t="shared" si="14"/>
        <v>1.8399999999999999</v>
      </c>
      <c r="H28" s="10">
        <f t="shared" si="15"/>
        <v>1.8399999999999999</v>
      </c>
      <c r="I28" s="10">
        <f t="shared" si="16"/>
        <v>0</v>
      </c>
      <c r="J28" s="49">
        <v>19</v>
      </c>
      <c r="K28" s="11">
        <f t="shared" si="4"/>
        <v>0</v>
      </c>
      <c r="L28" s="40"/>
      <c r="M28" s="40"/>
    </row>
    <row r="29" spans="1:13" s="6" customFormat="1" ht="16.5" customHeight="1" x14ac:dyDescent="0.25">
      <c r="A29" s="8" t="s">
        <v>20</v>
      </c>
      <c r="B29" s="52">
        <v>7.21</v>
      </c>
      <c r="C29" s="10">
        <v>19</v>
      </c>
      <c r="D29" s="9">
        <v>8</v>
      </c>
      <c r="E29" s="9">
        <v>1</v>
      </c>
      <c r="F29" s="44">
        <f t="shared" si="13"/>
        <v>11.79</v>
      </c>
      <c r="G29" s="10">
        <f t="shared" si="14"/>
        <v>2.7899999999999991</v>
      </c>
      <c r="H29" s="10">
        <f t="shared" si="15"/>
        <v>2</v>
      </c>
      <c r="I29" s="10">
        <f t="shared" si="16"/>
        <v>0.78999999999999915</v>
      </c>
      <c r="J29" s="49">
        <v>19</v>
      </c>
      <c r="K29" s="11">
        <f t="shared" si="4"/>
        <v>0</v>
      </c>
      <c r="L29" s="39"/>
      <c r="M29" s="40"/>
    </row>
    <row r="30" spans="1:13" s="6" customFormat="1" ht="16.5" customHeight="1" x14ac:dyDescent="0.25">
      <c r="A30" s="8" t="s">
        <v>21</v>
      </c>
      <c r="B30" s="52">
        <v>8.27</v>
      </c>
      <c r="C30" s="10">
        <v>19.190000000000001</v>
      </c>
      <c r="D30" s="9">
        <v>8</v>
      </c>
      <c r="E30" s="9">
        <v>1</v>
      </c>
      <c r="F30" s="44">
        <f t="shared" si="13"/>
        <v>10.920000000000002</v>
      </c>
      <c r="G30" s="10">
        <f t="shared" si="14"/>
        <v>1.9200000000000017</v>
      </c>
      <c r="H30" s="10">
        <f t="shared" si="15"/>
        <v>1.9200000000000017</v>
      </c>
      <c r="I30" s="10">
        <f t="shared" si="16"/>
        <v>0</v>
      </c>
      <c r="J30" s="49">
        <v>19.190000000000001</v>
      </c>
      <c r="K30" s="11">
        <f t="shared" si="4"/>
        <v>0</v>
      </c>
      <c r="L30" s="40"/>
      <c r="M30" s="40"/>
    </row>
    <row r="31" spans="1:13" s="6" customFormat="1" ht="16.5" customHeight="1" x14ac:dyDescent="0.25">
      <c r="A31" s="8" t="s">
        <v>22</v>
      </c>
      <c r="B31" s="10" t="s">
        <v>50</v>
      </c>
      <c r="C31" s="10"/>
      <c r="D31" s="9"/>
      <c r="E31" s="9"/>
      <c r="F31" s="44"/>
      <c r="G31" s="10"/>
      <c r="H31" s="10"/>
      <c r="I31" s="10"/>
      <c r="J31" s="49"/>
      <c r="K31" s="11">
        <f t="shared" si="4"/>
        <v>0</v>
      </c>
      <c r="L31" s="40"/>
      <c r="M31" s="40"/>
    </row>
    <row r="32" spans="1:13" s="6" customFormat="1" ht="16.5" customHeight="1" x14ac:dyDescent="0.25">
      <c r="A32" s="8" t="s">
        <v>23</v>
      </c>
      <c r="B32" s="10">
        <v>8.33</v>
      </c>
      <c r="C32" s="10">
        <v>18.39</v>
      </c>
      <c r="D32" s="9">
        <v>8</v>
      </c>
      <c r="E32" s="9">
        <v>1</v>
      </c>
      <c r="F32" s="44">
        <f t="shared" si="13"/>
        <v>10.06</v>
      </c>
      <c r="G32" s="10">
        <f t="shared" si="14"/>
        <v>1.0600000000000005</v>
      </c>
      <c r="H32" s="10">
        <f t="shared" si="15"/>
        <v>1.0600000000000005</v>
      </c>
      <c r="I32" s="10">
        <f t="shared" si="16"/>
        <v>0</v>
      </c>
      <c r="J32" s="49">
        <v>18.39</v>
      </c>
      <c r="K32" s="11">
        <f t="shared" si="4"/>
        <v>0</v>
      </c>
      <c r="L32" s="40"/>
      <c r="M32" s="40"/>
    </row>
    <row r="33" spans="1:13" s="6" customFormat="1" ht="16.5" customHeight="1" x14ac:dyDescent="0.25">
      <c r="A33" s="8" t="s">
        <v>24</v>
      </c>
      <c r="B33" s="10">
        <v>9.02</v>
      </c>
      <c r="C33" s="10">
        <v>18.59</v>
      </c>
      <c r="D33" s="9">
        <v>8</v>
      </c>
      <c r="E33" s="9">
        <v>1</v>
      </c>
      <c r="F33" s="44">
        <f t="shared" si="13"/>
        <v>9.57</v>
      </c>
      <c r="G33" s="10">
        <f t="shared" si="14"/>
        <v>0.57000000000000028</v>
      </c>
      <c r="H33" s="10">
        <f t="shared" si="15"/>
        <v>0.57000000000000028</v>
      </c>
      <c r="I33" s="10">
        <f t="shared" si="16"/>
        <v>0</v>
      </c>
      <c r="J33" s="49">
        <v>18.59</v>
      </c>
      <c r="K33" s="11">
        <f t="shared" si="4"/>
        <v>0</v>
      </c>
      <c r="L33" s="40"/>
      <c r="M33" s="40"/>
    </row>
    <row r="34" spans="1:13" s="6" customFormat="1" ht="16.5" customHeight="1" x14ac:dyDescent="0.25">
      <c r="A34" s="8" t="s">
        <v>25</v>
      </c>
      <c r="B34" s="10">
        <v>8.0500000000000007</v>
      </c>
      <c r="C34" s="10">
        <v>19.23</v>
      </c>
      <c r="D34" s="9">
        <v>8</v>
      </c>
      <c r="E34" s="9">
        <v>1</v>
      </c>
      <c r="F34" s="44">
        <f t="shared" si="13"/>
        <v>11.18</v>
      </c>
      <c r="G34" s="10">
        <f t="shared" si="14"/>
        <v>2.1799999999999997</v>
      </c>
      <c r="H34" s="10">
        <f t="shared" si="15"/>
        <v>2</v>
      </c>
      <c r="I34" s="10">
        <f t="shared" si="16"/>
        <v>0.17999999999999972</v>
      </c>
      <c r="J34" s="49">
        <v>19.23</v>
      </c>
      <c r="K34" s="11">
        <f t="shared" si="4"/>
        <v>0</v>
      </c>
      <c r="L34" s="40"/>
      <c r="M34" s="40"/>
    </row>
    <row r="35" spans="1:13" s="6" customFormat="1" ht="16.5" customHeight="1" x14ac:dyDescent="0.25">
      <c r="A35" s="8" t="s">
        <v>26</v>
      </c>
      <c r="B35" s="10">
        <v>8.24</v>
      </c>
      <c r="C35" s="10">
        <v>20.02</v>
      </c>
      <c r="D35" s="9">
        <v>8</v>
      </c>
      <c r="E35" s="9">
        <v>1</v>
      </c>
      <c r="F35" s="44">
        <f t="shared" ref="F35" si="21">IF(B35&gt;12,(24-B35)+C35,+C35-B35)</f>
        <v>11.78</v>
      </c>
      <c r="G35" s="10">
        <f t="shared" ref="G35" si="22">+F35-D35-E35</f>
        <v>2.7799999999999994</v>
      </c>
      <c r="H35" s="10">
        <f t="shared" ref="H35" si="23">IF(G35&lt;=2,G35,2)</f>
        <v>2</v>
      </c>
      <c r="I35" s="10">
        <f t="shared" ref="I35" si="24">G35-H35</f>
        <v>0.77999999999999936</v>
      </c>
      <c r="J35" s="49">
        <v>20.02</v>
      </c>
      <c r="K35" s="11">
        <f t="shared" si="4"/>
        <v>0</v>
      </c>
      <c r="L35" s="39"/>
      <c r="M35" s="40"/>
    </row>
    <row r="36" spans="1:13" s="6" customFormat="1" ht="16.5" customHeight="1" x14ac:dyDescent="0.25">
      <c r="A36" s="8" t="s">
        <v>27</v>
      </c>
      <c r="B36" s="10">
        <v>8.36</v>
      </c>
      <c r="C36" s="10">
        <v>19.28</v>
      </c>
      <c r="D36" s="9">
        <v>8</v>
      </c>
      <c r="E36" s="9">
        <v>1</v>
      </c>
      <c r="F36" s="44">
        <f t="shared" si="13"/>
        <v>10.920000000000002</v>
      </c>
      <c r="G36" s="10">
        <f t="shared" si="14"/>
        <v>1.9200000000000017</v>
      </c>
      <c r="H36" s="10">
        <f t="shared" si="15"/>
        <v>1.9200000000000017</v>
      </c>
      <c r="I36" s="10">
        <f t="shared" si="16"/>
        <v>0</v>
      </c>
      <c r="J36" s="49">
        <v>19.28</v>
      </c>
      <c r="K36" s="11">
        <f t="shared" si="4"/>
        <v>0</v>
      </c>
      <c r="L36" s="40"/>
    </row>
    <row r="37" spans="1:13" s="6" customFormat="1" ht="16.5" customHeight="1" x14ac:dyDescent="0.25">
      <c r="A37" s="8" t="s">
        <v>28</v>
      </c>
      <c r="B37" s="52">
        <v>8.4600000000000009</v>
      </c>
      <c r="C37" s="10">
        <v>18.52</v>
      </c>
      <c r="D37" s="9">
        <v>8</v>
      </c>
      <c r="E37" s="9">
        <v>1</v>
      </c>
      <c r="F37" s="44">
        <f t="shared" si="13"/>
        <v>10.059999999999999</v>
      </c>
      <c r="G37" s="10">
        <f t="shared" si="14"/>
        <v>1.0599999999999987</v>
      </c>
      <c r="H37" s="10">
        <f t="shared" si="15"/>
        <v>1.0599999999999987</v>
      </c>
      <c r="I37" s="10">
        <f t="shared" si="16"/>
        <v>0</v>
      </c>
      <c r="J37" s="49">
        <v>18.52</v>
      </c>
      <c r="K37" s="11">
        <f t="shared" si="4"/>
        <v>0</v>
      </c>
      <c r="L37" s="40"/>
    </row>
    <row r="38" spans="1:13" s="6" customFormat="1" ht="16.5" customHeight="1" x14ac:dyDescent="0.25">
      <c r="A38" s="8" t="s">
        <v>29</v>
      </c>
      <c r="B38" s="10">
        <v>8.2799999999999994</v>
      </c>
      <c r="C38" s="10">
        <v>18.05</v>
      </c>
      <c r="D38" s="9">
        <v>8</v>
      </c>
      <c r="E38" s="9">
        <v>1</v>
      </c>
      <c r="F38" s="44">
        <f t="shared" si="13"/>
        <v>9.7700000000000014</v>
      </c>
      <c r="G38" s="10">
        <f t="shared" si="14"/>
        <v>0.77000000000000135</v>
      </c>
      <c r="H38" s="10">
        <f t="shared" si="15"/>
        <v>0.77000000000000135</v>
      </c>
      <c r="I38" s="10">
        <f t="shared" si="16"/>
        <v>0</v>
      </c>
      <c r="J38" s="49">
        <v>18.399999999999999</v>
      </c>
      <c r="K38" s="11">
        <f t="shared" si="4"/>
        <v>0.34999999999999787</v>
      </c>
      <c r="L38" s="40"/>
    </row>
    <row r="39" spans="1:13" s="6" customFormat="1" ht="16.5" customHeight="1" x14ac:dyDescent="0.25">
      <c r="A39" s="8" t="s">
        <v>30</v>
      </c>
      <c r="B39" s="10" t="s">
        <v>50</v>
      </c>
      <c r="C39" s="48"/>
      <c r="D39" s="9"/>
      <c r="E39" s="9"/>
      <c r="F39" s="44"/>
      <c r="G39" s="10"/>
      <c r="H39" s="10"/>
      <c r="I39" s="10"/>
      <c r="J39" s="49"/>
      <c r="K39" s="11">
        <f t="shared" si="4"/>
        <v>0</v>
      </c>
      <c r="L39" s="40"/>
    </row>
    <row r="40" spans="1:13" s="6" customFormat="1" ht="16.5" customHeight="1" x14ac:dyDescent="0.25">
      <c r="A40" s="8" t="s">
        <v>31</v>
      </c>
      <c r="B40" s="74"/>
      <c r="C40" s="74"/>
      <c r="D40" s="75"/>
      <c r="E40" s="75"/>
      <c r="F40" s="76"/>
      <c r="G40" s="74"/>
      <c r="H40" s="74"/>
      <c r="I40" s="74"/>
      <c r="J40" s="49"/>
      <c r="K40" s="11">
        <f t="shared" si="4"/>
        <v>0</v>
      </c>
      <c r="L40" s="40"/>
    </row>
    <row r="41" spans="1:13" s="6" customFormat="1" ht="16.5" customHeight="1" x14ac:dyDescent="0.25">
      <c r="A41" s="8" t="s">
        <v>32</v>
      </c>
      <c r="B41" s="10">
        <v>7.3</v>
      </c>
      <c r="C41" s="48">
        <v>19.23</v>
      </c>
      <c r="D41" s="9">
        <v>8</v>
      </c>
      <c r="E41" s="9">
        <v>1</v>
      </c>
      <c r="F41" s="44">
        <f t="shared" si="13"/>
        <v>11.93</v>
      </c>
      <c r="G41" s="10">
        <f t="shared" si="14"/>
        <v>2.9299999999999997</v>
      </c>
      <c r="H41" s="10">
        <f t="shared" si="15"/>
        <v>2</v>
      </c>
      <c r="I41" s="10">
        <f t="shared" si="16"/>
        <v>0.92999999999999972</v>
      </c>
      <c r="J41" s="49"/>
      <c r="K41" s="11">
        <f t="shared" si="4"/>
        <v>-19.23</v>
      </c>
      <c r="L41" s="40"/>
    </row>
    <row r="42" spans="1:13" s="6" customFormat="1" ht="16.5" customHeight="1" x14ac:dyDescent="0.25">
      <c r="A42" s="8" t="s">
        <v>33</v>
      </c>
      <c r="B42" s="10">
        <v>8.1999999999999993</v>
      </c>
      <c r="C42" s="48">
        <v>19.46</v>
      </c>
      <c r="D42" s="9">
        <v>8</v>
      </c>
      <c r="E42" s="9">
        <v>1</v>
      </c>
      <c r="F42" s="44">
        <f t="shared" si="13"/>
        <v>11.260000000000002</v>
      </c>
      <c r="G42" s="10">
        <f t="shared" si="14"/>
        <v>2.2600000000000016</v>
      </c>
      <c r="H42" s="10">
        <f t="shared" si="15"/>
        <v>2</v>
      </c>
      <c r="I42" s="10">
        <f t="shared" si="16"/>
        <v>0.26000000000000156</v>
      </c>
      <c r="J42" s="49"/>
      <c r="K42" s="11">
        <f t="shared" si="4"/>
        <v>-19.46</v>
      </c>
      <c r="L42" s="39"/>
    </row>
    <row r="43" spans="1:13" s="6" customFormat="1" ht="16.5" customHeight="1" x14ac:dyDescent="0.25">
      <c r="A43" s="8" t="s">
        <v>34</v>
      </c>
      <c r="B43" s="10">
        <v>7.49</v>
      </c>
      <c r="C43" s="48">
        <v>19.489999999999998</v>
      </c>
      <c r="D43" s="9">
        <v>8</v>
      </c>
      <c r="E43" s="9">
        <v>1</v>
      </c>
      <c r="F43" s="44">
        <f t="shared" si="13"/>
        <v>11.999999999999998</v>
      </c>
      <c r="G43" s="10">
        <f t="shared" si="14"/>
        <v>2.9999999999999982</v>
      </c>
      <c r="H43" s="10">
        <f t="shared" si="15"/>
        <v>2</v>
      </c>
      <c r="I43" s="10">
        <f t="shared" si="16"/>
        <v>0.99999999999999822</v>
      </c>
      <c r="J43" s="49"/>
      <c r="K43" s="11">
        <f t="shared" si="4"/>
        <v>-19.489999999999998</v>
      </c>
      <c r="L43" s="40"/>
    </row>
    <row r="44" spans="1:13" s="6" customFormat="1" ht="16.5" customHeight="1" x14ac:dyDescent="0.25">
      <c r="A44" s="8" t="s">
        <v>35</v>
      </c>
      <c r="B44" s="52">
        <v>7.36</v>
      </c>
      <c r="C44" s="48"/>
      <c r="D44" s="9">
        <v>8</v>
      </c>
      <c r="E44" s="9">
        <v>1</v>
      </c>
      <c r="F44" s="44">
        <f t="shared" si="13"/>
        <v>-7.36</v>
      </c>
      <c r="G44" s="10">
        <f t="shared" si="14"/>
        <v>-16.36</v>
      </c>
      <c r="H44" s="10">
        <f t="shared" si="15"/>
        <v>-16.36</v>
      </c>
      <c r="I44" s="10">
        <f t="shared" si="16"/>
        <v>0</v>
      </c>
      <c r="J44" s="49"/>
      <c r="K44" s="11">
        <f t="shared" si="4"/>
        <v>0</v>
      </c>
    </row>
    <row r="45" spans="1:13" s="6" customFormat="1" ht="16.5" customHeight="1" x14ac:dyDescent="0.25">
      <c r="A45" s="8" t="s">
        <v>36</v>
      </c>
      <c r="B45" s="10"/>
      <c r="C45" s="48"/>
      <c r="D45" s="9">
        <v>8</v>
      </c>
      <c r="E45" s="9">
        <v>1</v>
      </c>
      <c r="F45" s="44">
        <f t="shared" si="13"/>
        <v>0</v>
      </c>
      <c r="G45" s="10">
        <f t="shared" si="14"/>
        <v>-9</v>
      </c>
      <c r="H45" s="10">
        <f t="shared" si="15"/>
        <v>-9</v>
      </c>
      <c r="I45" s="10">
        <f t="shared" si="16"/>
        <v>0</v>
      </c>
      <c r="J45" s="49"/>
      <c r="K45" s="11">
        <f t="shared" si="4"/>
        <v>0</v>
      </c>
    </row>
    <row r="46" spans="1:13" s="6" customFormat="1" ht="16.5" customHeight="1" x14ac:dyDescent="0.25">
      <c r="A46" s="8" t="s">
        <v>46</v>
      </c>
      <c r="B46" s="10"/>
      <c r="C46" s="48"/>
      <c r="D46" s="9">
        <v>8</v>
      </c>
      <c r="E46" s="9">
        <v>1</v>
      </c>
      <c r="F46" s="44">
        <f t="shared" si="13"/>
        <v>0</v>
      </c>
      <c r="G46" s="10">
        <f t="shared" si="14"/>
        <v>-9</v>
      </c>
      <c r="H46" s="10">
        <f t="shared" si="15"/>
        <v>-9</v>
      </c>
      <c r="I46" s="10">
        <f t="shared" si="16"/>
        <v>0</v>
      </c>
      <c r="J46" s="49"/>
      <c r="K46" s="11">
        <f t="shared" si="4"/>
        <v>0</v>
      </c>
    </row>
    <row r="47" spans="1:13" s="6" customFormat="1" ht="16.5" customHeight="1" x14ac:dyDescent="0.25">
      <c r="A47" s="8" t="s">
        <v>47</v>
      </c>
      <c r="B47" s="10"/>
      <c r="C47" s="10"/>
      <c r="D47" s="9">
        <v>8</v>
      </c>
      <c r="E47" s="9">
        <v>1</v>
      </c>
      <c r="F47" s="44">
        <f t="shared" si="13"/>
        <v>0</v>
      </c>
      <c r="G47" s="10">
        <f t="shared" si="14"/>
        <v>-9</v>
      </c>
      <c r="H47" s="10">
        <f t="shared" si="15"/>
        <v>-9</v>
      </c>
      <c r="I47" s="10">
        <f t="shared" si="16"/>
        <v>0</v>
      </c>
      <c r="J47" s="49"/>
      <c r="K47" s="11">
        <f t="shared" si="4"/>
        <v>0</v>
      </c>
    </row>
    <row r="48" spans="1:13" s="6" customFormat="1" ht="16.5" customHeight="1" x14ac:dyDescent="0.25">
      <c r="A48" s="8" t="s">
        <v>48</v>
      </c>
      <c r="B48" s="10"/>
      <c r="C48" s="10"/>
      <c r="D48" s="9">
        <v>8</v>
      </c>
      <c r="E48" s="9">
        <v>1</v>
      </c>
      <c r="F48" s="44">
        <f t="shared" si="13"/>
        <v>0</v>
      </c>
      <c r="G48" s="10">
        <f t="shared" si="14"/>
        <v>-9</v>
      </c>
      <c r="H48" s="10">
        <f t="shared" si="15"/>
        <v>-9</v>
      </c>
      <c r="I48" s="10">
        <f t="shared" si="16"/>
        <v>0</v>
      </c>
      <c r="J48" s="49"/>
      <c r="K48" s="11">
        <f t="shared" si="4"/>
        <v>0</v>
      </c>
    </row>
    <row r="49" spans="1:14" s="6" customFormat="1" ht="16.5" customHeight="1" x14ac:dyDescent="0.25">
      <c r="A49" s="8" t="s">
        <v>49</v>
      </c>
      <c r="B49" s="10"/>
      <c r="C49" s="10"/>
      <c r="D49" s="9">
        <v>8</v>
      </c>
      <c r="E49" s="9">
        <v>1</v>
      </c>
      <c r="F49" s="44">
        <f t="shared" si="13"/>
        <v>0</v>
      </c>
      <c r="G49" s="10">
        <f t="shared" si="14"/>
        <v>-9</v>
      </c>
      <c r="H49" s="10">
        <f t="shared" si="15"/>
        <v>-9</v>
      </c>
      <c r="I49" s="10">
        <f t="shared" si="16"/>
        <v>0</v>
      </c>
      <c r="J49" s="49"/>
      <c r="K49" s="11"/>
    </row>
    <row r="50" spans="1:14" s="6" customFormat="1" ht="18.75" x14ac:dyDescent="0.3">
      <c r="A50" s="12"/>
      <c r="B50" s="13"/>
      <c r="C50" s="13"/>
      <c r="D50" s="13"/>
      <c r="E50" s="14">
        <f>SUM(E19:E49)</f>
        <v>27</v>
      </c>
      <c r="F50" s="15"/>
      <c r="G50" s="15"/>
      <c r="H50" s="35">
        <f>SUM(H19:H49)+H62</f>
        <v>-20.539999999999996</v>
      </c>
      <c r="I50" s="35">
        <f>SUM(I19:I49)+I62</f>
        <v>6.139999999999997</v>
      </c>
      <c r="K50" s="16">
        <f>SUM(K19:K46)</f>
        <v>-57.870000000000005</v>
      </c>
    </row>
    <row r="51" spans="1:14" s="6" customFormat="1" ht="15.75" x14ac:dyDescent="0.25">
      <c r="A51" s="13"/>
      <c r="B51" s="13"/>
      <c r="C51" s="13"/>
      <c r="D51" s="13"/>
      <c r="E51" s="13"/>
      <c r="F51" s="15"/>
      <c r="H51" s="13"/>
      <c r="I51" s="13"/>
      <c r="K51" s="13"/>
      <c r="L51" s="17"/>
    </row>
    <row r="52" spans="1:14" s="6" customFormat="1" ht="18.75" x14ac:dyDescent="0.3">
      <c r="F52" s="13"/>
      <c r="G52" s="13"/>
      <c r="H52" s="29"/>
      <c r="I52" s="29"/>
      <c r="L52" s="13">
        <f>SUM(L19:L51)</f>
        <v>0</v>
      </c>
      <c r="M52" s="13">
        <v>65</v>
      </c>
      <c r="N52" s="19">
        <f>+L52*M52</f>
        <v>0</v>
      </c>
    </row>
    <row r="53" spans="1:14" s="6" customFormat="1" ht="15.75" x14ac:dyDescent="0.25">
      <c r="B53" s="20"/>
      <c r="C53" s="20"/>
      <c r="D53" s="21"/>
      <c r="E53" s="21"/>
      <c r="F53" s="22"/>
      <c r="G53" s="22"/>
      <c r="H53" s="22"/>
      <c r="I53" s="22"/>
      <c r="J53" s="20"/>
      <c r="K53" s="23"/>
      <c r="L53" s="19">
        <f>+K53/8</f>
        <v>0</v>
      </c>
      <c r="M53" s="13"/>
      <c r="N53" s="19">
        <f>+L53*M53</f>
        <v>0</v>
      </c>
    </row>
    <row r="54" spans="1:14" s="6" customFormat="1" ht="15.75" x14ac:dyDescent="0.25">
      <c r="A54" s="20"/>
      <c r="B54" s="80" t="s">
        <v>53</v>
      </c>
      <c r="C54" s="80"/>
      <c r="D54" s="80"/>
      <c r="E54" s="80"/>
      <c r="F54" s="80"/>
      <c r="G54" s="80"/>
      <c r="H54" s="22"/>
      <c r="I54" s="22"/>
      <c r="J54" s="20"/>
      <c r="K54" s="15"/>
      <c r="L54" s="19">
        <f>+K54/8</f>
        <v>0</v>
      </c>
      <c r="M54" s="13"/>
      <c r="N54" s="24">
        <f>SUM(N52:N53)</f>
        <v>0</v>
      </c>
    </row>
    <row r="55" spans="1:14" s="6" customFormat="1" ht="15.75" x14ac:dyDescent="0.25">
      <c r="A55" s="8" t="s">
        <v>36</v>
      </c>
      <c r="B55" s="48">
        <v>8.31</v>
      </c>
      <c r="C55" s="48">
        <v>19.27</v>
      </c>
      <c r="D55" s="9">
        <v>8</v>
      </c>
      <c r="E55" s="9">
        <v>1</v>
      </c>
      <c r="F55" s="10">
        <f t="shared" ref="F55:F59" si="25">+C55-B55</f>
        <v>10.959999999999999</v>
      </c>
      <c r="G55" s="10">
        <f t="shared" ref="G55:G59" si="26">+F55-D55-E55</f>
        <v>1.9599999999999991</v>
      </c>
      <c r="H55" s="10">
        <f t="shared" ref="H55:H59" si="27">IF(G55&lt;=2,G55,2)</f>
        <v>1.9599999999999991</v>
      </c>
      <c r="I55" s="10">
        <f t="shared" ref="I55:I59" si="28">G55-H55</f>
        <v>0</v>
      </c>
      <c r="J55" s="49"/>
      <c r="K55" s="11">
        <f t="shared" ref="K55:K59" si="29">+J55-C55</f>
        <v>-19.27</v>
      </c>
    </row>
    <row r="56" spans="1:14" s="6" customFormat="1" ht="15.75" x14ac:dyDescent="0.25">
      <c r="A56" s="8" t="s">
        <v>46</v>
      </c>
      <c r="B56" s="48">
        <v>8</v>
      </c>
      <c r="C56" s="48">
        <v>19</v>
      </c>
      <c r="D56" s="9">
        <v>8</v>
      </c>
      <c r="E56" s="9">
        <v>1</v>
      </c>
      <c r="F56" s="10">
        <f t="shared" si="25"/>
        <v>11</v>
      </c>
      <c r="G56" s="10">
        <f t="shared" si="26"/>
        <v>2</v>
      </c>
      <c r="H56" s="10">
        <f t="shared" si="27"/>
        <v>2</v>
      </c>
      <c r="I56" s="10">
        <f t="shared" si="28"/>
        <v>0</v>
      </c>
      <c r="J56" s="49"/>
      <c r="K56" s="11">
        <f t="shared" si="29"/>
        <v>-19</v>
      </c>
    </row>
    <row r="57" spans="1:14" s="6" customFormat="1" ht="15.75" x14ac:dyDescent="0.25">
      <c r="A57" s="8" t="s">
        <v>47</v>
      </c>
      <c r="B57" s="48">
        <v>8</v>
      </c>
      <c r="C57" s="48">
        <v>19.260000000000002</v>
      </c>
      <c r="D57" s="9">
        <v>8</v>
      </c>
      <c r="E57" s="9">
        <v>1</v>
      </c>
      <c r="F57" s="10">
        <f t="shared" ref="F57" si="30">+C57-B57</f>
        <v>11.260000000000002</v>
      </c>
      <c r="G57" s="10">
        <f t="shared" ref="G57" si="31">+F57-D57-E57</f>
        <v>2.2600000000000016</v>
      </c>
      <c r="H57" s="10">
        <f t="shared" ref="H57" si="32">IF(G57&lt;=2,G57,2)</f>
        <v>2</v>
      </c>
      <c r="I57" s="10">
        <f t="shared" ref="I57" si="33">G57-H57</f>
        <v>0.26000000000000156</v>
      </c>
      <c r="J57" s="49"/>
      <c r="K57" s="11">
        <f t="shared" si="29"/>
        <v>-19.260000000000002</v>
      </c>
    </row>
    <row r="58" spans="1:14" s="6" customFormat="1" ht="15.75" x14ac:dyDescent="0.25">
      <c r="A58" s="8" t="s">
        <v>48</v>
      </c>
      <c r="B58" s="48">
        <v>8.31</v>
      </c>
      <c r="C58" s="48">
        <v>18.48</v>
      </c>
      <c r="D58" s="9">
        <v>8</v>
      </c>
      <c r="E58" s="9">
        <v>1</v>
      </c>
      <c r="F58" s="10">
        <f t="shared" si="25"/>
        <v>10.17</v>
      </c>
      <c r="G58" s="10">
        <f t="shared" si="26"/>
        <v>1.17</v>
      </c>
      <c r="H58" s="10">
        <f t="shared" si="27"/>
        <v>1.17</v>
      </c>
      <c r="I58" s="10">
        <f t="shared" si="28"/>
        <v>0</v>
      </c>
      <c r="J58" s="49"/>
      <c r="K58" s="11">
        <f t="shared" si="29"/>
        <v>-18.48</v>
      </c>
    </row>
    <row r="59" spans="1:14" s="6" customFormat="1" ht="15.75" x14ac:dyDescent="0.25">
      <c r="A59" s="8" t="s">
        <v>49</v>
      </c>
      <c r="B59" s="48" t="s">
        <v>50</v>
      </c>
      <c r="C59" s="48"/>
      <c r="D59" s="9"/>
      <c r="E59" s="9"/>
      <c r="F59" s="10"/>
      <c r="G59" s="10"/>
      <c r="H59" s="10"/>
      <c r="I59" s="10"/>
      <c r="J59" s="49"/>
      <c r="K59" s="11">
        <f t="shared" si="29"/>
        <v>0</v>
      </c>
    </row>
    <row r="60" spans="1:14" s="6" customFormat="1" ht="15.75" x14ac:dyDescent="0.25">
      <c r="H60" s="25">
        <f>SUM(H55:H59)</f>
        <v>7.129999999999999</v>
      </c>
      <c r="I60" s="25">
        <f>SUM(I55:I59)</f>
        <v>0.26000000000000156</v>
      </c>
      <c r="K60" s="18">
        <f>SUM(K55:K59)</f>
        <v>-76.010000000000005</v>
      </c>
    </row>
    <row r="61" spans="1:14" s="6" customFormat="1" ht="15.75" x14ac:dyDescent="0.25">
      <c r="G61" s="26" t="s">
        <v>53</v>
      </c>
      <c r="H61" s="25"/>
      <c r="I61" s="27"/>
      <c r="K61" s="28"/>
    </row>
    <row r="62" spans="1:14" s="6" customFormat="1" ht="15.75" x14ac:dyDescent="0.25">
      <c r="G62" s="26" t="s">
        <v>44</v>
      </c>
      <c r="H62" s="18">
        <f>+H60-H61</f>
        <v>7.129999999999999</v>
      </c>
      <c r="I62" s="18">
        <f>+I60-I61</f>
        <v>0.26000000000000156</v>
      </c>
      <c r="K62" s="18">
        <f>+K60-K61</f>
        <v>-76.010000000000005</v>
      </c>
    </row>
  </sheetData>
  <mergeCells count="4">
    <mergeCell ref="A13:I13"/>
    <mergeCell ref="A15:I15"/>
    <mergeCell ref="A16:I16"/>
    <mergeCell ref="B54:G54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0"/>
  <sheetViews>
    <sheetView tabSelected="1" workbookViewId="0">
      <selection activeCell="J56" sqref="J56"/>
    </sheetView>
  </sheetViews>
  <sheetFormatPr baseColWidth="10" defaultRowHeight="15" x14ac:dyDescent="0.25"/>
  <cols>
    <col min="1" max="1" width="6.7109375" customWidth="1"/>
    <col min="2" max="3" width="12.140625" customWidth="1"/>
    <col min="5" max="5" width="12.28515625" customWidth="1"/>
    <col min="6" max="7" width="11" customWidth="1"/>
    <col min="8" max="9" width="10" customWidth="1"/>
    <col min="12" max="12" width="14" customWidth="1"/>
  </cols>
  <sheetData>
    <row r="2" spans="1:16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16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16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</row>
    <row r="6" spans="1:16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</row>
    <row r="7" spans="1:16" x14ac:dyDescent="0.25">
      <c r="A7" s="1" t="s">
        <v>12</v>
      </c>
      <c r="O7" s="56"/>
      <c r="P7" s="56"/>
    </row>
    <row r="8" spans="1:16" x14ac:dyDescent="0.25">
      <c r="A8" s="1" t="s">
        <v>13</v>
      </c>
      <c r="O8" s="56"/>
      <c r="P8" s="56"/>
    </row>
    <row r="9" spans="1:16" x14ac:dyDescent="0.25">
      <c r="A9" s="57" t="s">
        <v>54</v>
      </c>
      <c r="O9" s="56"/>
      <c r="P9" s="56"/>
    </row>
    <row r="10" spans="1:16" x14ac:dyDescent="0.25">
      <c r="O10" s="56"/>
      <c r="P10" s="56"/>
    </row>
    <row r="11" spans="1:16" ht="18.75" x14ac:dyDescent="0.25">
      <c r="A11" s="77" t="s">
        <v>55</v>
      </c>
      <c r="B11" s="77"/>
      <c r="C11" s="77"/>
      <c r="D11" s="77"/>
      <c r="E11" s="77"/>
      <c r="F11" s="77"/>
      <c r="G11" s="77"/>
      <c r="H11" s="77"/>
      <c r="I11" s="77"/>
      <c r="O11" s="56"/>
      <c r="P11" s="56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O12" s="56"/>
      <c r="P12" s="56"/>
    </row>
    <row r="13" spans="1:16" ht="18.75" x14ac:dyDescent="0.3">
      <c r="A13" s="78" t="s">
        <v>56</v>
      </c>
      <c r="B13" s="78"/>
      <c r="C13" s="78"/>
      <c r="D13" s="78"/>
      <c r="E13" s="78"/>
      <c r="F13" s="78"/>
      <c r="G13" s="78"/>
      <c r="H13" s="78"/>
      <c r="I13" s="78"/>
      <c r="O13" s="56"/>
      <c r="P13" s="56"/>
    </row>
    <row r="14" spans="1:16" ht="15.75" x14ac:dyDescent="0.25">
      <c r="A14" s="79" t="s">
        <v>57</v>
      </c>
      <c r="B14" s="79"/>
      <c r="C14" s="79"/>
      <c r="D14" s="79"/>
      <c r="E14" s="79"/>
      <c r="F14" s="79"/>
      <c r="G14" s="79"/>
      <c r="H14" s="79"/>
      <c r="I14" s="79"/>
      <c r="O14" s="56"/>
      <c r="P14" s="56"/>
    </row>
    <row r="15" spans="1:16" x14ac:dyDescent="0.25">
      <c r="O15" s="56"/>
      <c r="P15" s="56"/>
    </row>
    <row r="16" spans="1:16" s="6" customFormat="1" ht="47.25" x14ac:dyDescent="0.25">
      <c r="A16" s="4" t="s">
        <v>4</v>
      </c>
      <c r="B16" s="5" t="s">
        <v>5</v>
      </c>
      <c r="C16" s="5" t="s">
        <v>6</v>
      </c>
      <c r="D16" s="5" t="s">
        <v>7</v>
      </c>
      <c r="E16" s="5" t="s">
        <v>8</v>
      </c>
      <c r="F16" s="5" t="s">
        <v>37</v>
      </c>
      <c r="G16" s="5" t="s">
        <v>9</v>
      </c>
      <c r="H16" s="5" t="s">
        <v>10</v>
      </c>
      <c r="I16" s="5" t="s">
        <v>11</v>
      </c>
      <c r="L16" s="7" t="s">
        <v>43</v>
      </c>
      <c r="O16" s="58"/>
      <c r="P16" s="58"/>
    </row>
    <row r="17" spans="1:16" s="6" customFormat="1" ht="15.75" x14ac:dyDescent="0.25">
      <c r="A17" s="8" t="s">
        <v>0</v>
      </c>
      <c r="B17" s="10">
        <v>7.3</v>
      </c>
      <c r="C17" s="10">
        <v>19.55</v>
      </c>
      <c r="D17" s="9">
        <v>8</v>
      </c>
      <c r="E17" s="9">
        <v>1</v>
      </c>
      <c r="F17" s="44">
        <f t="shared" ref="F17:F47" si="0">IF(B17&gt;12,(24-B17)+C17,+C17-B17)</f>
        <v>12.25</v>
      </c>
      <c r="G17" s="59">
        <f t="shared" ref="G17:G47" si="1">+F17-D17-E17</f>
        <v>3.25</v>
      </c>
      <c r="H17" s="44">
        <f>IF(G17&lt;=2,G17,2)</f>
        <v>2</v>
      </c>
      <c r="I17" s="59">
        <f t="shared" ref="I17:I47" si="2">G17-H17</f>
        <v>1.25</v>
      </c>
      <c r="J17" s="49">
        <v>19.5</v>
      </c>
      <c r="K17" s="11">
        <f>+J17-C17</f>
        <v>-5.0000000000000711E-2</v>
      </c>
      <c r="L17" s="27"/>
      <c r="O17" s="58"/>
      <c r="P17" s="58"/>
    </row>
    <row r="18" spans="1:16" s="6" customFormat="1" ht="15.75" x14ac:dyDescent="0.25">
      <c r="A18" s="8" t="s">
        <v>1</v>
      </c>
      <c r="B18" s="10">
        <v>7.34</v>
      </c>
      <c r="C18" s="10">
        <v>19.13</v>
      </c>
      <c r="D18" s="9">
        <v>8</v>
      </c>
      <c r="E18" s="9">
        <v>1</v>
      </c>
      <c r="F18" s="44">
        <f t="shared" si="0"/>
        <v>11.79</v>
      </c>
      <c r="G18" s="59">
        <f t="shared" si="1"/>
        <v>2.7899999999999991</v>
      </c>
      <c r="H18" s="44">
        <f>IF(G18&lt;=2,G18,2)</f>
        <v>2</v>
      </c>
      <c r="I18" s="59">
        <f t="shared" si="2"/>
        <v>0.78999999999999915</v>
      </c>
      <c r="J18" s="49">
        <v>19.02</v>
      </c>
      <c r="K18" s="11">
        <f>+J18-C18</f>
        <v>-0.10999999999999943</v>
      </c>
      <c r="L18" s="27"/>
      <c r="O18" s="58"/>
      <c r="P18" s="58"/>
    </row>
    <row r="19" spans="1:16" s="6" customFormat="1" ht="15.75" x14ac:dyDescent="0.25">
      <c r="A19" s="8" t="s">
        <v>2</v>
      </c>
      <c r="B19" s="10" t="s">
        <v>50</v>
      </c>
      <c r="C19" s="10"/>
      <c r="D19" s="9"/>
      <c r="E19" s="9"/>
      <c r="F19" s="44"/>
      <c r="G19" s="59"/>
      <c r="H19" s="44"/>
      <c r="I19" s="59"/>
      <c r="J19" s="49"/>
      <c r="K19" s="11">
        <f>+J19-C19</f>
        <v>0</v>
      </c>
      <c r="L19" s="27"/>
      <c r="O19" s="58"/>
      <c r="P19" s="58"/>
    </row>
    <row r="20" spans="1:16" s="6" customFormat="1" ht="18" customHeight="1" x14ac:dyDescent="0.25">
      <c r="A20" s="8" t="s">
        <v>3</v>
      </c>
      <c r="B20" s="10">
        <v>7.5</v>
      </c>
      <c r="C20" s="10">
        <v>19.39</v>
      </c>
      <c r="D20" s="9">
        <v>8</v>
      </c>
      <c r="E20" s="9">
        <v>1</v>
      </c>
      <c r="F20" s="44">
        <f t="shared" si="0"/>
        <v>11.89</v>
      </c>
      <c r="G20" s="59">
        <f t="shared" si="1"/>
        <v>2.8900000000000006</v>
      </c>
      <c r="H20" s="44">
        <f t="shared" ref="H20:H47" si="3">IF(G20&lt;=2,G20,2)</f>
        <v>2</v>
      </c>
      <c r="I20" s="59">
        <f t="shared" si="2"/>
        <v>0.89000000000000057</v>
      </c>
      <c r="J20" s="49">
        <v>19.39</v>
      </c>
      <c r="K20" s="11">
        <f>+J20-C20</f>
        <v>0</v>
      </c>
      <c r="L20" s="27"/>
      <c r="O20" s="58"/>
      <c r="P20" s="58"/>
    </row>
    <row r="21" spans="1:16" s="6" customFormat="1" ht="18" customHeight="1" x14ac:dyDescent="0.25">
      <c r="A21" s="8" t="s">
        <v>14</v>
      </c>
      <c r="B21" s="10">
        <v>8.43</v>
      </c>
      <c r="C21" s="10">
        <v>19.16</v>
      </c>
      <c r="D21" s="9">
        <v>8</v>
      </c>
      <c r="E21" s="9">
        <v>1</v>
      </c>
      <c r="F21" s="44">
        <f t="shared" si="0"/>
        <v>10.73</v>
      </c>
      <c r="G21" s="44">
        <f t="shared" si="1"/>
        <v>1.7300000000000004</v>
      </c>
      <c r="H21" s="44">
        <f t="shared" si="3"/>
        <v>1.7300000000000004</v>
      </c>
      <c r="I21" s="59">
        <f t="shared" si="2"/>
        <v>0</v>
      </c>
      <c r="J21" s="49">
        <v>19.3</v>
      </c>
      <c r="K21" s="11">
        <f t="shared" ref="K21:K47" si="4">+J21-C21</f>
        <v>0.14000000000000057</v>
      </c>
      <c r="L21" s="27"/>
      <c r="O21" s="58"/>
      <c r="P21" s="58"/>
    </row>
    <row r="22" spans="1:16" s="6" customFormat="1" ht="18" customHeight="1" x14ac:dyDescent="0.25">
      <c r="A22" s="8" t="s">
        <v>15</v>
      </c>
      <c r="B22" s="10">
        <v>8.2200000000000006</v>
      </c>
      <c r="C22" s="10">
        <v>19.309999999999999</v>
      </c>
      <c r="D22" s="9">
        <v>8</v>
      </c>
      <c r="E22" s="9">
        <v>1</v>
      </c>
      <c r="F22" s="44">
        <f t="shared" si="0"/>
        <v>11.089999999999998</v>
      </c>
      <c r="G22" s="44">
        <f t="shared" si="1"/>
        <v>2.0899999999999981</v>
      </c>
      <c r="H22" s="44">
        <f t="shared" si="3"/>
        <v>2</v>
      </c>
      <c r="I22" s="59">
        <f t="shared" si="2"/>
        <v>8.9999999999998082E-2</v>
      </c>
      <c r="J22" s="49">
        <v>19.36</v>
      </c>
      <c r="K22" s="11">
        <f t="shared" si="4"/>
        <v>5.0000000000000711E-2</v>
      </c>
      <c r="L22" s="27"/>
      <c r="O22" s="58"/>
      <c r="P22" s="58"/>
    </row>
    <row r="23" spans="1:16" s="6" customFormat="1" ht="18" customHeight="1" x14ac:dyDescent="0.25">
      <c r="A23" s="8" t="s">
        <v>16</v>
      </c>
      <c r="B23" s="10">
        <v>9.11</v>
      </c>
      <c r="C23" s="48">
        <v>19.36</v>
      </c>
      <c r="D23" s="9">
        <v>8</v>
      </c>
      <c r="E23" s="9">
        <v>1</v>
      </c>
      <c r="F23" s="44">
        <f t="shared" si="0"/>
        <v>10.25</v>
      </c>
      <c r="G23" s="44">
        <f t="shared" si="1"/>
        <v>1.25</v>
      </c>
      <c r="H23" s="44">
        <f t="shared" si="3"/>
        <v>1.25</v>
      </c>
      <c r="I23" s="59">
        <f t="shared" si="2"/>
        <v>0</v>
      </c>
      <c r="J23" s="49">
        <v>19.149999999999999</v>
      </c>
      <c r="K23" s="11">
        <f t="shared" si="4"/>
        <v>-0.21000000000000085</v>
      </c>
      <c r="L23" s="27"/>
      <c r="O23" s="58"/>
      <c r="P23" s="58"/>
    </row>
    <row r="24" spans="1:16" s="6" customFormat="1" ht="18" customHeight="1" x14ac:dyDescent="0.25">
      <c r="A24" s="8" t="s">
        <v>17</v>
      </c>
      <c r="B24" s="10">
        <v>7.1</v>
      </c>
      <c r="C24" s="10">
        <v>19.170000000000002</v>
      </c>
      <c r="D24" s="9">
        <v>8</v>
      </c>
      <c r="E24" s="9">
        <v>1</v>
      </c>
      <c r="F24" s="44">
        <f t="shared" si="0"/>
        <v>12.070000000000002</v>
      </c>
      <c r="G24" s="44">
        <f t="shared" si="1"/>
        <v>3.0700000000000021</v>
      </c>
      <c r="H24" s="44">
        <f t="shared" si="3"/>
        <v>2</v>
      </c>
      <c r="I24" s="59">
        <f t="shared" si="2"/>
        <v>1.0700000000000021</v>
      </c>
      <c r="J24" s="49">
        <v>18.54</v>
      </c>
      <c r="K24" s="11">
        <f t="shared" si="4"/>
        <v>-0.63000000000000256</v>
      </c>
      <c r="L24" s="27"/>
      <c r="O24" s="58"/>
      <c r="P24" s="58"/>
    </row>
    <row r="25" spans="1:16" s="6" customFormat="1" ht="18" customHeight="1" x14ac:dyDescent="0.25">
      <c r="A25" s="8" t="s">
        <v>18</v>
      </c>
      <c r="B25" s="10">
        <v>7.14</v>
      </c>
      <c r="C25" s="10">
        <v>19.25</v>
      </c>
      <c r="D25" s="9">
        <v>8</v>
      </c>
      <c r="E25" s="9">
        <v>1</v>
      </c>
      <c r="F25" s="44">
        <f t="shared" si="0"/>
        <v>12.11</v>
      </c>
      <c r="G25" s="59">
        <f t="shared" si="1"/>
        <v>3.1099999999999994</v>
      </c>
      <c r="H25" s="44">
        <f t="shared" si="3"/>
        <v>2</v>
      </c>
      <c r="I25" s="59">
        <f t="shared" si="2"/>
        <v>1.1099999999999994</v>
      </c>
      <c r="J25" s="49">
        <v>19.3</v>
      </c>
      <c r="K25" s="11">
        <f t="shared" si="4"/>
        <v>5.0000000000000711E-2</v>
      </c>
      <c r="L25" s="27"/>
      <c r="O25" s="58"/>
      <c r="P25" s="58"/>
    </row>
    <row r="26" spans="1:16" s="6" customFormat="1" ht="18" customHeight="1" x14ac:dyDescent="0.25">
      <c r="A26" s="8" t="s">
        <v>19</v>
      </c>
      <c r="B26" s="10" t="s">
        <v>50</v>
      </c>
      <c r="C26" s="10"/>
      <c r="D26" s="9"/>
      <c r="E26" s="9"/>
      <c r="F26" s="44"/>
      <c r="G26" s="59"/>
      <c r="H26" s="44"/>
      <c r="I26" s="59"/>
      <c r="J26" s="49"/>
      <c r="K26" s="11">
        <f t="shared" si="4"/>
        <v>0</v>
      </c>
      <c r="L26" s="27"/>
      <c r="O26" s="58"/>
      <c r="P26" s="58"/>
    </row>
    <row r="27" spans="1:16" s="6" customFormat="1" ht="18" customHeight="1" x14ac:dyDescent="0.25">
      <c r="A27" s="8" t="s">
        <v>20</v>
      </c>
      <c r="B27" s="10" t="s">
        <v>50</v>
      </c>
      <c r="C27" s="10"/>
      <c r="D27" s="9"/>
      <c r="E27" s="9"/>
      <c r="F27" s="44"/>
      <c r="G27" s="59"/>
      <c r="H27" s="44"/>
      <c r="I27" s="59"/>
      <c r="J27" s="49"/>
      <c r="K27" s="11">
        <f t="shared" si="4"/>
        <v>0</v>
      </c>
      <c r="L27" s="27"/>
      <c r="O27" s="58"/>
      <c r="P27" s="58"/>
    </row>
    <row r="28" spans="1:16" s="40" customFormat="1" ht="18" customHeight="1" x14ac:dyDescent="0.25">
      <c r="A28" s="8" t="s">
        <v>21</v>
      </c>
      <c r="B28" s="10">
        <v>8.2799999999999994</v>
      </c>
      <c r="C28" s="10">
        <v>19.3</v>
      </c>
      <c r="D28" s="9">
        <v>8</v>
      </c>
      <c r="E28" s="9">
        <v>1</v>
      </c>
      <c r="F28" s="44">
        <f t="shared" si="0"/>
        <v>11.020000000000001</v>
      </c>
      <c r="G28" s="44">
        <f t="shared" si="1"/>
        <v>2.0200000000000014</v>
      </c>
      <c r="H28" s="44">
        <f t="shared" si="3"/>
        <v>2</v>
      </c>
      <c r="I28" s="59">
        <f t="shared" si="2"/>
        <v>2.000000000000135E-2</v>
      </c>
      <c r="J28" s="49">
        <v>19.3</v>
      </c>
      <c r="K28" s="11">
        <f>+J28-C28</f>
        <v>0</v>
      </c>
      <c r="L28" s="27"/>
      <c r="M28" s="6"/>
      <c r="N28" s="6"/>
      <c r="O28" s="61"/>
      <c r="P28" s="61"/>
    </row>
    <row r="29" spans="1:16" s="6" customFormat="1" ht="18" customHeight="1" x14ac:dyDescent="0.25">
      <c r="A29" s="8" t="s">
        <v>22</v>
      </c>
      <c r="B29" s="10">
        <v>8.08</v>
      </c>
      <c r="C29" s="10">
        <v>18.5</v>
      </c>
      <c r="D29" s="9">
        <v>8</v>
      </c>
      <c r="E29" s="9">
        <v>1</v>
      </c>
      <c r="F29" s="44">
        <f t="shared" si="0"/>
        <v>10.42</v>
      </c>
      <c r="G29" s="44">
        <f t="shared" si="1"/>
        <v>1.42</v>
      </c>
      <c r="H29" s="44">
        <f t="shared" si="3"/>
        <v>1.42</v>
      </c>
      <c r="I29" s="59">
        <f t="shared" si="2"/>
        <v>0</v>
      </c>
      <c r="J29" s="60"/>
      <c r="K29" s="11">
        <f t="shared" si="4"/>
        <v>-18.5</v>
      </c>
      <c r="L29" s="27"/>
      <c r="O29" s="58"/>
      <c r="P29" s="58"/>
    </row>
    <row r="30" spans="1:16" s="6" customFormat="1" ht="18" customHeight="1" x14ac:dyDescent="0.25">
      <c r="A30" s="8" t="s">
        <v>23</v>
      </c>
      <c r="B30" s="10">
        <v>7.25</v>
      </c>
      <c r="C30" s="10">
        <v>18.32</v>
      </c>
      <c r="D30" s="9">
        <v>8</v>
      </c>
      <c r="E30" s="9">
        <v>1</v>
      </c>
      <c r="F30" s="44">
        <f t="shared" si="0"/>
        <v>11.07</v>
      </c>
      <c r="G30" s="44">
        <f t="shared" si="1"/>
        <v>2.0700000000000003</v>
      </c>
      <c r="H30" s="44">
        <f t="shared" si="3"/>
        <v>2</v>
      </c>
      <c r="I30" s="59">
        <f t="shared" si="2"/>
        <v>7.0000000000000284E-2</v>
      </c>
      <c r="J30" s="49">
        <v>18.32</v>
      </c>
      <c r="K30" s="11">
        <f t="shared" si="4"/>
        <v>0</v>
      </c>
      <c r="L30" s="27"/>
      <c r="O30" s="58"/>
      <c r="P30" s="58"/>
    </row>
    <row r="31" spans="1:16" s="6" customFormat="1" ht="18" customHeight="1" x14ac:dyDescent="0.25">
      <c r="A31" s="8" t="s">
        <v>24</v>
      </c>
      <c r="B31" s="10">
        <v>9.02</v>
      </c>
      <c r="C31" s="10">
        <v>18.45</v>
      </c>
      <c r="D31" s="9">
        <v>8</v>
      </c>
      <c r="E31" s="9">
        <v>1</v>
      </c>
      <c r="F31" s="44">
        <f t="shared" si="0"/>
        <v>9.43</v>
      </c>
      <c r="G31" s="44">
        <f t="shared" si="1"/>
        <v>0.42999999999999972</v>
      </c>
      <c r="H31" s="44">
        <f t="shared" si="3"/>
        <v>0.42999999999999972</v>
      </c>
      <c r="I31" s="59">
        <f t="shared" si="2"/>
        <v>0</v>
      </c>
      <c r="J31" s="50">
        <v>18.45</v>
      </c>
      <c r="K31" s="11">
        <f t="shared" si="4"/>
        <v>0</v>
      </c>
      <c r="L31" s="27"/>
      <c r="O31" s="58"/>
      <c r="P31" s="58"/>
    </row>
    <row r="32" spans="1:16" s="6" customFormat="1" ht="15.75" x14ac:dyDescent="0.25">
      <c r="A32" s="8" t="s">
        <v>25</v>
      </c>
      <c r="B32" s="10">
        <v>8.09</v>
      </c>
      <c r="C32" s="10">
        <v>19.399999999999999</v>
      </c>
      <c r="D32" s="9">
        <v>8</v>
      </c>
      <c r="E32" s="9">
        <v>1</v>
      </c>
      <c r="F32" s="44">
        <f t="shared" si="0"/>
        <v>11.309999999999999</v>
      </c>
      <c r="G32" s="44">
        <f t="shared" si="1"/>
        <v>2.3099999999999987</v>
      </c>
      <c r="H32" s="44">
        <f t="shared" si="3"/>
        <v>2</v>
      </c>
      <c r="I32" s="59">
        <f t="shared" si="2"/>
        <v>0.30999999999999872</v>
      </c>
      <c r="J32" s="50">
        <v>19.45</v>
      </c>
      <c r="K32" s="11">
        <f t="shared" si="4"/>
        <v>5.0000000000000711E-2</v>
      </c>
      <c r="L32" s="27"/>
      <c r="O32" s="58"/>
      <c r="P32" s="58"/>
    </row>
    <row r="33" spans="1:16" s="6" customFormat="1" ht="15.75" x14ac:dyDescent="0.25">
      <c r="A33" s="8" t="s">
        <v>26</v>
      </c>
      <c r="B33" s="10">
        <v>7.02</v>
      </c>
      <c r="C33" s="10">
        <v>20.03</v>
      </c>
      <c r="D33" s="9">
        <v>8</v>
      </c>
      <c r="E33" s="9">
        <v>1</v>
      </c>
      <c r="F33" s="44">
        <f t="shared" si="0"/>
        <v>13.010000000000002</v>
      </c>
      <c r="G33" s="44">
        <f t="shared" si="1"/>
        <v>4.0100000000000016</v>
      </c>
      <c r="H33" s="44">
        <f t="shared" si="3"/>
        <v>2</v>
      </c>
      <c r="I33" s="59">
        <f t="shared" si="2"/>
        <v>2.0100000000000016</v>
      </c>
      <c r="J33" s="50">
        <v>20</v>
      </c>
      <c r="K33" s="11">
        <f t="shared" si="4"/>
        <v>-3.0000000000001137E-2</v>
      </c>
      <c r="L33" s="27"/>
      <c r="O33" s="58"/>
      <c r="P33" s="58"/>
    </row>
    <row r="34" spans="1:16" s="6" customFormat="1" ht="15.75" x14ac:dyDescent="0.25">
      <c r="A34" s="8" t="s">
        <v>27</v>
      </c>
      <c r="B34" s="10">
        <v>7.07</v>
      </c>
      <c r="C34" s="10">
        <v>19.440000000000001</v>
      </c>
      <c r="D34" s="9">
        <v>8</v>
      </c>
      <c r="E34" s="9">
        <v>1</v>
      </c>
      <c r="F34" s="44">
        <f t="shared" si="0"/>
        <v>12.370000000000001</v>
      </c>
      <c r="G34" s="59">
        <f t="shared" si="1"/>
        <v>3.370000000000001</v>
      </c>
      <c r="H34" s="44">
        <f t="shared" si="3"/>
        <v>2</v>
      </c>
      <c r="I34" s="59">
        <f t="shared" si="2"/>
        <v>1.370000000000001</v>
      </c>
      <c r="J34" s="60"/>
      <c r="K34" s="11">
        <f t="shared" si="4"/>
        <v>-19.440000000000001</v>
      </c>
      <c r="L34" s="27"/>
      <c r="O34" s="58"/>
      <c r="P34" s="58"/>
    </row>
    <row r="35" spans="1:16" s="6" customFormat="1" ht="15.75" x14ac:dyDescent="0.25">
      <c r="A35" s="8" t="s">
        <v>28</v>
      </c>
      <c r="B35" s="10">
        <v>7.05</v>
      </c>
      <c r="C35" s="10">
        <v>19.260000000000002</v>
      </c>
      <c r="D35" s="9">
        <v>8</v>
      </c>
      <c r="E35" s="9">
        <v>1</v>
      </c>
      <c r="F35" s="44">
        <f t="shared" si="0"/>
        <v>12.21</v>
      </c>
      <c r="G35" s="59">
        <f t="shared" si="1"/>
        <v>3.2100000000000009</v>
      </c>
      <c r="H35" s="44">
        <f t="shared" si="3"/>
        <v>2</v>
      </c>
      <c r="I35" s="59">
        <f t="shared" si="2"/>
        <v>1.2100000000000009</v>
      </c>
      <c r="J35" s="50">
        <v>20.02</v>
      </c>
      <c r="K35" s="11">
        <f t="shared" si="4"/>
        <v>0.75999999999999801</v>
      </c>
      <c r="L35" s="27"/>
      <c r="O35" s="58"/>
      <c r="P35" s="58"/>
    </row>
    <row r="36" spans="1:16" ht="15.75" x14ac:dyDescent="0.25">
      <c r="A36" s="8" t="s">
        <v>29</v>
      </c>
      <c r="B36" s="10" t="s">
        <v>50</v>
      </c>
      <c r="C36" s="10"/>
      <c r="D36" s="9"/>
      <c r="E36" s="9"/>
      <c r="F36" s="44"/>
      <c r="G36" s="59"/>
      <c r="H36" s="44"/>
      <c r="I36" s="59"/>
      <c r="J36" s="50"/>
      <c r="K36" s="11">
        <f t="shared" si="4"/>
        <v>0</v>
      </c>
      <c r="L36" s="27" t="s">
        <v>58</v>
      </c>
      <c r="M36" s="6"/>
      <c r="N36" s="6"/>
      <c r="O36" s="56"/>
      <c r="P36" s="56"/>
    </row>
    <row r="37" spans="1:16" ht="15.75" x14ac:dyDescent="0.25">
      <c r="A37" s="8" t="s">
        <v>30</v>
      </c>
      <c r="B37" s="10">
        <v>7.25</v>
      </c>
      <c r="C37" s="10">
        <v>19.170000000000002</v>
      </c>
      <c r="D37" s="9">
        <v>8</v>
      </c>
      <c r="E37" s="9">
        <v>1</v>
      </c>
      <c r="F37" s="44">
        <f t="shared" si="0"/>
        <v>11.920000000000002</v>
      </c>
      <c r="G37" s="44">
        <f t="shared" si="1"/>
        <v>2.9200000000000017</v>
      </c>
      <c r="H37" s="44">
        <f t="shared" si="3"/>
        <v>2</v>
      </c>
      <c r="I37" s="59">
        <f t="shared" si="2"/>
        <v>0.92000000000000171</v>
      </c>
      <c r="J37" s="50"/>
      <c r="K37" s="11">
        <f t="shared" si="4"/>
        <v>-19.170000000000002</v>
      </c>
      <c r="L37" s="27"/>
      <c r="M37" s="6"/>
      <c r="N37" s="6"/>
      <c r="O37" s="56"/>
      <c r="P37" s="56"/>
    </row>
    <row r="38" spans="1:16" ht="15.75" x14ac:dyDescent="0.25">
      <c r="A38" s="8" t="s">
        <v>31</v>
      </c>
      <c r="B38" s="62">
        <v>7.18</v>
      </c>
      <c r="C38" s="62">
        <v>19.48</v>
      </c>
      <c r="D38" s="9">
        <v>8</v>
      </c>
      <c r="E38" s="9">
        <v>1</v>
      </c>
      <c r="F38" s="44">
        <f t="shared" si="0"/>
        <v>12.3</v>
      </c>
      <c r="G38" s="59">
        <f t="shared" si="1"/>
        <v>3.3000000000000007</v>
      </c>
      <c r="H38" s="44">
        <f t="shared" si="3"/>
        <v>2</v>
      </c>
      <c r="I38" s="59">
        <f t="shared" si="2"/>
        <v>1.3000000000000007</v>
      </c>
      <c r="J38" s="50"/>
      <c r="K38" s="11">
        <f t="shared" si="4"/>
        <v>-19.48</v>
      </c>
      <c r="L38" s="27"/>
      <c r="M38" s="6"/>
      <c r="N38" s="6"/>
    </row>
    <row r="39" spans="1:16" ht="15.75" x14ac:dyDescent="0.25">
      <c r="A39" s="8" t="s">
        <v>32</v>
      </c>
      <c r="B39" s="62">
        <v>7.18</v>
      </c>
      <c r="C39" s="62">
        <v>19.45</v>
      </c>
      <c r="D39" s="9">
        <v>8</v>
      </c>
      <c r="E39" s="9">
        <v>1</v>
      </c>
      <c r="F39" s="44">
        <f t="shared" si="0"/>
        <v>12.27</v>
      </c>
      <c r="G39" s="59">
        <f t="shared" si="1"/>
        <v>3.2699999999999996</v>
      </c>
      <c r="H39" s="44">
        <f t="shared" si="3"/>
        <v>2</v>
      </c>
      <c r="I39" s="59">
        <f t="shared" si="2"/>
        <v>1.2699999999999996</v>
      </c>
      <c r="J39" s="50"/>
      <c r="K39" s="11">
        <f t="shared" si="4"/>
        <v>-19.45</v>
      </c>
      <c r="L39" s="27"/>
      <c r="M39" s="6"/>
      <c r="N39" s="6"/>
    </row>
    <row r="40" spans="1:16" ht="15.75" x14ac:dyDescent="0.25">
      <c r="A40" s="8" t="s">
        <v>33</v>
      </c>
      <c r="B40" s="62">
        <v>7.25</v>
      </c>
      <c r="C40" s="62">
        <v>18.55</v>
      </c>
      <c r="D40" s="9">
        <v>8</v>
      </c>
      <c r="E40" s="9">
        <v>1</v>
      </c>
      <c r="F40" s="44">
        <f t="shared" si="0"/>
        <v>11.3</v>
      </c>
      <c r="G40" s="59">
        <f t="shared" si="1"/>
        <v>2.3000000000000007</v>
      </c>
      <c r="H40" s="44">
        <f t="shared" si="3"/>
        <v>2</v>
      </c>
      <c r="I40" s="59">
        <f t="shared" si="2"/>
        <v>0.30000000000000071</v>
      </c>
      <c r="J40" s="50"/>
      <c r="K40" s="11">
        <f t="shared" si="4"/>
        <v>-18.55</v>
      </c>
      <c r="L40" s="27"/>
      <c r="M40" s="6"/>
      <c r="N40" s="6"/>
    </row>
    <row r="41" spans="1:16" ht="15.75" x14ac:dyDescent="0.25">
      <c r="A41" s="8" t="s">
        <v>34</v>
      </c>
      <c r="B41" s="62">
        <v>7.17</v>
      </c>
      <c r="C41" s="62">
        <v>19</v>
      </c>
      <c r="D41" s="9">
        <v>8</v>
      </c>
      <c r="E41" s="9">
        <v>1</v>
      </c>
      <c r="F41" s="44">
        <f t="shared" si="0"/>
        <v>11.83</v>
      </c>
      <c r="G41" s="59">
        <f t="shared" si="1"/>
        <v>2.83</v>
      </c>
      <c r="H41" s="44">
        <f t="shared" si="3"/>
        <v>2</v>
      </c>
      <c r="I41" s="59">
        <f t="shared" si="2"/>
        <v>0.83000000000000007</v>
      </c>
      <c r="J41" s="50"/>
      <c r="K41" s="11">
        <f t="shared" si="4"/>
        <v>-19</v>
      </c>
      <c r="L41" s="27"/>
      <c r="M41" s="6"/>
      <c r="N41" s="6"/>
    </row>
    <row r="42" spans="1:16" ht="15.75" x14ac:dyDescent="0.25">
      <c r="A42" s="8" t="s">
        <v>35</v>
      </c>
      <c r="B42" s="62"/>
      <c r="C42" s="62"/>
      <c r="D42" s="9">
        <v>8</v>
      </c>
      <c r="E42" s="9">
        <v>1</v>
      </c>
      <c r="F42" s="44">
        <f t="shared" si="0"/>
        <v>0</v>
      </c>
      <c r="G42" s="59">
        <f t="shared" si="1"/>
        <v>-9</v>
      </c>
      <c r="H42" s="44">
        <f t="shared" si="3"/>
        <v>-9</v>
      </c>
      <c r="I42" s="59">
        <f t="shared" si="2"/>
        <v>0</v>
      </c>
      <c r="J42" s="50"/>
      <c r="K42" s="11">
        <f t="shared" si="4"/>
        <v>0</v>
      </c>
      <c r="L42" s="27"/>
      <c r="M42" s="6"/>
      <c r="N42" s="6"/>
    </row>
    <row r="43" spans="1:16" ht="15.75" x14ac:dyDescent="0.25">
      <c r="A43" s="63" t="s">
        <v>36</v>
      </c>
      <c r="B43" s="62"/>
      <c r="C43" s="62"/>
      <c r="D43" s="9">
        <v>8</v>
      </c>
      <c r="E43" s="9">
        <v>1</v>
      </c>
      <c r="F43" s="44">
        <f t="shared" si="0"/>
        <v>0</v>
      </c>
      <c r="G43" s="59">
        <f t="shared" si="1"/>
        <v>-9</v>
      </c>
      <c r="H43" s="44">
        <f t="shared" si="3"/>
        <v>-9</v>
      </c>
      <c r="I43" s="59">
        <f t="shared" si="2"/>
        <v>0</v>
      </c>
      <c r="J43" s="50"/>
      <c r="K43" s="11">
        <f t="shared" si="4"/>
        <v>0</v>
      </c>
      <c r="L43" s="39"/>
      <c r="M43" s="40"/>
      <c r="N43" s="40"/>
    </row>
    <row r="44" spans="1:16" ht="15.75" x14ac:dyDescent="0.25">
      <c r="A44" s="8" t="s">
        <v>46</v>
      </c>
      <c r="B44" s="62"/>
      <c r="C44" s="62"/>
      <c r="D44" s="9">
        <v>8</v>
      </c>
      <c r="E44" s="9">
        <v>1</v>
      </c>
      <c r="F44" s="44">
        <f t="shared" si="0"/>
        <v>0</v>
      </c>
      <c r="G44" s="59">
        <f t="shared" si="1"/>
        <v>-9</v>
      </c>
      <c r="H44" s="44">
        <f t="shared" si="3"/>
        <v>-9</v>
      </c>
      <c r="I44" s="59">
        <f t="shared" si="2"/>
        <v>0</v>
      </c>
      <c r="J44" s="50"/>
      <c r="K44" s="11">
        <f t="shared" si="4"/>
        <v>0</v>
      </c>
      <c r="L44" s="27"/>
      <c r="M44" s="6"/>
      <c r="N44" s="6"/>
    </row>
    <row r="45" spans="1:16" ht="15.75" x14ac:dyDescent="0.25">
      <c r="A45" s="8" t="s">
        <v>47</v>
      </c>
      <c r="B45" s="62"/>
      <c r="C45" s="62"/>
      <c r="D45" s="9">
        <v>8</v>
      </c>
      <c r="E45" s="9">
        <v>1</v>
      </c>
      <c r="F45" s="44">
        <f t="shared" si="0"/>
        <v>0</v>
      </c>
      <c r="G45" s="59">
        <f t="shared" si="1"/>
        <v>-9</v>
      </c>
      <c r="H45" s="44">
        <f t="shared" si="3"/>
        <v>-9</v>
      </c>
      <c r="I45" s="59">
        <f t="shared" si="2"/>
        <v>0</v>
      </c>
      <c r="J45" s="50"/>
      <c r="K45" s="11">
        <f t="shared" si="4"/>
        <v>0</v>
      </c>
      <c r="L45" s="27"/>
      <c r="M45" s="6"/>
      <c r="N45" s="6"/>
    </row>
    <row r="46" spans="1:16" ht="15.75" x14ac:dyDescent="0.25">
      <c r="A46" s="8" t="s">
        <v>48</v>
      </c>
      <c r="B46" s="62"/>
      <c r="C46" s="62"/>
      <c r="D46" s="9">
        <v>8</v>
      </c>
      <c r="E46" s="9">
        <v>1</v>
      </c>
      <c r="F46" s="44">
        <f t="shared" si="0"/>
        <v>0</v>
      </c>
      <c r="G46" s="59">
        <f t="shared" si="1"/>
        <v>-9</v>
      </c>
      <c r="H46" s="44">
        <f t="shared" si="3"/>
        <v>-9</v>
      </c>
      <c r="I46" s="59">
        <f t="shared" si="2"/>
        <v>0</v>
      </c>
      <c r="J46" s="50"/>
      <c r="K46" s="11">
        <f t="shared" si="4"/>
        <v>0</v>
      </c>
      <c r="L46" s="27"/>
      <c r="M46" s="6"/>
      <c r="N46" s="6"/>
    </row>
    <row r="47" spans="1:16" ht="15.75" x14ac:dyDescent="0.25">
      <c r="A47" s="8" t="s">
        <v>49</v>
      </c>
      <c r="B47" s="62"/>
      <c r="C47" s="62"/>
      <c r="D47" s="9">
        <v>8</v>
      </c>
      <c r="E47" s="9">
        <v>1</v>
      </c>
      <c r="F47" s="44">
        <f t="shared" si="0"/>
        <v>0</v>
      </c>
      <c r="G47" s="59">
        <f t="shared" si="1"/>
        <v>-9</v>
      </c>
      <c r="H47" s="44">
        <f t="shared" si="3"/>
        <v>-9</v>
      </c>
      <c r="I47" s="59">
        <f t="shared" si="2"/>
        <v>0</v>
      </c>
      <c r="J47" s="50"/>
      <c r="K47" s="11">
        <f t="shared" si="4"/>
        <v>0</v>
      </c>
      <c r="L47" s="27"/>
      <c r="M47" s="6"/>
      <c r="N47" s="6"/>
    </row>
    <row r="48" spans="1:16" ht="18.75" x14ac:dyDescent="0.3">
      <c r="A48" s="12" t="s">
        <v>59</v>
      </c>
      <c r="B48" s="13"/>
      <c r="C48" s="13"/>
      <c r="D48" s="13"/>
      <c r="E48" s="14">
        <f>SUM(E17:E47)</f>
        <v>27</v>
      </c>
      <c r="F48" s="15"/>
      <c r="G48" s="15"/>
      <c r="H48" s="35">
        <f>SUM(H17:H47)+H60</f>
        <v>-25.96</v>
      </c>
      <c r="I48" s="35">
        <f>SUM(I17:I47)+I60</f>
        <v>15.450000000000006</v>
      </c>
      <c r="J48" s="6"/>
      <c r="K48" s="16">
        <f>SUM(K17:K42)</f>
        <v>-133.57</v>
      </c>
      <c r="L48" s="27"/>
      <c r="M48" s="6"/>
      <c r="N48" s="6"/>
    </row>
    <row r="49" spans="1:14" ht="15.75" x14ac:dyDescent="0.25">
      <c r="A49" s="13"/>
      <c r="B49" s="13"/>
      <c r="C49" s="13"/>
      <c r="D49" s="13"/>
      <c r="E49" s="13"/>
      <c r="F49" s="15"/>
      <c r="G49" s="6"/>
      <c r="H49" s="64"/>
      <c r="I49" s="65"/>
      <c r="J49" s="6"/>
      <c r="K49" s="13"/>
      <c r="L49" s="66"/>
      <c r="M49" s="6"/>
      <c r="N49" s="6"/>
    </row>
    <row r="50" spans="1:14" ht="15.75" x14ac:dyDescent="0.25">
      <c r="A50" s="6"/>
      <c r="B50" s="6"/>
      <c r="C50" s="6"/>
      <c r="D50" s="6"/>
      <c r="E50" s="67"/>
      <c r="F50" s="13"/>
      <c r="G50" s="13"/>
      <c r="H50" s="18">
        <v>49.02</v>
      </c>
      <c r="I50" s="68">
        <v>7.32</v>
      </c>
      <c r="J50" s="6"/>
      <c r="K50" s="6"/>
      <c r="L50" s="13">
        <f>SUM(L17:L49)</f>
        <v>0</v>
      </c>
      <c r="M50" s="13">
        <v>55</v>
      </c>
      <c r="N50" s="19">
        <f>+L50*M50</f>
        <v>0</v>
      </c>
    </row>
    <row r="51" spans="1:14" ht="15.75" x14ac:dyDescent="0.25">
      <c r="A51" s="6"/>
      <c r="B51" s="20"/>
      <c r="C51" s="20"/>
      <c r="D51" s="21"/>
      <c r="E51" s="21"/>
      <c r="F51" s="22"/>
      <c r="G51" s="22"/>
      <c r="H51" s="22"/>
      <c r="I51" s="22" t="s">
        <v>60</v>
      </c>
      <c r="J51" s="20"/>
      <c r="K51" s="23"/>
      <c r="L51" s="19">
        <f>+K51/8</f>
        <v>0</v>
      </c>
      <c r="M51" s="13"/>
      <c r="N51" s="19">
        <f>+L51*M51</f>
        <v>0</v>
      </c>
    </row>
    <row r="52" spans="1:14" ht="15.75" x14ac:dyDescent="0.25">
      <c r="A52" s="6"/>
      <c r="B52" s="87" t="s">
        <v>53</v>
      </c>
      <c r="C52" s="87"/>
      <c r="D52" s="87"/>
      <c r="E52" s="87"/>
      <c r="F52" s="87"/>
      <c r="G52" s="87"/>
      <c r="H52" s="6"/>
      <c r="I52" s="6"/>
      <c r="J52" s="6"/>
    </row>
    <row r="53" spans="1:14" ht="15.75" x14ac:dyDescent="0.25">
      <c r="A53" s="8" t="s">
        <v>36</v>
      </c>
      <c r="B53" s="62" t="s">
        <v>50</v>
      </c>
      <c r="C53" s="62"/>
      <c r="D53" s="9"/>
      <c r="E53" s="9"/>
      <c r="F53" s="44"/>
      <c r="G53" s="59"/>
      <c r="H53" s="44"/>
      <c r="I53" s="59"/>
      <c r="J53" s="50"/>
      <c r="K53" s="11">
        <f t="shared" ref="K53:K57" si="5">+J53-C53</f>
        <v>0</v>
      </c>
    </row>
    <row r="54" spans="1:14" ht="15.75" x14ac:dyDescent="0.25">
      <c r="A54" s="8" t="s">
        <v>46</v>
      </c>
      <c r="B54" s="62">
        <v>7.3</v>
      </c>
      <c r="C54" s="47"/>
      <c r="D54" s="9">
        <v>8</v>
      </c>
      <c r="E54" s="9">
        <v>1</v>
      </c>
      <c r="F54" s="44">
        <f t="shared" ref="F53:F57" si="6">IF(B54&gt;12,(24-B54)+C54,+C54-B54)</f>
        <v>-7.3</v>
      </c>
      <c r="G54" s="59">
        <f t="shared" ref="G53:G57" si="7">+F54-D54-E54</f>
        <v>-16.3</v>
      </c>
      <c r="H54" s="44">
        <f t="shared" ref="H53:H57" si="8">IF(G54&lt;=2,G54,2)</f>
        <v>-16.3</v>
      </c>
      <c r="I54" s="59">
        <f t="shared" ref="I53:I57" si="9">G54-H54</f>
        <v>0</v>
      </c>
      <c r="J54" s="50"/>
      <c r="K54" s="11">
        <f t="shared" si="5"/>
        <v>0</v>
      </c>
    </row>
    <row r="55" spans="1:14" ht="15.75" x14ac:dyDescent="0.25">
      <c r="A55" s="8" t="s">
        <v>47</v>
      </c>
      <c r="B55" s="62">
        <v>7.46</v>
      </c>
      <c r="C55" s="62">
        <v>19.100000000000001</v>
      </c>
      <c r="D55" s="9">
        <v>8</v>
      </c>
      <c r="E55" s="9">
        <v>1</v>
      </c>
      <c r="F55" s="44">
        <f t="shared" si="6"/>
        <v>11.64</v>
      </c>
      <c r="G55" s="59">
        <f t="shared" si="7"/>
        <v>2.6400000000000006</v>
      </c>
      <c r="H55" s="44">
        <f t="shared" si="8"/>
        <v>2</v>
      </c>
      <c r="I55" s="59">
        <f t="shared" si="9"/>
        <v>0.64000000000000057</v>
      </c>
      <c r="J55" s="50"/>
      <c r="K55" s="11">
        <f t="shared" si="5"/>
        <v>-19.100000000000001</v>
      </c>
    </row>
    <row r="56" spans="1:14" ht="15.75" x14ac:dyDescent="0.25">
      <c r="A56" s="8" t="s">
        <v>48</v>
      </c>
      <c r="B56" s="62">
        <v>7.4</v>
      </c>
      <c r="C56" s="62">
        <v>18.14</v>
      </c>
      <c r="D56" s="9">
        <v>8</v>
      </c>
      <c r="E56" s="9">
        <v>1</v>
      </c>
      <c r="F56" s="44">
        <f t="shared" si="6"/>
        <v>10.74</v>
      </c>
      <c r="G56" s="59">
        <f t="shared" si="7"/>
        <v>1.7400000000000002</v>
      </c>
      <c r="H56" s="44">
        <f t="shared" si="8"/>
        <v>1.7400000000000002</v>
      </c>
      <c r="I56" s="59">
        <f t="shared" si="9"/>
        <v>0</v>
      </c>
      <c r="J56" s="50"/>
      <c r="K56" s="11">
        <f t="shared" si="5"/>
        <v>-18.14</v>
      </c>
    </row>
    <row r="57" spans="1:14" ht="15.75" x14ac:dyDescent="0.25">
      <c r="A57" s="8" t="s">
        <v>49</v>
      </c>
      <c r="B57" s="62">
        <v>8.39</v>
      </c>
      <c r="C57" s="62">
        <v>19.16</v>
      </c>
      <c r="D57" s="9">
        <v>8</v>
      </c>
      <c r="E57" s="9">
        <v>1</v>
      </c>
      <c r="F57" s="44">
        <f t="shared" si="6"/>
        <v>10.77</v>
      </c>
      <c r="G57" s="59">
        <f t="shared" si="7"/>
        <v>1.7699999999999996</v>
      </c>
      <c r="H57" s="44">
        <f t="shared" si="8"/>
        <v>1.7699999999999996</v>
      </c>
      <c r="I57" s="59">
        <f t="shared" si="9"/>
        <v>0</v>
      </c>
      <c r="J57" s="50"/>
      <c r="K57" s="11">
        <f t="shared" si="5"/>
        <v>-19.16</v>
      </c>
    </row>
    <row r="58" spans="1:14" x14ac:dyDescent="0.25">
      <c r="H58" s="69">
        <f>SUM(H53:H57)</f>
        <v>-10.790000000000001</v>
      </c>
      <c r="I58" s="69">
        <f>SUM(I53:I57)</f>
        <v>0.64000000000000057</v>
      </c>
      <c r="J58" s="70"/>
    </row>
    <row r="59" spans="1:14" x14ac:dyDescent="0.25">
      <c r="G59" s="71" t="s">
        <v>53</v>
      </c>
      <c r="H59" s="72"/>
      <c r="I59" s="72"/>
      <c r="J59" s="2"/>
    </row>
    <row r="60" spans="1:14" x14ac:dyDescent="0.25">
      <c r="H60" s="73">
        <f>+H58-H59</f>
        <v>-10.790000000000001</v>
      </c>
      <c r="I60" s="73">
        <f>+I58-I59</f>
        <v>0.64000000000000057</v>
      </c>
    </row>
  </sheetData>
  <mergeCells count="4">
    <mergeCell ref="A11:I11"/>
    <mergeCell ref="A13:I13"/>
    <mergeCell ref="A14:I14"/>
    <mergeCell ref="B52:G52"/>
  </mergeCells>
  <hyperlinks>
    <hyperlink ref="A9" r:id="rId1" display="mailto:tpaquita_elalto@hotmail.com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JOSE SANCHEZ</vt:lpstr>
      <vt:lpstr>CRISTHIAN TORRES</vt:lpstr>
      <vt:lpstr>Guillermo Valdiviezo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TRIANGULO</dc:creator>
  <cp:lastModifiedBy>CONTABILIDAD_3</cp:lastModifiedBy>
  <cp:lastPrinted>2016-07-26T20:30:20Z</cp:lastPrinted>
  <dcterms:created xsi:type="dcterms:W3CDTF">2014-10-30T20:36:28Z</dcterms:created>
  <dcterms:modified xsi:type="dcterms:W3CDTF">2018-09-26T17:08:10Z</dcterms:modified>
</cp:coreProperties>
</file>