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240" windowHeight="7755" activeTab="1"/>
  </bookViews>
  <sheets>
    <sheet name="INVENTARIO" sheetId="1" r:id="rId1"/>
    <sheet name="BASE DE DATOS" sheetId="2" r:id="rId2"/>
    <sheet name="LEYENDA" sheetId="3" r:id="rId3"/>
  </sheets>
  <definedNames>
    <definedName name="_xlnm._FilterDatabase" localSheetId="1" hidden="1">'BASE DE DATOS'!$A$1:$K$122</definedName>
    <definedName name="_xlnm.Print_Area" localSheetId="0">INVENTARIO!$A$1:$L$145</definedName>
  </definedNames>
  <calcPr calcId="145621"/>
</workbook>
</file>

<file path=xl/calcChain.xml><?xml version="1.0" encoding="utf-8"?>
<calcChain xmlns="http://schemas.openxmlformats.org/spreadsheetml/2006/main">
  <c r="F120" i="1" l="1"/>
  <c r="F121" i="1"/>
  <c r="F122" i="1"/>
  <c r="F123" i="1"/>
  <c r="F124" i="1"/>
  <c r="F125" i="1"/>
  <c r="F126" i="1"/>
  <c r="F127" i="1"/>
  <c r="F128" i="1"/>
  <c r="C129" i="1"/>
  <c r="D129" i="1" s="1"/>
  <c r="E129" i="1" s="1"/>
  <c r="F129" i="1" s="1"/>
  <c r="C119" i="1"/>
  <c r="D119" i="1" s="1"/>
  <c r="E119" i="1" s="1"/>
  <c r="F119" i="1" s="1"/>
  <c r="D115" i="1"/>
  <c r="E115" i="1" s="1"/>
  <c r="F115" i="1" s="1"/>
  <c r="F116" i="1"/>
  <c r="F112" i="1"/>
  <c r="D111" i="1"/>
  <c r="C112" i="1"/>
  <c r="D112" i="1" s="1"/>
  <c r="C114" i="1"/>
  <c r="D114" i="1" s="1"/>
  <c r="E114" i="1" s="1"/>
  <c r="F114" i="1" s="1"/>
  <c r="C110" i="1"/>
  <c r="D110" i="1" s="1"/>
  <c r="E110" i="1" s="1"/>
  <c r="F110" i="1" s="1"/>
  <c r="C108" i="1"/>
  <c r="D105" i="1"/>
  <c r="F97" i="1"/>
  <c r="F98" i="1"/>
  <c r="F99" i="1"/>
  <c r="F100" i="1"/>
  <c r="F101" i="1"/>
  <c r="F102" i="1"/>
  <c r="E97" i="1"/>
  <c r="E98" i="1"/>
  <c r="E99" i="1"/>
  <c r="E100" i="1"/>
  <c r="E101" i="1"/>
  <c r="D97" i="1"/>
  <c r="D98" i="1"/>
  <c r="D99" i="1"/>
  <c r="D103" i="1"/>
  <c r="C97" i="1"/>
  <c r="C98" i="1"/>
  <c r="C99" i="1"/>
  <c r="C103" i="1"/>
  <c r="D11" i="1" l="1"/>
  <c r="D12" i="1"/>
  <c r="D13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7" i="1"/>
  <c r="D58" i="1"/>
  <c r="D59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6" i="1"/>
  <c r="D87" i="1"/>
  <c r="D88" i="1"/>
  <c r="D90" i="1"/>
  <c r="D91" i="1"/>
  <c r="D92" i="1"/>
  <c r="D93" i="1"/>
  <c r="D94" i="1"/>
  <c r="D95" i="1"/>
  <c r="D96" i="1"/>
  <c r="D141" i="1"/>
  <c r="D142" i="1"/>
  <c r="D143" i="1"/>
  <c r="D144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41" i="1"/>
  <c r="F142" i="1"/>
  <c r="F143" i="1"/>
  <c r="F144" i="1"/>
  <c r="F11" i="1"/>
  <c r="E12" i="1"/>
  <c r="E13" i="1"/>
  <c r="E15" i="1"/>
  <c r="E16" i="1"/>
  <c r="E17" i="1"/>
  <c r="E18" i="1"/>
  <c r="E19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6" i="1"/>
  <c r="E87" i="1"/>
  <c r="E88" i="1"/>
  <c r="E90" i="1"/>
  <c r="E91" i="1"/>
  <c r="E92" i="1"/>
  <c r="E93" i="1"/>
  <c r="E94" i="1"/>
  <c r="E95" i="1"/>
  <c r="E96" i="1"/>
  <c r="E141" i="1"/>
  <c r="E142" i="1"/>
  <c r="E143" i="1"/>
  <c r="E144" i="1"/>
  <c r="E11" i="1"/>
  <c r="C12" i="1"/>
  <c r="C13" i="1"/>
  <c r="C16" i="1"/>
  <c r="C22" i="1"/>
  <c r="C27" i="1"/>
  <c r="C30" i="1"/>
  <c r="C31" i="1"/>
  <c r="C32" i="1"/>
  <c r="C37" i="1"/>
  <c r="C42" i="1"/>
  <c r="C51" i="1"/>
  <c r="C52" i="1"/>
  <c r="C53" i="1"/>
  <c r="C54" i="1"/>
  <c r="C57" i="1"/>
  <c r="C59" i="1"/>
  <c r="C64" i="1"/>
  <c r="C65" i="1"/>
  <c r="C68" i="1"/>
  <c r="C69" i="1"/>
  <c r="C70" i="1"/>
  <c r="C71" i="1"/>
  <c r="C72" i="1"/>
  <c r="C73" i="1"/>
  <c r="C74" i="1"/>
  <c r="C76" i="1"/>
  <c r="C77" i="1"/>
  <c r="C78" i="1"/>
  <c r="C79" i="1"/>
  <c r="C80" i="1"/>
  <c r="C82" i="1"/>
  <c r="C83" i="1"/>
  <c r="C86" i="1"/>
  <c r="C87" i="1"/>
  <c r="C88" i="1"/>
  <c r="C90" i="1"/>
  <c r="C91" i="1"/>
  <c r="C92" i="1"/>
  <c r="C93" i="1"/>
  <c r="C94" i="1"/>
  <c r="C96" i="1"/>
  <c r="C141" i="1"/>
  <c r="C142" i="1"/>
  <c r="C143" i="1"/>
  <c r="C144" i="1"/>
  <c r="C11" i="1"/>
</calcChain>
</file>

<file path=xl/comments1.xml><?xml version="1.0" encoding="utf-8"?>
<comments xmlns="http://schemas.openxmlformats.org/spreadsheetml/2006/main">
  <authors>
    <author>CONTABILIDAD</author>
    <author>OF_ELALTO_1</author>
    <author>Triangulo</author>
    <author>CONTADORA</author>
  </authors>
  <commentList>
    <comment ref="C20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3
</t>
        </r>
      </text>
    </comment>
    <comment ref="C36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servicios y venta Metalicos - Enrique Zapata peña
F/03-955 (07-03-17)
F/03-967 (11/04/17)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
</t>
        </r>
      </text>
    </comment>
    <comment ref="C41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Piura
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</t>
        </r>
      </text>
    </comment>
    <comment ref="C63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Gerencia Sra. YRS
</t>
        </r>
      </text>
    </comment>
    <comment ref="C95" authorId="2">
      <text>
        <r>
          <rPr>
            <b/>
            <sz val="9"/>
            <color indexed="81"/>
            <rFont val="Tahoma"/>
            <family val="2"/>
          </rPr>
          <t>Triangulo:</t>
        </r>
        <r>
          <rPr>
            <sz val="9"/>
            <color indexed="81"/>
            <rFont val="Tahoma"/>
            <family val="2"/>
          </rPr>
          <t xml:space="preserve">
39135</t>
        </r>
      </text>
    </comment>
    <comment ref="C10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APORTE DE CAPITAL
MARINA CONTRERAS 
PUESTO EN MARCHA ABRIL 2018</t>
        </r>
      </text>
    </comment>
    <comment ref="C105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39135
</t>
        </r>
      </text>
    </comment>
    <comment ref="C131" authorId="3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Para Habitaciones del Servicentro
Maestro Peru</t>
        </r>
      </text>
    </comment>
  </commentList>
</comments>
</file>

<file path=xl/comments2.xml><?xml version="1.0" encoding="utf-8"?>
<comments xmlns="http://schemas.openxmlformats.org/spreadsheetml/2006/main">
  <authors>
    <author>CONTABILIDAD</author>
    <author>OF_ELALTO_1</author>
    <author>CONTADORA</author>
    <author>Triangulo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39132
ISLA 01
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N° 03
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3
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3
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N°04
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ISLA N°03
</t>
        </r>
      </text>
    </comment>
    <comment ref="B27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servicios y venta Metalicos - Enrique Zapata peña
F/03-955 (07-03-17)
F/03-967 (11/04/17)</t>
        </r>
      </text>
    </comment>
    <comment ref="B28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Factura F051-18722
19/10/2017
Unimaq
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
</t>
        </r>
      </text>
    </comment>
    <comment ref="B32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Piura
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39134</t>
        </r>
      </text>
    </comment>
    <comment ref="B5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Oficina Gerencia Sra. YRS
</t>
        </r>
      </text>
    </comment>
    <comment ref="B55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ALMACEN  - PARA
HABITACIONES</t>
        </r>
      </text>
    </comment>
    <comment ref="B56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ALMACEN - PARA HABITACIONES
SE INSTALO MES DE JUNIO 2018 - HABITACION STAFF
</t>
        </r>
      </text>
    </comment>
    <comment ref="B82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F/001-2410 12/11/2016
Sistemas Integrales
IMPRESIÓN DE PAPEL ORIGINAL Y COPIA INTERFAZ USB</t>
        </r>
      </text>
    </comment>
    <comment ref="B83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F/001-2410 12/11/2016
Sistemas Integrales
IMPRESIÓN DE PAPEL ORIGINAL Y COPIA INTERFAZ USB</t>
        </r>
      </text>
    </comment>
    <comment ref="B84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F/001-2434 01/12/2016
Sistemas Integrales
IMPRESIÓN DE PAPEL ORIGINAL Y COPIA INTERFAZ USB</t>
        </r>
      </text>
    </comment>
    <comment ref="B85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F/001-2434 01/12/2016
sistemas integrales
IMPRESIÓN DE PAPEL ORIGINAL Y COPIA INTERFAZ USB</t>
        </r>
      </text>
    </comment>
    <comment ref="B86" authorId="3">
      <text>
        <r>
          <rPr>
            <b/>
            <sz val="9"/>
            <color indexed="81"/>
            <rFont val="Tahoma"/>
            <family val="2"/>
          </rPr>
          <t>Triangulo:</t>
        </r>
        <r>
          <rPr>
            <sz val="9"/>
            <color indexed="81"/>
            <rFont val="Tahoma"/>
            <family val="2"/>
          </rPr>
          <t xml:space="preserve">
39135</t>
        </r>
      </text>
    </comment>
    <comment ref="B87" authorId="3">
      <text>
        <r>
          <rPr>
            <b/>
            <sz val="9"/>
            <color indexed="81"/>
            <rFont val="Tahoma"/>
            <family val="2"/>
          </rPr>
          <t>Triangulo:</t>
        </r>
        <r>
          <rPr>
            <sz val="9"/>
            <color indexed="81"/>
            <rFont val="Tahoma"/>
            <family val="2"/>
          </rPr>
          <t xml:space="preserve">
39135
</t>
        </r>
      </text>
    </comment>
    <comment ref="B94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Aporte de Capital
MCR</t>
        </r>
      </text>
    </comment>
    <comment ref="B95" authorId="1">
      <text>
        <r>
          <rPr>
            <b/>
            <sz val="9"/>
            <color indexed="81"/>
            <rFont val="Tahoma"/>
            <family val="2"/>
          </rPr>
          <t>OF_ELALTO_1:</t>
        </r>
        <r>
          <rPr>
            <sz val="9"/>
            <color indexed="81"/>
            <rFont val="Tahoma"/>
            <family val="2"/>
          </rPr>
          <t xml:space="preserve">
APORTE DE CAPITAL
MARINA CONTRERAS 
PUESTO EN MARCHA ABRIL 2018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CONTABILIDAD:</t>
        </r>
        <r>
          <rPr>
            <sz val="8"/>
            <color indexed="81"/>
            <rFont val="Tahoma"/>
            <family val="2"/>
          </rPr>
          <t xml:space="preserve">
DEPRECIACION 39135
</t>
        </r>
      </text>
    </comment>
    <comment ref="B122" authorId="2">
      <text>
        <r>
          <rPr>
            <b/>
            <sz val="9"/>
            <color indexed="81"/>
            <rFont val="Tahoma"/>
            <family val="2"/>
          </rPr>
          <t>CONTADORA:</t>
        </r>
        <r>
          <rPr>
            <sz val="9"/>
            <color indexed="81"/>
            <rFont val="Tahoma"/>
            <family val="2"/>
          </rPr>
          <t xml:space="preserve">
Para Habitaciones del Servicentro
Maestro Peru</t>
        </r>
      </text>
    </comment>
  </commentList>
</comments>
</file>

<file path=xl/sharedStrings.xml><?xml version="1.0" encoding="utf-8"?>
<sst xmlns="http://schemas.openxmlformats.org/spreadsheetml/2006/main" count="947" uniqueCount="446">
  <si>
    <t>NOMBRE DE INVENTARIADOR:</t>
  </si>
  <si>
    <t>ANTHONY ALEXIS YARLEQUE GALAN</t>
  </si>
  <si>
    <t>FECHA:</t>
  </si>
  <si>
    <t>N°</t>
  </si>
  <si>
    <t>MARCA</t>
  </si>
  <si>
    <t>MODELO</t>
  </si>
  <si>
    <t>SERIE</t>
  </si>
  <si>
    <t>COLOR</t>
  </si>
  <si>
    <t>OBSERVACIONES</t>
  </si>
  <si>
    <t>MATERIAL</t>
  </si>
  <si>
    <t>COND. USO</t>
  </si>
  <si>
    <t>UBICACIÓN</t>
  </si>
  <si>
    <t>B</t>
  </si>
  <si>
    <t>U</t>
  </si>
  <si>
    <t>Servicentro El Triángulo de Oro S.R.L.</t>
  </si>
  <si>
    <t>Pre inventario 2018</t>
  </si>
  <si>
    <t>AL 12 DE OCTUBRE DEL  2018</t>
  </si>
  <si>
    <t>DESCRIPCIÓN</t>
  </si>
  <si>
    <t>ESTADO</t>
  </si>
  <si>
    <t>NUEVO</t>
  </si>
  <si>
    <t>N</t>
  </si>
  <si>
    <t>USO</t>
  </si>
  <si>
    <t>BUENO</t>
  </si>
  <si>
    <t>DESUSO</t>
  </si>
  <si>
    <t>D</t>
  </si>
  <si>
    <t>REGULAR</t>
  </si>
  <si>
    <t>R</t>
  </si>
  <si>
    <t>MALO</t>
  </si>
  <si>
    <t>M</t>
  </si>
  <si>
    <t>OBSOLETO</t>
  </si>
  <si>
    <t>O</t>
  </si>
  <si>
    <t>MEDIDAS</t>
  </si>
  <si>
    <t>Estado</t>
  </si>
  <si>
    <t>DESCRIPCION</t>
  </si>
  <si>
    <t>FECHA DE ADQUISICION</t>
  </si>
  <si>
    <t>NRO. DE GUÍA</t>
  </si>
  <si>
    <t>FECHA DE INGRESO</t>
  </si>
  <si>
    <t>VALOR</t>
  </si>
  <si>
    <t>BENNETT</t>
  </si>
  <si>
    <t>1012-4013</t>
  </si>
  <si>
    <t>05v1234466</t>
  </si>
  <si>
    <t>Negro</t>
  </si>
  <si>
    <t>S/M</t>
  </si>
  <si>
    <t>26/11/1995</t>
  </si>
  <si>
    <t xml:space="preserve">Surtidor BENNETT </t>
  </si>
  <si>
    <t>1017-4013</t>
  </si>
  <si>
    <t>08v1137371</t>
  </si>
  <si>
    <t>Surtidor BENNETT (G-90)</t>
  </si>
  <si>
    <t>8X497747</t>
  </si>
  <si>
    <t>02/1997</t>
  </si>
  <si>
    <t>Med. Mod. 6070 para Surt BENNETT</t>
  </si>
  <si>
    <t>07/1997</t>
  </si>
  <si>
    <t>Maquinaria Equipo de Gasocentro</t>
  </si>
  <si>
    <t>12/2001</t>
  </si>
  <si>
    <t>2222LM-25C</t>
  </si>
  <si>
    <t>06/04/2004</t>
  </si>
  <si>
    <t>Tanque Cilindro 2000 Gl.</t>
  </si>
  <si>
    <t>07/2005</t>
  </si>
  <si>
    <t>1 Estabilizador 220 v E/S</t>
  </si>
  <si>
    <t>Dispensador BENNETT  (2 mangueras G90 y diesel)</t>
  </si>
  <si>
    <t>222 LM-25XRXX</t>
  </si>
  <si>
    <t>08/2005</t>
  </si>
  <si>
    <t>1 Bomba KORKEM 7.5 HP/GLP</t>
  </si>
  <si>
    <t>KORKEM</t>
  </si>
  <si>
    <t>7.5 HP/GLP</t>
  </si>
  <si>
    <t>10/2005</t>
  </si>
  <si>
    <t>Surtidor BENNETT Elect. mangueras diesel</t>
  </si>
  <si>
    <t>S-10J776399</t>
  </si>
  <si>
    <t>12/2007</t>
  </si>
  <si>
    <t xml:space="preserve">1 Comp. Elect. </t>
  </si>
  <si>
    <t>4013-0501134466</t>
  </si>
  <si>
    <t>04/2008</t>
  </si>
  <si>
    <t>Tanque 1.9 x 2.8 mt - 2100 galones G-90</t>
  </si>
  <si>
    <t>07/2008</t>
  </si>
  <si>
    <t>Tanque 1.9 x 2.8 mt - 2100 galones G-95</t>
  </si>
  <si>
    <t>Tanque 4100 galones - Diesel D2</t>
  </si>
  <si>
    <t>10/2008</t>
  </si>
  <si>
    <t>12/2008</t>
  </si>
  <si>
    <t>Transformador Trifasico 45kva 380/220v</t>
  </si>
  <si>
    <t>25/03/2009</t>
  </si>
  <si>
    <t xml:space="preserve">Tanque Cilindrico de 4,100 gls </t>
  </si>
  <si>
    <t>24/04/2009</t>
  </si>
  <si>
    <t>10/2010</t>
  </si>
  <si>
    <t>3/12/2011</t>
  </si>
  <si>
    <t>Unidad de Computo BENNETT</t>
  </si>
  <si>
    <t>21/03/2015</t>
  </si>
  <si>
    <t>Electrobomba para combustible de alto caudal DC 24/12v + Filtro en linea</t>
  </si>
  <si>
    <t>09/11/2016</t>
  </si>
  <si>
    <t>Contador Galones Mecanico / Electrobomba para combustible de alto caudal/ Filtro</t>
  </si>
  <si>
    <t>Tanque combustible Liquido de 4,000 Glns en plancha de 1/4</t>
  </si>
  <si>
    <t>11/04/2017</t>
  </si>
  <si>
    <t>19/10/2017</t>
  </si>
  <si>
    <t>Mando Motorizado de Sistema Automatico - Grupo Electrogeno</t>
  </si>
  <si>
    <t>10/04/2018</t>
  </si>
  <si>
    <t>Surtidor BENNETT  (G-95)</t>
  </si>
  <si>
    <t>Caterpillar</t>
  </si>
  <si>
    <t>GEP110</t>
  </si>
  <si>
    <t xml:space="preserve">Dispensador Kraus GLP </t>
  </si>
  <si>
    <t>KRAUS</t>
  </si>
  <si>
    <t>KRPY2H</t>
  </si>
  <si>
    <t>Surtidor Electrónico BENNETT (02mang. Diesel)</t>
  </si>
  <si>
    <t>Surtidor Electrónico BENNETT (02mang.Diesel-Gasolina)</t>
  </si>
  <si>
    <t>OLYMPIAN</t>
  </si>
  <si>
    <t>GEP125-CB</t>
  </si>
  <si>
    <t>Muebles Varios Oficina</t>
  </si>
  <si>
    <t>Escritorio y Sillón Giratorio</t>
  </si>
  <si>
    <t>Mampara en Cristal y Bronce</t>
  </si>
  <si>
    <t xml:space="preserve">Tv. LCD SONY </t>
  </si>
  <si>
    <t>SONY LCD</t>
  </si>
  <si>
    <t>KLU-206300A</t>
  </si>
  <si>
    <t>Muebles Metàlicos</t>
  </si>
  <si>
    <t>Sofá 3 cuerpos</t>
  </si>
  <si>
    <t>Sofá 2 cuerpos</t>
  </si>
  <si>
    <t>Banqueta en Caoba Tapizada</t>
  </si>
  <si>
    <t>Estante para Archivos</t>
  </si>
  <si>
    <t>Escritorio</t>
  </si>
  <si>
    <t>Mesa Plegable</t>
  </si>
  <si>
    <t>4 Camas Duplex</t>
  </si>
  <si>
    <t>DUPLEX</t>
  </si>
  <si>
    <t xml:space="preserve">Tv. /C SAMSUNG </t>
  </si>
  <si>
    <t>SAMSUNG</t>
  </si>
  <si>
    <t>CL-21Z50</t>
  </si>
  <si>
    <t xml:space="preserve">Tv. LCD </t>
  </si>
  <si>
    <t>LCD</t>
  </si>
  <si>
    <t>AOC-L19W765</t>
  </si>
  <si>
    <t xml:space="preserve">Lavadora Samsung </t>
  </si>
  <si>
    <t>TV LCD LG-22LG30R</t>
  </si>
  <si>
    <t>LG LCD</t>
  </si>
  <si>
    <t>22LG30R</t>
  </si>
  <si>
    <t>TV LCD LG-22LG</t>
  </si>
  <si>
    <t>22LG</t>
  </si>
  <si>
    <t>2 Soporte para TV. 19-25 Aluminio</t>
  </si>
  <si>
    <t>Cocina SURGE Semi Industrial MOD 2.25.10</t>
  </si>
  <si>
    <t>SURGE</t>
  </si>
  <si>
    <t>SEMI INDUSTRIAL</t>
  </si>
  <si>
    <t>Campana Extractora Klimatic H22/90ST</t>
  </si>
  <si>
    <t>KLIMATIC</t>
  </si>
  <si>
    <t>H22/90ST</t>
  </si>
  <si>
    <t>Aire Acondicionado Marca Confor Star 18,000BTU</t>
  </si>
  <si>
    <t>CONFOR STAR</t>
  </si>
  <si>
    <t>Comedor Aurora (02 mesas y 8 sillas rojas)</t>
  </si>
  <si>
    <t>AURORA</t>
  </si>
  <si>
    <t>Aire Acondicionado Marca Electrolux, modelo EASX24A2RDaW 220V</t>
  </si>
  <si>
    <t>ELECTROLUX</t>
  </si>
  <si>
    <t xml:space="preserve">EASX24A2RDaW </t>
  </si>
  <si>
    <t xml:space="preserve">Aire Acondicionado </t>
  </si>
  <si>
    <t>MIRAY</t>
  </si>
  <si>
    <t>Led Smart FHD -  Instalado en Ambiente Restaurant</t>
  </si>
  <si>
    <t>Led Smart FHD</t>
  </si>
  <si>
    <t xml:space="preserve">Led Smart FHD </t>
  </si>
  <si>
    <t xml:space="preserve">LAPTOP HP PAVILON </t>
  </si>
  <si>
    <t>HP</t>
  </si>
  <si>
    <t>PAVILON DV6-3225 DX</t>
  </si>
  <si>
    <t xml:space="preserve">Impresora FX-2190 </t>
  </si>
  <si>
    <t>FX-2190</t>
  </si>
  <si>
    <t xml:space="preserve">Impresora HP </t>
  </si>
  <si>
    <t>Monitor LCD S:20A300B ZT3SH9NB502125</t>
  </si>
  <si>
    <t>Impresora Multifuncional Brother S:KOJ982774</t>
  </si>
  <si>
    <t>BROTHER</t>
  </si>
  <si>
    <t xml:space="preserve">PC HP Touchsmart </t>
  </si>
  <si>
    <t xml:space="preserve"> Touchsmart</t>
  </si>
  <si>
    <t>PC HP Serie: 3CR2140KDM</t>
  </si>
  <si>
    <t>Computadora HP Touchsmart 320-1030 PC</t>
  </si>
  <si>
    <t>Touchsmart 320-1030 PC</t>
  </si>
  <si>
    <t>Computadora HP Omni 120 PC 20-B014 S:3CR246177M</t>
  </si>
  <si>
    <t>Omni 120 PC 20-B014</t>
  </si>
  <si>
    <t>Computadora HP Omni 120 PC</t>
  </si>
  <si>
    <t>Omni 120 PC</t>
  </si>
  <si>
    <t xml:space="preserve">Multifuncional Brother - MFC 7860 DW </t>
  </si>
  <si>
    <t xml:space="preserve">MFC 7860 DW </t>
  </si>
  <si>
    <t xml:space="preserve">PC HP Omni 120-1134 </t>
  </si>
  <si>
    <t>Omni 120-1134</t>
  </si>
  <si>
    <t>PC HEWELTT</t>
  </si>
  <si>
    <t>HEWELTT</t>
  </si>
  <si>
    <t xml:space="preserve">PC HP </t>
  </si>
  <si>
    <t>PC HP</t>
  </si>
  <si>
    <t xml:space="preserve">IMPRESORA EPSON </t>
  </si>
  <si>
    <t>EPSON</t>
  </si>
  <si>
    <t>LX-350</t>
  </si>
  <si>
    <t>PC INTEL CORE 2 LCD V/5IRIPVD/USB</t>
  </si>
  <si>
    <t>PC ASUS</t>
  </si>
  <si>
    <t>ASUS</t>
  </si>
  <si>
    <t>I3-4150T</t>
  </si>
  <si>
    <t xml:space="preserve">PC LENOVO </t>
  </si>
  <si>
    <t>LENOVO</t>
  </si>
  <si>
    <t>C-560</t>
  </si>
  <si>
    <t>SERVIDOR HP INTEL 1240V3 3.4 GHZ, 8 MB/ DISCO DURO HP 658079-B21</t>
  </si>
  <si>
    <t>INTEL 1240V3 3.4 GHZ</t>
  </si>
  <si>
    <t xml:space="preserve">IMPRESORA BROTHER 270 </t>
  </si>
  <si>
    <t>Impresora Epson matriz de 9 pines, suministro ERC - 38</t>
  </si>
  <si>
    <t>EPSON TM-U220A</t>
  </si>
  <si>
    <t>M188A</t>
  </si>
  <si>
    <t>Central Telefónica</t>
  </si>
  <si>
    <t xml:space="preserve">Video Cámaras SAMSUNG SME-2220N </t>
  </si>
  <si>
    <t>SME-2220N</t>
  </si>
  <si>
    <t xml:space="preserve">Video Cámara SAMSUNG SME-222CN </t>
  </si>
  <si>
    <t>SME-222CN</t>
  </si>
  <si>
    <t xml:space="preserve">Video Cámara SAMSUNG SME-2220 </t>
  </si>
  <si>
    <t>SME-2220</t>
  </si>
  <si>
    <t>UNIDEN</t>
  </si>
  <si>
    <t>UDW 20553</t>
  </si>
  <si>
    <t>Video Camara Samsung 8ch</t>
  </si>
  <si>
    <t>Video Cámara SAMSUNG</t>
  </si>
  <si>
    <t>Video Cámara SAMSUNG Modelo:SDR-5100N, Cámara de Seguridad SWAN</t>
  </si>
  <si>
    <t>SDR-5100N</t>
  </si>
  <si>
    <t xml:space="preserve">Sistema de Video Seguridad Swann </t>
  </si>
  <si>
    <t>SWANN</t>
  </si>
  <si>
    <t>Camaras de Seguridad Samsung SDH-CB5100BF (16 camaras)</t>
  </si>
  <si>
    <t>SDH-CB5100BF</t>
  </si>
  <si>
    <t>Motor 3/4 HP 115/2311</t>
  </si>
  <si>
    <t>3/4 HP</t>
  </si>
  <si>
    <t>Generador Marca HONDA EG-500</t>
  </si>
  <si>
    <t>HONDA</t>
  </si>
  <si>
    <t>EG-500</t>
  </si>
  <si>
    <t>Motor Lister Petter Nº 16-045T52-08 15.5 Hp</t>
  </si>
  <si>
    <t>LISTER PETTER</t>
  </si>
  <si>
    <t>16-045T52-08</t>
  </si>
  <si>
    <t>1 Gener. De Corriente HONDA S:gt-05-1461502</t>
  </si>
  <si>
    <t>Impresora Tikecttera EPSON Mod. TM-U220</t>
  </si>
  <si>
    <t>TM-U220</t>
  </si>
  <si>
    <t>Caja Reg. Electron. CASIO TK 3200 S 0800928</t>
  </si>
  <si>
    <t>CASIO</t>
  </si>
  <si>
    <t>TK 3200</t>
  </si>
  <si>
    <t>Cámara de Seguridad Inalámbrica 1200MA</t>
  </si>
  <si>
    <t>1200MA</t>
  </si>
  <si>
    <t xml:space="preserve">1MP Ticketera EPSON M U 220 </t>
  </si>
  <si>
    <t>M U 220</t>
  </si>
  <si>
    <t>Mueble Mostrador en Melamina</t>
  </si>
  <si>
    <t>Caja Registradora Marca Casio Modelo TK-3200 Serie:801813</t>
  </si>
  <si>
    <t>TK-3200</t>
  </si>
  <si>
    <t>Computador solenoide</t>
  </si>
  <si>
    <t>Hidrolavadora</t>
  </si>
  <si>
    <t>KARCHER</t>
  </si>
  <si>
    <t>PEQUEÑA</t>
  </si>
  <si>
    <t>Motobomba Diesel 4*4", Motor 186F, 10HP</t>
  </si>
  <si>
    <t>DIESEL</t>
  </si>
  <si>
    <t>186F</t>
  </si>
  <si>
    <t>KDL LED 10.1</t>
  </si>
  <si>
    <t>Motobomba sopco 4*4 Modelo 186F</t>
  </si>
  <si>
    <t>SOPCO</t>
  </si>
  <si>
    <t>Televisores LED</t>
  </si>
  <si>
    <t>Electrobomba Hidrostal</t>
  </si>
  <si>
    <t>EXTRACTOR DE AIRE 1 1/4 HP MARCA GN</t>
  </si>
  <si>
    <t>TABLERO TERMICO 30 POLOS BTICINO</t>
  </si>
  <si>
    <t>Motobomba Diesel 4", Motor SD, Mod. 186F, 10 HP</t>
  </si>
  <si>
    <t>Compresora AIRE Marca: GALEAZZI, 50 Lts, 25 HP, 220 Vts/60 Hz</t>
  </si>
  <si>
    <t>Motobomba Diesel 4*4 Motor SD 186F, 10 HP</t>
  </si>
  <si>
    <t>Sistema de Aire Nikken</t>
  </si>
  <si>
    <t>Therma Sole</t>
  </si>
  <si>
    <t>OLY00000LB4H00544</t>
  </si>
  <si>
    <t>I-9040</t>
  </si>
  <si>
    <t>9N911811</t>
  </si>
  <si>
    <t>9N912088</t>
  </si>
  <si>
    <t>OLY00000VLEW02040</t>
  </si>
  <si>
    <t>34APC08104</t>
  </si>
  <si>
    <t>34APC08103</t>
  </si>
  <si>
    <t>D17BJA101203</t>
  </si>
  <si>
    <t>wa-95v3PFP</t>
  </si>
  <si>
    <t>34APC08330</t>
  </si>
  <si>
    <t>MOD 2.25.10</t>
  </si>
  <si>
    <t>CNF1013498</t>
  </si>
  <si>
    <t>FCTY143367</t>
  </si>
  <si>
    <t>CNI35G3121</t>
  </si>
  <si>
    <t>20A300B ZT3SH9NB502125</t>
  </si>
  <si>
    <t>KOJ982774</t>
  </si>
  <si>
    <t>3CR2080P76</t>
  </si>
  <si>
    <t>3CR2140KDM</t>
  </si>
  <si>
    <t>3CR246177M</t>
  </si>
  <si>
    <t>4CS2250979</t>
  </si>
  <si>
    <t>U62702B2N587995</t>
  </si>
  <si>
    <t>4CS23008J3</t>
  </si>
  <si>
    <t>4CS23008KB</t>
  </si>
  <si>
    <t>H3Z01AA#ABA</t>
  </si>
  <si>
    <t>H3Z01AA#BBA</t>
  </si>
  <si>
    <t>6PTTS001797</t>
  </si>
  <si>
    <t>3RC771642N</t>
  </si>
  <si>
    <t xml:space="preserve"> 658079-B21</t>
  </si>
  <si>
    <t>U64023F5N330527</t>
  </si>
  <si>
    <t>FFBF268218</t>
  </si>
  <si>
    <t>FFCF284105</t>
  </si>
  <si>
    <t>FFBF268222</t>
  </si>
  <si>
    <t>FFCF283860</t>
  </si>
  <si>
    <t xml:space="preserve">MX123079 </t>
  </si>
  <si>
    <t>gt-05-1461502</t>
  </si>
  <si>
    <t>FFBG161307</t>
  </si>
  <si>
    <t>86114I1070097</t>
  </si>
  <si>
    <t>1.9 x 2.8 mt</t>
  </si>
  <si>
    <t xml:space="preserve">1.9 x 2.8 mt </t>
  </si>
  <si>
    <t>03/1997</t>
  </si>
  <si>
    <t>03/07/2004</t>
  </si>
  <si>
    <t>27/06/2007</t>
  </si>
  <si>
    <t>05/2008</t>
  </si>
  <si>
    <t>11/2008</t>
  </si>
  <si>
    <t>09/2008</t>
  </si>
  <si>
    <t>01/04/2009</t>
  </si>
  <si>
    <t>20/04/2009</t>
  </si>
  <si>
    <t>19-25</t>
  </si>
  <si>
    <t>21/04/2009</t>
  </si>
  <si>
    <t>01/04/11</t>
  </si>
  <si>
    <t>12/06/16</t>
  </si>
  <si>
    <t>220V</t>
  </si>
  <si>
    <t>07/02/2018</t>
  </si>
  <si>
    <t>20/02/2018</t>
  </si>
  <si>
    <t>21/04/2018</t>
  </si>
  <si>
    <t>26/05/2018</t>
  </si>
  <si>
    <t>26/04/2011</t>
  </si>
  <si>
    <t>31/07/2011</t>
  </si>
  <si>
    <t>08/08/2011</t>
  </si>
  <si>
    <t>29/09/2011</t>
  </si>
  <si>
    <t>20/10/2011</t>
  </si>
  <si>
    <t>05/06/12</t>
  </si>
  <si>
    <t>22/06/12</t>
  </si>
  <si>
    <t>06/07/2012</t>
  </si>
  <si>
    <t>24/08/2012</t>
  </si>
  <si>
    <t>25/08/2012</t>
  </si>
  <si>
    <t>21/09/2012</t>
  </si>
  <si>
    <t>02/01/2013</t>
  </si>
  <si>
    <t>23/05/2013</t>
  </si>
  <si>
    <t>16/08/2013</t>
  </si>
  <si>
    <t>7/11/2014</t>
  </si>
  <si>
    <t>8/11/2014</t>
  </si>
  <si>
    <t>21/11/2014</t>
  </si>
  <si>
    <t>31/03/2015</t>
  </si>
  <si>
    <t>21/08/2015</t>
  </si>
  <si>
    <t>29/09/2015</t>
  </si>
  <si>
    <t>12/11/2016</t>
  </si>
  <si>
    <t>01/12/2016</t>
  </si>
  <si>
    <t>26/07/2010</t>
  </si>
  <si>
    <t>14/06/2010</t>
  </si>
  <si>
    <t>29/11/2010</t>
  </si>
  <si>
    <t>27/01/2011</t>
  </si>
  <si>
    <t>18/03/2011</t>
  </si>
  <si>
    <t>01/10/2013</t>
  </si>
  <si>
    <t>23/06/2017</t>
  </si>
  <si>
    <t>01/2018</t>
  </si>
  <si>
    <t>22/04/1996</t>
  </si>
  <si>
    <t>04/1997</t>
  </si>
  <si>
    <t>05/2001</t>
  </si>
  <si>
    <t>12/2005</t>
  </si>
  <si>
    <t>02/04/2007</t>
  </si>
  <si>
    <t>01/2008</t>
  </si>
  <si>
    <t>02/2008</t>
  </si>
  <si>
    <t>11/11/2009</t>
  </si>
  <si>
    <t>03/05/2011</t>
  </si>
  <si>
    <t>30/04/2013</t>
  </si>
  <si>
    <t>11/04/2014</t>
  </si>
  <si>
    <t>14/6/2014</t>
  </si>
  <si>
    <t>23/12/2014</t>
  </si>
  <si>
    <t>31/05/2015</t>
  </si>
  <si>
    <t>21/06/2015</t>
  </si>
  <si>
    <t>02/07/2015</t>
  </si>
  <si>
    <t>11/09/2015</t>
  </si>
  <si>
    <t>23/09/2015</t>
  </si>
  <si>
    <t>28/09/2015</t>
  </si>
  <si>
    <t>07/11/2015</t>
  </si>
  <si>
    <t>25/11/2015</t>
  </si>
  <si>
    <t>04/02/2016</t>
  </si>
  <si>
    <t>21/07/2016</t>
  </si>
  <si>
    <t>20/09/2016</t>
  </si>
  <si>
    <t>CELINDA CARRASCO JIMENEZ</t>
  </si>
  <si>
    <t>HIDROSTAL</t>
  </si>
  <si>
    <t>GN</t>
  </si>
  <si>
    <t>BTICINO</t>
  </si>
  <si>
    <t>GALEAZZI</t>
  </si>
  <si>
    <t>Compresora de Aire Marca: CAMBELL, 3.2 HP, 220 Vts/60 HZ 125 PSI</t>
  </si>
  <si>
    <t>CAMBELL</t>
  </si>
  <si>
    <t>VT558709AJ</t>
  </si>
  <si>
    <t>SD 186F</t>
  </si>
  <si>
    <t xml:space="preserve">Maquina Registradora Modelo TK6000 </t>
  </si>
  <si>
    <t>TK6000</t>
  </si>
  <si>
    <t>NIKKEN</t>
  </si>
  <si>
    <t>SOLE</t>
  </si>
  <si>
    <t>CS01780075</t>
  </si>
  <si>
    <t>Ploma</t>
  </si>
  <si>
    <t>01 Dispensador  BENNETT  Electro G90-D2/ 2 mang</t>
  </si>
  <si>
    <t>X542020</t>
  </si>
  <si>
    <t>MAQUINARIA Y EQUIP DE EXPLOTACIÓN- COSTO</t>
  </si>
  <si>
    <t>VEHICULOS NO MOTORIZADOS-COSTO</t>
  </si>
  <si>
    <t>VEHICULOS MOTORIZADOS-COSTO</t>
  </si>
  <si>
    <t>MUEBLES-COSTO</t>
  </si>
  <si>
    <t>ENSERES-COSTO</t>
  </si>
  <si>
    <t>EQUIPO PARA PROCES. DE INF (CÓMPUTO)-COSTO</t>
  </si>
  <si>
    <t>EQUIPO DE COMUNICACIÓN-COSTO</t>
  </si>
  <si>
    <t>EQUIPO DE SEGURIDAD-COSTO</t>
  </si>
  <si>
    <t>OTROS EQUIPOS-COSTO</t>
  </si>
  <si>
    <t>8x497747</t>
  </si>
  <si>
    <t>S/S</t>
  </si>
  <si>
    <t>CÓDIGO</t>
  </si>
  <si>
    <t>x542020</t>
  </si>
  <si>
    <t>ISLA 1</t>
  </si>
  <si>
    <t>OFICINA DE SERVIDOR-EL ALTO</t>
  </si>
  <si>
    <t>ISLA 3</t>
  </si>
  <si>
    <t>AL FRENTE DE ISLA 3</t>
  </si>
  <si>
    <t xml:space="preserve">Grupo Electrògeno Caterpillar </t>
  </si>
  <si>
    <t>OFICINA DE SERVIDOR</t>
  </si>
  <si>
    <t>ISLA 2</t>
  </si>
  <si>
    <t>2 MANGUERAS</t>
  </si>
  <si>
    <t>ISLA 4</t>
  </si>
  <si>
    <t xml:space="preserve">Grupo Electrògeno Olympian GEP125-CB </t>
  </si>
  <si>
    <t>Amarillo</t>
  </si>
  <si>
    <t>EN CUARTO CERCA DE COCHERA</t>
  </si>
  <si>
    <t>EN OFICINA GERENCIA EL ALTO</t>
  </si>
  <si>
    <t>EN OFICINA PIURA</t>
  </si>
  <si>
    <t>EN RESTAURANT - EL ALTO</t>
  </si>
  <si>
    <t>Verde</t>
  </si>
  <si>
    <t>HABITACIÓN 3, EL ALTO</t>
  </si>
  <si>
    <t>Blanco</t>
  </si>
  <si>
    <t>PRIMER PISO, AFUERA DE LA OFICINA DE PIURA</t>
  </si>
  <si>
    <t>LG</t>
  </si>
  <si>
    <t>EN COMEDOR TRANSPORTES PAQUITA</t>
  </si>
  <si>
    <t>HABITACIÓN 2, EL ALTO</t>
  </si>
  <si>
    <t>Aluminio</t>
  </si>
  <si>
    <t>HABITACIÓN 1 Y 2, EL ALTO</t>
  </si>
  <si>
    <t>LIMA</t>
  </si>
  <si>
    <t>HABITACIÓN 2 Y 3, EL ALTO</t>
  </si>
  <si>
    <t>Existen 2 aire acondicionados Confor Star</t>
  </si>
  <si>
    <t>Rojo</t>
  </si>
  <si>
    <t>AFUERA DE OF DE GERENCIA EN EL ALTO</t>
  </si>
  <si>
    <t xml:space="preserve"> EASX24A2RDaW 220V</t>
  </si>
  <si>
    <t>OFICINA DE GERENCIA YRS</t>
  </si>
  <si>
    <t>EN AMBIENTE DE RESTAURANT, EL ALTO</t>
  </si>
  <si>
    <t>EN OFICINA DE AGENTE, EL ALTO</t>
  </si>
  <si>
    <t>EN OFICINA DE SERVIDOR</t>
  </si>
  <si>
    <t>EN ALMACÉN AZOTEA, PIURA</t>
  </si>
  <si>
    <t>EN OFICINA DE TRANSP PAQUITA, EL ALTO</t>
  </si>
  <si>
    <t>EN OFICINA DE ALMACEN, EL ALTO</t>
  </si>
  <si>
    <t>EL SEDGO PISO OFICINA PIURA</t>
  </si>
  <si>
    <t>658079-B21</t>
  </si>
  <si>
    <t>EN OFICINA DEL SERVIDOR, EL ALTO</t>
  </si>
  <si>
    <t>OFICINA PRIMER PISO PIURA</t>
  </si>
  <si>
    <t>YDJI3VDZ304586H</t>
  </si>
  <si>
    <t>YDJI3VDZ800076N</t>
  </si>
  <si>
    <t>YDJI3VDZA00609</t>
  </si>
  <si>
    <t>EN YyM</t>
  </si>
  <si>
    <t>OFICINA GERENCIA, EL ALTO</t>
  </si>
  <si>
    <t>Video Cámara UNIDEN Modelo: UDW 20553, Instalación Cód. Barra 5063340508</t>
  </si>
  <si>
    <t>MX123079</t>
  </si>
  <si>
    <t>Existen 8 cámaras swann en el Alto y 11 en Piura.</t>
  </si>
  <si>
    <t>EN EL ALTO Y PIURA</t>
  </si>
  <si>
    <t>Existen 4 cámaras samsung en el Alto y 8 en Piura.</t>
  </si>
  <si>
    <t>EN EL ALTO</t>
  </si>
  <si>
    <t>EN COCHERA, EL ALTO.</t>
  </si>
  <si>
    <t>86114i1070097</t>
  </si>
  <si>
    <t>AFUERA DE OF DE GERENCIA</t>
  </si>
  <si>
    <t>PIURA</t>
  </si>
  <si>
    <t>ESTA EN TECHO TERCER PISO, EL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</si>
</sst>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9"/>
      <color indexed="10"/>
      <name val="Arial"/>
      <family val="2"/>
    </font>
    <font>
      <b/>
      <sz val="18"/>
      <name val="Garamond"/>
      <family val="1"/>
    </font>
    <font>
      <b/>
      <sz val="12"/>
      <name val="Garamond"/>
      <family val="1"/>
    </font>
    <font>
      <sz val="8"/>
      <name val="Arial"/>
      <family val="2"/>
    </font>
    <font>
      <b/>
      <sz val="9"/>
      <color theme="3" tint="0.39997558519241921"/>
      <name val="Garamond"/>
      <family val="1"/>
    </font>
    <font>
      <b/>
      <sz val="10"/>
      <name val="Garamond"/>
      <family val="1"/>
    </font>
    <font>
      <b/>
      <sz val="10"/>
      <color theme="0"/>
      <name val="Garamond"/>
      <family val="1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0"/>
      <name val="Garamond"/>
      <family val="1"/>
    </font>
    <font>
      <b/>
      <sz val="12"/>
      <color theme="1"/>
      <name val="Garamond"/>
      <family val="1"/>
    </font>
    <font>
      <b/>
      <sz val="20"/>
      <name val="Garamond"/>
      <family val="1"/>
    </font>
    <font>
      <b/>
      <sz val="10"/>
      <color theme="0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3" tint="0.3999755851924192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1" fillId="0" borderId="0" xfId="2"/>
    <xf numFmtId="0" fontId="2" fillId="2" borderId="0" xfId="2" applyFont="1" applyFill="1"/>
    <xf numFmtId="0" fontId="5" fillId="2" borderId="0" xfId="2" applyFont="1" applyFill="1"/>
    <xf numFmtId="0" fontId="4" fillId="2" borderId="0" xfId="2" applyFont="1" applyFill="1" applyAlignment="1">
      <alignment horizontal="center"/>
    </xf>
    <xf numFmtId="0" fontId="7" fillId="2" borderId="0" xfId="2" applyFont="1" applyFill="1" applyAlignment="1">
      <alignment horizontal="left" vertical="center" indent="1"/>
    </xf>
    <xf numFmtId="0" fontId="11" fillId="2" borderId="0" xfId="2" applyFont="1" applyFill="1"/>
    <xf numFmtId="0" fontId="2" fillId="2" borderId="0" xfId="2" applyFont="1" applyFill="1" applyAlignment="1">
      <alignment horizontal="left"/>
    </xf>
    <xf numFmtId="0" fontId="7" fillId="2" borderId="0" xfId="2" applyFont="1" applyFill="1" applyAlignment="1" applyProtection="1">
      <alignment horizontal="right" vertical="center"/>
      <protection locked="0"/>
    </xf>
    <xf numFmtId="0" fontId="7" fillId="2" borderId="0" xfId="2" applyFont="1" applyFill="1" applyAlignment="1">
      <alignment horizontal="left" vertical="center"/>
    </xf>
    <xf numFmtId="0" fontId="4" fillId="2" borderId="0" xfId="2" applyFont="1" applyFill="1" applyBorder="1" applyAlignment="1">
      <alignment horizontal="left" vertical="center" indent="1"/>
    </xf>
    <xf numFmtId="0" fontId="1" fillId="2" borderId="4" xfId="2" applyFill="1" applyBorder="1"/>
    <xf numFmtId="14" fontId="4" fillId="2" borderId="11" xfId="2" applyNumberFormat="1" applyFont="1" applyFill="1" applyBorder="1" applyAlignment="1">
      <alignment horizontal="left" vertical="center" inden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0" fillId="3" borderId="0" xfId="0" applyFill="1"/>
    <xf numFmtId="0" fontId="12" fillId="4" borderId="2" xfId="2" applyFont="1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9" fillId="4" borderId="4" xfId="2" applyFont="1" applyFill="1" applyBorder="1" applyAlignment="1">
      <alignment horizontal="center" vertical="center" wrapText="1"/>
    </xf>
    <xf numFmtId="14" fontId="4" fillId="2" borderId="0" xfId="2" applyNumberFormat="1" applyFont="1" applyFill="1" applyBorder="1" applyAlignment="1">
      <alignment horizontal="left" vertical="center" inden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right" vertical="center"/>
    </xf>
    <xf numFmtId="0" fontId="12" fillId="0" borderId="2" xfId="2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12" fillId="0" borderId="2" xfId="2" applyNumberFormat="1" applyFont="1" applyFill="1" applyBorder="1" applyAlignment="1">
      <alignment horizontal="center" vertical="center" wrapText="1"/>
    </xf>
    <xf numFmtId="49" fontId="15" fillId="0" borderId="4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5" fillId="0" borderId="4" xfId="0" applyNumberFormat="1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left" vertical="center"/>
    </xf>
    <xf numFmtId="0" fontId="14" fillId="3" borderId="4" xfId="2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4" fillId="3" borderId="4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2" xfId="2" applyFont="1" applyFill="1" applyBorder="1" applyAlignment="1">
      <alignment horizontal="center" vertical="center" wrapText="1"/>
    </xf>
    <xf numFmtId="0" fontId="20" fillId="0" borderId="3" xfId="2" applyFont="1" applyFill="1" applyBorder="1" applyAlignment="1">
      <alignment horizontal="center" vertical="center" wrapText="1"/>
    </xf>
    <xf numFmtId="0" fontId="20" fillId="0" borderId="13" xfId="2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20" fillId="0" borderId="15" xfId="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" fontId="12" fillId="0" borderId="2" xfId="2" applyNumberFormat="1" applyFont="1" applyFill="1" applyBorder="1" applyAlignment="1">
      <alignment horizontal="center" vertical="center" wrapText="1"/>
    </xf>
    <xf numFmtId="0" fontId="13" fillId="2" borderId="0" xfId="2" applyFont="1" applyFill="1" applyAlignment="1">
      <alignment horizontal="center"/>
    </xf>
    <xf numFmtId="0" fontId="3" fillId="2" borderId="0" xfId="2" applyFont="1" applyFill="1" applyAlignment="1">
      <alignment horizontal="center"/>
    </xf>
    <xf numFmtId="0" fontId="4" fillId="2" borderId="0" xfId="2" applyFont="1" applyFill="1" applyAlignment="1">
      <alignment horizontal="center"/>
    </xf>
    <xf numFmtId="0" fontId="12" fillId="4" borderId="4" xfId="2" applyFont="1" applyFill="1" applyBorder="1" applyAlignment="1">
      <alignment horizontal="center" vertical="center" wrapText="1"/>
    </xf>
    <xf numFmtId="0" fontId="8" fillId="3" borderId="8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8" fillId="3" borderId="7" xfId="2" applyFont="1" applyFill="1" applyBorder="1" applyAlignment="1">
      <alignment horizontal="center" vertical="center" wrapText="1"/>
    </xf>
    <xf numFmtId="0" fontId="8" fillId="3" borderId="9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489859</xdr:colOff>
      <xdr:row>0</xdr:row>
      <xdr:rowOff>108860</xdr:rowOff>
    </xdr:from>
    <xdr:to>
      <xdr:col>2</xdr:col>
      <xdr:colOff>666655</xdr:colOff>
      <xdr:row>4</xdr:row>
      <xdr:rowOff>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22" t="19792" r="25674" b="7292"/>
        <a:stretch>
          <a:fillRect/>
        </a:stretch>
      </xdr:blipFill>
      <xdr:spPr bwMode="auto">
        <a:xfrm>
          <a:off x="489859" y="108860"/>
          <a:ext cx="2626082" cy="925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5"/>
  <sheetViews>
    <sheetView view="pageBreakPreview" topLeftCell="A132" zoomScale="90" zoomScaleNormal="80" zoomScaleSheetLayoutView="90" workbookViewId="0">
      <selection activeCell="C139" sqref="C139"/>
    </sheetView>
  </sheetViews>
  <sheetFormatPr baseColWidth="10" defaultRowHeight="15" x14ac:dyDescent="0.25"/>
  <cols>
    <col min="1" max="1" width="11.5703125" bestFit="1" customWidth="1"/>
    <col min="2" max="2" width="25" customWidth="1"/>
    <col min="3" max="3" width="54.85546875" customWidth="1"/>
    <col min="4" max="4" width="21.7109375" customWidth="1"/>
    <col min="5" max="5" width="19.5703125" customWidth="1"/>
    <col min="6" max="6" width="12.28515625" customWidth="1"/>
    <col min="8" max="8" width="11.5703125" bestFit="1" customWidth="1"/>
    <col min="9" max="9" width="28.42578125" customWidth="1"/>
    <col min="10" max="10" width="14.7109375" customWidth="1"/>
    <col min="11" max="11" width="13" customWidth="1"/>
    <col min="12" max="12" width="25.28515625" customWidth="1"/>
  </cols>
  <sheetData>
    <row r="1" spans="1:12" x14ac:dyDescent="0.25">
      <c r="A1" s="2"/>
      <c r="B1" s="1"/>
      <c r="C1" s="7"/>
      <c r="D1" s="1"/>
      <c r="E1" s="1"/>
      <c r="F1" s="1"/>
      <c r="G1" s="1"/>
      <c r="H1" s="1"/>
      <c r="I1" s="1"/>
      <c r="J1" s="1"/>
      <c r="K1" s="1"/>
      <c r="L1" s="1"/>
    </row>
    <row r="2" spans="1:12" ht="26.25" x14ac:dyDescent="0.4">
      <c r="A2" s="52" t="s">
        <v>14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23.25" x14ac:dyDescent="0.35">
      <c r="A3" s="53" t="s">
        <v>15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 ht="15.75" x14ac:dyDescent="0.25">
      <c r="A4" s="54" t="s">
        <v>16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1:12" ht="15.7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75" x14ac:dyDescent="0.25">
      <c r="A6" s="4"/>
      <c r="B6" s="4"/>
      <c r="C6" s="8"/>
      <c r="D6" s="8"/>
      <c r="E6" s="8"/>
      <c r="F6" s="5"/>
      <c r="G6" s="6"/>
      <c r="H6" s="9"/>
      <c r="I6" s="10"/>
      <c r="J6" s="10"/>
      <c r="K6" s="10"/>
      <c r="L6" s="10"/>
    </row>
    <row r="7" spans="1:12" ht="15.75" customHeight="1" x14ac:dyDescent="0.25">
      <c r="A7" s="4"/>
      <c r="B7" s="4"/>
      <c r="C7" s="8"/>
      <c r="D7" s="8" t="s">
        <v>0</v>
      </c>
      <c r="E7" s="55" t="s">
        <v>1</v>
      </c>
      <c r="F7" s="55"/>
      <c r="G7" s="55"/>
      <c r="H7" s="55"/>
      <c r="J7" s="24" t="s">
        <v>2</v>
      </c>
      <c r="K7" s="12">
        <v>43385</v>
      </c>
      <c r="L7" s="10"/>
    </row>
    <row r="8" spans="1:12" ht="15.75" customHeight="1" x14ac:dyDescent="0.25">
      <c r="A8" s="4"/>
      <c r="B8" s="4"/>
      <c r="C8" s="8"/>
      <c r="D8" s="8"/>
      <c r="E8" s="55" t="s">
        <v>359</v>
      </c>
      <c r="F8" s="55"/>
      <c r="G8" s="55"/>
      <c r="H8" s="55"/>
      <c r="I8" s="20"/>
      <c r="J8" s="10"/>
      <c r="K8" s="10"/>
      <c r="L8" s="10"/>
    </row>
    <row r="9" spans="1:12" ht="16.5" thickBot="1" x14ac:dyDescent="0.3">
      <c r="A9" s="4"/>
      <c r="B9" s="4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16" customFormat="1" ht="35.25" customHeight="1" x14ac:dyDescent="0.25">
      <c r="A10" s="13" t="s">
        <v>3</v>
      </c>
      <c r="B10" s="14" t="s">
        <v>6</v>
      </c>
      <c r="C10" s="14" t="s">
        <v>17</v>
      </c>
      <c r="D10" s="14" t="s">
        <v>4</v>
      </c>
      <c r="E10" s="14" t="s">
        <v>5</v>
      </c>
      <c r="F10" s="14" t="s">
        <v>7</v>
      </c>
      <c r="G10" s="14" t="s">
        <v>18</v>
      </c>
      <c r="H10" s="14" t="s">
        <v>387</v>
      </c>
      <c r="I10" s="14" t="s">
        <v>8</v>
      </c>
      <c r="J10" s="14" t="s">
        <v>9</v>
      </c>
      <c r="K10" s="14" t="s">
        <v>10</v>
      </c>
      <c r="L10" s="15" t="s">
        <v>11</v>
      </c>
    </row>
    <row r="11" spans="1:12" ht="39.75" customHeight="1" x14ac:dyDescent="0.25">
      <c r="A11" s="23">
        <v>1</v>
      </c>
      <c r="B11" s="25" t="s">
        <v>40</v>
      </c>
      <c r="C11" s="26" t="str">
        <f>IFERROR(VLOOKUP(B11,'BASE DE DATOS'!A$1:H$122,2,FALSE),"")</f>
        <v>Surtidor BENNETT  (G-95)</v>
      </c>
      <c r="D11" s="25" t="str">
        <f>IFERROR(VLOOKUP(B11,'BASE DE DATOS'!A$1:H$122,3,FALSE),"")</f>
        <v>BENNETT</v>
      </c>
      <c r="E11" s="25" t="str">
        <f>IFERROR(VLOOKUP(B11,'BASE DE DATOS'!A$1:H$122,4,FALSE),"")</f>
        <v>1012-4013</v>
      </c>
      <c r="F11" s="30" t="str">
        <f>IFERROR(VLOOKUP(B11,'BASE DE DATOS'!A$1:H$122,5,FALSE),"")</f>
        <v>Negro</v>
      </c>
      <c r="G11" s="17" t="s">
        <v>26</v>
      </c>
      <c r="H11" s="17">
        <v>33311</v>
      </c>
      <c r="I11" s="18"/>
      <c r="J11" s="19"/>
      <c r="K11" s="19" t="s">
        <v>13</v>
      </c>
      <c r="L11" s="19" t="s">
        <v>389</v>
      </c>
    </row>
    <row r="12" spans="1:12" ht="39.75" customHeight="1" x14ac:dyDescent="0.25">
      <c r="A12" s="23">
        <v>2</v>
      </c>
      <c r="B12" s="25" t="s">
        <v>46</v>
      </c>
      <c r="C12" s="26" t="str">
        <f>IFERROR(VLOOKUP(B12,'BASE DE DATOS'!A$1:H$122,2,FALSE),"")</f>
        <v xml:space="preserve">Surtidor BENNETT </v>
      </c>
      <c r="D12" s="25" t="str">
        <f>IFERROR(VLOOKUP(B12,'BASE DE DATOS'!A$1:H$122,3,FALSE),"")</f>
        <v>BENNETT</v>
      </c>
      <c r="E12" s="25" t="str">
        <f>IFERROR(VLOOKUP(B12,'BASE DE DATOS'!A$1:H$122,4,FALSE),"")</f>
        <v>1017-4013</v>
      </c>
      <c r="F12" s="30">
        <f>IFERROR(VLOOKUP(B12,'BASE DE DATOS'!A$1:H$122,5,FALSE),"")</f>
        <v>0</v>
      </c>
      <c r="G12" s="17"/>
      <c r="H12" s="17">
        <v>33311</v>
      </c>
      <c r="I12" s="18"/>
      <c r="J12" s="19"/>
      <c r="K12" s="19"/>
      <c r="L12" s="19"/>
    </row>
    <row r="13" spans="1:12" ht="39.75" customHeight="1" x14ac:dyDescent="0.25">
      <c r="A13" s="23">
        <v>3</v>
      </c>
      <c r="B13" s="25" t="s">
        <v>385</v>
      </c>
      <c r="C13" s="26" t="str">
        <f>IFERROR(VLOOKUP(B13,'BASE DE DATOS'!A$1:H$122,2,FALSE),"")</f>
        <v>Surtidor BENNETT (G-90)</v>
      </c>
      <c r="D13" s="25" t="str">
        <f>IFERROR(VLOOKUP(B13,'BASE DE DATOS'!A$1:H$122,3,FALSE),"")</f>
        <v>BENNETT</v>
      </c>
      <c r="E13" s="25" t="str">
        <f>IFERROR(VLOOKUP(B13,'BASE DE DATOS'!A$1:H$122,4,FALSE),"")</f>
        <v>1012-4013</v>
      </c>
      <c r="F13" s="30" t="str">
        <f>IFERROR(VLOOKUP(B13,'BASE DE DATOS'!A$1:H$122,5,FALSE),"")</f>
        <v>Negro</v>
      </c>
      <c r="G13" s="17" t="s">
        <v>26</v>
      </c>
      <c r="H13" s="17">
        <v>33311</v>
      </c>
      <c r="I13" s="18"/>
      <c r="J13" s="19"/>
      <c r="K13" s="19" t="s">
        <v>13</v>
      </c>
      <c r="L13" s="19" t="s">
        <v>389</v>
      </c>
    </row>
    <row r="14" spans="1:12" ht="39.75" customHeight="1" x14ac:dyDescent="0.25">
      <c r="A14" s="23">
        <v>4</v>
      </c>
      <c r="B14" s="25" t="s">
        <v>386</v>
      </c>
      <c r="C14" s="27" t="s">
        <v>50</v>
      </c>
      <c r="D14" s="25" t="s">
        <v>38</v>
      </c>
      <c r="E14" s="50">
        <v>6070</v>
      </c>
      <c r="F14" s="30" t="str">
        <f>IFERROR(VLOOKUP(B14,'BASE DE DATOS'!A$1:H$122,5,FALSE),"")</f>
        <v/>
      </c>
      <c r="G14" s="17"/>
      <c r="H14" s="17">
        <v>33311</v>
      </c>
      <c r="I14" s="18"/>
      <c r="J14" s="19"/>
      <c r="K14" s="19"/>
      <c r="L14" s="19"/>
    </row>
    <row r="15" spans="1:12" ht="39.75" customHeight="1" x14ac:dyDescent="0.25">
      <c r="A15" s="23">
        <v>5</v>
      </c>
      <c r="B15" s="25" t="s">
        <v>386</v>
      </c>
      <c r="C15" s="27" t="s">
        <v>52</v>
      </c>
      <c r="D15" s="25" t="str">
        <f>IFERROR(VLOOKUP(B15,'BASE DE DATOS'!A$1:H$122,3,FALSE),"")</f>
        <v/>
      </c>
      <c r="E15" s="25" t="str">
        <f>IFERROR(VLOOKUP(B15,'BASE DE DATOS'!A$1:H$122,4,FALSE),"")</f>
        <v/>
      </c>
      <c r="F15" s="30" t="str">
        <f>IFERROR(VLOOKUP(B15,'BASE DE DATOS'!A$1:H$122,5,FALSE),"")</f>
        <v/>
      </c>
      <c r="G15" s="17"/>
      <c r="H15" s="17">
        <v>33311</v>
      </c>
      <c r="I15" s="18"/>
      <c r="J15" s="19"/>
      <c r="K15" s="19"/>
      <c r="L15" s="19"/>
    </row>
    <row r="16" spans="1:12" ht="39.75" customHeight="1" x14ac:dyDescent="0.25">
      <c r="A16" s="23">
        <v>6</v>
      </c>
      <c r="B16" s="25" t="s">
        <v>388</v>
      </c>
      <c r="C16" s="26" t="str">
        <f>IFERROR(VLOOKUP(B16,'BASE DE DATOS'!A$1:H$122,2,FALSE),"")</f>
        <v>01 Dispensador  BENNETT  Electro G90-D2/ 2 mang</v>
      </c>
      <c r="D16" s="25" t="str">
        <f>IFERROR(VLOOKUP(B16,'BASE DE DATOS'!A$1:H$122,3,FALSE),"")</f>
        <v>BENNETT</v>
      </c>
      <c r="E16" s="25" t="str">
        <f>IFERROR(VLOOKUP(B16,'BASE DE DATOS'!A$1:H$122,4,FALSE),"")</f>
        <v>2222LM-25C</v>
      </c>
      <c r="F16" s="30">
        <f>IFERROR(VLOOKUP(B16,'BASE DE DATOS'!A$1:H$122,5,FALSE),"")</f>
        <v>0</v>
      </c>
      <c r="G16" s="17"/>
      <c r="H16" s="17">
        <v>33311</v>
      </c>
      <c r="I16" s="18"/>
      <c r="J16" s="19"/>
      <c r="K16" s="19"/>
      <c r="L16" s="19"/>
    </row>
    <row r="17" spans="1:12" ht="39.75" customHeight="1" x14ac:dyDescent="0.25">
      <c r="A17" s="23">
        <v>7</v>
      </c>
      <c r="B17" s="25" t="s">
        <v>386</v>
      </c>
      <c r="C17" s="27" t="s">
        <v>56</v>
      </c>
      <c r="D17" s="25" t="str">
        <f>IFERROR(VLOOKUP(B17,'BASE DE DATOS'!A$1:H$122,3,FALSE),"")</f>
        <v/>
      </c>
      <c r="E17" s="25" t="str">
        <f>IFERROR(VLOOKUP(B17,'BASE DE DATOS'!A$1:H$122,4,FALSE),"")</f>
        <v/>
      </c>
      <c r="F17" s="30" t="str">
        <f>IFERROR(VLOOKUP(B17,'BASE DE DATOS'!A$1:H$122,5,FALSE),"")</f>
        <v/>
      </c>
      <c r="G17" s="17"/>
      <c r="H17" s="17">
        <v>33311</v>
      </c>
      <c r="I17" s="18"/>
      <c r="J17" s="19"/>
      <c r="K17" s="19"/>
      <c r="L17" s="19"/>
    </row>
    <row r="18" spans="1:12" ht="39.75" customHeight="1" x14ac:dyDescent="0.25">
      <c r="A18" s="23">
        <v>8</v>
      </c>
      <c r="B18" s="25" t="s">
        <v>386</v>
      </c>
      <c r="C18" s="27" t="s">
        <v>56</v>
      </c>
      <c r="D18" s="25" t="str">
        <f>IFERROR(VLOOKUP(B18,'BASE DE DATOS'!A$1:H$122,3,FALSE),"")</f>
        <v/>
      </c>
      <c r="E18" s="25" t="str">
        <f>IFERROR(VLOOKUP(B18,'BASE DE DATOS'!A$1:H$122,4,FALSE),"")</f>
        <v/>
      </c>
      <c r="F18" s="30" t="str">
        <f>IFERROR(VLOOKUP(B18,'BASE DE DATOS'!A$1:H$122,5,FALSE),"")</f>
        <v/>
      </c>
      <c r="G18" s="17"/>
      <c r="H18" s="17">
        <v>33311</v>
      </c>
      <c r="I18" s="18"/>
      <c r="J18" s="19"/>
      <c r="K18" s="19"/>
      <c r="L18" s="19"/>
    </row>
    <row r="19" spans="1:12" ht="39.75" customHeight="1" x14ac:dyDescent="0.25">
      <c r="A19" s="23">
        <v>9</v>
      </c>
      <c r="B19" s="25" t="s">
        <v>386</v>
      </c>
      <c r="C19" s="27" t="s">
        <v>58</v>
      </c>
      <c r="D19" s="25" t="str">
        <f>IFERROR(VLOOKUP(B19,'BASE DE DATOS'!A$1:H$122,3,FALSE),"")</f>
        <v/>
      </c>
      <c r="E19" s="25" t="str">
        <f>IFERROR(VLOOKUP(B19,'BASE DE DATOS'!A$1:H$122,4,FALSE),"")</f>
        <v/>
      </c>
      <c r="F19" s="30" t="str">
        <f>IFERROR(VLOOKUP(B19,'BASE DE DATOS'!A$1:H$122,5,FALSE),"")</f>
        <v/>
      </c>
      <c r="G19" s="17" t="s">
        <v>12</v>
      </c>
      <c r="H19" s="17">
        <v>33311</v>
      </c>
      <c r="I19" s="18"/>
      <c r="J19" s="19"/>
      <c r="K19" s="19" t="s">
        <v>13</v>
      </c>
      <c r="L19" s="19" t="s">
        <v>390</v>
      </c>
    </row>
    <row r="20" spans="1:12" ht="39.75" customHeight="1" x14ac:dyDescent="0.25">
      <c r="A20" s="23">
        <v>10</v>
      </c>
      <c r="B20" s="25" t="s">
        <v>386</v>
      </c>
      <c r="C20" s="27" t="s">
        <v>59</v>
      </c>
      <c r="D20" s="25" t="s">
        <v>38</v>
      </c>
      <c r="E20" s="28" t="s">
        <v>60</v>
      </c>
      <c r="F20" s="30" t="str">
        <f>IFERROR(VLOOKUP(B20,'BASE DE DATOS'!A$1:H$122,5,FALSE),"")</f>
        <v/>
      </c>
      <c r="G20" s="17" t="s">
        <v>26</v>
      </c>
      <c r="H20" s="17">
        <v>33311</v>
      </c>
      <c r="I20" s="18"/>
      <c r="J20" s="19"/>
      <c r="K20" s="19" t="s">
        <v>13</v>
      </c>
      <c r="L20" s="19" t="s">
        <v>391</v>
      </c>
    </row>
    <row r="21" spans="1:12" ht="39.75" customHeight="1" x14ac:dyDescent="0.25">
      <c r="A21" s="23">
        <v>11</v>
      </c>
      <c r="B21" s="25" t="s">
        <v>386</v>
      </c>
      <c r="C21" s="27" t="s">
        <v>62</v>
      </c>
      <c r="D21" s="28" t="s">
        <v>63</v>
      </c>
      <c r="E21" s="28" t="s">
        <v>64</v>
      </c>
      <c r="F21" s="30" t="str">
        <f>IFERROR(VLOOKUP(B21,'BASE DE DATOS'!A$1:H$122,5,FALSE),"")</f>
        <v/>
      </c>
      <c r="G21" s="17"/>
      <c r="H21" s="17">
        <v>33311</v>
      </c>
      <c r="I21" s="18"/>
      <c r="J21" s="19"/>
      <c r="K21" s="19"/>
      <c r="L21" s="19"/>
    </row>
    <row r="22" spans="1:12" ht="39.75" customHeight="1" x14ac:dyDescent="0.25">
      <c r="A22" s="23">
        <v>12</v>
      </c>
      <c r="B22" s="25" t="s">
        <v>67</v>
      </c>
      <c r="C22" s="26" t="str">
        <f>IFERROR(VLOOKUP(B22,'BASE DE DATOS'!A$1:H$122,2,FALSE),"")</f>
        <v>Surtidor BENNETT Elect. mangueras diesel</v>
      </c>
      <c r="D22" s="25" t="str">
        <f>IFERROR(VLOOKUP(B22,'BASE DE DATOS'!A$1:H$122,3,FALSE),"")</f>
        <v>BENNETT</v>
      </c>
      <c r="E22" s="25">
        <f>IFERROR(VLOOKUP(B22,'BASE DE DATOS'!A$1:H$122,4,FALSE),"")</f>
        <v>3822</v>
      </c>
      <c r="F22" s="30" t="str">
        <f>IFERROR(VLOOKUP(B22,'BASE DE DATOS'!A$1:H$122,5,FALSE),"")</f>
        <v>Negro</v>
      </c>
      <c r="G22" s="17" t="s">
        <v>26</v>
      </c>
      <c r="H22" s="17">
        <v>33311</v>
      </c>
      <c r="I22" s="18"/>
      <c r="J22" s="19"/>
      <c r="K22" s="19" t="s">
        <v>13</v>
      </c>
      <c r="L22" s="19" t="s">
        <v>391</v>
      </c>
    </row>
    <row r="23" spans="1:12" ht="39.75" customHeight="1" x14ac:dyDescent="0.25">
      <c r="A23" s="23">
        <v>13</v>
      </c>
      <c r="B23" s="25" t="s">
        <v>386</v>
      </c>
      <c r="C23" s="27" t="s">
        <v>69</v>
      </c>
      <c r="D23" s="25" t="str">
        <f>IFERROR(VLOOKUP(B23,'BASE DE DATOS'!A$1:H$122,3,FALSE),"")</f>
        <v/>
      </c>
      <c r="E23" s="28" t="s">
        <v>70</v>
      </c>
      <c r="F23" s="30" t="str">
        <f>IFERROR(VLOOKUP(B23,'BASE DE DATOS'!A$1:H$122,5,FALSE),"")</f>
        <v/>
      </c>
      <c r="G23" s="17"/>
      <c r="H23" s="17">
        <v>33311</v>
      </c>
      <c r="I23" s="18"/>
      <c r="J23" s="19"/>
      <c r="K23" s="19"/>
      <c r="L23" s="19"/>
    </row>
    <row r="24" spans="1:12" ht="39.75" customHeight="1" x14ac:dyDescent="0.25">
      <c r="A24" s="23">
        <v>14</v>
      </c>
      <c r="B24" s="25" t="s">
        <v>386</v>
      </c>
      <c r="C24" s="27" t="s">
        <v>72</v>
      </c>
      <c r="D24" s="25" t="str">
        <f>IFERROR(VLOOKUP(B24,'BASE DE DATOS'!A$1:H$122,3,FALSE),"")</f>
        <v/>
      </c>
      <c r="E24" s="25" t="str">
        <f>IFERROR(VLOOKUP(B24,'BASE DE DATOS'!A$1:H$122,4,FALSE),"")</f>
        <v/>
      </c>
      <c r="F24" s="30" t="str">
        <f>IFERROR(VLOOKUP(B24,'BASE DE DATOS'!A$1:H$122,5,FALSE),"")</f>
        <v/>
      </c>
      <c r="G24" s="17" t="s">
        <v>12</v>
      </c>
      <c r="H24" s="17">
        <v>33311</v>
      </c>
      <c r="I24" s="18"/>
      <c r="J24" s="19"/>
      <c r="K24" s="19" t="s">
        <v>13</v>
      </c>
      <c r="L24" s="19" t="s">
        <v>392</v>
      </c>
    </row>
    <row r="25" spans="1:12" ht="39.75" customHeight="1" x14ac:dyDescent="0.25">
      <c r="A25" s="23">
        <v>15</v>
      </c>
      <c r="B25" s="25" t="s">
        <v>386</v>
      </c>
      <c r="C25" s="27" t="s">
        <v>74</v>
      </c>
      <c r="D25" s="25" t="str">
        <f>IFERROR(VLOOKUP(B25,'BASE DE DATOS'!A$1:H$122,3,FALSE),"")</f>
        <v/>
      </c>
      <c r="E25" s="25" t="str">
        <f>IFERROR(VLOOKUP(B25,'BASE DE DATOS'!A$1:H$122,4,FALSE),"")</f>
        <v/>
      </c>
      <c r="F25" s="30" t="str">
        <f>IFERROR(VLOOKUP(B25,'BASE DE DATOS'!A$1:H$122,5,FALSE),"")</f>
        <v/>
      </c>
      <c r="G25" s="17"/>
      <c r="H25" s="17">
        <v>33311</v>
      </c>
      <c r="I25" s="18"/>
      <c r="J25" s="19"/>
      <c r="K25" s="19"/>
      <c r="L25" s="19"/>
    </row>
    <row r="26" spans="1:12" ht="39.75" customHeight="1" x14ac:dyDescent="0.25">
      <c r="A26" s="23">
        <v>16</v>
      </c>
      <c r="B26" s="25" t="s">
        <v>386</v>
      </c>
      <c r="C26" s="27" t="s">
        <v>75</v>
      </c>
      <c r="D26" s="25" t="str">
        <f>IFERROR(VLOOKUP(B26,'BASE DE DATOS'!A$1:H$122,3,FALSE),"")</f>
        <v/>
      </c>
      <c r="E26" s="25" t="str">
        <f>IFERROR(VLOOKUP(B26,'BASE DE DATOS'!A$1:H$122,4,FALSE),"")</f>
        <v/>
      </c>
      <c r="F26" s="30" t="str">
        <f>IFERROR(VLOOKUP(B26,'BASE DE DATOS'!A$1:H$122,5,FALSE),"")</f>
        <v/>
      </c>
      <c r="G26" s="17" t="s">
        <v>12</v>
      </c>
      <c r="H26" s="17">
        <v>33311</v>
      </c>
      <c r="I26" s="18"/>
      <c r="J26" s="19"/>
      <c r="K26" s="19" t="s">
        <v>13</v>
      </c>
      <c r="L26" s="19" t="s">
        <v>392</v>
      </c>
    </row>
    <row r="27" spans="1:12" ht="39.75" customHeight="1" x14ac:dyDescent="0.25">
      <c r="A27" s="23">
        <v>17</v>
      </c>
      <c r="B27" s="25" t="s">
        <v>249</v>
      </c>
      <c r="C27" s="26" t="str">
        <f>IFERROR(VLOOKUP(B27,'BASE DE DATOS'!A$1:H$122,2,FALSE),"")</f>
        <v xml:space="preserve">Grupo Electrògeno Caterpillar </v>
      </c>
      <c r="D27" s="25" t="str">
        <f>IFERROR(VLOOKUP(B27,'BASE DE DATOS'!A$1:H$122,3,FALSE),"")</f>
        <v>Caterpillar</v>
      </c>
      <c r="E27" s="25" t="str">
        <f>IFERROR(VLOOKUP(B27,'BASE DE DATOS'!A$1:H$122,4,FALSE),"")</f>
        <v>GEP110</v>
      </c>
      <c r="F27" s="30">
        <f>IFERROR(VLOOKUP(B27,'BASE DE DATOS'!A$1:H$122,5,FALSE),"")</f>
        <v>0</v>
      </c>
      <c r="G27" s="17"/>
      <c r="H27" s="17">
        <v>33311</v>
      </c>
      <c r="I27" s="18"/>
      <c r="J27" s="19"/>
      <c r="K27" s="19"/>
      <c r="L27" s="19"/>
    </row>
    <row r="28" spans="1:12" ht="39.75" customHeight="1" x14ac:dyDescent="0.25">
      <c r="A28" s="23">
        <v>18</v>
      </c>
      <c r="B28" s="25" t="s">
        <v>386</v>
      </c>
      <c r="C28" s="27" t="s">
        <v>78</v>
      </c>
      <c r="D28" s="25" t="str">
        <f>IFERROR(VLOOKUP(B28,'BASE DE DATOS'!A$1:H$122,3,FALSE),"")</f>
        <v/>
      </c>
      <c r="E28" s="25" t="str">
        <f>IFERROR(VLOOKUP(B28,'BASE DE DATOS'!A$1:H$122,4,FALSE),"")</f>
        <v/>
      </c>
      <c r="F28" s="30" t="str">
        <f>IFERROR(VLOOKUP(B28,'BASE DE DATOS'!A$1:H$122,5,FALSE),"")</f>
        <v/>
      </c>
      <c r="G28" s="17"/>
      <c r="H28" s="17">
        <v>33311</v>
      </c>
      <c r="I28" s="18"/>
      <c r="J28" s="19"/>
      <c r="K28" s="19" t="s">
        <v>13</v>
      </c>
      <c r="L28" s="19" t="s">
        <v>394</v>
      </c>
    </row>
    <row r="29" spans="1:12" ht="39.75" customHeight="1" x14ac:dyDescent="0.25">
      <c r="A29" s="23">
        <v>19</v>
      </c>
      <c r="B29" s="25" t="s">
        <v>386</v>
      </c>
      <c r="C29" s="27" t="s">
        <v>80</v>
      </c>
      <c r="D29" s="25" t="str">
        <f>IFERROR(VLOOKUP(B29,'BASE DE DATOS'!A$1:H$122,3,FALSE),"")</f>
        <v/>
      </c>
      <c r="E29" s="25" t="str">
        <f>IFERROR(VLOOKUP(B29,'BASE DE DATOS'!A$1:H$122,4,FALSE),"")</f>
        <v/>
      </c>
      <c r="F29" s="30" t="str">
        <f>IFERROR(VLOOKUP(B29,'BASE DE DATOS'!A$1:H$122,5,FALSE),"")</f>
        <v/>
      </c>
      <c r="G29" s="17"/>
      <c r="H29" s="17">
        <v>33311</v>
      </c>
      <c r="I29" s="18"/>
      <c r="J29" s="19"/>
      <c r="K29" s="19"/>
      <c r="L29" s="19"/>
    </row>
    <row r="30" spans="1:12" ht="39.75" customHeight="1" x14ac:dyDescent="0.25">
      <c r="A30" s="23">
        <v>20</v>
      </c>
      <c r="B30" s="25" t="s">
        <v>250</v>
      </c>
      <c r="C30" s="26" t="str">
        <f>IFERROR(VLOOKUP(B30,'BASE DE DATOS'!A$1:H$122,2,FALSE),"")</f>
        <v xml:space="preserve">Dispensador Kraus GLP </v>
      </c>
      <c r="D30" s="25" t="str">
        <f>IFERROR(VLOOKUP(B30,'BASE DE DATOS'!A$1:H$122,3,FALSE),"")</f>
        <v>KRAUS</v>
      </c>
      <c r="E30" s="25" t="str">
        <f>IFERROR(VLOOKUP(B30,'BASE DE DATOS'!A$1:H$122,4,FALSE),"")</f>
        <v>KRPY2H</v>
      </c>
      <c r="F30" s="30">
        <f>IFERROR(VLOOKUP(B30,'BASE DE DATOS'!A$1:H$122,5,FALSE),"")</f>
        <v>0</v>
      </c>
      <c r="G30" s="17" t="s">
        <v>12</v>
      </c>
      <c r="H30" s="17">
        <v>33311</v>
      </c>
      <c r="I30" s="18" t="s">
        <v>396</v>
      </c>
      <c r="J30" s="19"/>
      <c r="K30" s="19" t="s">
        <v>13</v>
      </c>
      <c r="L30" s="19" t="s">
        <v>395</v>
      </c>
    </row>
    <row r="31" spans="1:12" ht="39.75" customHeight="1" x14ac:dyDescent="0.25">
      <c r="A31" s="23">
        <v>21</v>
      </c>
      <c r="B31" s="25" t="s">
        <v>251</v>
      </c>
      <c r="C31" s="26" t="str">
        <f>IFERROR(VLOOKUP(B31,'BASE DE DATOS'!A$1:H$122,2,FALSE),"")</f>
        <v>Surtidor Electrónico BENNETT (02mang. Diesel)</v>
      </c>
      <c r="D31" s="25" t="str">
        <f>IFERROR(VLOOKUP(B31,'BASE DE DATOS'!A$1:H$122,3,FALSE),"")</f>
        <v>BENNETT</v>
      </c>
      <c r="E31" s="25">
        <f>IFERROR(VLOOKUP(B31,'BASE DE DATOS'!A$1:H$122,4,FALSE),"")</f>
        <v>3822</v>
      </c>
      <c r="F31" s="30">
        <f>IFERROR(VLOOKUP(B31,'BASE DE DATOS'!A$1:H$122,5,FALSE),"")</f>
        <v>0</v>
      </c>
      <c r="G31" s="17" t="s">
        <v>12</v>
      </c>
      <c r="H31" s="17">
        <v>33311</v>
      </c>
      <c r="I31" s="18"/>
      <c r="J31" s="19"/>
      <c r="K31" s="19" t="s">
        <v>13</v>
      </c>
      <c r="L31" s="19" t="s">
        <v>397</v>
      </c>
    </row>
    <row r="32" spans="1:12" ht="39.75" customHeight="1" x14ac:dyDescent="0.25">
      <c r="A32" s="23">
        <v>22</v>
      </c>
      <c r="B32" s="25" t="s">
        <v>252</v>
      </c>
      <c r="C32" s="26" t="str">
        <f>IFERROR(VLOOKUP(B32,'BASE DE DATOS'!A$1:H$122,2,FALSE),"")</f>
        <v>Surtidor Electrónico BENNETT (02mang.Diesel-Gasolina)</v>
      </c>
      <c r="D32" s="25" t="str">
        <f>IFERROR(VLOOKUP(B32,'BASE DE DATOS'!A$1:H$122,3,FALSE),"")</f>
        <v>BENNETT</v>
      </c>
      <c r="E32" s="25">
        <f>IFERROR(VLOOKUP(B32,'BASE DE DATOS'!A$1:H$122,4,FALSE),"")</f>
        <v>3822</v>
      </c>
      <c r="F32" s="30">
        <f>IFERROR(VLOOKUP(B32,'BASE DE DATOS'!A$1:H$122,5,FALSE),"")</f>
        <v>0</v>
      </c>
      <c r="G32" s="17"/>
      <c r="H32" s="17">
        <v>33311</v>
      </c>
      <c r="I32" s="18"/>
      <c r="J32" s="19"/>
      <c r="K32" s="19"/>
      <c r="L32" s="19"/>
    </row>
    <row r="33" spans="1:12" ht="39.75" customHeight="1" x14ac:dyDescent="0.25">
      <c r="A33" s="23">
        <v>23</v>
      </c>
      <c r="B33" s="25" t="s">
        <v>386</v>
      </c>
      <c r="C33" s="27" t="s">
        <v>84</v>
      </c>
      <c r="D33" s="25" t="s">
        <v>38</v>
      </c>
      <c r="E33" s="25" t="str">
        <f>IFERROR(VLOOKUP(B33,'BASE DE DATOS'!A$1:H$122,4,FALSE),"")</f>
        <v/>
      </c>
      <c r="F33" s="30" t="str">
        <f>IFERROR(VLOOKUP(B33,'BASE DE DATOS'!A$1:H$122,5,FALSE),"")</f>
        <v/>
      </c>
      <c r="G33" s="17"/>
      <c r="H33" s="17">
        <v>33311</v>
      </c>
      <c r="I33" s="18"/>
      <c r="J33" s="19"/>
      <c r="K33" s="19"/>
      <c r="L33" s="19"/>
    </row>
    <row r="34" spans="1:12" ht="39.75" customHeight="1" x14ac:dyDescent="0.25">
      <c r="A34" s="23">
        <v>24</v>
      </c>
      <c r="B34" s="25" t="s">
        <v>386</v>
      </c>
      <c r="C34" s="27" t="s">
        <v>86</v>
      </c>
      <c r="D34" s="25" t="str">
        <f>IFERROR(VLOOKUP(B34,'BASE DE DATOS'!A$1:H$122,3,FALSE),"")</f>
        <v/>
      </c>
      <c r="E34" s="25" t="str">
        <f>IFERROR(VLOOKUP(B34,'BASE DE DATOS'!A$1:H$122,4,FALSE),"")</f>
        <v/>
      </c>
      <c r="F34" s="30" t="str">
        <f>IFERROR(VLOOKUP(B34,'BASE DE DATOS'!A$1:H$122,5,FALSE),"")</f>
        <v/>
      </c>
      <c r="G34" s="17"/>
      <c r="H34" s="17">
        <v>33311</v>
      </c>
      <c r="I34" s="18"/>
      <c r="J34" s="19"/>
      <c r="K34" s="19"/>
      <c r="L34" s="19"/>
    </row>
    <row r="35" spans="1:12" ht="39.75" customHeight="1" x14ac:dyDescent="0.25">
      <c r="A35" s="23">
        <v>25</v>
      </c>
      <c r="B35" s="25" t="s">
        <v>386</v>
      </c>
      <c r="C35" s="27" t="s">
        <v>88</v>
      </c>
      <c r="D35" s="25" t="str">
        <f>IFERROR(VLOOKUP(B35,'BASE DE DATOS'!A$1:H$122,3,FALSE),"")</f>
        <v/>
      </c>
      <c r="E35" s="25" t="str">
        <f>IFERROR(VLOOKUP(B35,'BASE DE DATOS'!A$1:H$122,4,FALSE),"")</f>
        <v/>
      </c>
      <c r="F35" s="30" t="str">
        <f>IFERROR(VLOOKUP(B35,'BASE DE DATOS'!A$1:H$122,5,FALSE),"")</f>
        <v/>
      </c>
      <c r="G35" s="17"/>
      <c r="H35" s="17">
        <v>33311</v>
      </c>
      <c r="I35" s="18"/>
      <c r="J35" s="19"/>
      <c r="K35" s="19"/>
      <c r="L35" s="19"/>
    </row>
    <row r="36" spans="1:12" ht="39.75" customHeight="1" x14ac:dyDescent="0.25">
      <c r="A36" s="23">
        <v>26</v>
      </c>
      <c r="B36" s="25" t="s">
        <v>386</v>
      </c>
      <c r="C36" s="27" t="s">
        <v>89</v>
      </c>
      <c r="D36" s="25" t="str">
        <f>IFERROR(VLOOKUP(B36,'BASE DE DATOS'!A$1:H$122,3,FALSE),"")</f>
        <v/>
      </c>
      <c r="E36" s="25" t="str">
        <f>IFERROR(VLOOKUP(B36,'BASE DE DATOS'!A$1:H$122,4,FALSE),"")</f>
        <v/>
      </c>
      <c r="F36" s="30" t="str">
        <f>IFERROR(VLOOKUP(B36,'BASE DE DATOS'!A$1:H$122,5,FALSE),"")</f>
        <v/>
      </c>
      <c r="G36" s="17"/>
      <c r="H36" s="17">
        <v>33311</v>
      </c>
      <c r="I36" s="18"/>
      <c r="J36" s="19"/>
      <c r="K36" s="19"/>
      <c r="L36" s="19"/>
    </row>
    <row r="37" spans="1:12" ht="39.75" customHeight="1" x14ac:dyDescent="0.25">
      <c r="A37" s="23">
        <v>27</v>
      </c>
      <c r="B37" s="25" t="s">
        <v>253</v>
      </c>
      <c r="C37" s="26" t="str">
        <f>IFERROR(VLOOKUP(B37,'BASE DE DATOS'!A$1:H$122,2,FALSE),"")</f>
        <v xml:space="preserve">Grupo Electrògeno Olympian GEP125-CB </v>
      </c>
      <c r="D37" s="25" t="str">
        <f>IFERROR(VLOOKUP(B37,'BASE DE DATOS'!A$1:H$122,3,FALSE),"")</f>
        <v>OLYMPIAN</v>
      </c>
      <c r="E37" s="25" t="str">
        <f>IFERROR(VLOOKUP(B37,'BASE DE DATOS'!A$1:H$122,4,FALSE),"")</f>
        <v>GEP125-CB</v>
      </c>
      <c r="F37" s="30" t="str">
        <f>IFERROR(VLOOKUP(B37,'BASE DE DATOS'!A$1:H$122,5,FALSE),"")</f>
        <v>Amarillo</v>
      </c>
      <c r="G37" s="17" t="s">
        <v>12</v>
      </c>
      <c r="H37" s="17">
        <v>33311</v>
      </c>
      <c r="I37" s="18"/>
      <c r="J37" s="19"/>
      <c r="K37" s="19" t="s">
        <v>13</v>
      </c>
      <c r="L37" s="19" t="s">
        <v>400</v>
      </c>
    </row>
    <row r="38" spans="1:12" ht="39.75" customHeight="1" x14ac:dyDescent="0.25">
      <c r="A38" s="23">
        <v>28</v>
      </c>
      <c r="B38" s="25" t="s">
        <v>386</v>
      </c>
      <c r="C38" s="27" t="s">
        <v>92</v>
      </c>
      <c r="D38" s="25" t="str">
        <f>IFERROR(VLOOKUP(B38,'BASE DE DATOS'!A$1:H$122,3,FALSE),"")</f>
        <v/>
      </c>
      <c r="E38" s="25" t="str">
        <f>IFERROR(VLOOKUP(B38,'BASE DE DATOS'!A$1:H$122,4,FALSE),"")</f>
        <v/>
      </c>
      <c r="F38" s="30" t="str">
        <f>IFERROR(VLOOKUP(B38,'BASE DE DATOS'!A$1:H$122,5,FALSE),"")</f>
        <v/>
      </c>
      <c r="G38" s="17"/>
      <c r="H38" s="17">
        <v>33311</v>
      </c>
      <c r="I38" s="18"/>
      <c r="J38" s="19"/>
      <c r="K38" s="19"/>
      <c r="L38" s="19"/>
    </row>
    <row r="39" spans="1:12" ht="39.75" customHeight="1" x14ac:dyDescent="0.25">
      <c r="A39" s="23">
        <v>29</v>
      </c>
      <c r="B39" s="25" t="s">
        <v>386</v>
      </c>
      <c r="C39" s="32" t="s">
        <v>104</v>
      </c>
      <c r="D39" s="25" t="str">
        <f>IFERROR(VLOOKUP(B39,'BASE DE DATOS'!A$1:H$122,3,FALSE),"")</f>
        <v/>
      </c>
      <c r="E39" s="25" t="str">
        <f>IFERROR(VLOOKUP(B39,'BASE DE DATOS'!A$1:H$122,4,FALSE),"")</f>
        <v/>
      </c>
      <c r="F39" s="30" t="str">
        <f>IFERROR(VLOOKUP(B39,'BASE DE DATOS'!A$1:H$122,5,FALSE),"")</f>
        <v/>
      </c>
      <c r="G39" s="17"/>
      <c r="H39" s="17">
        <v>33511</v>
      </c>
      <c r="I39" s="18"/>
      <c r="J39" s="19"/>
      <c r="K39" s="19"/>
      <c r="L39" s="19"/>
    </row>
    <row r="40" spans="1:12" ht="39.75" customHeight="1" x14ac:dyDescent="0.25">
      <c r="A40" s="23">
        <v>30</v>
      </c>
      <c r="B40" s="25" t="s">
        <v>386</v>
      </c>
      <c r="C40" s="27" t="s">
        <v>105</v>
      </c>
      <c r="D40" s="25" t="str">
        <f>IFERROR(VLOOKUP(B40,'BASE DE DATOS'!A$1:H$122,3,FALSE),"")</f>
        <v/>
      </c>
      <c r="E40" s="25" t="str">
        <f>IFERROR(VLOOKUP(B40,'BASE DE DATOS'!A$1:H$122,4,FALSE),"")</f>
        <v/>
      </c>
      <c r="F40" s="30" t="str">
        <f>IFERROR(VLOOKUP(B40,'BASE DE DATOS'!A$1:H$122,5,FALSE),"")</f>
        <v/>
      </c>
      <c r="G40" s="17" t="s">
        <v>12</v>
      </c>
      <c r="H40" s="17">
        <v>33511</v>
      </c>
      <c r="I40" s="18"/>
      <c r="J40" s="19"/>
      <c r="K40" s="19" t="s">
        <v>13</v>
      </c>
      <c r="L40" s="19" t="s">
        <v>401</v>
      </c>
    </row>
    <row r="41" spans="1:12" ht="39.75" customHeight="1" x14ac:dyDescent="0.25">
      <c r="A41" s="23">
        <v>31</v>
      </c>
      <c r="B41" s="25" t="s">
        <v>386</v>
      </c>
      <c r="C41" s="32" t="s">
        <v>106</v>
      </c>
      <c r="D41" s="25" t="str">
        <f>IFERROR(VLOOKUP(B41,'BASE DE DATOS'!A$1:H$122,3,FALSE),"")</f>
        <v/>
      </c>
      <c r="E41" s="25" t="str">
        <f>IFERROR(VLOOKUP(B41,'BASE DE DATOS'!A$1:H$122,4,FALSE),"")</f>
        <v/>
      </c>
      <c r="F41" s="30" t="str">
        <f>IFERROR(VLOOKUP(B41,'BASE DE DATOS'!A$1:H$122,5,FALSE),"")</f>
        <v/>
      </c>
      <c r="G41" s="17" t="s">
        <v>12</v>
      </c>
      <c r="H41" s="17">
        <v>33511</v>
      </c>
      <c r="I41" s="18"/>
      <c r="J41" s="19"/>
      <c r="K41" s="19" t="s">
        <v>13</v>
      </c>
      <c r="L41" s="19" t="s">
        <v>402</v>
      </c>
    </row>
    <row r="42" spans="1:12" ht="39.75" customHeight="1" x14ac:dyDescent="0.25">
      <c r="A42" s="23">
        <v>32</v>
      </c>
      <c r="B42" s="25">
        <v>1748831</v>
      </c>
      <c r="C42" s="26" t="str">
        <f>IFERROR(VLOOKUP(B42,'BASE DE DATOS'!A$1:H$122,2,FALSE),"")</f>
        <v xml:space="preserve">Tv. LCD SONY </v>
      </c>
      <c r="D42" s="25" t="str">
        <f>IFERROR(VLOOKUP(B42,'BASE DE DATOS'!A$1:H$122,3,FALSE),"")</f>
        <v>SONY LCD</v>
      </c>
      <c r="E42" s="25" t="str">
        <f>IFERROR(VLOOKUP(B42,'BASE DE DATOS'!A$1:H$122,4,FALSE),"")</f>
        <v>KLU-206300A</v>
      </c>
      <c r="F42" s="30">
        <f>IFERROR(VLOOKUP(B42,'BASE DE DATOS'!A$1:H$122,5,FALSE),"")</f>
        <v>0</v>
      </c>
      <c r="G42" s="17"/>
      <c r="H42" s="17">
        <v>33511</v>
      </c>
      <c r="I42" s="18"/>
      <c r="J42" s="19"/>
      <c r="K42" s="19"/>
      <c r="L42" s="19"/>
    </row>
    <row r="43" spans="1:12" ht="39.75" customHeight="1" x14ac:dyDescent="0.25">
      <c r="A43" s="23">
        <v>33</v>
      </c>
      <c r="B43" s="25" t="s">
        <v>386</v>
      </c>
      <c r="C43" s="32" t="s">
        <v>110</v>
      </c>
      <c r="D43" s="25" t="str">
        <f>IFERROR(VLOOKUP(B43,'BASE DE DATOS'!A$1:H$122,3,FALSE),"")</f>
        <v/>
      </c>
      <c r="E43" s="25" t="str">
        <f>IFERROR(VLOOKUP(B43,'BASE DE DATOS'!A$1:H$122,4,FALSE),"")</f>
        <v/>
      </c>
      <c r="F43" s="30" t="str">
        <f>IFERROR(VLOOKUP(B43,'BASE DE DATOS'!A$1:H$122,5,FALSE),"")</f>
        <v/>
      </c>
      <c r="G43" s="17"/>
      <c r="H43" s="17">
        <v>33511</v>
      </c>
      <c r="I43" s="18"/>
      <c r="J43" s="19"/>
      <c r="K43" s="19"/>
      <c r="L43" s="19"/>
    </row>
    <row r="44" spans="1:12" ht="39.75" customHeight="1" x14ac:dyDescent="0.25">
      <c r="A44" s="23">
        <v>34</v>
      </c>
      <c r="B44" s="25" t="s">
        <v>386</v>
      </c>
      <c r="C44" s="32" t="s">
        <v>111</v>
      </c>
      <c r="D44" s="25" t="str">
        <f>IFERROR(VLOOKUP(B44,'BASE DE DATOS'!A$1:H$122,3,FALSE),"")</f>
        <v/>
      </c>
      <c r="E44" s="25" t="str">
        <f>IFERROR(VLOOKUP(B44,'BASE DE DATOS'!A$1:H$122,4,FALSE),"")</f>
        <v/>
      </c>
      <c r="F44" s="30" t="s">
        <v>404</v>
      </c>
      <c r="G44" s="17" t="s">
        <v>12</v>
      </c>
      <c r="H44" s="17">
        <v>33511</v>
      </c>
      <c r="I44" s="18"/>
      <c r="J44" s="19"/>
      <c r="K44" s="19" t="s">
        <v>13</v>
      </c>
      <c r="L44" s="19" t="s">
        <v>403</v>
      </c>
    </row>
    <row r="45" spans="1:12" ht="39.75" customHeight="1" x14ac:dyDescent="0.25">
      <c r="A45" s="23">
        <v>35</v>
      </c>
      <c r="B45" s="25" t="s">
        <v>386</v>
      </c>
      <c r="C45" s="32" t="s">
        <v>112</v>
      </c>
      <c r="D45" s="25" t="str">
        <f>IFERROR(VLOOKUP(B45,'BASE DE DATOS'!A$1:H$122,3,FALSE),"")</f>
        <v/>
      </c>
      <c r="E45" s="25" t="str">
        <f>IFERROR(VLOOKUP(B45,'BASE DE DATOS'!A$1:H$122,4,FALSE),"")</f>
        <v/>
      </c>
      <c r="F45" s="30" t="s">
        <v>404</v>
      </c>
      <c r="G45" s="17" t="s">
        <v>12</v>
      </c>
      <c r="H45" s="17">
        <v>33511</v>
      </c>
      <c r="I45" s="18"/>
      <c r="J45" s="19"/>
      <c r="K45" s="19" t="s">
        <v>13</v>
      </c>
      <c r="L45" s="19" t="s">
        <v>403</v>
      </c>
    </row>
    <row r="46" spans="1:12" ht="39.75" customHeight="1" x14ac:dyDescent="0.25">
      <c r="A46" s="23">
        <v>36</v>
      </c>
      <c r="B46" s="25" t="s">
        <v>386</v>
      </c>
      <c r="C46" s="32" t="s">
        <v>113</v>
      </c>
      <c r="D46" s="25" t="str">
        <f>IFERROR(VLOOKUP(B46,'BASE DE DATOS'!A$1:H$122,3,FALSE),"")</f>
        <v/>
      </c>
      <c r="E46" s="25" t="str">
        <f>IFERROR(VLOOKUP(B46,'BASE DE DATOS'!A$1:H$122,4,FALSE),"")</f>
        <v/>
      </c>
      <c r="F46" s="30" t="str">
        <f>IFERROR(VLOOKUP(B46,'BASE DE DATOS'!A$1:H$122,5,FALSE),"")</f>
        <v/>
      </c>
      <c r="G46" s="17"/>
      <c r="H46" s="17">
        <v>33511</v>
      </c>
      <c r="I46" s="18"/>
      <c r="J46" s="19"/>
      <c r="K46" s="19"/>
      <c r="L46" s="19"/>
    </row>
    <row r="47" spans="1:12" ht="39.75" customHeight="1" x14ac:dyDescent="0.25">
      <c r="A47" s="23">
        <v>37</v>
      </c>
      <c r="B47" s="25" t="s">
        <v>386</v>
      </c>
      <c r="C47" s="32" t="s">
        <v>114</v>
      </c>
      <c r="D47" s="25" t="str">
        <f>IFERROR(VLOOKUP(B47,'BASE DE DATOS'!A$1:H$122,3,FALSE),"")</f>
        <v/>
      </c>
      <c r="E47" s="25" t="str">
        <f>IFERROR(VLOOKUP(B47,'BASE DE DATOS'!A$1:H$122,4,FALSE),"")</f>
        <v/>
      </c>
      <c r="F47" s="30" t="str">
        <f>IFERROR(VLOOKUP(B47,'BASE DE DATOS'!A$1:H$122,5,FALSE),"")</f>
        <v/>
      </c>
      <c r="G47" s="17"/>
      <c r="H47" s="17">
        <v>33511</v>
      </c>
      <c r="I47" s="18"/>
      <c r="J47" s="19"/>
      <c r="K47" s="19"/>
      <c r="L47" s="19"/>
    </row>
    <row r="48" spans="1:12" ht="39.75" customHeight="1" x14ac:dyDescent="0.25">
      <c r="A48" s="23">
        <v>38</v>
      </c>
      <c r="B48" s="25" t="s">
        <v>386</v>
      </c>
      <c r="C48" s="32" t="s">
        <v>115</v>
      </c>
      <c r="D48" s="25" t="str">
        <f>IFERROR(VLOOKUP(B48,'BASE DE DATOS'!A$1:H$122,3,FALSE),"")</f>
        <v/>
      </c>
      <c r="E48" s="25" t="str">
        <f>IFERROR(VLOOKUP(B48,'BASE DE DATOS'!A$1:H$122,4,FALSE),"")</f>
        <v/>
      </c>
      <c r="F48" s="30" t="str">
        <f>IFERROR(VLOOKUP(B48,'BASE DE DATOS'!A$1:H$122,5,FALSE),"")</f>
        <v/>
      </c>
      <c r="G48" s="17"/>
      <c r="H48" s="17">
        <v>33511</v>
      </c>
      <c r="I48" s="18"/>
      <c r="J48" s="19"/>
      <c r="K48" s="19"/>
      <c r="L48" s="19"/>
    </row>
    <row r="49" spans="1:12" ht="39.75" customHeight="1" x14ac:dyDescent="0.25">
      <c r="A49" s="23">
        <v>39</v>
      </c>
      <c r="B49" s="25" t="s">
        <v>386</v>
      </c>
      <c r="C49" s="32" t="s">
        <v>116</v>
      </c>
      <c r="D49" s="25" t="str">
        <f>IFERROR(VLOOKUP(B49,'BASE DE DATOS'!A$1:H$122,3,FALSE),"")</f>
        <v/>
      </c>
      <c r="E49" s="25" t="str">
        <f>IFERROR(VLOOKUP(B49,'BASE DE DATOS'!A$1:H$122,4,FALSE),"")</f>
        <v/>
      </c>
      <c r="F49" s="30" t="str">
        <f>IFERROR(VLOOKUP(B49,'BASE DE DATOS'!A$1:H$122,5,FALSE),"")</f>
        <v/>
      </c>
      <c r="G49" s="17"/>
      <c r="H49" s="17">
        <v>33511</v>
      </c>
      <c r="I49" s="18"/>
      <c r="J49" s="19"/>
      <c r="K49" s="19"/>
      <c r="L49" s="19"/>
    </row>
    <row r="50" spans="1:12" ht="39.75" customHeight="1" x14ac:dyDescent="0.25">
      <c r="A50" s="23">
        <v>40</v>
      </c>
      <c r="B50" s="25" t="s">
        <v>386</v>
      </c>
      <c r="C50" s="32" t="s">
        <v>117</v>
      </c>
      <c r="D50" s="25" t="str">
        <f>IFERROR(VLOOKUP(B50,'BASE DE DATOS'!A$1:H$122,3,FALSE),"")</f>
        <v/>
      </c>
      <c r="E50" s="25" t="str">
        <f>IFERROR(VLOOKUP(B50,'BASE DE DATOS'!A$1:H$122,4,FALSE),"")</f>
        <v/>
      </c>
      <c r="F50" s="30" t="str">
        <f>IFERROR(VLOOKUP(B50,'BASE DE DATOS'!A$1:H$122,5,FALSE),"")</f>
        <v/>
      </c>
      <c r="G50" s="17"/>
      <c r="H50" s="17">
        <v>33521</v>
      </c>
      <c r="I50" s="18"/>
      <c r="J50" s="19"/>
      <c r="K50" s="19"/>
      <c r="L50" s="19"/>
    </row>
    <row r="51" spans="1:12" ht="39.75" customHeight="1" x14ac:dyDescent="0.25">
      <c r="A51" s="23">
        <v>41</v>
      </c>
      <c r="B51" s="25" t="s">
        <v>254</v>
      </c>
      <c r="C51" s="26" t="str">
        <f>IFERROR(VLOOKUP(B51,'BASE DE DATOS'!A$1:H$122,2,FALSE),"")</f>
        <v xml:space="preserve">Tv. /C SAMSUNG </v>
      </c>
      <c r="D51" s="25" t="str">
        <f>IFERROR(VLOOKUP(B51,'BASE DE DATOS'!A$1:H$122,3,FALSE),"")</f>
        <v>SAMSUNG</v>
      </c>
      <c r="E51" s="25" t="str">
        <f>IFERROR(VLOOKUP(B51,'BASE DE DATOS'!A$1:H$122,4,FALSE),"")</f>
        <v>CL-21Z50</v>
      </c>
      <c r="F51" s="30">
        <f>IFERROR(VLOOKUP(B51,'BASE DE DATOS'!A$1:H$122,5,FALSE),"")</f>
        <v>0</v>
      </c>
      <c r="G51" s="17"/>
      <c r="H51" s="17">
        <v>33521</v>
      </c>
      <c r="I51" s="18"/>
      <c r="J51" s="19"/>
      <c r="K51" s="19"/>
      <c r="L51" s="19"/>
    </row>
    <row r="52" spans="1:12" ht="39.75" customHeight="1" x14ac:dyDescent="0.25">
      <c r="A52" s="23">
        <v>42</v>
      </c>
      <c r="B52" s="25" t="s">
        <v>255</v>
      </c>
      <c r="C52" s="26" t="str">
        <f>IFERROR(VLOOKUP(B52,'BASE DE DATOS'!A$1:H$122,2,FALSE),"")</f>
        <v xml:space="preserve">Tv. /C SAMSUNG </v>
      </c>
      <c r="D52" s="25" t="str">
        <f>IFERROR(VLOOKUP(B52,'BASE DE DATOS'!A$1:H$122,3,FALSE),"")</f>
        <v>SAMSUNG</v>
      </c>
      <c r="E52" s="25" t="str">
        <f>IFERROR(VLOOKUP(B52,'BASE DE DATOS'!A$1:H$122,4,FALSE),"")</f>
        <v>CL-21Z50</v>
      </c>
      <c r="F52" s="30" t="str">
        <f>IFERROR(VLOOKUP(B52,'BASE DE DATOS'!A$1:H$122,5,FALSE),"")</f>
        <v>Negro</v>
      </c>
      <c r="G52" s="17" t="s">
        <v>12</v>
      </c>
      <c r="H52" s="17">
        <v>33521</v>
      </c>
      <c r="I52" s="18"/>
      <c r="J52" s="19"/>
      <c r="K52" s="19" t="s">
        <v>13</v>
      </c>
      <c r="L52" s="19" t="s">
        <v>405</v>
      </c>
    </row>
    <row r="53" spans="1:12" ht="39.75" customHeight="1" x14ac:dyDescent="0.25">
      <c r="A53" s="23">
        <v>43</v>
      </c>
      <c r="B53" s="25" t="s">
        <v>256</v>
      </c>
      <c r="C53" s="26" t="str">
        <f>IFERROR(VLOOKUP(B53,'BASE DE DATOS'!A$1:H$122,2,FALSE),"")</f>
        <v xml:space="preserve">Tv. LCD </v>
      </c>
      <c r="D53" s="25" t="str">
        <f>IFERROR(VLOOKUP(B53,'BASE DE DATOS'!A$1:H$122,3,FALSE),"")</f>
        <v>LCD</v>
      </c>
      <c r="E53" s="25" t="str">
        <f>IFERROR(VLOOKUP(B53,'BASE DE DATOS'!A$1:H$122,4,FALSE),"")</f>
        <v>AOC-L19W765</v>
      </c>
      <c r="F53" s="30">
        <f>IFERROR(VLOOKUP(B53,'BASE DE DATOS'!A$1:H$122,5,FALSE),"")</f>
        <v>0</v>
      </c>
      <c r="G53" s="17"/>
      <c r="H53" s="17">
        <v>33521</v>
      </c>
      <c r="I53" s="18"/>
      <c r="J53" s="19"/>
      <c r="K53" s="19"/>
      <c r="L53" s="19"/>
    </row>
    <row r="54" spans="1:12" ht="39.75" customHeight="1" x14ac:dyDescent="0.25">
      <c r="A54" s="23">
        <v>44</v>
      </c>
      <c r="B54" s="25" t="s">
        <v>257</v>
      </c>
      <c r="C54" s="26" t="str">
        <f>IFERROR(VLOOKUP(B54,'BASE DE DATOS'!A$1:H$122,2,FALSE),"")</f>
        <v xml:space="preserve">Lavadora Samsung </v>
      </c>
      <c r="D54" s="25" t="str">
        <f>IFERROR(VLOOKUP(B54,'BASE DE DATOS'!A$1:H$122,3,FALSE),"")</f>
        <v>SAMSUNG</v>
      </c>
      <c r="E54" s="25">
        <f>IFERROR(VLOOKUP(B54,'BASE DE DATOS'!A$1:H$122,4,FALSE),"")</f>
        <v>0</v>
      </c>
      <c r="F54" s="30" t="str">
        <f>IFERROR(VLOOKUP(B54,'BASE DE DATOS'!A$1:H$122,5,FALSE),"")</f>
        <v>Blanco</v>
      </c>
      <c r="G54" s="17" t="s">
        <v>12</v>
      </c>
      <c r="H54" s="17">
        <v>33521</v>
      </c>
      <c r="I54" s="18"/>
      <c r="J54" s="19"/>
      <c r="K54" s="19" t="s">
        <v>13</v>
      </c>
      <c r="L54" s="19" t="s">
        <v>407</v>
      </c>
    </row>
    <row r="55" spans="1:12" ht="39.75" customHeight="1" x14ac:dyDescent="0.25">
      <c r="A55" s="23">
        <v>45</v>
      </c>
      <c r="B55" s="25" t="s">
        <v>386</v>
      </c>
      <c r="C55" s="32" t="s">
        <v>126</v>
      </c>
      <c r="D55" s="25" t="s">
        <v>408</v>
      </c>
      <c r="E55" s="25" t="str">
        <f>IFERROR(VLOOKUP(B55,'BASE DE DATOS'!A$1:H$122,4,FALSE),"")</f>
        <v/>
      </c>
      <c r="F55" s="30" t="str">
        <f>IFERROR(VLOOKUP(B55,'BASE DE DATOS'!A$1:H$122,5,FALSE),"")</f>
        <v/>
      </c>
      <c r="G55" s="17"/>
      <c r="H55" s="17">
        <v>33521</v>
      </c>
      <c r="I55" s="18"/>
      <c r="J55" s="19"/>
      <c r="K55" s="19"/>
      <c r="L55" s="19"/>
    </row>
    <row r="56" spans="1:12" ht="39.75" customHeight="1" x14ac:dyDescent="0.25">
      <c r="A56" s="23">
        <v>46</v>
      </c>
      <c r="B56" s="25" t="s">
        <v>386</v>
      </c>
      <c r="C56" s="32" t="s">
        <v>129</v>
      </c>
      <c r="D56" s="25" t="s">
        <v>408</v>
      </c>
      <c r="E56" s="25" t="str">
        <f>IFERROR(VLOOKUP(B56,'BASE DE DATOS'!A$1:H$122,4,FALSE),"")</f>
        <v/>
      </c>
      <c r="F56" s="30" t="s">
        <v>41</v>
      </c>
      <c r="G56" s="17" t="s">
        <v>12</v>
      </c>
      <c r="H56" s="17">
        <v>33521</v>
      </c>
      <c r="I56" s="18"/>
      <c r="J56" s="19"/>
      <c r="K56" s="19" t="s">
        <v>13</v>
      </c>
      <c r="L56" s="19" t="s">
        <v>409</v>
      </c>
    </row>
    <row r="57" spans="1:12" ht="39.75" customHeight="1" x14ac:dyDescent="0.25">
      <c r="A57" s="23">
        <v>47</v>
      </c>
      <c r="B57" s="25" t="s">
        <v>258</v>
      </c>
      <c r="C57" s="26" t="str">
        <f>IFERROR(VLOOKUP(B57,'BASE DE DATOS'!A$1:H$122,2,FALSE),"")</f>
        <v xml:space="preserve">Tv. /C SAMSUNG </v>
      </c>
      <c r="D57" s="25" t="str">
        <f>IFERROR(VLOOKUP(B57,'BASE DE DATOS'!A$1:H$122,3,FALSE),"")</f>
        <v>SAMSUNG</v>
      </c>
      <c r="E57" s="25" t="str">
        <f>IFERROR(VLOOKUP(B57,'BASE DE DATOS'!A$1:H$122,4,FALSE),"")</f>
        <v>CL-21Z50</v>
      </c>
      <c r="F57" s="30" t="str">
        <f>IFERROR(VLOOKUP(B57,'BASE DE DATOS'!A$1:H$122,5,FALSE),"")</f>
        <v>Negro</v>
      </c>
      <c r="G57" s="17" t="s">
        <v>12</v>
      </c>
      <c r="H57" s="17">
        <v>33521</v>
      </c>
      <c r="I57" s="18"/>
      <c r="J57" s="19"/>
      <c r="K57" s="19" t="s">
        <v>13</v>
      </c>
      <c r="L57" s="19" t="s">
        <v>410</v>
      </c>
    </row>
    <row r="58" spans="1:12" ht="39.75" customHeight="1" x14ac:dyDescent="0.25">
      <c r="A58" s="23">
        <v>48</v>
      </c>
      <c r="B58" s="25" t="s">
        <v>386</v>
      </c>
      <c r="C58" s="32" t="s">
        <v>131</v>
      </c>
      <c r="D58" s="25" t="str">
        <f>IFERROR(VLOOKUP(B58,'BASE DE DATOS'!A$1:H$122,3,FALSE),"")</f>
        <v/>
      </c>
      <c r="E58" s="25" t="str">
        <f>IFERROR(VLOOKUP(B58,'BASE DE DATOS'!A$1:H$122,4,FALSE),"")</f>
        <v/>
      </c>
      <c r="F58" s="30" t="str">
        <f>IFERROR(VLOOKUP(B58,'BASE DE DATOS'!A$1:H$122,5,FALSE),"")</f>
        <v/>
      </c>
      <c r="G58" s="17" t="s">
        <v>12</v>
      </c>
      <c r="H58" s="17">
        <v>33521</v>
      </c>
      <c r="I58" s="18"/>
      <c r="J58" s="19" t="s">
        <v>411</v>
      </c>
      <c r="K58" s="19" t="s">
        <v>13</v>
      </c>
      <c r="L58" s="19" t="s">
        <v>412</v>
      </c>
    </row>
    <row r="59" spans="1:12" ht="39.75" customHeight="1" x14ac:dyDescent="0.25">
      <c r="A59" s="23">
        <v>49</v>
      </c>
      <c r="B59" s="25" t="s">
        <v>259</v>
      </c>
      <c r="C59" s="26" t="str">
        <f>IFERROR(VLOOKUP(B59,'BASE DE DATOS'!A$1:H$122,2,FALSE),"")</f>
        <v>Cocina SURGE Semi Industrial MOD 2.25.10</v>
      </c>
      <c r="D59" s="25" t="str">
        <f>IFERROR(VLOOKUP(B59,'BASE DE DATOS'!A$1:H$122,3,FALSE),"")</f>
        <v>SURGE</v>
      </c>
      <c r="E59" s="25" t="str">
        <f>IFERROR(VLOOKUP(B59,'BASE DE DATOS'!A$1:H$122,4,FALSE),"")</f>
        <v>SEMI INDUSTRIAL</v>
      </c>
      <c r="F59" s="30">
        <f>IFERROR(VLOOKUP(B59,'BASE DE DATOS'!A$1:H$122,5,FALSE),"")</f>
        <v>0</v>
      </c>
      <c r="G59" s="17"/>
      <c r="H59" s="17">
        <v>33521</v>
      </c>
      <c r="I59" s="18"/>
      <c r="J59" s="19"/>
      <c r="K59" s="19"/>
      <c r="L59" s="19"/>
    </row>
    <row r="60" spans="1:12" ht="39.75" customHeight="1" x14ac:dyDescent="0.25">
      <c r="A60" s="23">
        <v>50</v>
      </c>
      <c r="B60" s="25" t="s">
        <v>386</v>
      </c>
      <c r="C60" s="32" t="s">
        <v>135</v>
      </c>
      <c r="D60" s="25" t="s">
        <v>136</v>
      </c>
      <c r="E60" s="25" t="s">
        <v>137</v>
      </c>
      <c r="F60" s="30" t="str">
        <f>IFERROR(VLOOKUP(B60,'BASE DE DATOS'!A$1:H$122,5,FALSE),"")</f>
        <v/>
      </c>
      <c r="G60" s="17"/>
      <c r="H60" s="17">
        <v>33521</v>
      </c>
      <c r="I60" s="18"/>
      <c r="J60" s="19"/>
      <c r="K60" s="19"/>
      <c r="L60" s="19" t="s">
        <v>413</v>
      </c>
    </row>
    <row r="61" spans="1:12" ht="39.75" customHeight="1" x14ac:dyDescent="0.25">
      <c r="A61" s="23">
        <v>51</v>
      </c>
      <c r="B61" s="25" t="s">
        <v>386</v>
      </c>
      <c r="C61" s="32" t="s">
        <v>138</v>
      </c>
      <c r="D61" s="25" t="s">
        <v>139</v>
      </c>
      <c r="E61" s="25" t="str">
        <f>IFERROR(VLOOKUP(B61,'BASE DE DATOS'!A$1:H$122,4,FALSE),"")</f>
        <v/>
      </c>
      <c r="F61" s="30" t="str">
        <f>IFERROR(VLOOKUP(B61,'BASE DE DATOS'!A$1:H$122,5,FALSE),"")</f>
        <v/>
      </c>
      <c r="G61" s="17" t="s">
        <v>12</v>
      </c>
      <c r="H61" s="17">
        <v>33521</v>
      </c>
      <c r="I61" s="18" t="s">
        <v>415</v>
      </c>
      <c r="J61" s="19"/>
      <c r="K61" s="19" t="s">
        <v>13</v>
      </c>
      <c r="L61" s="19" t="s">
        <v>414</v>
      </c>
    </row>
    <row r="62" spans="1:12" ht="39.75" customHeight="1" x14ac:dyDescent="0.25">
      <c r="A62" s="23">
        <v>52</v>
      </c>
      <c r="B62" s="25" t="s">
        <v>386</v>
      </c>
      <c r="C62" s="32" t="s">
        <v>140</v>
      </c>
      <c r="D62" s="25" t="s">
        <v>141</v>
      </c>
      <c r="E62" s="25" t="str">
        <f>IFERROR(VLOOKUP(B62,'BASE DE DATOS'!A$1:H$122,4,FALSE),"")</f>
        <v/>
      </c>
      <c r="F62" s="30" t="s">
        <v>416</v>
      </c>
      <c r="G62" s="17" t="s">
        <v>12</v>
      </c>
      <c r="H62" s="17">
        <v>33521</v>
      </c>
      <c r="I62" s="18"/>
      <c r="J62" s="19"/>
      <c r="K62" s="19" t="s">
        <v>13</v>
      </c>
      <c r="L62" s="19" t="s">
        <v>417</v>
      </c>
    </row>
    <row r="63" spans="1:12" ht="39.75" customHeight="1" x14ac:dyDescent="0.25">
      <c r="A63" s="23">
        <v>53</v>
      </c>
      <c r="B63" s="25" t="s">
        <v>386</v>
      </c>
      <c r="C63" s="27" t="s">
        <v>142</v>
      </c>
      <c r="D63" s="25" t="s">
        <v>143</v>
      </c>
      <c r="E63" s="25" t="s">
        <v>418</v>
      </c>
      <c r="F63" s="30" t="s">
        <v>406</v>
      </c>
      <c r="G63" s="17" t="s">
        <v>12</v>
      </c>
      <c r="H63" s="17">
        <v>33521</v>
      </c>
      <c r="I63" s="18"/>
      <c r="J63" s="19"/>
      <c r="K63" s="19" t="s">
        <v>13</v>
      </c>
      <c r="L63" s="19" t="s">
        <v>419</v>
      </c>
    </row>
    <row r="64" spans="1:12" ht="39.75" customHeight="1" x14ac:dyDescent="0.25">
      <c r="A64" s="23">
        <v>54</v>
      </c>
      <c r="B64" s="25">
        <v>20180054</v>
      </c>
      <c r="C64" s="26" t="str">
        <f>IFERROR(VLOOKUP(B64,'BASE DE DATOS'!A$1:H$122,2,FALSE),"")</f>
        <v xml:space="preserve">Aire Acondicionado </v>
      </c>
      <c r="D64" s="25" t="str">
        <f>IFERROR(VLOOKUP(B64,'BASE DE DATOS'!A$1:H$122,3,FALSE),"")</f>
        <v>MIRAY</v>
      </c>
      <c r="E64" s="25">
        <f>IFERROR(VLOOKUP(B64,'BASE DE DATOS'!A$1:H$122,4,FALSE),"")</f>
        <v>0</v>
      </c>
      <c r="F64" s="30">
        <f>IFERROR(VLOOKUP(B64,'BASE DE DATOS'!A$1:H$122,5,FALSE),"")</f>
        <v>0</v>
      </c>
      <c r="G64" s="17"/>
      <c r="H64" s="17">
        <v>33521</v>
      </c>
      <c r="I64" s="18"/>
      <c r="J64" s="19"/>
      <c r="K64" s="19"/>
      <c r="L64" s="19"/>
    </row>
    <row r="65" spans="1:12" ht="39.75" customHeight="1" x14ac:dyDescent="0.25">
      <c r="A65" s="23">
        <v>55</v>
      </c>
      <c r="B65" s="25">
        <v>20180057</v>
      </c>
      <c r="C65" s="26" t="str">
        <f>IFERROR(VLOOKUP(B65,'BASE DE DATOS'!A$1:H$122,2,FALSE),"")</f>
        <v xml:space="preserve">Aire Acondicionado </v>
      </c>
      <c r="D65" s="25" t="str">
        <f>IFERROR(VLOOKUP(B65,'BASE DE DATOS'!A$1:H$122,3,FALSE),"")</f>
        <v>MIRAY</v>
      </c>
      <c r="E65" s="25">
        <f>IFERROR(VLOOKUP(B65,'BASE DE DATOS'!A$1:H$122,4,FALSE),"")</f>
        <v>0</v>
      </c>
      <c r="F65" s="30">
        <f>IFERROR(VLOOKUP(B65,'BASE DE DATOS'!A$1:H$122,5,FALSE),"")</f>
        <v>0</v>
      </c>
      <c r="G65" s="17"/>
      <c r="H65" s="17">
        <v>33521</v>
      </c>
      <c r="I65" s="18"/>
      <c r="J65" s="19"/>
      <c r="K65" s="19"/>
      <c r="L65" s="19"/>
    </row>
    <row r="66" spans="1:12" ht="39.75" customHeight="1" x14ac:dyDescent="0.25">
      <c r="A66" s="23">
        <v>56</v>
      </c>
      <c r="B66" s="25" t="s">
        <v>386</v>
      </c>
      <c r="C66" s="27" t="s">
        <v>147</v>
      </c>
      <c r="D66" s="25" t="str">
        <f>IFERROR(VLOOKUP(B66,'BASE DE DATOS'!A$1:H$122,3,FALSE),"")</f>
        <v/>
      </c>
      <c r="E66" s="25" t="str">
        <f>IFERROR(VLOOKUP(B66,'BASE DE DATOS'!A$1:H$122,4,FALSE),"")</f>
        <v/>
      </c>
      <c r="F66" s="30" t="s">
        <v>41</v>
      </c>
      <c r="G66" s="17" t="s">
        <v>12</v>
      </c>
      <c r="H66" s="17">
        <v>33521</v>
      </c>
      <c r="I66" s="18"/>
      <c r="J66" s="19"/>
      <c r="K66" s="19" t="s">
        <v>13</v>
      </c>
      <c r="L66" s="19" t="s">
        <v>420</v>
      </c>
    </row>
    <row r="67" spans="1:12" ht="39.75" customHeight="1" x14ac:dyDescent="0.25">
      <c r="A67" s="23">
        <v>57</v>
      </c>
      <c r="B67" s="25" t="s">
        <v>386</v>
      </c>
      <c r="C67" s="32" t="s">
        <v>149</v>
      </c>
      <c r="D67" s="25" t="str">
        <f>IFERROR(VLOOKUP(B67,'BASE DE DATOS'!A$1:H$122,3,FALSE),"")</f>
        <v/>
      </c>
      <c r="E67" s="25" t="str">
        <f>IFERROR(VLOOKUP(B67,'BASE DE DATOS'!A$1:H$122,4,FALSE),"")</f>
        <v/>
      </c>
      <c r="F67" s="30" t="str">
        <f>IFERROR(VLOOKUP(B67,'BASE DE DATOS'!A$1:H$122,5,FALSE),"")</f>
        <v/>
      </c>
      <c r="G67" s="17"/>
      <c r="H67" s="17">
        <v>33521</v>
      </c>
      <c r="I67" s="18"/>
      <c r="J67" s="19"/>
      <c r="K67" s="19"/>
      <c r="L67" s="19"/>
    </row>
    <row r="68" spans="1:12" ht="39.75" customHeight="1" x14ac:dyDescent="0.25">
      <c r="A68" s="23">
        <v>58</v>
      </c>
      <c r="B68" s="25" t="s">
        <v>260</v>
      </c>
      <c r="C68" s="26" t="str">
        <f>IFERROR(VLOOKUP(B68,'BASE DE DATOS'!A$1:H$122,2,FALSE),"")</f>
        <v xml:space="preserve">LAPTOP HP PAVILON </v>
      </c>
      <c r="D68" s="25" t="str">
        <f>IFERROR(VLOOKUP(B68,'BASE DE DATOS'!A$1:H$122,3,FALSE),"")</f>
        <v>HP</v>
      </c>
      <c r="E68" s="25" t="str">
        <f>IFERROR(VLOOKUP(B68,'BASE DE DATOS'!A$1:H$122,4,FALSE),"")</f>
        <v>PAVILON DV6-3225 DX</v>
      </c>
      <c r="F68" s="30">
        <f>IFERROR(VLOOKUP(B68,'BASE DE DATOS'!A$1:H$122,5,FALSE),"")</f>
        <v>0</v>
      </c>
      <c r="G68" s="17"/>
      <c r="H68" s="17">
        <v>33611</v>
      </c>
      <c r="I68" s="18"/>
      <c r="J68" s="19"/>
      <c r="K68" s="19"/>
      <c r="L68" s="19"/>
    </row>
    <row r="69" spans="1:12" ht="39.75" customHeight="1" x14ac:dyDescent="0.25">
      <c r="A69" s="23">
        <v>59</v>
      </c>
      <c r="B69" s="25" t="s">
        <v>261</v>
      </c>
      <c r="C69" s="26" t="str">
        <f>IFERROR(VLOOKUP(B69,'BASE DE DATOS'!A$1:H$122,2,FALSE),"")</f>
        <v xml:space="preserve">Impresora FX-2190 </v>
      </c>
      <c r="D69" s="25">
        <f>IFERROR(VLOOKUP(B69,'BASE DE DATOS'!A$1:H$122,3,FALSE),"")</f>
        <v>0</v>
      </c>
      <c r="E69" s="25" t="str">
        <f>IFERROR(VLOOKUP(B69,'BASE DE DATOS'!A$1:H$122,4,FALSE),"")</f>
        <v>FX-2190</v>
      </c>
      <c r="F69" s="30">
        <f>IFERROR(VLOOKUP(B69,'BASE DE DATOS'!A$1:H$122,5,FALSE),"")</f>
        <v>0</v>
      </c>
      <c r="G69" s="17"/>
      <c r="H69" s="17">
        <v>33611</v>
      </c>
      <c r="I69" s="18"/>
      <c r="J69" s="19"/>
      <c r="K69" s="19"/>
      <c r="L69" s="19"/>
    </row>
    <row r="70" spans="1:12" ht="39.75" customHeight="1" x14ac:dyDescent="0.25">
      <c r="A70" s="23">
        <v>60</v>
      </c>
      <c r="B70" s="25" t="s">
        <v>262</v>
      </c>
      <c r="C70" s="26" t="str">
        <f>IFERROR(VLOOKUP(B70,'BASE DE DATOS'!A$1:H$122,2,FALSE),"")</f>
        <v xml:space="preserve">Impresora HP </v>
      </c>
      <c r="D70" s="25" t="str">
        <f>IFERROR(VLOOKUP(B70,'BASE DE DATOS'!A$1:H$122,3,FALSE),"")</f>
        <v>HP</v>
      </c>
      <c r="E70" s="25">
        <f>IFERROR(VLOOKUP(B70,'BASE DE DATOS'!A$1:H$122,4,FALSE),"")</f>
        <v>0</v>
      </c>
      <c r="F70" s="30">
        <f>IFERROR(VLOOKUP(B70,'BASE DE DATOS'!A$1:H$122,5,FALSE),"")</f>
        <v>0</v>
      </c>
      <c r="G70" s="17"/>
      <c r="H70" s="17">
        <v>33611</v>
      </c>
      <c r="I70" s="18"/>
      <c r="J70" s="19"/>
      <c r="K70" s="19"/>
      <c r="L70" s="19"/>
    </row>
    <row r="71" spans="1:12" ht="39.75" customHeight="1" x14ac:dyDescent="0.25">
      <c r="A71" s="23">
        <v>61</v>
      </c>
      <c r="B71" s="25" t="s">
        <v>263</v>
      </c>
      <c r="C71" s="26" t="str">
        <f>IFERROR(VLOOKUP(B71,'BASE DE DATOS'!A$1:H$122,2,FALSE),"")</f>
        <v>Monitor LCD S:20A300B ZT3SH9NB502125</v>
      </c>
      <c r="D71" s="25">
        <f>IFERROR(VLOOKUP(B71,'BASE DE DATOS'!A$1:H$122,3,FALSE),"")</f>
        <v>0</v>
      </c>
      <c r="E71" s="25" t="str">
        <f>IFERROR(VLOOKUP(B71,'BASE DE DATOS'!A$1:H$122,4,FALSE),"")</f>
        <v>LCD</v>
      </c>
      <c r="F71" s="30">
        <f>IFERROR(VLOOKUP(B71,'BASE DE DATOS'!A$1:H$122,5,FALSE),"")</f>
        <v>0</v>
      </c>
      <c r="G71" s="17"/>
      <c r="H71" s="17">
        <v>33611</v>
      </c>
      <c r="I71" s="18"/>
      <c r="J71" s="19"/>
      <c r="K71" s="19"/>
      <c r="L71" s="19"/>
    </row>
    <row r="72" spans="1:12" ht="39.75" customHeight="1" x14ac:dyDescent="0.25">
      <c r="A72" s="23">
        <v>62</v>
      </c>
      <c r="B72" s="25" t="s">
        <v>264</v>
      </c>
      <c r="C72" s="26" t="str">
        <f>IFERROR(VLOOKUP(B72,'BASE DE DATOS'!A$1:H$122,2,FALSE),"")</f>
        <v>Impresora Multifuncional Brother S:KOJ982774</v>
      </c>
      <c r="D72" s="25" t="str">
        <f>IFERROR(VLOOKUP(B72,'BASE DE DATOS'!A$1:H$122,3,FALSE),"")</f>
        <v>BROTHER</v>
      </c>
      <c r="E72" s="25">
        <f>IFERROR(VLOOKUP(B72,'BASE DE DATOS'!A$1:H$122,4,FALSE),"")</f>
        <v>0</v>
      </c>
      <c r="F72" s="30">
        <f>IFERROR(VLOOKUP(B72,'BASE DE DATOS'!A$1:H$122,5,FALSE),"")</f>
        <v>0</v>
      </c>
      <c r="G72" s="17"/>
      <c r="H72" s="17">
        <v>33611</v>
      </c>
      <c r="I72" s="18"/>
      <c r="J72" s="19"/>
      <c r="K72" s="19"/>
      <c r="L72" s="19"/>
    </row>
    <row r="73" spans="1:12" ht="39.75" customHeight="1" x14ac:dyDescent="0.25">
      <c r="A73" s="23">
        <v>63</v>
      </c>
      <c r="B73" s="25" t="s">
        <v>265</v>
      </c>
      <c r="C73" s="26" t="str">
        <f>IFERROR(VLOOKUP(B73,'BASE DE DATOS'!A$1:H$122,2,FALSE),"")</f>
        <v xml:space="preserve">PC HP Touchsmart </v>
      </c>
      <c r="D73" s="25" t="str">
        <f>IFERROR(VLOOKUP(B73,'BASE DE DATOS'!A$1:H$122,3,FALSE),"")</f>
        <v>HP</v>
      </c>
      <c r="E73" s="25" t="str">
        <f>IFERROR(VLOOKUP(B73,'BASE DE DATOS'!A$1:H$122,4,FALSE),"")</f>
        <v xml:space="preserve"> Touchsmart</v>
      </c>
      <c r="F73" s="30" t="str">
        <f>IFERROR(VLOOKUP(B73,'BASE DE DATOS'!A$1:H$122,5,FALSE),"")</f>
        <v>Negro</v>
      </c>
      <c r="G73" s="17" t="s">
        <v>12</v>
      </c>
      <c r="H73" s="17">
        <v>33611</v>
      </c>
      <c r="I73" s="18"/>
      <c r="J73" s="19"/>
      <c r="K73" s="19" t="s">
        <v>13</v>
      </c>
      <c r="L73" s="19" t="s">
        <v>421</v>
      </c>
    </row>
    <row r="74" spans="1:12" ht="39.75" customHeight="1" x14ac:dyDescent="0.25">
      <c r="A74" s="23">
        <v>64</v>
      </c>
      <c r="B74" s="25" t="s">
        <v>266</v>
      </c>
      <c r="C74" s="26" t="str">
        <f>IFERROR(VLOOKUP(B74,'BASE DE DATOS'!A$1:H$122,2,FALSE),"")</f>
        <v>PC HP Serie: 3CR2140KDM</v>
      </c>
      <c r="D74" s="25" t="str">
        <f>IFERROR(VLOOKUP(B74,'BASE DE DATOS'!A$1:H$122,3,FALSE),"")</f>
        <v>HP</v>
      </c>
      <c r="E74" s="25" t="str">
        <f>IFERROR(VLOOKUP(B74,'BASE DE DATOS'!A$1:H$122,4,FALSE),"")</f>
        <v xml:space="preserve"> Touchsmart</v>
      </c>
      <c r="F74" s="30" t="str">
        <f>IFERROR(VLOOKUP(B74,'BASE DE DATOS'!A$1:H$122,5,FALSE),"")</f>
        <v>Negro</v>
      </c>
      <c r="G74" s="17" t="s">
        <v>12</v>
      </c>
      <c r="H74" s="17">
        <v>33611</v>
      </c>
      <c r="I74" s="18"/>
      <c r="J74" s="19"/>
      <c r="K74" s="19" t="s">
        <v>13</v>
      </c>
      <c r="L74" s="19" t="s">
        <v>422</v>
      </c>
    </row>
    <row r="75" spans="1:12" ht="39.75" customHeight="1" x14ac:dyDescent="0.25">
      <c r="A75" s="23">
        <v>65</v>
      </c>
      <c r="B75" s="25" t="s">
        <v>386</v>
      </c>
      <c r="C75" s="27" t="s">
        <v>162</v>
      </c>
      <c r="D75" s="28" t="s">
        <v>151</v>
      </c>
      <c r="E75" s="28" t="s">
        <v>163</v>
      </c>
      <c r="F75" s="30" t="str">
        <f>IFERROR(VLOOKUP(B75,'BASE DE DATOS'!A$1:H$122,5,FALSE),"")</f>
        <v/>
      </c>
      <c r="G75" s="17"/>
      <c r="H75" s="17">
        <v>33611</v>
      </c>
      <c r="I75" s="18"/>
      <c r="J75" s="19"/>
      <c r="K75" s="19"/>
      <c r="L75" s="19"/>
    </row>
    <row r="76" spans="1:12" ht="39.75" customHeight="1" x14ac:dyDescent="0.25">
      <c r="A76" s="23">
        <v>66</v>
      </c>
      <c r="B76" s="25" t="s">
        <v>267</v>
      </c>
      <c r="C76" s="26" t="str">
        <f>IFERROR(VLOOKUP(B76,'BASE DE DATOS'!A$1:H$122,2,FALSE),"")</f>
        <v>Computadora HP Omni 120 PC 20-B014 S:3CR246177M</v>
      </c>
      <c r="D76" s="25" t="str">
        <f>IFERROR(VLOOKUP(B76,'BASE DE DATOS'!A$1:H$122,3,FALSE),"")</f>
        <v>HP</v>
      </c>
      <c r="E76" s="25" t="str">
        <f>IFERROR(VLOOKUP(B76,'BASE DE DATOS'!A$1:H$122,4,FALSE),"")</f>
        <v>Omni 120 PC 20-B014</v>
      </c>
      <c r="F76" s="30">
        <f>IFERROR(VLOOKUP(B76,'BASE DE DATOS'!A$1:H$122,5,FALSE),"")</f>
        <v>0</v>
      </c>
      <c r="G76" s="17"/>
      <c r="H76" s="17">
        <v>33611</v>
      </c>
      <c r="I76" s="18"/>
      <c r="J76" s="19"/>
      <c r="K76" s="19"/>
      <c r="L76" s="19"/>
    </row>
    <row r="77" spans="1:12" ht="39.75" customHeight="1" x14ac:dyDescent="0.25">
      <c r="A77" s="23">
        <v>67</v>
      </c>
      <c r="B77" s="25" t="s">
        <v>268</v>
      </c>
      <c r="C77" s="26" t="str">
        <f>IFERROR(VLOOKUP(B77,'BASE DE DATOS'!A$1:H$122,2,FALSE),"")</f>
        <v>Computadora HP Omni 120 PC</v>
      </c>
      <c r="D77" s="25" t="str">
        <f>IFERROR(VLOOKUP(B77,'BASE DE DATOS'!A$1:H$122,3,FALSE),"")</f>
        <v>HP</v>
      </c>
      <c r="E77" s="25" t="str">
        <f>IFERROR(VLOOKUP(B77,'BASE DE DATOS'!A$1:H$122,4,FALSE),"")</f>
        <v>Omni 120 PC</v>
      </c>
      <c r="F77" s="30" t="str">
        <f>IFERROR(VLOOKUP(B77,'BASE DE DATOS'!A$1:H$122,5,FALSE),"")</f>
        <v>Negro</v>
      </c>
      <c r="G77" s="17" t="s">
        <v>12</v>
      </c>
      <c r="H77" s="17">
        <v>33611</v>
      </c>
      <c r="I77" s="18"/>
      <c r="J77" s="19"/>
      <c r="K77" s="19" t="s">
        <v>13</v>
      </c>
      <c r="L77" s="19" t="s">
        <v>395</v>
      </c>
    </row>
    <row r="78" spans="1:12" ht="39.75" customHeight="1" x14ac:dyDescent="0.25">
      <c r="A78" s="23">
        <v>68</v>
      </c>
      <c r="B78" s="25" t="s">
        <v>269</v>
      </c>
      <c r="C78" s="26" t="str">
        <f>IFERROR(VLOOKUP(B78,'BASE DE DATOS'!A$1:H$122,2,FALSE),"")</f>
        <v xml:space="preserve">Multifuncional Brother - MFC 7860 DW </v>
      </c>
      <c r="D78" s="25" t="str">
        <f>IFERROR(VLOOKUP(B78,'BASE DE DATOS'!A$1:H$122,3,FALSE),"")</f>
        <v>BROTHER</v>
      </c>
      <c r="E78" s="25" t="str">
        <f>IFERROR(VLOOKUP(B78,'BASE DE DATOS'!A$1:H$122,4,FALSE),"")</f>
        <v xml:space="preserve">MFC 7860 DW </v>
      </c>
      <c r="F78" s="30" t="str">
        <f>IFERROR(VLOOKUP(B78,'BASE DE DATOS'!A$1:H$122,5,FALSE),"")</f>
        <v>Ploma</v>
      </c>
      <c r="G78" s="17" t="s">
        <v>30</v>
      </c>
      <c r="H78" s="17">
        <v>33611</v>
      </c>
      <c r="I78" s="18"/>
      <c r="J78" s="19"/>
      <c r="K78" s="19" t="s">
        <v>24</v>
      </c>
      <c r="L78" s="19" t="s">
        <v>423</v>
      </c>
    </row>
    <row r="79" spans="1:12" ht="39.75" customHeight="1" x14ac:dyDescent="0.25">
      <c r="A79" s="23">
        <v>69</v>
      </c>
      <c r="B79" s="25" t="s">
        <v>270</v>
      </c>
      <c r="C79" s="26" t="str">
        <f>IFERROR(VLOOKUP(B79,'BASE DE DATOS'!A$1:H$122,2,FALSE),"")</f>
        <v xml:space="preserve">PC HP Omni 120-1134 </v>
      </c>
      <c r="D79" s="25" t="str">
        <f>IFERROR(VLOOKUP(B79,'BASE DE DATOS'!A$1:H$122,3,FALSE),"")</f>
        <v>HP</v>
      </c>
      <c r="E79" s="25" t="str">
        <f>IFERROR(VLOOKUP(B79,'BASE DE DATOS'!A$1:H$122,4,FALSE),"")</f>
        <v>Omni 120-1134</v>
      </c>
      <c r="F79" s="30" t="str">
        <f>IFERROR(VLOOKUP(B79,'BASE DE DATOS'!A$1:H$122,5,FALSE),"")</f>
        <v>Negro</v>
      </c>
      <c r="G79" s="17" t="s">
        <v>12</v>
      </c>
      <c r="H79" s="17">
        <v>33611</v>
      </c>
      <c r="I79" s="18"/>
      <c r="J79" s="19"/>
      <c r="K79" s="19" t="s">
        <v>13</v>
      </c>
      <c r="L79" s="19" t="s">
        <v>397</v>
      </c>
    </row>
    <row r="80" spans="1:12" ht="39.75" customHeight="1" x14ac:dyDescent="0.25">
      <c r="A80" s="23">
        <v>70</v>
      </c>
      <c r="B80" s="25" t="s">
        <v>271</v>
      </c>
      <c r="C80" s="26" t="str">
        <f>IFERROR(VLOOKUP(B80,'BASE DE DATOS'!A$1:H$122,2,FALSE),"")</f>
        <v xml:space="preserve">PC HP Omni 120-1134 </v>
      </c>
      <c r="D80" s="25" t="str">
        <f>IFERROR(VLOOKUP(B80,'BASE DE DATOS'!A$1:H$122,3,FALSE),"")</f>
        <v>HP</v>
      </c>
      <c r="E80" s="25" t="str">
        <f>IFERROR(VLOOKUP(B80,'BASE DE DATOS'!A$1:H$122,4,FALSE),"")</f>
        <v>Omni 120-1134</v>
      </c>
      <c r="F80" s="30" t="str">
        <f>IFERROR(VLOOKUP(B80,'BASE DE DATOS'!A$1:H$122,5,FALSE),"")</f>
        <v>Negro</v>
      </c>
      <c r="G80" s="17" t="s">
        <v>12</v>
      </c>
      <c r="H80" s="17">
        <v>33611</v>
      </c>
      <c r="I80" s="18"/>
      <c r="J80" s="19"/>
      <c r="K80" s="19" t="s">
        <v>13</v>
      </c>
      <c r="L80" s="19" t="s">
        <v>424</v>
      </c>
    </row>
    <row r="81" spans="1:12" ht="39.75" customHeight="1" x14ac:dyDescent="0.25">
      <c r="A81" s="23">
        <v>71</v>
      </c>
      <c r="B81" s="25" t="s">
        <v>386</v>
      </c>
      <c r="C81" s="27" t="s">
        <v>172</v>
      </c>
      <c r="D81" s="25" t="str">
        <f>IFERROR(VLOOKUP(B81,'BASE DE DATOS'!A$1:H$122,3,FALSE),"")</f>
        <v/>
      </c>
      <c r="E81" s="25" t="str">
        <f>IFERROR(VLOOKUP(B81,'BASE DE DATOS'!A$1:H$122,4,FALSE),"")</f>
        <v/>
      </c>
      <c r="F81" s="30" t="str">
        <f>IFERROR(VLOOKUP(B81,'BASE DE DATOS'!A$1:H$122,5,FALSE),"")</f>
        <v/>
      </c>
      <c r="G81" s="17"/>
      <c r="H81" s="17">
        <v>33611</v>
      </c>
      <c r="I81" s="18"/>
      <c r="J81" s="19"/>
      <c r="K81" s="19"/>
      <c r="L81" s="19"/>
    </row>
    <row r="82" spans="1:12" ht="39.75" customHeight="1" x14ac:dyDescent="0.25">
      <c r="A82" s="23">
        <v>72</v>
      </c>
      <c r="B82" s="25" t="s">
        <v>272</v>
      </c>
      <c r="C82" s="26" t="str">
        <f>IFERROR(VLOOKUP(B82,'BASE DE DATOS'!A$1:H$122,2,FALSE),"")</f>
        <v xml:space="preserve">PC HP </v>
      </c>
      <c r="D82" s="25" t="str">
        <f>IFERROR(VLOOKUP(B82,'BASE DE DATOS'!A$1:H$122,3,FALSE),"")</f>
        <v>HP</v>
      </c>
      <c r="E82" s="25">
        <f>IFERROR(VLOOKUP(B82,'BASE DE DATOS'!A$1:H$122,4,FALSE),"")</f>
        <v>0</v>
      </c>
      <c r="F82" s="30">
        <f>IFERROR(VLOOKUP(B82,'BASE DE DATOS'!A$1:H$122,5,FALSE),"")</f>
        <v>0</v>
      </c>
      <c r="G82" s="17"/>
      <c r="H82" s="17">
        <v>33611</v>
      </c>
      <c r="I82" s="18"/>
      <c r="J82" s="19"/>
      <c r="K82" s="19"/>
      <c r="L82" s="19"/>
    </row>
    <row r="83" spans="1:12" ht="39.75" customHeight="1" x14ac:dyDescent="0.25">
      <c r="A83" s="23">
        <v>73</v>
      </c>
      <c r="B83" s="25" t="s">
        <v>273</v>
      </c>
      <c r="C83" s="26" t="str">
        <f>IFERROR(VLOOKUP(B83,'BASE DE DATOS'!A$1:H$122,2,FALSE),"")</f>
        <v>PC HP</v>
      </c>
      <c r="D83" s="25" t="str">
        <f>IFERROR(VLOOKUP(B83,'BASE DE DATOS'!A$1:H$122,3,FALSE),"")</f>
        <v>HP</v>
      </c>
      <c r="E83" s="25">
        <f>IFERROR(VLOOKUP(B83,'BASE DE DATOS'!A$1:H$122,4,FALSE),"")</f>
        <v>0</v>
      </c>
      <c r="F83" s="30">
        <f>IFERROR(VLOOKUP(B83,'BASE DE DATOS'!A$1:H$122,5,FALSE),"")</f>
        <v>0</v>
      </c>
      <c r="G83" s="17"/>
      <c r="H83" s="17">
        <v>33611</v>
      </c>
      <c r="I83" s="18"/>
      <c r="J83" s="19"/>
      <c r="K83" s="19"/>
      <c r="L83" s="19"/>
    </row>
    <row r="84" spans="1:12" ht="39.75" customHeight="1" x14ac:dyDescent="0.25">
      <c r="A84" s="23">
        <v>74</v>
      </c>
      <c r="B84" s="25" t="s">
        <v>386</v>
      </c>
      <c r="C84" s="27" t="s">
        <v>176</v>
      </c>
      <c r="D84" s="28" t="s">
        <v>177</v>
      </c>
      <c r="E84" s="28" t="s">
        <v>178</v>
      </c>
      <c r="F84" s="30" t="str">
        <f>IFERROR(VLOOKUP(B84,'BASE DE DATOS'!A$1:H$122,5,FALSE),"")</f>
        <v/>
      </c>
      <c r="G84" s="17"/>
      <c r="H84" s="17">
        <v>33611</v>
      </c>
      <c r="I84" s="18"/>
      <c r="J84" s="19"/>
      <c r="K84" s="19"/>
      <c r="L84" s="19"/>
    </row>
    <row r="85" spans="1:12" ht="39.75" customHeight="1" x14ac:dyDescent="0.25">
      <c r="A85" s="23">
        <v>75</v>
      </c>
      <c r="B85" s="25" t="s">
        <v>386</v>
      </c>
      <c r="C85" s="27" t="s">
        <v>179</v>
      </c>
      <c r="D85" s="28"/>
      <c r="E85" s="28" t="s">
        <v>123</v>
      </c>
      <c r="F85" s="30" t="str">
        <f>IFERROR(VLOOKUP(B85,'BASE DE DATOS'!A$1:H$122,5,FALSE),"")</f>
        <v/>
      </c>
      <c r="G85" s="17"/>
      <c r="H85" s="17">
        <v>33611</v>
      </c>
      <c r="I85" s="18"/>
      <c r="J85" s="19"/>
      <c r="K85" s="19"/>
      <c r="L85" s="19"/>
    </row>
    <row r="86" spans="1:12" ht="39.75" customHeight="1" x14ac:dyDescent="0.25">
      <c r="A86" s="23">
        <v>76</v>
      </c>
      <c r="B86" s="25" t="s">
        <v>274</v>
      </c>
      <c r="C86" s="26" t="str">
        <f>IFERROR(VLOOKUP(B86,'BASE DE DATOS'!A$1:H$122,2,FALSE),"")</f>
        <v>PC ASUS</v>
      </c>
      <c r="D86" s="25" t="str">
        <f>IFERROR(VLOOKUP(B86,'BASE DE DATOS'!A$1:H$122,3,FALSE),"")</f>
        <v>ASUS</v>
      </c>
      <c r="E86" s="25" t="str">
        <f>IFERROR(VLOOKUP(B86,'BASE DE DATOS'!A$1:H$122,4,FALSE),"")</f>
        <v>I3-4150T</v>
      </c>
      <c r="F86" s="30" t="str">
        <f>IFERROR(VLOOKUP(B86,'BASE DE DATOS'!A$1:H$122,5,FALSE),"")</f>
        <v>Negro</v>
      </c>
      <c r="G86" s="17" t="s">
        <v>12</v>
      </c>
      <c r="H86" s="17">
        <v>33611</v>
      </c>
      <c r="I86" s="18"/>
      <c r="J86" s="19"/>
      <c r="K86" s="19" t="s">
        <v>13</v>
      </c>
      <c r="L86" s="19" t="s">
        <v>425</v>
      </c>
    </row>
    <row r="87" spans="1:12" ht="39.75" customHeight="1" x14ac:dyDescent="0.25">
      <c r="A87" s="23">
        <v>77</v>
      </c>
      <c r="B87" s="25" t="s">
        <v>372</v>
      </c>
      <c r="C87" s="26" t="str">
        <f>IFERROR(VLOOKUP(B87,'BASE DE DATOS'!A$1:H$122,2,FALSE),"")</f>
        <v xml:space="preserve">PC LENOVO </v>
      </c>
      <c r="D87" s="25" t="str">
        <f>IFERROR(VLOOKUP(B87,'BASE DE DATOS'!A$1:H$122,3,FALSE),"")</f>
        <v>LENOVO</v>
      </c>
      <c r="E87" s="25" t="str">
        <f>IFERROR(VLOOKUP(B87,'BASE DE DATOS'!A$1:H$122,4,FALSE),"")</f>
        <v>C-560</v>
      </c>
      <c r="F87" s="30" t="str">
        <f>IFERROR(VLOOKUP(B87,'BASE DE DATOS'!A$1:H$122,5,FALSE),"")</f>
        <v>Negro</v>
      </c>
      <c r="G87" s="17" t="s">
        <v>12</v>
      </c>
      <c r="H87" s="17">
        <v>33611</v>
      </c>
      <c r="I87" s="18"/>
      <c r="J87" s="19"/>
      <c r="K87" s="19" t="s">
        <v>13</v>
      </c>
      <c r="L87" s="19" t="s">
        <v>426</v>
      </c>
    </row>
    <row r="88" spans="1:12" ht="39.75" customHeight="1" x14ac:dyDescent="0.25">
      <c r="A88" s="23">
        <v>78</v>
      </c>
      <c r="B88" s="25" t="s">
        <v>275</v>
      </c>
      <c r="C88" s="26" t="str">
        <f>IFERROR(VLOOKUP(B88,'BASE DE DATOS'!A$1:H$122,2,FALSE),"")</f>
        <v>PC HP</v>
      </c>
      <c r="D88" s="25" t="str">
        <f>IFERROR(VLOOKUP(B88,'BASE DE DATOS'!A$1:H$122,3,FALSE),"")</f>
        <v>HP</v>
      </c>
      <c r="E88" s="25">
        <f>IFERROR(VLOOKUP(B88,'BASE DE DATOS'!A$1:H$122,4,FALSE),"")</f>
        <v>0</v>
      </c>
      <c r="F88" s="30">
        <f>IFERROR(VLOOKUP(B88,'BASE DE DATOS'!A$1:H$122,5,FALSE),"")</f>
        <v>0</v>
      </c>
      <c r="G88" s="17"/>
      <c r="H88" s="17">
        <v>33611</v>
      </c>
      <c r="I88" s="18"/>
      <c r="J88" s="19"/>
      <c r="K88" s="19"/>
      <c r="L88" s="19"/>
    </row>
    <row r="89" spans="1:12" ht="39.75" customHeight="1" x14ac:dyDescent="0.25">
      <c r="A89" s="23">
        <v>79</v>
      </c>
      <c r="B89" s="25" t="s">
        <v>427</v>
      </c>
      <c r="C89" s="35" t="s">
        <v>186</v>
      </c>
      <c r="D89" s="28" t="s">
        <v>151</v>
      </c>
      <c r="E89" s="28" t="s">
        <v>187</v>
      </c>
      <c r="F89" s="30" t="str">
        <f>IFERROR(VLOOKUP(B89,'BASE DE DATOS'!A$1:H$122,5,FALSE),"")</f>
        <v/>
      </c>
      <c r="G89" s="17" t="s">
        <v>12</v>
      </c>
      <c r="H89" s="17">
        <v>33611</v>
      </c>
      <c r="I89" s="18"/>
      <c r="J89" s="19"/>
      <c r="K89" s="19" t="s">
        <v>13</v>
      </c>
      <c r="L89" s="19" t="s">
        <v>428</v>
      </c>
    </row>
    <row r="90" spans="1:12" ht="39.75" customHeight="1" x14ac:dyDescent="0.25">
      <c r="A90" s="23">
        <v>80</v>
      </c>
      <c r="B90" s="25" t="s">
        <v>277</v>
      </c>
      <c r="C90" s="26" t="str">
        <f>IFERROR(VLOOKUP(B90,'BASE DE DATOS'!A$1:H$122,2,FALSE),"")</f>
        <v xml:space="preserve">IMPRESORA BROTHER 270 </v>
      </c>
      <c r="D90" s="25" t="str">
        <f>IFERROR(VLOOKUP(B90,'BASE DE DATOS'!A$1:H$122,3,FALSE),"")</f>
        <v>BROTHER</v>
      </c>
      <c r="E90" s="25">
        <f>IFERROR(VLOOKUP(B90,'BASE DE DATOS'!A$1:H$122,4,FALSE),"")</f>
        <v>270</v>
      </c>
      <c r="F90" s="30" t="str">
        <f>IFERROR(VLOOKUP(B90,'BASE DE DATOS'!A$1:H$122,5,FALSE),"")</f>
        <v>Ploma</v>
      </c>
      <c r="G90" s="17" t="s">
        <v>12</v>
      </c>
      <c r="H90" s="17">
        <v>33611</v>
      </c>
      <c r="I90" s="18"/>
      <c r="J90" s="19"/>
      <c r="K90" s="19" t="s">
        <v>13</v>
      </c>
      <c r="L90" s="19" t="s">
        <v>429</v>
      </c>
    </row>
    <row r="91" spans="1:12" ht="39.75" customHeight="1" x14ac:dyDescent="0.25">
      <c r="A91" s="23">
        <v>81</v>
      </c>
      <c r="B91" s="25" t="s">
        <v>278</v>
      </c>
      <c r="C91" s="26" t="str">
        <f>IFERROR(VLOOKUP(B91,'BASE DE DATOS'!A$1:H$122,2,FALSE),"")</f>
        <v>Impresora Epson matriz de 9 pines, suministro ERC - 38</v>
      </c>
      <c r="D91" s="25" t="str">
        <f>IFERROR(VLOOKUP(B91,'BASE DE DATOS'!A$1:H$122,3,FALSE),"")</f>
        <v>EPSON TM-U220A</v>
      </c>
      <c r="E91" s="25" t="str">
        <f>IFERROR(VLOOKUP(B91,'BASE DE DATOS'!A$1:H$122,4,FALSE),"")</f>
        <v>M188A</v>
      </c>
      <c r="F91" s="30" t="str">
        <f>IFERROR(VLOOKUP(B91,'BASE DE DATOS'!A$1:H$122,5,FALSE),"")</f>
        <v>Ploma</v>
      </c>
      <c r="G91" s="17" t="s">
        <v>12</v>
      </c>
      <c r="H91" s="17">
        <v>33611</v>
      </c>
      <c r="I91" s="18"/>
      <c r="J91" s="19"/>
      <c r="K91" s="19" t="s">
        <v>13</v>
      </c>
      <c r="L91" s="19" t="s">
        <v>397</v>
      </c>
    </row>
    <row r="92" spans="1:12" ht="39.75" customHeight="1" x14ac:dyDescent="0.25">
      <c r="A92" s="23">
        <v>82</v>
      </c>
      <c r="B92" s="25" t="s">
        <v>279</v>
      </c>
      <c r="C92" s="26" t="str">
        <f>IFERROR(VLOOKUP(B92,'BASE DE DATOS'!A$1:H$122,2,FALSE),"")</f>
        <v>Impresora Epson matriz de 9 pines, suministro ERC - 38</v>
      </c>
      <c r="D92" s="25" t="str">
        <f>IFERROR(VLOOKUP(B92,'BASE DE DATOS'!A$1:H$122,3,FALSE),"")</f>
        <v>EPSON TM-U220A</v>
      </c>
      <c r="E92" s="25" t="str">
        <f>IFERROR(VLOOKUP(B92,'BASE DE DATOS'!A$1:H$122,4,FALSE),"")</f>
        <v>M188A</v>
      </c>
      <c r="F92" s="30" t="str">
        <f>IFERROR(VLOOKUP(B92,'BASE DE DATOS'!A$1:H$122,5,FALSE),"")</f>
        <v>Ploma</v>
      </c>
      <c r="G92" s="17" t="s">
        <v>12</v>
      </c>
      <c r="H92" s="17">
        <v>33611</v>
      </c>
      <c r="I92" s="18"/>
      <c r="J92" s="19"/>
      <c r="K92" s="19" t="s">
        <v>13</v>
      </c>
      <c r="L92" s="19" t="s">
        <v>389</v>
      </c>
    </row>
    <row r="93" spans="1:12" ht="39.75" customHeight="1" x14ac:dyDescent="0.25">
      <c r="A93" s="23">
        <v>83</v>
      </c>
      <c r="B93" s="25" t="s">
        <v>280</v>
      </c>
      <c r="C93" s="26" t="str">
        <f>IFERROR(VLOOKUP(B93,'BASE DE DATOS'!A$1:H$122,2,FALSE),"")</f>
        <v>Impresora Epson matriz de 9 pines, suministro ERC - 38</v>
      </c>
      <c r="D93" s="25" t="str">
        <f>IFERROR(VLOOKUP(B93,'BASE DE DATOS'!A$1:H$122,3,FALSE),"")</f>
        <v>EPSON TM-U220A</v>
      </c>
      <c r="E93" s="25" t="str">
        <f>IFERROR(VLOOKUP(B93,'BASE DE DATOS'!A$1:H$122,4,FALSE),"")</f>
        <v>M188A</v>
      </c>
      <c r="F93" s="30" t="str">
        <f>IFERROR(VLOOKUP(B93,'BASE DE DATOS'!A$1:H$122,5,FALSE),"")</f>
        <v>Ploma</v>
      </c>
      <c r="G93" s="17" t="s">
        <v>12</v>
      </c>
      <c r="H93" s="17">
        <v>33611</v>
      </c>
      <c r="I93" s="18"/>
      <c r="J93" s="19"/>
      <c r="K93" s="19" t="s">
        <v>13</v>
      </c>
      <c r="L93" s="19" t="s">
        <v>395</v>
      </c>
    </row>
    <row r="94" spans="1:12" ht="39.75" customHeight="1" x14ac:dyDescent="0.25">
      <c r="A94" s="23">
        <v>84</v>
      </c>
      <c r="B94" s="25" t="s">
        <v>281</v>
      </c>
      <c r="C94" s="26" t="str">
        <f>IFERROR(VLOOKUP(B94,'BASE DE DATOS'!A$1:H$122,2,FALSE),"")</f>
        <v>Impresora Epson matriz de 9 pines, suministro ERC - 38</v>
      </c>
      <c r="D94" s="25" t="str">
        <f>IFERROR(VLOOKUP(B94,'BASE DE DATOS'!A$1:H$122,3,FALSE),"")</f>
        <v>EPSON TM-U220A</v>
      </c>
      <c r="E94" s="25" t="str">
        <f>IFERROR(VLOOKUP(B94,'BASE DE DATOS'!A$1:H$122,4,FALSE),"")</f>
        <v>M188A</v>
      </c>
      <c r="F94" s="30" t="str">
        <f>IFERROR(VLOOKUP(B94,'BASE DE DATOS'!A$1:H$122,5,FALSE),"")</f>
        <v>Ploma</v>
      </c>
      <c r="G94" s="17" t="s">
        <v>12</v>
      </c>
      <c r="H94" s="17">
        <v>33611</v>
      </c>
      <c r="I94" s="18"/>
      <c r="J94" s="19"/>
      <c r="K94" s="19" t="s">
        <v>13</v>
      </c>
      <c r="L94" s="19" t="s">
        <v>391</v>
      </c>
    </row>
    <row r="95" spans="1:12" ht="39.75" customHeight="1" x14ac:dyDescent="0.25">
      <c r="A95" s="23">
        <v>85</v>
      </c>
      <c r="B95" s="25" t="s">
        <v>386</v>
      </c>
      <c r="C95" s="27" t="s">
        <v>192</v>
      </c>
      <c r="D95" s="25" t="str">
        <f>IFERROR(VLOOKUP(B95,'BASE DE DATOS'!A$1:H$122,3,FALSE),"")</f>
        <v/>
      </c>
      <c r="E95" s="25" t="str">
        <f>IFERROR(VLOOKUP(B95,'BASE DE DATOS'!A$1:H$122,4,FALSE),"")</f>
        <v/>
      </c>
      <c r="F95" s="30" t="str">
        <f>IFERROR(VLOOKUP(B95,'BASE DE DATOS'!A$1:H$122,5,FALSE),"")</f>
        <v/>
      </c>
      <c r="G95" s="17"/>
      <c r="H95" s="17">
        <v>33621</v>
      </c>
      <c r="I95" s="18"/>
      <c r="J95" s="19"/>
      <c r="K95" s="19"/>
      <c r="L95" s="19"/>
    </row>
    <row r="96" spans="1:12" ht="39.75" customHeight="1" x14ac:dyDescent="0.25">
      <c r="A96" s="23">
        <v>86</v>
      </c>
      <c r="B96" s="25" t="s">
        <v>430</v>
      </c>
      <c r="C96" s="26" t="str">
        <f>IFERROR(VLOOKUP(B96,'BASE DE DATOS'!A$1:H$122,2,FALSE),"")</f>
        <v xml:space="preserve">Video Cámaras SAMSUNG SME-2220N </v>
      </c>
      <c r="D96" s="25" t="str">
        <f>IFERROR(VLOOKUP(B96,'BASE DE DATOS'!A$1:H$122,3,FALSE),"")</f>
        <v>SAMSUNG</v>
      </c>
      <c r="E96" s="25" t="str">
        <f>IFERROR(VLOOKUP(B96,'BASE DE DATOS'!A$1:H$122,4,FALSE),"")</f>
        <v>SME-2220N</v>
      </c>
      <c r="F96" s="30">
        <f>IFERROR(VLOOKUP(B96,'BASE DE DATOS'!A$1:H$122,5,FALSE),"")</f>
        <v>0</v>
      </c>
      <c r="G96" s="17" t="s">
        <v>12</v>
      </c>
      <c r="H96" s="17">
        <v>33631</v>
      </c>
      <c r="I96" s="18"/>
      <c r="J96" s="19"/>
      <c r="K96" s="19" t="s">
        <v>13</v>
      </c>
      <c r="L96" s="19" t="s">
        <v>433</v>
      </c>
    </row>
    <row r="97" spans="1:12" ht="39.75" customHeight="1" x14ac:dyDescent="0.25">
      <c r="A97" s="23">
        <v>87</v>
      </c>
      <c r="B97" s="25" t="s">
        <v>431</v>
      </c>
      <c r="C97" s="26" t="str">
        <f>IFERROR(VLOOKUP(B97,'BASE DE DATOS'!A$1:H$122,2,FALSE),"")</f>
        <v xml:space="preserve">Video Cámara SAMSUNG SME-222CN </v>
      </c>
      <c r="D97" s="25" t="str">
        <f>IFERROR(VLOOKUP(B97,'BASE DE DATOS'!A$1:H$122,3,FALSE),"")</f>
        <v>SAMSUNG</v>
      </c>
      <c r="E97" s="25" t="str">
        <f>IFERROR(VLOOKUP(B97,'BASE DE DATOS'!A$1:H$122,4,FALSE),"")</f>
        <v>SME-222CN</v>
      </c>
      <c r="F97" s="30">
        <f>IFERROR(VLOOKUP(B97,'BASE DE DATOS'!A$1:H$122,5,FALSE),"")</f>
        <v>0</v>
      </c>
      <c r="G97" s="17" t="s">
        <v>12</v>
      </c>
      <c r="H97" s="17">
        <v>33631</v>
      </c>
      <c r="I97" s="18"/>
      <c r="J97" s="19"/>
      <c r="K97" s="19" t="s">
        <v>13</v>
      </c>
      <c r="L97" s="19" t="s">
        <v>434</v>
      </c>
    </row>
    <row r="98" spans="1:12" ht="39.75" customHeight="1" x14ac:dyDescent="0.25">
      <c r="A98" s="23">
        <v>88</v>
      </c>
      <c r="B98" s="25" t="s">
        <v>432</v>
      </c>
      <c r="C98" s="26" t="str">
        <f>IFERROR(VLOOKUP(B98,'BASE DE DATOS'!A$1:H$122,2,FALSE),"")</f>
        <v xml:space="preserve">Video Cámara SAMSUNG SME-2220 </v>
      </c>
      <c r="D98" s="25" t="str">
        <f>IFERROR(VLOOKUP(B98,'BASE DE DATOS'!A$1:H$122,3,FALSE),"")</f>
        <v>SAMSUNG</v>
      </c>
      <c r="E98" s="25" t="str">
        <f>IFERROR(VLOOKUP(B98,'BASE DE DATOS'!A$1:H$122,4,FALSE),"")</f>
        <v>SME-2220</v>
      </c>
      <c r="F98" s="30">
        <f>IFERROR(VLOOKUP(B98,'BASE DE DATOS'!A$1:H$122,5,FALSE),"")</f>
        <v>0</v>
      </c>
      <c r="G98" s="17" t="s">
        <v>12</v>
      </c>
      <c r="H98" s="17">
        <v>33631</v>
      </c>
      <c r="I98" s="18"/>
      <c r="J98" s="19"/>
      <c r="K98" s="19" t="s">
        <v>13</v>
      </c>
      <c r="L98" s="19" t="s">
        <v>433</v>
      </c>
    </row>
    <row r="99" spans="1:12" ht="39.75" customHeight="1" x14ac:dyDescent="0.25">
      <c r="A99" s="23">
        <v>89</v>
      </c>
      <c r="B99" s="25">
        <v>5063340508</v>
      </c>
      <c r="C99" s="26" t="str">
        <f>IFERROR(VLOOKUP(B99,'BASE DE DATOS'!A$1:H$122,2,FALSE),"")</f>
        <v>Video Cámara UNIDEN Modelo: UDW 20553, Instalación Cód. Barra 5063340508</v>
      </c>
      <c r="D99" s="25" t="str">
        <f>IFERROR(VLOOKUP(B99,'BASE DE DATOS'!A$1:H$122,3,FALSE),"")</f>
        <v>UNIDEN</v>
      </c>
      <c r="E99" s="25" t="str">
        <f>IFERROR(VLOOKUP(B99,'BASE DE DATOS'!A$1:H$122,4,FALSE),"")</f>
        <v>UDW 20553</v>
      </c>
      <c r="F99" s="30">
        <f>IFERROR(VLOOKUP(B99,'BASE DE DATOS'!A$1:H$122,5,FALSE),"")</f>
        <v>0</v>
      </c>
      <c r="G99" s="17"/>
      <c r="H99" s="17">
        <v>33631</v>
      </c>
      <c r="I99" s="18"/>
      <c r="J99" s="19"/>
      <c r="K99" s="19"/>
      <c r="L99" s="19"/>
    </row>
    <row r="100" spans="1:12" ht="39.75" customHeight="1" x14ac:dyDescent="0.25">
      <c r="A100" s="23">
        <v>90</v>
      </c>
      <c r="B100" s="25" t="s">
        <v>386</v>
      </c>
      <c r="C100" s="27" t="s">
        <v>201</v>
      </c>
      <c r="D100" s="28" t="s">
        <v>120</v>
      </c>
      <c r="E100" s="25" t="str">
        <f>IFERROR(VLOOKUP(B100,'BASE DE DATOS'!A$1:H$122,4,FALSE),"")</f>
        <v/>
      </c>
      <c r="F100" s="30" t="str">
        <f>IFERROR(VLOOKUP(B100,'BASE DE DATOS'!A$1:H$122,5,FALSE),"")</f>
        <v/>
      </c>
      <c r="G100" s="17"/>
      <c r="H100" s="17">
        <v>33631</v>
      </c>
      <c r="I100" s="18"/>
      <c r="J100" s="19"/>
      <c r="K100" s="19"/>
      <c r="L100" s="19"/>
    </row>
    <row r="101" spans="1:12" ht="39.75" customHeight="1" x14ac:dyDescent="0.25">
      <c r="A101" s="23">
        <v>91</v>
      </c>
      <c r="B101" s="25" t="s">
        <v>436</v>
      </c>
      <c r="C101" s="27" t="s">
        <v>202</v>
      </c>
      <c r="D101" s="28" t="s">
        <v>120</v>
      </c>
      <c r="E101" s="25" t="str">
        <f>IFERROR(VLOOKUP(B101,'BASE DE DATOS'!A$1:H$122,4,FALSE),"")</f>
        <v/>
      </c>
      <c r="F101" s="30" t="str">
        <f>IFERROR(VLOOKUP(B101,'BASE DE DATOS'!A$1:H$122,5,FALSE),"")</f>
        <v/>
      </c>
      <c r="G101" s="17"/>
      <c r="H101" s="17">
        <v>33631</v>
      </c>
      <c r="I101" s="18"/>
      <c r="J101" s="19"/>
      <c r="K101" s="19"/>
      <c r="L101" s="19"/>
    </row>
    <row r="102" spans="1:12" ht="39.75" customHeight="1" x14ac:dyDescent="0.25">
      <c r="A102" s="23">
        <v>92</v>
      </c>
      <c r="B102" s="25" t="s">
        <v>386</v>
      </c>
      <c r="C102" s="27" t="s">
        <v>203</v>
      </c>
      <c r="D102" s="28" t="s">
        <v>120</v>
      </c>
      <c r="E102" s="28" t="s">
        <v>204</v>
      </c>
      <c r="F102" s="30" t="str">
        <f>IFERROR(VLOOKUP(B102,'BASE DE DATOS'!A$1:H$122,5,FALSE),"")</f>
        <v/>
      </c>
      <c r="G102" s="17"/>
      <c r="H102" s="17">
        <v>33631</v>
      </c>
      <c r="I102" s="18"/>
      <c r="J102" s="19"/>
      <c r="K102" s="19"/>
      <c r="L102" s="19"/>
    </row>
    <row r="103" spans="1:12" ht="39.75" customHeight="1" x14ac:dyDescent="0.25">
      <c r="A103" s="23">
        <v>93</v>
      </c>
      <c r="B103" s="51">
        <v>2898504160106</v>
      </c>
      <c r="C103" s="26" t="str">
        <f>IFERROR(VLOOKUP(B103,'BASE DE DATOS'!A$1:H$122,2,FALSE),"")</f>
        <v xml:space="preserve">Sistema de Video Seguridad Swann </v>
      </c>
      <c r="D103" s="25" t="str">
        <f>IFERROR(VLOOKUP(B103,'BASE DE DATOS'!A$1:H$122,3,FALSE),"")</f>
        <v>SWANN</v>
      </c>
      <c r="E103" s="25"/>
      <c r="F103" s="30"/>
      <c r="G103" s="17" t="s">
        <v>12</v>
      </c>
      <c r="H103" s="17">
        <v>33631</v>
      </c>
      <c r="I103" s="18" t="s">
        <v>437</v>
      </c>
      <c r="J103" s="19"/>
      <c r="K103" s="19" t="s">
        <v>13</v>
      </c>
      <c r="L103" s="19" t="s">
        <v>438</v>
      </c>
    </row>
    <row r="104" spans="1:12" ht="39.75" customHeight="1" x14ac:dyDescent="0.25">
      <c r="A104" s="23">
        <v>94</v>
      </c>
      <c r="B104" s="25" t="s">
        <v>386</v>
      </c>
      <c r="C104" s="27" t="s">
        <v>207</v>
      </c>
      <c r="D104" s="28" t="s">
        <v>120</v>
      </c>
      <c r="E104" s="28" t="s">
        <v>208</v>
      </c>
      <c r="F104" s="30"/>
      <c r="G104" s="17" t="s">
        <v>12</v>
      </c>
      <c r="H104" s="17">
        <v>33631</v>
      </c>
      <c r="I104" s="18" t="s">
        <v>439</v>
      </c>
      <c r="J104" s="19"/>
      <c r="K104" s="19" t="s">
        <v>13</v>
      </c>
      <c r="L104" s="19" t="s">
        <v>438</v>
      </c>
    </row>
    <row r="105" spans="1:12" ht="39.75" customHeight="1" x14ac:dyDescent="0.25">
      <c r="A105" s="23">
        <v>95</v>
      </c>
      <c r="B105" s="25" t="s">
        <v>386</v>
      </c>
      <c r="C105" s="32" t="s">
        <v>209</v>
      </c>
      <c r="D105" s="25" t="str">
        <f>IFERROR(VLOOKUP(B105,'BASE DE DATOS'!A$1:H$122,3,FALSE),"")</f>
        <v/>
      </c>
      <c r="E105" s="28" t="s">
        <v>210</v>
      </c>
      <c r="F105" s="30"/>
      <c r="G105" s="17"/>
      <c r="H105" s="17">
        <v>33691</v>
      </c>
      <c r="I105" s="18"/>
      <c r="J105" s="19"/>
      <c r="K105" s="19"/>
      <c r="L105" s="19"/>
    </row>
    <row r="106" spans="1:12" ht="39.75" customHeight="1" x14ac:dyDescent="0.25">
      <c r="A106" s="23">
        <v>96</v>
      </c>
      <c r="B106" s="25" t="s">
        <v>386</v>
      </c>
      <c r="C106" s="32" t="s">
        <v>211</v>
      </c>
      <c r="D106" s="28" t="s">
        <v>212</v>
      </c>
      <c r="E106" s="28" t="s">
        <v>213</v>
      </c>
      <c r="F106" s="30"/>
      <c r="G106" s="17"/>
      <c r="H106" s="17">
        <v>33691</v>
      </c>
      <c r="I106" s="18"/>
      <c r="J106" s="19"/>
      <c r="K106" s="19"/>
      <c r="L106" s="19"/>
    </row>
    <row r="107" spans="1:12" ht="39.75" customHeight="1" x14ac:dyDescent="0.25">
      <c r="A107" s="23">
        <v>97</v>
      </c>
      <c r="B107" s="25" t="s">
        <v>386</v>
      </c>
      <c r="C107" s="32" t="s">
        <v>214</v>
      </c>
      <c r="D107" s="28" t="s">
        <v>215</v>
      </c>
      <c r="E107" s="28" t="s">
        <v>216</v>
      </c>
      <c r="F107" s="30"/>
      <c r="G107" s="17"/>
      <c r="H107" s="17">
        <v>33691</v>
      </c>
      <c r="I107" s="18"/>
      <c r="J107" s="19"/>
      <c r="K107" s="19"/>
      <c r="L107" s="19"/>
    </row>
    <row r="108" spans="1:12" ht="39.75" customHeight="1" x14ac:dyDescent="0.25">
      <c r="A108" s="23">
        <v>98</v>
      </c>
      <c r="B108" s="25" t="s">
        <v>283</v>
      </c>
      <c r="C108" s="26" t="str">
        <f>IFERROR(VLOOKUP(B108,'BASE DE DATOS'!A$1:H$122,2,FALSE),"")</f>
        <v>1 Gener. De Corriente HONDA S:gt-05-1461502</v>
      </c>
      <c r="D108" s="28" t="s">
        <v>212</v>
      </c>
      <c r="E108" s="25"/>
      <c r="F108" s="30"/>
      <c r="G108" s="17"/>
      <c r="H108" s="17">
        <v>33691</v>
      </c>
      <c r="I108" s="18"/>
      <c r="J108" s="19"/>
      <c r="K108" s="19"/>
      <c r="L108" s="19"/>
    </row>
    <row r="109" spans="1:12" ht="39.75" customHeight="1" x14ac:dyDescent="0.25">
      <c r="A109" s="23">
        <v>99</v>
      </c>
      <c r="B109" s="25" t="s">
        <v>386</v>
      </c>
      <c r="C109" s="27" t="s">
        <v>218</v>
      </c>
      <c r="D109" s="28" t="s">
        <v>177</v>
      </c>
      <c r="E109" s="28" t="s">
        <v>219</v>
      </c>
      <c r="F109" s="30"/>
      <c r="G109" s="17"/>
      <c r="H109" s="17">
        <v>33691</v>
      </c>
      <c r="I109" s="18"/>
      <c r="J109" s="19"/>
      <c r="K109" s="19"/>
      <c r="L109" s="19"/>
    </row>
    <row r="110" spans="1:12" ht="39.75" customHeight="1" x14ac:dyDescent="0.25">
      <c r="A110" s="23">
        <v>100</v>
      </c>
      <c r="B110" s="25">
        <v>800928</v>
      </c>
      <c r="C110" s="26" t="str">
        <f>IFERROR(VLOOKUP(B110,'BASE DE DATOS'!A$1:H$122,2,FALSE),"")</f>
        <v>Caja Reg. Electron. CASIO TK 3200 S 0800928</v>
      </c>
      <c r="D110" s="26" t="str">
        <f>IFERROR(VLOOKUP(C110,'BASE DE DATOS'!B$1:I$122,2,FALSE),"")</f>
        <v>CASIO</v>
      </c>
      <c r="E110" s="26" t="str">
        <f>IFERROR(VLOOKUP(D110,'BASE DE DATOS'!C$1:J$122,2,FALSE),"")</f>
        <v>TK 3200</v>
      </c>
      <c r="F110" s="26">
        <f>IFERROR(VLOOKUP(E110,'BASE DE DATOS'!D$1:K$122,2,FALSE),"")</f>
        <v>0</v>
      </c>
      <c r="G110" s="17"/>
      <c r="H110" s="17">
        <v>33691</v>
      </c>
      <c r="I110" s="18"/>
      <c r="J110" s="19"/>
      <c r="K110" s="19"/>
      <c r="L110" s="19"/>
    </row>
    <row r="111" spans="1:12" ht="39.75" customHeight="1" x14ac:dyDescent="0.25">
      <c r="A111" s="23">
        <v>101</v>
      </c>
      <c r="B111" s="25" t="s">
        <v>386</v>
      </c>
      <c r="C111" s="27" t="s">
        <v>223</v>
      </c>
      <c r="D111" s="26">
        <f>IFERROR(VLOOKUP(C111,'BASE DE DATOS'!B$1:I$122,2,FALSE),"")</f>
        <v>0</v>
      </c>
      <c r="E111" s="28" t="s">
        <v>224</v>
      </c>
      <c r="F111" s="30"/>
      <c r="G111" s="17"/>
      <c r="H111" s="17">
        <v>33691</v>
      </c>
      <c r="I111" s="18"/>
      <c r="J111" s="19"/>
      <c r="K111" s="19"/>
      <c r="L111" s="19"/>
    </row>
    <row r="112" spans="1:12" ht="39.75" customHeight="1" x14ac:dyDescent="0.25">
      <c r="A112" s="23">
        <v>102</v>
      </c>
      <c r="B112" s="25" t="s">
        <v>284</v>
      </c>
      <c r="C112" s="26" t="str">
        <f>IFERROR(VLOOKUP(B112,'BASE DE DATOS'!A$1:H$122,2,FALSE),"")</f>
        <v xml:space="preserve">1MP Ticketera EPSON M U 220 </v>
      </c>
      <c r="D112" s="26" t="str">
        <f>IFERROR(VLOOKUP(C112,'BASE DE DATOS'!B$1:I$122,2,FALSE),"")</f>
        <v>EPSON</v>
      </c>
      <c r="E112" s="26" t="s">
        <v>226</v>
      </c>
      <c r="F112" s="26">
        <f>IFERROR(VLOOKUP(E112,'BASE DE DATOS'!D$1:K$122,2,FALSE),"")</f>
        <v>0</v>
      </c>
      <c r="G112" s="17"/>
      <c r="H112" s="17">
        <v>33691</v>
      </c>
      <c r="I112" s="18"/>
      <c r="J112" s="19"/>
      <c r="K112" s="19"/>
      <c r="L112" s="19"/>
    </row>
    <row r="113" spans="1:12" ht="39.75" customHeight="1" x14ac:dyDescent="0.25">
      <c r="A113" s="23">
        <v>103</v>
      </c>
      <c r="B113" s="25" t="s">
        <v>386</v>
      </c>
      <c r="C113" s="27" t="s">
        <v>227</v>
      </c>
      <c r="D113" s="25"/>
      <c r="E113" s="25"/>
      <c r="F113" s="30"/>
      <c r="G113" s="17"/>
      <c r="H113" s="17">
        <v>33691</v>
      </c>
      <c r="I113" s="18"/>
      <c r="J113" s="19"/>
      <c r="K113" s="19"/>
      <c r="L113" s="19"/>
    </row>
    <row r="114" spans="1:12" ht="39.75" customHeight="1" x14ac:dyDescent="0.25">
      <c r="A114" s="23">
        <v>104</v>
      </c>
      <c r="B114" s="25">
        <v>801813</v>
      </c>
      <c r="C114" s="26" t="str">
        <f>IFERROR(VLOOKUP(B114,'BASE DE DATOS'!A$1:H$122,2,FALSE),"")</f>
        <v>Caja Registradora Marca Casio Modelo TK-3200 Serie:801813</v>
      </c>
      <c r="D114" s="26" t="str">
        <f>IFERROR(VLOOKUP(C114,'BASE DE DATOS'!B$1:I$122,2,FALSE),"")</f>
        <v>CASIO</v>
      </c>
      <c r="E114" s="26" t="str">
        <f>IFERROR(VLOOKUP(D114,'BASE DE DATOS'!C$1:J$122,2,FALSE),"")</f>
        <v>TK 3200</v>
      </c>
      <c r="F114" s="26">
        <f>IFERROR(VLOOKUP(E114,'BASE DE DATOS'!D$1:K$122,2,FALSE),"")</f>
        <v>0</v>
      </c>
      <c r="G114" s="17" t="s">
        <v>30</v>
      </c>
      <c r="H114" s="17">
        <v>33691</v>
      </c>
      <c r="I114" s="18"/>
      <c r="J114" s="19"/>
      <c r="K114" s="19" t="s">
        <v>24</v>
      </c>
      <c r="L114" s="19" t="s">
        <v>440</v>
      </c>
    </row>
    <row r="115" spans="1:12" ht="39.75" customHeight="1" x14ac:dyDescent="0.25">
      <c r="A115" s="23">
        <v>105</v>
      </c>
      <c r="B115" s="25" t="s">
        <v>386</v>
      </c>
      <c r="C115" s="27" t="s">
        <v>230</v>
      </c>
      <c r="D115" s="26">
        <f>IFERROR(VLOOKUP(C115,'BASE DE DATOS'!B$1:I$122,2,FALSE),"")</f>
        <v>0</v>
      </c>
      <c r="E115" s="26" t="str">
        <f>IFERROR(VLOOKUP(D115,'BASE DE DATOS'!C$1:J$122,2,FALSE),"")</f>
        <v/>
      </c>
      <c r="F115" s="26" t="str">
        <f>IFERROR(VLOOKUP(E115,'BASE DE DATOS'!D$1:K$122,2,FALSE),"")</f>
        <v/>
      </c>
      <c r="G115" s="17"/>
      <c r="H115" s="17">
        <v>33691</v>
      </c>
      <c r="I115" s="18"/>
      <c r="J115" s="19"/>
      <c r="K115" s="19"/>
      <c r="L115" s="19"/>
    </row>
    <row r="116" spans="1:12" ht="39.75" customHeight="1" x14ac:dyDescent="0.25">
      <c r="A116" s="23">
        <v>106</v>
      </c>
      <c r="B116" s="25" t="s">
        <v>386</v>
      </c>
      <c r="C116" s="27" t="s">
        <v>231</v>
      </c>
      <c r="D116" s="28" t="s">
        <v>232</v>
      </c>
      <c r="E116" s="28" t="s">
        <v>233</v>
      </c>
      <c r="F116" s="26" t="str">
        <f>IFERROR(VLOOKUP(E116,'BASE DE DATOS'!D$1:K$122,2,FALSE),"")</f>
        <v>Negro</v>
      </c>
      <c r="G116" s="17" t="s">
        <v>12</v>
      </c>
      <c r="H116" s="17">
        <v>33691</v>
      </c>
      <c r="I116" s="18"/>
      <c r="J116" s="19"/>
      <c r="K116" s="19" t="s">
        <v>13</v>
      </c>
      <c r="L116" s="19" t="s">
        <v>441</v>
      </c>
    </row>
    <row r="117" spans="1:12" ht="39.75" customHeight="1" x14ac:dyDescent="0.25">
      <c r="A117" s="23">
        <v>107</v>
      </c>
      <c r="B117" s="25" t="s">
        <v>386</v>
      </c>
      <c r="C117" s="27" t="s">
        <v>234</v>
      </c>
      <c r="D117" s="28" t="s">
        <v>235</v>
      </c>
      <c r="E117" s="28" t="s">
        <v>236</v>
      </c>
      <c r="F117" s="30"/>
      <c r="G117" s="17"/>
      <c r="H117" s="17">
        <v>33691</v>
      </c>
      <c r="I117" s="18"/>
      <c r="J117" s="19"/>
      <c r="K117" s="19"/>
      <c r="L117" s="19"/>
    </row>
    <row r="118" spans="1:12" ht="39.75" customHeight="1" x14ac:dyDescent="0.25">
      <c r="A118" s="23">
        <v>108</v>
      </c>
      <c r="B118" s="25" t="s">
        <v>386</v>
      </c>
      <c r="C118" s="27" t="s">
        <v>237</v>
      </c>
      <c r="D118" s="28"/>
      <c r="E118" s="28"/>
      <c r="F118" s="30"/>
      <c r="G118" s="17"/>
      <c r="H118" s="17">
        <v>33691</v>
      </c>
      <c r="I118" s="18"/>
      <c r="J118" s="19"/>
      <c r="K118" s="19"/>
      <c r="L118" s="19"/>
    </row>
    <row r="119" spans="1:12" ht="39.75" customHeight="1" x14ac:dyDescent="0.25">
      <c r="A119" s="23">
        <v>109</v>
      </c>
      <c r="B119" s="25" t="s">
        <v>442</v>
      </c>
      <c r="C119" s="26" t="str">
        <f>IFERROR(VLOOKUP(B119,'BASE DE DATOS'!A$1:H$122,2,FALSE),"")</f>
        <v>Motobomba sopco 4*4 Modelo 186F</v>
      </c>
      <c r="D119" s="26" t="str">
        <f>IFERROR(VLOOKUP(C119,'BASE DE DATOS'!B$1:I$122,2,FALSE),"")</f>
        <v>SOPCO</v>
      </c>
      <c r="E119" s="26" t="str">
        <f>IFERROR(VLOOKUP(D119,'BASE DE DATOS'!C$1:J$122,2,FALSE),"")</f>
        <v>186F</v>
      </c>
      <c r="F119" s="26">
        <f>IFERROR(VLOOKUP(E119,'BASE DE DATOS'!D$1:K$122,2,FALSE),"")</f>
        <v>0</v>
      </c>
      <c r="G119" s="17"/>
      <c r="H119" s="17">
        <v>33691</v>
      </c>
      <c r="I119" s="18"/>
      <c r="J119" s="19"/>
      <c r="K119" s="19"/>
      <c r="L119" s="19"/>
    </row>
    <row r="120" spans="1:12" ht="39.75" customHeight="1" x14ac:dyDescent="0.25">
      <c r="A120" s="23">
        <v>110</v>
      </c>
      <c r="B120" s="25" t="s">
        <v>386</v>
      </c>
      <c r="C120" s="27" t="s">
        <v>125</v>
      </c>
      <c r="D120" s="28" t="s">
        <v>120</v>
      </c>
      <c r="E120" s="28"/>
      <c r="F120" s="26" t="str">
        <f>IFERROR(VLOOKUP(E120,'BASE DE DATOS'!D$1:K$122,2,FALSE),"")</f>
        <v/>
      </c>
      <c r="G120" s="17"/>
      <c r="H120" s="17">
        <v>33691</v>
      </c>
      <c r="I120" s="18"/>
      <c r="J120" s="19"/>
      <c r="K120" s="19"/>
      <c r="L120" s="19" t="s">
        <v>444</v>
      </c>
    </row>
    <row r="121" spans="1:12" ht="39.75" customHeight="1" x14ac:dyDescent="0.25">
      <c r="A121" s="23">
        <v>111</v>
      </c>
      <c r="B121" s="25" t="s">
        <v>386</v>
      </c>
      <c r="C121" s="27" t="s">
        <v>240</v>
      </c>
      <c r="D121" s="28"/>
      <c r="E121" s="28"/>
      <c r="F121" s="26" t="str">
        <f>IFERROR(VLOOKUP(E121,'BASE DE DATOS'!D$1:K$122,2,FALSE),"")</f>
        <v/>
      </c>
      <c r="G121" s="17"/>
      <c r="H121" s="17">
        <v>33691</v>
      </c>
      <c r="I121" s="18"/>
      <c r="J121" s="19"/>
      <c r="K121" s="19"/>
      <c r="L121" s="19"/>
    </row>
    <row r="122" spans="1:12" ht="39.75" customHeight="1" x14ac:dyDescent="0.25">
      <c r="A122" s="23">
        <v>112</v>
      </c>
      <c r="B122" s="25" t="s">
        <v>386</v>
      </c>
      <c r="C122" s="27" t="s">
        <v>241</v>
      </c>
      <c r="D122" s="28" t="s">
        <v>360</v>
      </c>
      <c r="E122" s="28"/>
      <c r="F122" s="26" t="str">
        <f>IFERROR(VLOOKUP(E122,'BASE DE DATOS'!D$1:K$122,2,FALSE),"")</f>
        <v/>
      </c>
      <c r="G122" s="17" t="s">
        <v>12</v>
      </c>
      <c r="H122" s="17">
        <v>33691</v>
      </c>
      <c r="I122" s="18"/>
      <c r="J122" s="19"/>
      <c r="K122" s="19" t="s">
        <v>13</v>
      </c>
      <c r="L122" s="19" t="s">
        <v>443</v>
      </c>
    </row>
    <row r="123" spans="1:12" ht="39.75" customHeight="1" x14ac:dyDescent="0.25">
      <c r="A123" s="23">
        <v>113</v>
      </c>
      <c r="B123" s="25" t="s">
        <v>386</v>
      </c>
      <c r="C123" s="27" t="s">
        <v>242</v>
      </c>
      <c r="D123" s="28" t="s">
        <v>361</v>
      </c>
      <c r="E123" s="28"/>
      <c r="F123" s="26" t="str">
        <f>IFERROR(VLOOKUP(E123,'BASE DE DATOS'!D$1:K$122,2,FALSE),"")</f>
        <v/>
      </c>
      <c r="G123" s="17"/>
      <c r="H123" s="17">
        <v>33691</v>
      </c>
      <c r="I123" s="18"/>
      <c r="J123" s="19"/>
      <c r="K123" s="19"/>
      <c r="L123" s="19"/>
    </row>
    <row r="124" spans="1:12" ht="39.75" customHeight="1" x14ac:dyDescent="0.25">
      <c r="A124" s="23">
        <v>114</v>
      </c>
      <c r="B124" s="25" t="s">
        <v>386</v>
      </c>
      <c r="C124" s="27" t="s">
        <v>243</v>
      </c>
      <c r="D124" s="28" t="s">
        <v>362</v>
      </c>
      <c r="E124" s="28"/>
      <c r="F124" s="26" t="str">
        <f>IFERROR(VLOOKUP(E124,'BASE DE DATOS'!D$1:K$122,2,FALSE),"")</f>
        <v/>
      </c>
      <c r="G124" s="17"/>
      <c r="H124" s="17">
        <v>33691</v>
      </c>
      <c r="I124" s="18"/>
      <c r="J124" s="19"/>
      <c r="K124" s="19"/>
      <c r="L124" s="19"/>
    </row>
    <row r="125" spans="1:12" ht="39.75" customHeight="1" x14ac:dyDescent="0.25">
      <c r="A125" s="23">
        <v>115</v>
      </c>
      <c r="B125" s="25" t="s">
        <v>386</v>
      </c>
      <c r="C125" s="27" t="s">
        <v>244</v>
      </c>
      <c r="D125" s="28" t="s">
        <v>235</v>
      </c>
      <c r="E125" s="28" t="s">
        <v>236</v>
      </c>
      <c r="F125" s="26">
        <f>IFERROR(VLOOKUP(E125,'BASE DE DATOS'!D$1:K$122,2,FALSE),"")</f>
        <v>0</v>
      </c>
      <c r="G125" s="17"/>
      <c r="H125" s="17">
        <v>33691</v>
      </c>
      <c r="I125" s="18"/>
      <c r="J125" s="19"/>
      <c r="K125" s="19"/>
      <c r="L125" s="19"/>
    </row>
    <row r="126" spans="1:12" ht="39.75" customHeight="1" x14ac:dyDescent="0.25">
      <c r="A126" s="23">
        <v>116</v>
      </c>
      <c r="B126" s="25" t="s">
        <v>386</v>
      </c>
      <c r="C126" s="27" t="s">
        <v>245</v>
      </c>
      <c r="D126" s="28" t="s">
        <v>363</v>
      </c>
      <c r="E126" s="28"/>
      <c r="F126" s="26" t="str">
        <f>IFERROR(VLOOKUP(E126,'BASE DE DATOS'!D$1:K$122,2,FALSE),"")</f>
        <v/>
      </c>
      <c r="G126" s="17"/>
      <c r="H126" s="17">
        <v>33691</v>
      </c>
      <c r="I126" s="18"/>
      <c r="J126" s="19"/>
      <c r="K126" s="19"/>
      <c r="L126" s="19"/>
    </row>
    <row r="127" spans="1:12" ht="39.75" customHeight="1" x14ac:dyDescent="0.25">
      <c r="A127" s="23">
        <v>117</v>
      </c>
      <c r="B127" s="25" t="s">
        <v>386</v>
      </c>
      <c r="C127" s="27" t="s">
        <v>364</v>
      </c>
      <c r="D127" s="28" t="s">
        <v>365</v>
      </c>
      <c r="E127" s="28" t="s">
        <v>366</v>
      </c>
      <c r="F127" s="26">
        <f>IFERROR(VLOOKUP(E127,'BASE DE DATOS'!D$1:K$122,2,FALSE),"")</f>
        <v>0</v>
      </c>
      <c r="G127" s="17"/>
      <c r="H127" s="17">
        <v>33691</v>
      </c>
      <c r="I127" s="18"/>
      <c r="J127" s="19"/>
      <c r="K127" s="19"/>
      <c r="L127" s="19"/>
    </row>
    <row r="128" spans="1:12" ht="39.75" customHeight="1" x14ac:dyDescent="0.25">
      <c r="A128" s="23">
        <v>118</v>
      </c>
      <c r="B128" s="25" t="s">
        <v>386</v>
      </c>
      <c r="C128" s="27" t="s">
        <v>246</v>
      </c>
      <c r="D128" s="28" t="s">
        <v>235</v>
      </c>
      <c r="E128" s="28" t="s">
        <v>367</v>
      </c>
      <c r="F128" s="26">
        <f>IFERROR(VLOOKUP(E128,'BASE DE DATOS'!D$1:K$122,2,FALSE),"")</f>
        <v>0</v>
      </c>
      <c r="G128" s="17"/>
      <c r="H128" s="17">
        <v>33691</v>
      </c>
      <c r="I128" s="18"/>
      <c r="J128" s="19"/>
      <c r="K128" s="19"/>
      <c r="L128" s="19"/>
    </row>
    <row r="129" spans="1:12" ht="39.75" customHeight="1" x14ac:dyDescent="0.25">
      <c r="A129" s="23">
        <v>119</v>
      </c>
      <c r="B129" s="25">
        <v>202184</v>
      </c>
      <c r="C129" s="26" t="str">
        <f>IFERROR(VLOOKUP(B129,'BASE DE DATOS'!A$1:H$122,2,FALSE),"")</f>
        <v xml:space="preserve">Maquina Registradora Modelo TK6000 </v>
      </c>
      <c r="D129" s="26">
        <f>IFERROR(VLOOKUP(C129,'BASE DE DATOS'!B$1:I$122,2,FALSE),"")</f>
        <v>0</v>
      </c>
      <c r="E129" s="26" t="str">
        <f>IFERROR(VLOOKUP(D129,'BASE DE DATOS'!C$1:J$122,2,FALSE),"")</f>
        <v/>
      </c>
      <c r="F129" s="26" t="str">
        <f>IFERROR(VLOOKUP(E129,'BASE DE DATOS'!D$1:K$122,2,FALSE),"")</f>
        <v/>
      </c>
      <c r="G129" s="17"/>
      <c r="H129" s="17">
        <v>33691</v>
      </c>
      <c r="I129" s="18"/>
      <c r="J129" s="19"/>
      <c r="K129" s="19"/>
      <c r="L129" s="19"/>
    </row>
    <row r="130" spans="1:12" ht="39.75" customHeight="1" x14ac:dyDescent="0.25">
      <c r="A130" s="23">
        <v>120</v>
      </c>
      <c r="B130" s="25" t="s">
        <v>386</v>
      </c>
      <c r="C130" s="27" t="s">
        <v>247</v>
      </c>
      <c r="D130" s="28" t="s">
        <v>370</v>
      </c>
      <c r="E130" s="25"/>
      <c r="F130" s="30"/>
      <c r="G130" s="17"/>
      <c r="H130" s="17">
        <v>33691</v>
      </c>
      <c r="I130" s="18"/>
      <c r="J130" s="19"/>
      <c r="K130" s="19"/>
      <c r="L130" s="19"/>
    </row>
    <row r="131" spans="1:12" ht="39.75" customHeight="1" x14ac:dyDescent="0.25">
      <c r="A131" s="23">
        <v>121</v>
      </c>
      <c r="B131" s="25" t="s">
        <v>386</v>
      </c>
      <c r="C131" s="27" t="s">
        <v>248</v>
      </c>
      <c r="D131" s="28" t="s">
        <v>371</v>
      </c>
      <c r="E131" s="25"/>
      <c r="F131" s="30"/>
      <c r="G131" s="17" t="s">
        <v>12</v>
      </c>
      <c r="H131" s="17">
        <v>33691</v>
      </c>
      <c r="I131" s="18"/>
      <c r="J131" s="19"/>
      <c r="K131" s="19" t="s">
        <v>13</v>
      </c>
      <c r="L131" s="19" t="s">
        <v>445</v>
      </c>
    </row>
    <row r="132" spans="1:12" ht="39.75" customHeight="1" x14ac:dyDescent="0.25">
      <c r="A132" s="23">
        <v>122</v>
      </c>
      <c r="B132" s="25"/>
      <c r="C132" s="26"/>
      <c r="D132" s="25"/>
      <c r="E132" s="25"/>
      <c r="F132" s="30"/>
      <c r="G132" s="17"/>
      <c r="H132" s="17"/>
      <c r="I132" s="18"/>
      <c r="J132" s="19"/>
      <c r="K132" s="19"/>
      <c r="L132" s="19"/>
    </row>
    <row r="133" spans="1:12" ht="39.75" customHeight="1" x14ac:dyDescent="0.25">
      <c r="A133" s="23">
        <v>123</v>
      </c>
      <c r="B133" s="25"/>
      <c r="C133" s="26"/>
      <c r="D133" s="25"/>
      <c r="E133" s="25"/>
      <c r="F133" s="30"/>
      <c r="G133" s="17"/>
      <c r="H133" s="17"/>
      <c r="I133" s="18"/>
      <c r="J133" s="19"/>
      <c r="K133" s="19"/>
      <c r="L133" s="19"/>
    </row>
    <row r="134" spans="1:12" ht="39.75" customHeight="1" x14ac:dyDescent="0.25">
      <c r="A134" s="23">
        <v>124</v>
      </c>
      <c r="B134" s="25"/>
      <c r="C134" s="26"/>
      <c r="D134" s="25"/>
      <c r="E134" s="25"/>
      <c r="F134" s="30"/>
      <c r="G134" s="17"/>
      <c r="H134" s="17"/>
      <c r="I134" s="18"/>
      <c r="J134" s="19"/>
      <c r="K134" s="19"/>
      <c r="L134" s="19"/>
    </row>
    <row r="135" spans="1:12" ht="39.75" customHeight="1" x14ac:dyDescent="0.25">
      <c r="A135" s="23">
        <v>125</v>
      </c>
      <c r="B135" s="25"/>
      <c r="C135" s="26"/>
      <c r="D135" s="25"/>
      <c r="E135" s="25"/>
      <c r="F135" s="30"/>
      <c r="G135" s="17"/>
      <c r="H135" s="17"/>
      <c r="I135" s="18"/>
      <c r="J135" s="19"/>
      <c r="K135" s="19"/>
      <c r="L135" s="19"/>
    </row>
    <row r="136" spans="1:12" ht="39.75" customHeight="1" x14ac:dyDescent="0.25">
      <c r="A136" s="23">
        <v>126</v>
      </c>
      <c r="B136" s="25"/>
      <c r="C136" s="26"/>
      <c r="D136" s="25"/>
      <c r="E136" s="25"/>
      <c r="F136" s="30"/>
      <c r="G136" s="17"/>
      <c r="H136" s="17"/>
      <c r="I136" s="18"/>
      <c r="J136" s="19"/>
      <c r="K136" s="19"/>
      <c r="L136" s="19"/>
    </row>
    <row r="137" spans="1:12" ht="39.75" customHeight="1" x14ac:dyDescent="0.25">
      <c r="A137" s="23">
        <v>127</v>
      </c>
      <c r="B137" s="25"/>
      <c r="C137" s="26"/>
      <c r="D137" s="25"/>
      <c r="E137" s="25"/>
      <c r="F137" s="30"/>
      <c r="G137" s="17"/>
      <c r="H137" s="17"/>
      <c r="I137" s="18"/>
      <c r="J137" s="19"/>
      <c r="K137" s="19"/>
      <c r="L137" s="19"/>
    </row>
    <row r="138" spans="1:12" ht="39.75" customHeight="1" x14ac:dyDescent="0.25">
      <c r="A138" s="23">
        <v>128</v>
      </c>
      <c r="B138" s="25"/>
      <c r="C138" s="26"/>
      <c r="D138" s="25"/>
      <c r="E138" s="25"/>
      <c r="F138" s="30"/>
      <c r="G138" s="17"/>
      <c r="H138" s="17"/>
      <c r="I138" s="18"/>
      <c r="J138" s="19"/>
      <c r="K138" s="19"/>
      <c r="L138" s="19"/>
    </row>
    <row r="139" spans="1:12" ht="39.75" customHeight="1" x14ac:dyDescent="0.25">
      <c r="A139" s="23">
        <v>129</v>
      </c>
      <c r="B139" s="25"/>
      <c r="C139" s="26"/>
      <c r="D139" s="25"/>
      <c r="E139" s="25"/>
      <c r="F139" s="30"/>
      <c r="G139" s="17"/>
      <c r="H139" s="17"/>
      <c r="I139" s="18"/>
      <c r="J139" s="19"/>
      <c r="K139" s="19"/>
      <c r="L139" s="19"/>
    </row>
    <row r="140" spans="1:12" ht="39.75" customHeight="1" x14ac:dyDescent="0.25">
      <c r="A140" s="23">
        <v>130</v>
      </c>
      <c r="B140" s="25"/>
      <c r="C140" s="26"/>
      <c r="D140" s="25"/>
      <c r="E140" s="25"/>
      <c r="F140" s="30"/>
      <c r="G140" s="17"/>
      <c r="H140" s="17"/>
      <c r="I140" s="18"/>
      <c r="J140" s="19"/>
      <c r="K140" s="19"/>
      <c r="L140" s="19"/>
    </row>
    <row r="141" spans="1:12" ht="39.75" customHeight="1" x14ac:dyDescent="0.25">
      <c r="A141" s="23">
        <v>131</v>
      </c>
      <c r="B141" s="25"/>
      <c r="C141" s="26" t="str">
        <f>IFERROR(VLOOKUP(B141,'BASE DE DATOS'!A$1:H$122,2,FALSE),"")</f>
        <v/>
      </c>
      <c r="D141" s="25" t="str">
        <f>IFERROR(VLOOKUP(B141,'BASE DE DATOS'!A$1:H$122,3,FALSE),"")</f>
        <v/>
      </c>
      <c r="E141" s="25" t="str">
        <f>IFERROR(VLOOKUP(B141,'BASE DE DATOS'!A$1:H$122,4,FALSE),"")</f>
        <v/>
      </c>
      <c r="F141" s="30" t="str">
        <f>IFERROR(VLOOKUP(B141,'BASE DE DATOS'!A$1:H$122,5,FALSE),"")</f>
        <v/>
      </c>
      <c r="G141" s="17"/>
      <c r="H141" s="17"/>
      <c r="I141" s="18"/>
      <c r="J141" s="19"/>
      <c r="K141" s="19"/>
      <c r="L141" s="19"/>
    </row>
    <row r="142" spans="1:12" ht="39.75" customHeight="1" x14ac:dyDescent="0.25">
      <c r="A142" s="23">
        <v>132</v>
      </c>
      <c r="B142" s="25"/>
      <c r="C142" s="26" t="str">
        <f>IFERROR(VLOOKUP(B142,'BASE DE DATOS'!A$1:H$122,2,FALSE),"")</f>
        <v/>
      </c>
      <c r="D142" s="25" t="str">
        <f>IFERROR(VLOOKUP(B142,'BASE DE DATOS'!A$1:H$122,3,FALSE),"")</f>
        <v/>
      </c>
      <c r="E142" s="25" t="str">
        <f>IFERROR(VLOOKUP(B142,'BASE DE DATOS'!A$1:H$122,4,FALSE),"")</f>
        <v/>
      </c>
      <c r="F142" s="30" t="str">
        <f>IFERROR(VLOOKUP(B142,'BASE DE DATOS'!A$1:H$122,5,FALSE),"")</f>
        <v/>
      </c>
      <c r="G142" s="17"/>
      <c r="H142" s="17"/>
      <c r="I142" s="18"/>
      <c r="J142" s="19"/>
      <c r="K142" s="19"/>
      <c r="L142" s="19"/>
    </row>
    <row r="143" spans="1:12" ht="39.75" customHeight="1" x14ac:dyDescent="0.25">
      <c r="A143" s="23">
        <v>133</v>
      </c>
      <c r="B143" s="25"/>
      <c r="C143" s="26" t="str">
        <f>IFERROR(VLOOKUP(B143,'BASE DE DATOS'!A$1:H$122,2,FALSE),"")</f>
        <v/>
      </c>
      <c r="D143" s="25" t="str">
        <f>IFERROR(VLOOKUP(B143,'BASE DE DATOS'!A$1:H$122,3,FALSE),"")</f>
        <v/>
      </c>
      <c r="E143" s="25" t="str">
        <f>IFERROR(VLOOKUP(B143,'BASE DE DATOS'!A$1:H$122,4,FALSE),"")</f>
        <v/>
      </c>
      <c r="F143" s="30" t="str">
        <f>IFERROR(VLOOKUP(B143,'BASE DE DATOS'!A$1:H$122,5,FALSE),"")</f>
        <v/>
      </c>
      <c r="G143" s="17"/>
      <c r="H143" s="17"/>
      <c r="I143" s="18"/>
      <c r="J143" s="19"/>
      <c r="K143" s="19"/>
      <c r="L143" s="19"/>
    </row>
    <row r="144" spans="1:12" ht="39.75" customHeight="1" x14ac:dyDescent="0.25">
      <c r="A144" s="23">
        <v>134</v>
      </c>
      <c r="B144" s="25"/>
      <c r="C144" s="26" t="str">
        <f>IFERROR(VLOOKUP(B144,'BASE DE DATOS'!A$1:H$122,2,FALSE),"")</f>
        <v/>
      </c>
      <c r="D144" s="25" t="str">
        <f>IFERROR(VLOOKUP(B144,'BASE DE DATOS'!A$1:H$122,3,FALSE),"")</f>
        <v/>
      </c>
      <c r="E144" s="25" t="str">
        <f>IFERROR(VLOOKUP(B144,'BASE DE DATOS'!A$1:H$122,4,FALSE),"")</f>
        <v/>
      </c>
      <c r="F144" s="30" t="str">
        <f>IFERROR(VLOOKUP(B144,'BASE DE DATOS'!A$1:H$122,5,FALSE),"")</f>
        <v/>
      </c>
      <c r="G144" s="17"/>
      <c r="H144" s="17"/>
      <c r="I144" s="18"/>
      <c r="J144" s="19"/>
      <c r="K144" s="19"/>
      <c r="L144" s="19"/>
    </row>
    <row r="145" spans="1:12" ht="15.75" x14ac:dyDescent="0.25">
      <c r="A145" s="3"/>
      <c r="B145" s="1"/>
      <c r="C145" s="26"/>
      <c r="D145" s="3"/>
      <c r="E145" s="1"/>
      <c r="F145" s="1"/>
      <c r="G145" s="1"/>
      <c r="H145" s="1"/>
      <c r="I145" s="1"/>
      <c r="J145" s="11"/>
      <c r="K145" s="11"/>
      <c r="L145" s="11"/>
    </row>
  </sheetData>
  <mergeCells count="5">
    <mergeCell ref="A2:L2"/>
    <mergeCell ref="A3:L3"/>
    <mergeCell ref="A4:L4"/>
    <mergeCell ref="E7:H7"/>
    <mergeCell ref="E8:H8"/>
  </mergeCells>
  <pageMargins left="0.7" right="0.7" top="0.75" bottom="0.75" header="0.3" footer="0.3"/>
  <pageSetup scale="35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"/>
  <sheetViews>
    <sheetView tabSelected="1" topLeftCell="A109" zoomScale="90" zoomScaleNormal="90" workbookViewId="0">
      <selection activeCell="C132" sqref="C132"/>
    </sheetView>
  </sheetViews>
  <sheetFormatPr baseColWidth="10" defaultRowHeight="15" x14ac:dyDescent="0.25"/>
  <cols>
    <col min="1" max="1" width="25" style="40" bestFit="1" customWidth="1"/>
    <col min="2" max="2" width="79.5703125" bestFit="1" customWidth="1"/>
    <col min="3" max="3" width="14.5703125" customWidth="1"/>
    <col min="4" max="4" width="16.85546875" customWidth="1"/>
    <col min="6" max="6" width="14.5703125" customWidth="1"/>
    <col min="8" max="8" width="23.28515625" bestFit="1" customWidth="1"/>
    <col min="9" max="9" width="13.7109375" bestFit="1" customWidth="1"/>
    <col min="10" max="10" width="19.28515625" bestFit="1" customWidth="1"/>
    <col min="11" max="11" width="12.28515625" bestFit="1" customWidth="1"/>
  </cols>
  <sheetData>
    <row r="1" spans="1:11" s="42" customFormat="1" x14ac:dyDescent="0.25">
      <c r="A1" s="38" t="s">
        <v>6</v>
      </c>
      <c r="B1" s="41" t="s">
        <v>33</v>
      </c>
      <c r="C1" s="41" t="s">
        <v>4</v>
      </c>
      <c r="D1" s="41" t="s">
        <v>5</v>
      </c>
      <c r="E1" s="41" t="s">
        <v>7</v>
      </c>
      <c r="F1" s="41" t="s">
        <v>31</v>
      </c>
      <c r="G1" s="41" t="s">
        <v>32</v>
      </c>
      <c r="H1" s="41" t="s">
        <v>34</v>
      </c>
      <c r="I1" s="41" t="s">
        <v>35</v>
      </c>
      <c r="J1" s="41" t="s">
        <v>36</v>
      </c>
      <c r="K1" s="41" t="s">
        <v>37</v>
      </c>
    </row>
    <row r="2" spans="1:11" x14ac:dyDescent="0.25">
      <c r="A2" s="39" t="s">
        <v>40</v>
      </c>
      <c r="B2" s="27" t="s">
        <v>94</v>
      </c>
      <c r="C2" s="28" t="s">
        <v>38</v>
      </c>
      <c r="D2" s="28" t="s">
        <v>39</v>
      </c>
      <c r="E2" s="28" t="s">
        <v>41</v>
      </c>
      <c r="F2" s="28" t="s">
        <v>42</v>
      </c>
      <c r="G2" s="28" t="s">
        <v>25</v>
      </c>
      <c r="H2" s="31" t="s">
        <v>43</v>
      </c>
      <c r="I2" s="28"/>
      <c r="J2" s="28"/>
      <c r="K2" s="28"/>
    </row>
    <row r="3" spans="1:11" x14ac:dyDescent="0.25">
      <c r="A3" s="39" t="s">
        <v>46</v>
      </c>
      <c r="B3" s="27" t="s">
        <v>44</v>
      </c>
      <c r="C3" s="28" t="s">
        <v>38</v>
      </c>
      <c r="D3" s="28" t="s">
        <v>45</v>
      </c>
      <c r="E3" s="28"/>
      <c r="F3" s="28"/>
      <c r="G3" s="28"/>
      <c r="H3" s="31" t="s">
        <v>43</v>
      </c>
      <c r="I3" s="28"/>
      <c r="J3" s="28"/>
      <c r="K3" s="28"/>
    </row>
    <row r="4" spans="1:11" x14ac:dyDescent="0.25">
      <c r="A4" s="39" t="s">
        <v>48</v>
      </c>
      <c r="B4" s="28" t="s">
        <v>47</v>
      </c>
      <c r="C4" s="28" t="s">
        <v>38</v>
      </c>
      <c r="D4" s="28" t="s">
        <v>39</v>
      </c>
      <c r="E4" s="28" t="s">
        <v>41</v>
      </c>
      <c r="F4" s="28" t="s">
        <v>42</v>
      </c>
      <c r="G4" s="28" t="s">
        <v>25</v>
      </c>
      <c r="H4" s="31" t="s">
        <v>49</v>
      </c>
      <c r="I4" s="28"/>
      <c r="J4" s="28"/>
      <c r="K4" s="28"/>
    </row>
    <row r="5" spans="1:11" x14ac:dyDescent="0.25">
      <c r="A5" s="39"/>
      <c r="B5" s="27" t="s">
        <v>50</v>
      </c>
      <c r="C5" s="28"/>
      <c r="D5" s="28">
        <v>6070</v>
      </c>
      <c r="E5" s="28"/>
      <c r="F5" s="28"/>
      <c r="G5" s="28"/>
      <c r="H5" s="31" t="s">
        <v>51</v>
      </c>
      <c r="I5" s="28"/>
      <c r="J5" s="28"/>
      <c r="K5" s="28"/>
    </row>
    <row r="6" spans="1:11" x14ac:dyDescent="0.25">
      <c r="A6" s="39"/>
      <c r="B6" s="27" t="s">
        <v>52</v>
      </c>
      <c r="C6" s="28"/>
      <c r="D6" s="28"/>
      <c r="E6" s="28"/>
      <c r="F6" s="28"/>
      <c r="G6" s="28"/>
      <c r="H6" s="31" t="s">
        <v>53</v>
      </c>
      <c r="I6" s="28"/>
      <c r="J6" s="28"/>
      <c r="K6" s="28"/>
    </row>
    <row r="7" spans="1:11" x14ac:dyDescent="0.25">
      <c r="A7" s="39" t="s">
        <v>375</v>
      </c>
      <c r="B7" s="27" t="s">
        <v>374</v>
      </c>
      <c r="C7" s="28" t="s">
        <v>38</v>
      </c>
      <c r="D7" s="28" t="s">
        <v>54</v>
      </c>
      <c r="E7" s="28"/>
      <c r="F7" s="28" t="s">
        <v>42</v>
      </c>
      <c r="G7" s="28"/>
      <c r="H7" s="31" t="s">
        <v>55</v>
      </c>
      <c r="I7" s="28"/>
      <c r="J7" s="28"/>
      <c r="K7" s="28"/>
    </row>
    <row r="8" spans="1:11" x14ac:dyDescent="0.25">
      <c r="A8" s="39"/>
      <c r="B8" s="27" t="s">
        <v>56</v>
      </c>
      <c r="C8" s="28"/>
      <c r="D8" s="28"/>
      <c r="E8" s="28"/>
      <c r="F8" s="28"/>
      <c r="G8" s="28"/>
      <c r="H8" s="31" t="s">
        <v>57</v>
      </c>
      <c r="I8" s="28"/>
      <c r="J8" s="28"/>
      <c r="K8" s="28"/>
    </row>
    <row r="9" spans="1:11" x14ac:dyDescent="0.25">
      <c r="A9" s="39"/>
      <c r="B9" s="27" t="s">
        <v>56</v>
      </c>
      <c r="C9" s="28"/>
      <c r="D9" s="28"/>
      <c r="E9" s="28"/>
      <c r="F9" s="28"/>
      <c r="G9" s="28"/>
      <c r="H9" s="31" t="s">
        <v>57</v>
      </c>
      <c r="I9" s="28"/>
      <c r="J9" s="28"/>
      <c r="K9" s="28"/>
    </row>
    <row r="10" spans="1:11" x14ac:dyDescent="0.25">
      <c r="A10" s="39"/>
      <c r="B10" s="27" t="s">
        <v>58</v>
      </c>
      <c r="C10" s="28"/>
      <c r="D10" s="28"/>
      <c r="E10" s="28"/>
      <c r="F10" s="28"/>
      <c r="G10" s="28"/>
      <c r="H10" s="31" t="s">
        <v>57</v>
      </c>
      <c r="I10" s="28"/>
      <c r="J10" s="28"/>
      <c r="K10" s="28"/>
    </row>
    <row r="11" spans="1:11" x14ac:dyDescent="0.25">
      <c r="A11" s="39"/>
      <c r="B11" s="27" t="s">
        <v>59</v>
      </c>
      <c r="C11" s="28" t="s">
        <v>38</v>
      </c>
      <c r="D11" s="28" t="s">
        <v>60</v>
      </c>
      <c r="E11" s="28"/>
      <c r="F11" s="28" t="s">
        <v>42</v>
      </c>
      <c r="G11" s="28"/>
      <c r="H11" s="31" t="s">
        <v>61</v>
      </c>
      <c r="I11" s="28"/>
      <c r="J11" s="28"/>
      <c r="K11" s="28"/>
    </row>
    <row r="12" spans="1:11" x14ac:dyDescent="0.25">
      <c r="A12" s="39"/>
      <c r="B12" s="27" t="s">
        <v>62</v>
      </c>
      <c r="C12" s="28" t="s">
        <v>63</v>
      </c>
      <c r="D12" s="28" t="s">
        <v>64</v>
      </c>
      <c r="E12" s="28"/>
      <c r="F12" s="28" t="s">
        <v>42</v>
      </c>
      <c r="G12" s="28"/>
      <c r="H12" s="31" t="s">
        <v>65</v>
      </c>
      <c r="I12" s="28"/>
      <c r="J12" s="28"/>
      <c r="K12" s="28"/>
    </row>
    <row r="13" spans="1:11" x14ac:dyDescent="0.25">
      <c r="A13" s="39" t="s">
        <v>67</v>
      </c>
      <c r="B13" s="27" t="s">
        <v>66</v>
      </c>
      <c r="C13" s="28" t="s">
        <v>38</v>
      </c>
      <c r="D13" s="29">
        <v>3822</v>
      </c>
      <c r="E13" s="28" t="s">
        <v>41</v>
      </c>
      <c r="F13" s="28" t="s">
        <v>42</v>
      </c>
      <c r="G13" s="28"/>
      <c r="H13" s="31" t="s">
        <v>68</v>
      </c>
      <c r="I13" s="28"/>
      <c r="J13" s="28"/>
      <c r="K13" s="28"/>
    </row>
    <row r="14" spans="1:11" x14ac:dyDescent="0.25">
      <c r="A14" s="39"/>
      <c r="B14" s="27" t="s">
        <v>69</v>
      </c>
      <c r="C14" s="28"/>
      <c r="D14" s="28" t="s">
        <v>70</v>
      </c>
      <c r="E14" s="28"/>
      <c r="F14" s="28" t="s">
        <v>42</v>
      </c>
      <c r="G14" s="28"/>
      <c r="H14" s="31" t="s">
        <v>71</v>
      </c>
      <c r="I14" s="28"/>
      <c r="J14" s="28"/>
      <c r="K14" s="28"/>
    </row>
    <row r="15" spans="1:11" x14ac:dyDescent="0.25">
      <c r="A15" s="39"/>
      <c r="B15" s="27" t="s">
        <v>72</v>
      </c>
      <c r="C15" s="28"/>
      <c r="D15" s="28"/>
      <c r="E15" s="28"/>
      <c r="F15" s="28" t="s">
        <v>286</v>
      </c>
      <c r="G15" s="28"/>
      <c r="H15" s="31" t="s">
        <v>73</v>
      </c>
      <c r="I15" s="28"/>
      <c r="J15" s="28"/>
      <c r="K15" s="28"/>
    </row>
    <row r="16" spans="1:11" x14ac:dyDescent="0.25">
      <c r="A16" s="39"/>
      <c r="B16" s="27" t="s">
        <v>74</v>
      </c>
      <c r="C16" s="28"/>
      <c r="D16" s="28"/>
      <c r="E16" s="28"/>
      <c r="F16" s="28" t="s">
        <v>287</v>
      </c>
      <c r="G16" s="28"/>
      <c r="H16" s="31" t="s">
        <v>73</v>
      </c>
      <c r="I16" s="28"/>
      <c r="J16" s="28"/>
      <c r="K16" s="28"/>
    </row>
    <row r="17" spans="1:11" x14ac:dyDescent="0.25">
      <c r="A17" s="39"/>
      <c r="B17" s="27" t="s">
        <v>75</v>
      </c>
      <c r="C17" s="28"/>
      <c r="D17" s="28"/>
      <c r="E17" s="28"/>
      <c r="F17" s="28"/>
      <c r="G17" s="28"/>
      <c r="H17" s="31" t="s">
        <v>76</v>
      </c>
      <c r="I17" s="28"/>
      <c r="J17" s="28"/>
      <c r="K17" s="28"/>
    </row>
    <row r="18" spans="1:11" x14ac:dyDescent="0.25">
      <c r="A18" s="39" t="s">
        <v>249</v>
      </c>
      <c r="B18" s="27" t="s">
        <v>393</v>
      </c>
      <c r="C18" s="28" t="s">
        <v>95</v>
      </c>
      <c r="D18" s="28" t="s">
        <v>96</v>
      </c>
      <c r="E18" s="28"/>
      <c r="F18" s="28"/>
      <c r="G18" s="28"/>
      <c r="H18" s="31" t="s">
        <v>77</v>
      </c>
      <c r="I18" s="28"/>
      <c r="J18" s="28"/>
      <c r="K18" s="28"/>
    </row>
    <row r="19" spans="1:11" x14ac:dyDescent="0.25">
      <c r="A19" s="39"/>
      <c r="B19" s="27" t="s">
        <v>78</v>
      </c>
      <c r="C19" s="28"/>
      <c r="D19" s="28"/>
      <c r="E19" s="28"/>
      <c r="F19" s="28"/>
      <c r="G19" s="28"/>
      <c r="H19" s="31" t="s">
        <v>79</v>
      </c>
      <c r="I19" s="28"/>
      <c r="J19" s="28"/>
      <c r="K19" s="28"/>
    </row>
    <row r="20" spans="1:11" x14ac:dyDescent="0.25">
      <c r="A20" s="39"/>
      <c r="B20" s="27" t="s">
        <v>80</v>
      </c>
      <c r="C20" s="28"/>
      <c r="D20" s="28"/>
      <c r="E20" s="28"/>
      <c r="F20" s="28"/>
      <c r="G20" s="28"/>
      <c r="H20" s="31" t="s">
        <v>81</v>
      </c>
      <c r="I20" s="28"/>
      <c r="J20" s="28"/>
      <c r="K20" s="28"/>
    </row>
    <row r="21" spans="1:11" x14ac:dyDescent="0.25">
      <c r="A21" s="39" t="s">
        <v>250</v>
      </c>
      <c r="B21" s="27" t="s">
        <v>97</v>
      </c>
      <c r="C21" s="28" t="s">
        <v>98</v>
      </c>
      <c r="D21" s="28" t="s">
        <v>99</v>
      </c>
      <c r="E21" s="28"/>
      <c r="F21" s="28"/>
      <c r="G21" s="28"/>
      <c r="H21" s="31" t="s">
        <v>82</v>
      </c>
      <c r="I21" s="28"/>
      <c r="J21" s="28"/>
      <c r="K21" s="28"/>
    </row>
    <row r="22" spans="1:11" x14ac:dyDescent="0.25">
      <c r="A22" s="39" t="s">
        <v>251</v>
      </c>
      <c r="B22" s="27" t="s">
        <v>100</v>
      </c>
      <c r="C22" s="28" t="s">
        <v>38</v>
      </c>
      <c r="D22" s="29">
        <v>3822</v>
      </c>
      <c r="E22" s="28"/>
      <c r="F22" s="28"/>
      <c r="G22" s="28"/>
      <c r="H22" s="31" t="s">
        <v>83</v>
      </c>
      <c r="I22" s="28"/>
      <c r="J22" s="28"/>
      <c r="K22" s="28"/>
    </row>
    <row r="23" spans="1:11" x14ac:dyDescent="0.25">
      <c r="A23" s="39" t="s">
        <v>252</v>
      </c>
      <c r="B23" s="27" t="s">
        <v>101</v>
      </c>
      <c r="C23" s="28" t="s">
        <v>38</v>
      </c>
      <c r="D23" s="29">
        <v>3822</v>
      </c>
      <c r="E23" s="28"/>
      <c r="F23" s="28"/>
      <c r="G23" s="28"/>
      <c r="H23" s="31" t="s">
        <v>83</v>
      </c>
      <c r="I23" s="28"/>
      <c r="J23" s="28"/>
      <c r="K23" s="28"/>
    </row>
    <row r="24" spans="1:11" x14ac:dyDescent="0.25">
      <c r="A24" s="39"/>
      <c r="B24" s="27" t="s">
        <v>84</v>
      </c>
      <c r="C24" s="28" t="s">
        <v>38</v>
      </c>
      <c r="D24" s="28"/>
      <c r="E24" s="28"/>
      <c r="F24" s="28"/>
      <c r="G24" s="28"/>
      <c r="H24" s="31" t="s">
        <v>85</v>
      </c>
      <c r="I24" s="28"/>
      <c r="J24" s="28"/>
      <c r="K24" s="28"/>
    </row>
    <row r="25" spans="1:11" x14ac:dyDescent="0.25">
      <c r="A25" s="39"/>
      <c r="B25" s="27" t="s">
        <v>86</v>
      </c>
      <c r="C25" s="28"/>
      <c r="D25" s="28"/>
      <c r="E25" s="28"/>
      <c r="F25" s="28"/>
      <c r="G25" s="28"/>
      <c r="H25" s="31" t="s">
        <v>87</v>
      </c>
      <c r="I25" s="28"/>
      <c r="J25" s="28"/>
      <c r="K25" s="28"/>
    </row>
    <row r="26" spans="1:11" x14ac:dyDescent="0.25">
      <c r="A26" s="39"/>
      <c r="B26" s="27" t="s">
        <v>88</v>
      </c>
      <c r="C26" s="28"/>
      <c r="D26" s="28"/>
      <c r="E26" s="28"/>
      <c r="F26" s="28"/>
      <c r="G26" s="28"/>
      <c r="H26" s="31" t="s">
        <v>87</v>
      </c>
      <c r="I26" s="28"/>
      <c r="J26" s="28"/>
      <c r="K26" s="28"/>
    </row>
    <row r="27" spans="1:11" x14ac:dyDescent="0.25">
      <c r="A27" s="39"/>
      <c r="B27" s="27" t="s">
        <v>89</v>
      </c>
      <c r="C27" s="28"/>
      <c r="D27" s="28"/>
      <c r="E27" s="28"/>
      <c r="F27" s="28"/>
      <c r="G27" s="28"/>
      <c r="H27" s="31" t="s">
        <v>90</v>
      </c>
      <c r="I27" s="28"/>
      <c r="J27" s="28"/>
      <c r="K27" s="28"/>
    </row>
    <row r="28" spans="1:11" x14ac:dyDescent="0.25">
      <c r="A28" s="39" t="s">
        <v>253</v>
      </c>
      <c r="B28" s="27" t="s">
        <v>398</v>
      </c>
      <c r="C28" s="28" t="s">
        <v>102</v>
      </c>
      <c r="D28" s="28" t="s">
        <v>103</v>
      </c>
      <c r="E28" s="28" t="s">
        <v>399</v>
      </c>
      <c r="F28" s="28"/>
      <c r="G28" s="28"/>
      <c r="H28" s="31" t="s">
        <v>91</v>
      </c>
      <c r="I28" s="28"/>
      <c r="J28" s="28"/>
      <c r="K28" s="28"/>
    </row>
    <row r="29" spans="1:11" x14ac:dyDescent="0.25">
      <c r="A29" s="39"/>
      <c r="B29" s="27" t="s">
        <v>92</v>
      </c>
      <c r="C29" s="28"/>
      <c r="D29" s="28"/>
      <c r="E29" s="28"/>
      <c r="F29" s="28"/>
      <c r="G29" s="28"/>
      <c r="H29" s="31" t="s">
        <v>93</v>
      </c>
      <c r="I29" s="28"/>
      <c r="J29" s="28"/>
      <c r="K29" s="28"/>
    </row>
    <row r="30" spans="1:11" x14ac:dyDescent="0.25">
      <c r="A30" s="39"/>
      <c r="B30" s="32" t="s">
        <v>104</v>
      </c>
      <c r="C30" s="28"/>
      <c r="D30" s="28"/>
      <c r="E30" s="28"/>
      <c r="F30" s="28"/>
      <c r="G30" s="28"/>
      <c r="H30" s="33" t="s">
        <v>288</v>
      </c>
      <c r="I30" s="28"/>
      <c r="J30" s="28"/>
      <c r="K30" s="28"/>
    </row>
    <row r="31" spans="1:11" x14ac:dyDescent="0.25">
      <c r="A31" s="39"/>
      <c r="B31" s="27" t="s">
        <v>105</v>
      </c>
      <c r="C31" s="28"/>
      <c r="D31" s="28"/>
      <c r="E31" s="28"/>
      <c r="F31" s="28"/>
      <c r="G31" s="28"/>
      <c r="H31" s="33" t="s">
        <v>289</v>
      </c>
      <c r="I31" s="28"/>
      <c r="J31" s="28"/>
      <c r="K31" s="28"/>
    </row>
    <row r="32" spans="1:11" x14ac:dyDescent="0.25">
      <c r="A32" s="39"/>
      <c r="B32" s="32" t="s">
        <v>106</v>
      </c>
      <c r="C32" s="28"/>
      <c r="D32" s="28"/>
      <c r="E32" s="28"/>
      <c r="F32" s="28"/>
      <c r="G32" s="28"/>
      <c r="H32" s="33" t="s">
        <v>290</v>
      </c>
      <c r="I32" s="28"/>
      <c r="J32" s="28"/>
      <c r="K32" s="28"/>
    </row>
    <row r="33" spans="1:11" x14ac:dyDescent="0.25">
      <c r="A33" s="39">
        <v>1748831</v>
      </c>
      <c r="B33" s="32" t="s">
        <v>107</v>
      </c>
      <c r="C33" s="28" t="s">
        <v>108</v>
      </c>
      <c r="D33" s="28" t="s">
        <v>109</v>
      </c>
      <c r="E33" s="28"/>
      <c r="F33" s="28"/>
      <c r="G33" s="28"/>
      <c r="H33" s="33" t="s">
        <v>68</v>
      </c>
      <c r="I33" s="28"/>
      <c r="J33" s="28"/>
      <c r="K33" s="28"/>
    </row>
    <row r="34" spans="1:11" x14ac:dyDescent="0.25">
      <c r="A34" s="39"/>
      <c r="B34" s="32" t="s">
        <v>110</v>
      </c>
      <c r="C34" s="28"/>
      <c r="D34" s="28"/>
      <c r="E34" s="28"/>
      <c r="F34" s="28"/>
      <c r="G34" s="28"/>
      <c r="H34" s="33" t="s">
        <v>291</v>
      </c>
      <c r="I34" s="28"/>
      <c r="J34" s="28"/>
      <c r="K34" s="28"/>
    </row>
    <row r="35" spans="1:11" x14ac:dyDescent="0.25">
      <c r="A35" s="39"/>
      <c r="B35" s="32" t="s">
        <v>111</v>
      </c>
      <c r="C35" s="28"/>
      <c r="D35" s="28"/>
      <c r="E35" s="28" t="s">
        <v>404</v>
      </c>
      <c r="F35" s="28"/>
      <c r="G35" s="28" t="s">
        <v>22</v>
      </c>
      <c r="H35" s="33" t="s">
        <v>76</v>
      </c>
      <c r="I35" s="28"/>
      <c r="J35" s="28"/>
      <c r="K35" s="28"/>
    </row>
    <row r="36" spans="1:11" x14ac:dyDescent="0.25">
      <c r="A36" s="39"/>
      <c r="B36" s="32" t="s">
        <v>112</v>
      </c>
      <c r="C36" s="28"/>
      <c r="D36" s="28"/>
      <c r="E36" s="28" t="s">
        <v>404</v>
      </c>
      <c r="F36" s="28"/>
      <c r="G36" s="28" t="s">
        <v>22</v>
      </c>
      <c r="H36" s="33" t="s">
        <v>76</v>
      </c>
      <c r="I36" s="28"/>
      <c r="J36" s="28"/>
      <c r="K36" s="28"/>
    </row>
    <row r="37" spans="1:11" x14ac:dyDescent="0.25">
      <c r="A37" s="39"/>
      <c r="B37" s="32" t="s">
        <v>113</v>
      </c>
      <c r="C37" s="28"/>
      <c r="D37" s="28"/>
      <c r="E37" s="28"/>
      <c r="F37" s="28"/>
      <c r="G37" s="28"/>
      <c r="H37" s="33" t="s">
        <v>76</v>
      </c>
      <c r="I37" s="28"/>
      <c r="J37" s="28"/>
      <c r="K37" s="28"/>
    </row>
    <row r="38" spans="1:11" x14ac:dyDescent="0.25">
      <c r="A38" s="39"/>
      <c r="B38" s="32" t="s">
        <v>114</v>
      </c>
      <c r="C38" s="28"/>
      <c r="D38" s="28"/>
      <c r="E38" s="28"/>
      <c r="F38" s="28"/>
      <c r="G38" s="28"/>
      <c r="H38" s="33" t="s">
        <v>76</v>
      </c>
      <c r="I38" s="28"/>
      <c r="J38" s="28"/>
      <c r="K38" s="28"/>
    </row>
    <row r="39" spans="1:11" x14ac:dyDescent="0.25">
      <c r="A39" s="39"/>
      <c r="B39" s="32" t="s">
        <v>115</v>
      </c>
      <c r="C39" s="28"/>
      <c r="D39" s="28"/>
      <c r="E39" s="28"/>
      <c r="F39" s="28"/>
      <c r="G39" s="28"/>
      <c r="H39" s="33" t="s">
        <v>76</v>
      </c>
      <c r="I39" s="28"/>
      <c r="J39" s="28"/>
      <c r="K39" s="28"/>
    </row>
    <row r="40" spans="1:11" x14ac:dyDescent="0.25">
      <c r="A40" s="39"/>
      <c r="B40" s="32" t="s">
        <v>116</v>
      </c>
      <c r="C40" s="28"/>
      <c r="D40" s="28"/>
      <c r="E40" s="28"/>
      <c r="F40" s="28"/>
      <c r="G40" s="28"/>
      <c r="H40" s="33" t="s">
        <v>292</v>
      </c>
      <c r="I40" s="28"/>
      <c r="J40" s="28"/>
      <c r="K40" s="28"/>
    </row>
    <row r="41" spans="1:11" x14ac:dyDescent="0.25">
      <c r="A41" s="39"/>
      <c r="B41" s="32" t="s">
        <v>117</v>
      </c>
      <c r="C41" s="28"/>
      <c r="D41" s="28" t="s">
        <v>118</v>
      </c>
      <c r="E41" s="28"/>
      <c r="F41" s="28"/>
      <c r="G41" s="28"/>
      <c r="H41" s="33" t="s">
        <v>293</v>
      </c>
      <c r="I41" s="28"/>
      <c r="J41" s="28"/>
      <c r="K41" s="28"/>
    </row>
    <row r="42" spans="1:11" x14ac:dyDescent="0.25">
      <c r="A42" s="39" t="s">
        <v>254</v>
      </c>
      <c r="B42" s="32" t="s">
        <v>119</v>
      </c>
      <c r="C42" s="28" t="s">
        <v>120</v>
      </c>
      <c r="D42" s="28" t="s">
        <v>121</v>
      </c>
      <c r="E42" s="28"/>
      <c r="F42" s="28"/>
      <c r="G42" s="28"/>
      <c r="H42" s="33" t="s">
        <v>293</v>
      </c>
      <c r="I42" s="28"/>
      <c r="J42" s="28"/>
      <c r="K42" s="28"/>
    </row>
    <row r="43" spans="1:11" x14ac:dyDescent="0.25">
      <c r="A43" s="39" t="s">
        <v>255</v>
      </c>
      <c r="B43" s="32" t="s">
        <v>119</v>
      </c>
      <c r="C43" s="28" t="s">
        <v>120</v>
      </c>
      <c r="D43" s="28" t="s">
        <v>121</v>
      </c>
      <c r="E43" s="28" t="s">
        <v>41</v>
      </c>
      <c r="F43" s="28"/>
      <c r="G43" s="28" t="s">
        <v>22</v>
      </c>
      <c r="H43" s="33" t="s">
        <v>293</v>
      </c>
      <c r="I43" s="28"/>
      <c r="J43" s="28"/>
      <c r="K43" s="28"/>
    </row>
    <row r="44" spans="1:11" x14ac:dyDescent="0.25">
      <c r="A44" s="39" t="s">
        <v>256</v>
      </c>
      <c r="B44" s="32" t="s">
        <v>122</v>
      </c>
      <c r="C44" s="28" t="s">
        <v>123</v>
      </c>
      <c r="D44" s="28" t="s">
        <v>124</v>
      </c>
      <c r="E44" s="28"/>
      <c r="F44" s="28"/>
      <c r="G44" s="28"/>
      <c r="H44" s="33" t="s">
        <v>76</v>
      </c>
      <c r="I44" s="28"/>
      <c r="J44" s="28"/>
      <c r="K44" s="28"/>
    </row>
    <row r="45" spans="1:11" x14ac:dyDescent="0.25">
      <c r="A45" s="39" t="s">
        <v>257</v>
      </c>
      <c r="B45" s="32" t="s">
        <v>125</v>
      </c>
      <c r="C45" s="28" t="s">
        <v>120</v>
      </c>
      <c r="D45" s="28"/>
      <c r="E45" s="28" t="s">
        <v>406</v>
      </c>
      <c r="F45" s="28"/>
      <c r="G45" s="28" t="s">
        <v>22</v>
      </c>
      <c r="H45" s="33" t="s">
        <v>294</v>
      </c>
      <c r="I45" s="28"/>
      <c r="J45" s="28"/>
      <c r="K45" s="28"/>
    </row>
    <row r="46" spans="1:11" x14ac:dyDescent="0.25">
      <c r="A46" s="39"/>
      <c r="B46" s="32" t="s">
        <v>126</v>
      </c>
      <c r="C46" s="28" t="s">
        <v>127</v>
      </c>
      <c r="D46" s="28" t="s">
        <v>128</v>
      </c>
      <c r="E46" s="28"/>
      <c r="F46" s="28"/>
      <c r="G46" s="28"/>
      <c r="H46" s="33" t="s">
        <v>294</v>
      </c>
      <c r="I46" s="28"/>
      <c r="J46" s="28"/>
      <c r="K46" s="28"/>
    </row>
    <row r="47" spans="1:11" x14ac:dyDescent="0.25">
      <c r="A47" s="39"/>
      <c r="B47" s="32" t="s">
        <v>129</v>
      </c>
      <c r="C47" s="28" t="s">
        <v>127</v>
      </c>
      <c r="D47" s="28" t="s">
        <v>130</v>
      </c>
      <c r="E47" s="28" t="s">
        <v>41</v>
      </c>
      <c r="F47" s="28"/>
      <c r="G47" s="28" t="s">
        <v>22</v>
      </c>
      <c r="H47" s="33" t="s">
        <v>295</v>
      </c>
      <c r="I47" s="28"/>
      <c r="J47" s="28"/>
      <c r="K47" s="28"/>
    </row>
    <row r="48" spans="1:11" x14ac:dyDescent="0.25">
      <c r="A48" s="39" t="s">
        <v>258</v>
      </c>
      <c r="B48" s="32" t="s">
        <v>119</v>
      </c>
      <c r="C48" s="28" t="s">
        <v>120</v>
      </c>
      <c r="D48" s="28" t="s">
        <v>121</v>
      </c>
      <c r="E48" s="28" t="s">
        <v>41</v>
      </c>
      <c r="F48" s="28"/>
      <c r="G48" s="28" t="s">
        <v>22</v>
      </c>
      <c r="H48" s="33" t="s">
        <v>293</v>
      </c>
      <c r="I48" s="28"/>
      <c r="J48" s="28"/>
      <c r="K48" s="28"/>
    </row>
    <row r="49" spans="1:11" x14ac:dyDescent="0.25">
      <c r="A49" s="39"/>
      <c r="B49" s="32" t="s">
        <v>131</v>
      </c>
      <c r="C49" s="28"/>
      <c r="D49" s="28"/>
      <c r="E49" s="28"/>
      <c r="F49" s="28" t="s">
        <v>296</v>
      </c>
      <c r="G49" s="28"/>
      <c r="H49" s="33" t="s">
        <v>293</v>
      </c>
      <c r="I49" s="28"/>
      <c r="J49" s="28"/>
      <c r="K49" s="28"/>
    </row>
    <row r="50" spans="1:11" x14ac:dyDescent="0.25">
      <c r="A50" s="39" t="s">
        <v>259</v>
      </c>
      <c r="B50" s="32" t="s">
        <v>132</v>
      </c>
      <c r="C50" s="28" t="s">
        <v>133</v>
      </c>
      <c r="D50" s="28" t="s">
        <v>134</v>
      </c>
      <c r="E50" s="28"/>
      <c r="F50" s="28"/>
      <c r="G50" s="28"/>
      <c r="H50" s="33" t="s">
        <v>77</v>
      </c>
      <c r="I50" s="28"/>
      <c r="J50" s="28"/>
      <c r="K50" s="28"/>
    </row>
    <row r="51" spans="1:11" x14ac:dyDescent="0.25">
      <c r="A51" s="39"/>
      <c r="B51" s="32" t="s">
        <v>135</v>
      </c>
      <c r="C51" s="28" t="s">
        <v>136</v>
      </c>
      <c r="D51" s="28" t="s">
        <v>137</v>
      </c>
      <c r="E51" s="28"/>
      <c r="F51" s="28"/>
      <c r="G51" s="28"/>
      <c r="H51" s="33" t="s">
        <v>297</v>
      </c>
      <c r="I51" s="28"/>
      <c r="J51" s="28"/>
      <c r="K51" s="28"/>
    </row>
    <row r="52" spans="1:11" x14ac:dyDescent="0.25">
      <c r="A52" s="39"/>
      <c r="B52" s="32" t="s">
        <v>138</v>
      </c>
      <c r="C52" s="28" t="s">
        <v>139</v>
      </c>
      <c r="D52" s="28"/>
      <c r="E52" s="28"/>
      <c r="F52" s="28"/>
      <c r="G52" s="28" t="s">
        <v>22</v>
      </c>
      <c r="H52" s="33" t="s">
        <v>298</v>
      </c>
      <c r="I52" s="28"/>
      <c r="J52" s="28"/>
      <c r="K52" s="28"/>
    </row>
    <row r="53" spans="1:11" x14ac:dyDescent="0.25">
      <c r="A53" s="39"/>
      <c r="B53" s="32" t="s">
        <v>140</v>
      </c>
      <c r="C53" s="28" t="s">
        <v>141</v>
      </c>
      <c r="D53" s="28"/>
      <c r="E53" s="28" t="s">
        <v>416</v>
      </c>
      <c r="F53" s="28"/>
      <c r="G53" s="28"/>
      <c r="H53" s="33" t="s">
        <v>299</v>
      </c>
      <c r="I53" s="28"/>
      <c r="J53" s="28"/>
      <c r="K53" s="28"/>
    </row>
    <row r="54" spans="1:11" x14ac:dyDescent="0.25">
      <c r="A54" s="39"/>
      <c r="B54" s="27" t="s">
        <v>142</v>
      </c>
      <c r="C54" s="28" t="s">
        <v>143</v>
      </c>
      <c r="D54" s="28" t="s">
        <v>144</v>
      </c>
      <c r="E54" s="28" t="s">
        <v>406</v>
      </c>
      <c r="F54" s="28" t="s">
        <v>300</v>
      </c>
      <c r="G54" s="28" t="s">
        <v>22</v>
      </c>
      <c r="H54" s="31" t="s">
        <v>301</v>
      </c>
      <c r="I54" s="28"/>
      <c r="J54" s="28"/>
      <c r="K54" s="28"/>
    </row>
    <row r="55" spans="1:11" x14ac:dyDescent="0.25">
      <c r="A55" s="39">
        <v>20180054</v>
      </c>
      <c r="B55" s="32" t="s">
        <v>145</v>
      </c>
      <c r="C55" s="28" t="s">
        <v>146</v>
      </c>
      <c r="D55" s="28"/>
      <c r="E55" s="28"/>
      <c r="F55" s="28"/>
      <c r="G55" s="28"/>
      <c r="H55" s="33" t="s">
        <v>302</v>
      </c>
      <c r="I55" s="28"/>
      <c r="J55" s="28"/>
      <c r="K55" s="28"/>
    </row>
    <row r="56" spans="1:11" x14ac:dyDescent="0.25">
      <c r="A56" s="39">
        <v>20180057</v>
      </c>
      <c r="B56" s="32" t="s">
        <v>145</v>
      </c>
      <c r="C56" s="28" t="s">
        <v>146</v>
      </c>
      <c r="D56" s="28"/>
      <c r="E56" s="28"/>
      <c r="F56" s="28"/>
      <c r="G56" s="28"/>
      <c r="H56" s="33" t="s">
        <v>302</v>
      </c>
      <c r="I56" s="28"/>
      <c r="J56" s="28"/>
      <c r="K56" s="28"/>
    </row>
    <row r="57" spans="1:11" x14ac:dyDescent="0.25">
      <c r="A57" s="39"/>
      <c r="B57" s="27" t="s">
        <v>147</v>
      </c>
      <c r="C57" s="28"/>
      <c r="D57" s="28" t="s">
        <v>148</v>
      </c>
      <c r="E57" s="28" t="s">
        <v>41</v>
      </c>
      <c r="F57" s="28"/>
      <c r="G57" s="28" t="s">
        <v>22</v>
      </c>
      <c r="H57" s="31" t="s">
        <v>303</v>
      </c>
      <c r="I57" s="28"/>
      <c r="J57" s="28"/>
      <c r="K57" s="28"/>
    </row>
    <row r="58" spans="1:11" x14ac:dyDescent="0.25">
      <c r="A58" s="39"/>
      <c r="B58" s="32" t="s">
        <v>149</v>
      </c>
      <c r="C58" s="28"/>
      <c r="D58" s="28" t="s">
        <v>148</v>
      </c>
      <c r="E58" s="28"/>
      <c r="F58" s="28"/>
      <c r="G58" s="28"/>
      <c r="H58" s="33" t="s">
        <v>304</v>
      </c>
      <c r="I58" s="28"/>
      <c r="J58" s="28"/>
      <c r="K58" s="28"/>
    </row>
    <row r="59" spans="1:11" x14ac:dyDescent="0.25">
      <c r="A59" s="39" t="s">
        <v>260</v>
      </c>
      <c r="B59" s="27" t="s">
        <v>150</v>
      </c>
      <c r="C59" s="28" t="s">
        <v>151</v>
      </c>
      <c r="D59" s="28" t="s">
        <v>152</v>
      </c>
      <c r="E59" s="28"/>
      <c r="F59" s="28"/>
      <c r="G59" s="28"/>
      <c r="H59" s="31" t="s">
        <v>305</v>
      </c>
      <c r="I59" s="28"/>
      <c r="J59" s="28"/>
      <c r="K59" s="28"/>
    </row>
    <row r="60" spans="1:11" x14ac:dyDescent="0.25">
      <c r="A60" s="39" t="s">
        <v>261</v>
      </c>
      <c r="B60" s="27" t="s">
        <v>153</v>
      </c>
      <c r="C60" s="28"/>
      <c r="D60" s="28" t="s">
        <v>154</v>
      </c>
      <c r="E60" s="28"/>
      <c r="F60" s="28"/>
      <c r="G60" s="28"/>
      <c r="H60" s="31" t="s">
        <v>306</v>
      </c>
      <c r="I60" s="28"/>
      <c r="J60" s="28"/>
      <c r="K60" s="28"/>
    </row>
    <row r="61" spans="1:11" x14ac:dyDescent="0.25">
      <c r="A61" s="39" t="s">
        <v>262</v>
      </c>
      <c r="B61" s="27" t="s">
        <v>155</v>
      </c>
      <c r="C61" s="28" t="s">
        <v>151</v>
      </c>
      <c r="D61" s="28"/>
      <c r="E61" s="28"/>
      <c r="F61" s="28"/>
      <c r="G61" s="28"/>
      <c r="H61" s="31" t="s">
        <v>307</v>
      </c>
      <c r="I61" s="28"/>
      <c r="J61" s="28"/>
      <c r="K61" s="28"/>
    </row>
    <row r="62" spans="1:11" x14ac:dyDescent="0.25">
      <c r="A62" s="39" t="s">
        <v>263</v>
      </c>
      <c r="B62" s="27" t="s">
        <v>156</v>
      </c>
      <c r="C62" s="28"/>
      <c r="D62" s="28" t="s">
        <v>123</v>
      </c>
      <c r="E62" s="28"/>
      <c r="F62" s="28"/>
      <c r="G62" s="28"/>
      <c r="H62" s="31" t="s">
        <v>308</v>
      </c>
      <c r="I62" s="28"/>
      <c r="J62" s="28"/>
      <c r="K62" s="28"/>
    </row>
    <row r="63" spans="1:11" x14ac:dyDescent="0.25">
      <c r="A63" s="39" t="s">
        <v>264</v>
      </c>
      <c r="B63" s="27" t="s">
        <v>157</v>
      </c>
      <c r="C63" s="28" t="s">
        <v>158</v>
      </c>
      <c r="D63" s="28"/>
      <c r="E63" s="28"/>
      <c r="F63" s="28"/>
      <c r="G63" s="28"/>
      <c r="H63" s="31" t="s">
        <v>309</v>
      </c>
      <c r="I63" s="28"/>
      <c r="J63" s="28"/>
      <c r="K63" s="28"/>
    </row>
    <row r="64" spans="1:11" x14ac:dyDescent="0.25">
      <c r="A64" s="39" t="s">
        <v>265</v>
      </c>
      <c r="B64" s="27" t="s">
        <v>159</v>
      </c>
      <c r="C64" s="28" t="s">
        <v>151</v>
      </c>
      <c r="D64" s="28" t="s">
        <v>160</v>
      </c>
      <c r="E64" s="28" t="s">
        <v>41</v>
      </c>
      <c r="F64" s="28"/>
      <c r="G64" s="28" t="s">
        <v>22</v>
      </c>
      <c r="H64" s="31" t="s">
        <v>310</v>
      </c>
      <c r="I64" s="28"/>
      <c r="J64" s="28"/>
      <c r="K64" s="28"/>
    </row>
    <row r="65" spans="1:11" x14ac:dyDescent="0.25">
      <c r="A65" s="39" t="s">
        <v>266</v>
      </c>
      <c r="B65" s="27" t="s">
        <v>161</v>
      </c>
      <c r="C65" s="28" t="s">
        <v>151</v>
      </c>
      <c r="D65" s="28" t="s">
        <v>160</v>
      </c>
      <c r="E65" s="28" t="s">
        <v>41</v>
      </c>
      <c r="F65" s="28"/>
      <c r="G65" s="28" t="s">
        <v>22</v>
      </c>
      <c r="H65" s="31" t="s">
        <v>311</v>
      </c>
      <c r="I65" s="28"/>
      <c r="J65" s="28"/>
      <c r="K65" s="28"/>
    </row>
    <row r="66" spans="1:11" x14ac:dyDescent="0.25">
      <c r="A66" s="39"/>
      <c r="B66" s="27" t="s">
        <v>162</v>
      </c>
      <c r="C66" s="28" t="s">
        <v>151</v>
      </c>
      <c r="D66" s="28" t="s">
        <v>163</v>
      </c>
      <c r="E66" s="28"/>
      <c r="F66" s="28"/>
      <c r="G66" s="28"/>
      <c r="H66" s="31" t="s">
        <v>312</v>
      </c>
      <c r="I66" s="28"/>
      <c r="J66" s="28"/>
      <c r="K66" s="28"/>
    </row>
    <row r="67" spans="1:11" x14ac:dyDescent="0.25">
      <c r="A67" s="39" t="s">
        <v>267</v>
      </c>
      <c r="B67" s="27" t="s">
        <v>164</v>
      </c>
      <c r="C67" s="28" t="s">
        <v>151</v>
      </c>
      <c r="D67" s="28" t="s">
        <v>165</v>
      </c>
      <c r="E67" s="28"/>
      <c r="F67" s="28"/>
      <c r="G67" s="28"/>
      <c r="H67" s="31" t="s">
        <v>313</v>
      </c>
      <c r="I67" s="28"/>
      <c r="J67" s="28"/>
      <c r="K67" s="28"/>
    </row>
    <row r="68" spans="1:11" x14ac:dyDescent="0.25">
      <c r="A68" s="39" t="s">
        <v>268</v>
      </c>
      <c r="B68" s="27" t="s">
        <v>166</v>
      </c>
      <c r="C68" s="28" t="s">
        <v>151</v>
      </c>
      <c r="D68" s="28" t="s">
        <v>167</v>
      </c>
      <c r="E68" s="28" t="s">
        <v>41</v>
      </c>
      <c r="F68" s="28"/>
      <c r="G68" s="28" t="s">
        <v>22</v>
      </c>
      <c r="H68" s="31" t="s">
        <v>313</v>
      </c>
      <c r="I68" s="28"/>
      <c r="J68" s="28"/>
      <c r="K68" s="28"/>
    </row>
    <row r="69" spans="1:11" x14ac:dyDescent="0.25">
      <c r="A69" s="39" t="s">
        <v>269</v>
      </c>
      <c r="B69" s="27" t="s">
        <v>168</v>
      </c>
      <c r="C69" s="28" t="s">
        <v>158</v>
      </c>
      <c r="D69" s="28" t="s">
        <v>169</v>
      </c>
      <c r="E69" s="28" t="s">
        <v>373</v>
      </c>
      <c r="F69" s="28"/>
      <c r="G69" s="28" t="s">
        <v>23</v>
      </c>
      <c r="H69" s="31" t="s">
        <v>314</v>
      </c>
      <c r="I69" s="28"/>
      <c r="J69" s="28"/>
      <c r="K69" s="28"/>
    </row>
    <row r="70" spans="1:11" x14ac:dyDescent="0.25">
      <c r="A70" s="39" t="s">
        <v>270</v>
      </c>
      <c r="B70" s="27" t="s">
        <v>170</v>
      </c>
      <c r="C70" s="28" t="s">
        <v>151</v>
      </c>
      <c r="D70" s="28" t="s">
        <v>171</v>
      </c>
      <c r="E70" s="28" t="s">
        <v>41</v>
      </c>
      <c r="F70" s="28"/>
      <c r="G70" s="28" t="s">
        <v>22</v>
      </c>
      <c r="H70" s="31" t="s">
        <v>315</v>
      </c>
      <c r="I70" s="28"/>
      <c r="J70" s="28"/>
      <c r="K70" s="28"/>
    </row>
    <row r="71" spans="1:11" x14ac:dyDescent="0.25">
      <c r="A71" s="39" t="s">
        <v>271</v>
      </c>
      <c r="B71" s="27" t="s">
        <v>170</v>
      </c>
      <c r="C71" s="28" t="s">
        <v>151</v>
      </c>
      <c r="D71" s="28" t="s">
        <v>171</v>
      </c>
      <c r="E71" s="28" t="s">
        <v>41</v>
      </c>
      <c r="F71" s="28"/>
      <c r="G71" s="28" t="s">
        <v>22</v>
      </c>
      <c r="H71" s="31" t="s">
        <v>315</v>
      </c>
      <c r="I71" s="28"/>
      <c r="J71" s="28"/>
      <c r="K71" s="28"/>
    </row>
    <row r="72" spans="1:11" x14ac:dyDescent="0.25">
      <c r="A72" s="39"/>
      <c r="B72" s="27" t="s">
        <v>172</v>
      </c>
      <c r="C72" s="28" t="s">
        <v>173</v>
      </c>
      <c r="D72" s="28"/>
      <c r="E72" s="28"/>
      <c r="F72" s="28"/>
      <c r="G72" s="28"/>
      <c r="H72" s="31" t="s">
        <v>316</v>
      </c>
      <c r="I72" s="28"/>
      <c r="J72" s="28"/>
      <c r="K72" s="28"/>
    </row>
    <row r="73" spans="1:11" x14ac:dyDescent="0.25">
      <c r="A73" s="39" t="s">
        <v>272</v>
      </c>
      <c r="B73" s="27" t="s">
        <v>174</v>
      </c>
      <c r="C73" s="28" t="s">
        <v>151</v>
      </c>
      <c r="D73" s="28"/>
      <c r="E73" s="28"/>
      <c r="F73" s="28"/>
      <c r="G73" s="28"/>
      <c r="H73" s="31" t="s">
        <v>317</v>
      </c>
      <c r="I73" s="28"/>
      <c r="J73" s="28"/>
      <c r="K73" s="28"/>
    </row>
    <row r="74" spans="1:11" x14ac:dyDescent="0.25">
      <c r="A74" s="39" t="s">
        <v>273</v>
      </c>
      <c r="B74" s="27" t="s">
        <v>175</v>
      </c>
      <c r="C74" s="28" t="s">
        <v>151</v>
      </c>
      <c r="D74" s="28"/>
      <c r="E74" s="28"/>
      <c r="F74" s="28"/>
      <c r="G74" s="28"/>
      <c r="H74" s="31" t="s">
        <v>318</v>
      </c>
      <c r="I74" s="28"/>
      <c r="J74" s="28"/>
      <c r="K74" s="28"/>
    </row>
    <row r="75" spans="1:11" x14ac:dyDescent="0.25">
      <c r="A75" s="39"/>
      <c r="B75" s="27" t="s">
        <v>176</v>
      </c>
      <c r="C75" s="28" t="s">
        <v>177</v>
      </c>
      <c r="D75" s="28" t="s">
        <v>178</v>
      </c>
      <c r="E75" s="28"/>
      <c r="F75" s="28"/>
      <c r="G75" s="28"/>
      <c r="H75" s="31" t="s">
        <v>319</v>
      </c>
      <c r="I75" s="28"/>
      <c r="J75" s="28"/>
      <c r="K75" s="28"/>
    </row>
    <row r="76" spans="1:11" x14ac:dyDescent="0.25">
      <c r="A76" s="39"/>
      <c r="B76" s="27" t="s">
        <v>179</v>
      </c>
      <c r="C76" s="28"/>
      <c r="D76" s="28" t="s">
        <v>123</v>
      </c>
      <c r="E76" s="28"/>
      <c r="F76" s="28"/>
      <c r="G76" s="28"/>
      <c r="H76" s="31" t="s">
        <v>320</v>
      </c>
      <c r="I76" s="28"/>
      <c r="J76" s="28"/>
      <c r="K76" s="28"/>
    </row>
    <row r="77" spans="1:11" x14ac:dyDescent="0.25">
      <c r="A77" s="39" t="s">
        <v>274</v>
      </c>
      <c r="B77" s="27" t="s">
        <v>180</v>
      </c>
      <c r="C77" s="28" t="s">
        <v>181</v>
      </c>
      <c r="D77" s="28" t="s">
        <v>182</v>
      </c>
      <c r="E77" s="28" t="s">
        <v>41</v>
      </c>
      <c r="F77" s="28"/>
      <c r="G77" s="28" t="s">
        <v>22</v>
      </c>
      <c r="H77" s="31" t="s">
        <v>321</v>
      </c>
      <c r="I77" s="28"/>
      <c r="J77" s="28"/>
      <c r="K77" s="28"/>
    </row>
    <row r="78" spans="1:11" x14ac:dyDescent="0.25">
      <c r="A78" s="39" t="s">
        <v>372</v>
      </c>
      <c r="B78" s="34" t="s">
        <v>183</v>
      </c>
      <c r="C78" s="28" t="s">
        <v>184</v>
      </c>
      <c r="D78" s="28" t="s">
        <v>185</v>
      </c>
      <c r="E78" s="28" t="s">
        <v>41</v>
      </c>
      <c r="F78" s="28"/>
      <c r="G78" s="28" t="s">
        <v>22</v>
      </c>
      <c r="H78" s="31" t="s">
        <v>321</v>
      </c>
      <c r="I78" s="28"/>
      <c r="J78" s="28"/>
      <c r="K78" s="28"/>
    </row>
    <row r="79" spans="1:11" x14ac:dyDescent="0.25">
      <c r="A79" s="39" t="s">
        <v>275</v>
      </c>
      <c r="B79" s="35" t="s">
        <v>175</v>
      </c>
      <c r="C79" s="28" t="s">
        <v>151</v>
      </c>
      <c r="D79" s="28"/>
      <c r="E79" s="28"/>
      <c r="F79" s="28"/>
      <c r="G79" s="28"/>
      <c r="H79" s="31" t="s">
        <v>322</v>
      </c>
      <c r="I79" s="28"/>
      <c r="J79" s="28"/>
      <c r="K79" s="28"/>
    </row>
    <row r="80" spans="1:11" x14ac:dyDescent="0.25">
      <c r="A80" s="39" t="s">
        <v>276</v>
      </c>
      <c r="B80" s="35" t="s">
        <v>186</v>
      </c>
      <c r="C80" s="28" t="s">
        <v>151</v>
      </c>
      <c r="D80" s="28" t="s">
        <v>187</v>
      </c>
      <c r="E80" s="28"/>
      <c r="F80" s="28"/>
      <c r="G80" s="28" t="s">
        <v>22</v>
      </c>
      <c r="H80" s="31" t="s">
        <v>323</v>
      </c>
      <c r="I80" s="28"/>
      <c r="J80" s="28"/>
      <c r="K80" s="28"/>
    </row>
    <row r="81" spans="1:11" x14ac:dyDescent="0.25">
      <c r="A81" s="39" t="s">
        <v>277</v>
      </c>
      <c r="B81" s="34" t="s">
        <v>188</v>
      </c>
      <c r="C81" s="28" t="s">
        <v>158</v>
      </c>
      <c r="D81" s="28">
        <v>270</v>
      </c>
      <c r="E81" s="28" t="s">
        <v>373</v>
      </c>
      <c r="F81" s="28"/>
      <c r="G81" s="28" t="s">
        <v>22</v>
      </c>
      <c r="H81" s="31" t="s">
        <v>324</v>
      </c>
      <c r="I81" s="28"/>
      <c r="J81" s="28"/>
      <c r="K81" s="28"/>
    </row>
    <row r="82" spans="1:11" x14ac:dyDescent="0.25">
      <c r="A82" s="39" t="s">
        <v>278</v>
      </c>
      <c r="B82" s="27" t="s">
        <v>189</v>
      </c>
      <c r="C82" s="28" t="s">
        <v>190</v>
      </c>
      <c r="D82" s="28" t="s">
        <v>191</v>
      </c>
      <c r="E82" s="28" t="s">
        <v>373</v>
      </c>
      <c r="F82" s="28"/>
      <c r="G82" s="28" t="s">
        <v>22</v>
      </c>
      <c r="H82" s="31" t="s">
        <v>325</v>
      </c>
      <c r="I82" s="28"/>
      <c r="J82" s="28"/>
      <c r="K82" s="28"/>
    </row>
    <row r="83" spans="1:11" x14ac:dyDescent="0.25">
      <c r="A83" s="39" t="s">
        <v>279</v>
      </c>
      <c r="B83" s="27" t="s">
        <v>189</v>
      </c>
      <c r="C83" s="28" t="s">
        <v>190</v>
      </c>
      <c r="D83" s="28" t="s">
        <v>191</v>
      </c>
      <c r="E83" s="28" t="s">
        <v>373</v>
      </c>
      <c r="F83" s="28"/>
      <c r="G83" s="28" t="s">
        <v>22</v>
      </c>
      <c r="H83" s="31" t="s">
        <v>325</v>
      </c>
      <c r="I83" s="28"/>
      <c r="J83" s="28"/>
      <c r="K83" s="28"/>
    </row>
    <row r="84" spans="1:11" x14ac:dyDescent="0.25">
      <c r="A84" s="39" t="s">
        <v>280</v>
      </c>
      <c r="B84" s="27" t="s">
        <v>189</v>
      </c>
      <c r="C84" s="28" t="s">
        <v>190</v>
      </c>
      <c r="D84" s="28" t="s">
        <v>191</v>
      </c>
      <c r="E84" s="28" t="s">
        <v>373</v>
      </c>
      <c r="F84" s="28"/>
      <c r="G84" s="28" t="s">
        <v>22</v>
      </c>
      <c r="H84" s="31" t="s">
        <v>326</v>
      </c>
      <c r="I84" s="28"/>
      <c r="J84" s="28"/>
      <c r="K84" s="28"/>
    </row>
    <row r="85" spans="1:11" x14ac:dyDescent="0.25">
      <c r="A85" s="39" t="s">
        <v>281</v>
      </c>
      <c r="B85" s="27" t="s">
        <v>189</v>
      </c>
      <c r="C85" s="28" t="s">
        <v>190</v>
      </c>
      <c r="D85" s="28" t="s">
        <v>191</v>
      </c>
      <c r="E85" s="28" t="s">
        <v>373</v>
      </c>
      <c r="F85" s="28"/>
      <c r="G85" s="28" t="s">
        <v>22</v>
      </c>
      <c r="H85" s="31" t="s">
        <v>326</v>
      </c>
      <c r="I85" s="28"/>
      <c r="J85" s="28"/>
      <c r="K85" s="28"/>
    </row>
    <row r="86" spans="1:11" x14ac:dyDescent="0.25">
      <c r="A86" s="39"/>
      <c r="B86" s="27" t="s">
        <v>192</v>
      </c>
      <c r="C86" s="28"/>
      <c r="D86" s="28"/>
      <c r="E86" s="28"/>
      <c r="F86" s="28"/>
      <c r="G86" s="28"/>
      <c r="H86" s="31" t="s">
        <v>327</v>
      </c>
      <c r="I86" s="28"/>
      <c r="J86" s="28"/>
      <c r="K86" s="28"/>
    </row>
    <row r="87" spans="1:11" x14ac:dyDescent="0.25">
      <c r="A87" s="39" t="s">
        <v>430</v>
      </c>
      <c r="B87" s="27" t="s">
        <v>193</v>
      </c>
      <c r="C87" s="28" t="s">
        <v>120</v>
      </c>
      <c r="D87" s="28" t="s">
        <v>194</v>
      </c>
      <c r="E87" s="28"/>
      <c r="F87" s="28"/>
      <c r="G87" s="28" t="s">
        <v>22</v>
      </c>
      <c r="H87" s="31" t="s">
        <v>328</v>
      </c>
      <c r="I87" s="28"/>
      <c r="J87" s="28"/>
      <c r="K87" s="28"/>
    </row>
    <row r="88" spans="1:11" x14ac:dyDescent="0.25">
      <c r="A88" s="39" t="s">
        <v>431</v>
      </c>
      <c r="B88" s="27" t="s">
        <v>195</v>
      </c>
      <c r="C88" s="28" t="s">
        <v>120</v>
      </c>
      <c r="D88" s="28" t="s">
        <v>196</v>
      </c>
      <c r="E88" s="28"/>
      <c r="F88" s="28"/>
      <c r="G88" s="28" t="s">
        <v>22</v>
      </c>
      <c r="H88" s="31" t="s">
        <v>329</v>
      </c>
      <c r="I88" s="28"/>
      <c r="J88" s="28"/>
      <c r="K88" s="28"/>
    </row>
    <row r="89" spans="1:11" x14ac:dyDescent="0.25">
      <c r="A89" s="39" t="s">
        <v>432</v>
      </c>
      <c r="B89" s="27" t="s">
        <v>197</v>
      </c>
      <c r="C89" s="28" t="s">
        <v>120</v>
      </c>
      <c r="D89" s="28" t="s">
        <v>198</v>
      </c>
      <c r="E89" s="28"/>
      <c r="F89" s="28"/>
      <c r="G89" s="28" t="s">
        <v>22</v>
      </c>
      <c r="H89" s="31" t="s">
        <v>330</v>
      </c>
      <c r="I89" s="28"/>
      <c r="J89" s="28"/>
      <c r="K89" s="28"/>
    </row>
    <row r="90" spans="1:11" x14ac:dyDescent="0.25">
      <c r="A90" s="39">
        <v>5063340508</v>
      </c>
      <c r="B90" s="27" t="s">
        <v>435</v>
      </c>
      <c r="C90" s="28" t="s">
        <v>199</v>
      </c>
      <c r="D90" s="28" t="s">
        <v>200</v>
      </c>
      <c r="E90" s="28"/>
      <c r="F90" s="28"/>
      <c r="G90" s="28"/>
      <c r="H90" s="31" t="s">
        <v>331</v>
      </c>
      <c r="I90" s="28"/>
      <c r="J90" s="28"/>
      <c r="K90" s="28"/>
    </row>
    <row r="91" spans="1:11" x14ac:dyDescent="0.25">
      <c r="A91" s="39"/>
      <c r="B91" s="27" t="s">
        <v>201</v>
      </c>
      <c r="C91" s="28" t="s">
        <v>120</v>
      </c>
      <c r="D91" s="28"/>
      <c r="E91" s="28"/>
      <c r="F91" s="28"/>
      <c r="G91" s="28" t="s">
        <v>22</v>
      </c>
      <c r="H91" s="31" t="s">
        <v>312</v>
      </c>
      <c r="I91" s="28"/>
      <c r="J91" s="28"/>
      <c r="K91" s="28"/>
    </row>
    <row r="92" spans="1:11" x14ac:dyDescent="0.25">
      <c r="A92" s="39" t="s">
        <v>282</v>
      </c>
      <c r="B92" s="27" t="s">
        <v>202</v>
      </c>
      <c r="C92" s="28" t="s">
        <v>120</v>
      </c>
      <c r="D92" s="28"/>
      <c r="E92" s="28"/>
      <c r="F92" s="28"/>
      <c r="G92" s="28"/>
      <c r="H92" s="31" t="s">
        <v>317</v>
      </c>
      <c r="I92" s="28"/>
      <c r="J92" s="28"/>
      <c r="K92" s="28"/>
    </row>
    <row r="93" spans="1:11" x14ac:dyDescent="0.25">
      <c r="A93" s="39"/>
      <c r="B93" s="27" t="s">
        <v>203</v>
      </c>
      <c r="C93" s="28" t="s">
        <v>120</v>
      </c>
      <c r="D93" s="28" t="s">
        <v>204</v>
      </c>
      <c r="E93" s="28"/>
      <c r="F93" s="28"/>
      <c r="G93" s="28"/>
      <c r="H93" s="31" t="s">
        <v>332</v>
      </c>
      <c r="I93" s="28"/>
      <c r="J93" s="28"/>
      <c r="K93" s="28"/>
    </row>
    <row r="94" spans="1:11" x14ac:dyDescent="0.25">
      <c r="A94" s="39">
        <v>2898504160106</v>
      </c>
      <c r="B94" s="27" t="s">
        <v>205</v>
      </c>
      <c r="C94" s="28" t="s">
        <v>206</v>
      </c>
      <c r="D94" s="28"/>
      <c r="E94" s="28"/>
      <c r="F94" s="28"/>
      <c r="G94" s="28"/>
      <c r="H94" s="31" t="s">
        <v>333</v>
      </c>
      <c r="I94" s="28"/>
      <c r="J94" s="28"/>
      <c r="K94" s="28"/>
    </row>
    <row r="95" spans="1:11" x14ac:dyDescent="0.25">
      <c r="A95" s="39"/>
      <c r="B95" s="27" t="s">
        <v>207</v>
      </c>
      <c r="C95" s="28" t="s">
        <v>120</v>
      </c>
      <c r="D95" s="28" t="s">
        <v>208</v>
      </c>
      <c r="E95" s="28"/>
      <c r="F95" s="28"/>
      <c r="G95" s="28"/>
      <c r="H95" s="31" t="s">
        <v>334</v>
      </c>
      <c r="I95" s="28"/>
      <c r="J95" s="28"/>
      <c r="K95" s="28"/>
    </row>
    <row r="96" spans="1:11" x14ac:dyDescent="0.25">
      <c r="A96" s="39"/>
      <c r="B96" s="32" t="s">
        <v>209</v>
      </c>
      <c r="C96" s="28"/>
      <c r="D96" s="28" t="s">
        <v>210</v>
      </c>
      <c r="E96" s="28"/>
      <c r="F96" s="28"/>
      <c r="G96" s="28"/>
      <c r="H96" s="33" t="s">
        <v>335</v>
      </c>
      <c r="I96" s="28"/>
      <c r="J96" s="28"/>
      <c r="K96" s="28"/>
    </row>
    <row r="97" spans="1:11" x14ac:dyDescent="0.25">
      <c r="A97" s="39"/>
      <c r="B97" s="32" t="s">
        <v>211</v>
      </c>
      <c r="C97" s="28" t="s">
        <v>212</v>
      </c>
      <c r="D97" s="28" t="s">
        <v>213</v>
      </c>
      <c r="E97" s="28"/>
      <c r="F97" s="28"/>
      <c r="G97" s="28"/>
      <c r="H97" s="33" t="s">
        <v>336</v>
      </c>
      <c r="I97" s="28"/>
      <c r="J97" s="28"/>
      <c r="K97" s="28"/>
    </row>
    <row r="98" spans="1:11" x14ac:dyDescent="0.25">
      <c r="A98" s="39"/>
      <c r="B98" s="32" t="s">
        <v>214</v>
      </c>
      <c r="C98" s="28" t="s">
        <v>215</v>
      </c>
      <c r="D98" s="28" t="s">
        <v>216</v>
      </c>
      <c r="E98" s="28"/>
      <c r="F98" s="28"/>
      <c r="G98" s="28"/>
      <c r="H98" s="33" t="s">
        <v>337</v>
      </c>
      <c r="I98" s="28"/>
      <c r="J98" s="28"/>
      <c r="K98" s="28"/>
    </row>
    <row r="99" spans="1:11" x14ac:dyDescent="0.25">
      <c r="A99" s="39" t="s">
        <v>283</v>
      </c>
      <c r="B99" s="32" t="s">
        <v>217</v>
      </c>
      <c r="C99" s="28" t="s">
        <v>212</v>
      </c>
      <c r="D99" s="28"/>
      <c r="E99" s="28"/>
      <c r="F99" s="28"/>
      <c r="G99" s="28"/>
      <c r="H99" s="33" t="s">
        <v>338</v>
      </c>
      <c r="I99" s="28"/>
      <c r="J99" s="28"/>
      <c r="K99" s="28"/>
    </row>
    <row r="100" spans="1:11" x14ac:dyDescent="0.25">
      <c r="A100" s="39"/>
      <c r="B100" s="27" t="s">
        <v>218</v>
      </c>
      <c r="C100" s="28" t="s">
        <v>177</v>
      </c>
      <c r="D100" s="28" t="s">
        <v>219</v>
      </c>
      <c r="E100" s="28"/>
      <c r="F100" s="28"/>
      <c r="G100" s="28"/>
      <c r="H100" s="31" t="s">
        <v>339</v>
      </c>
      <c r="I100" s="28"/>
      <c r="J100" s="28"/>
      <c r="K100" s="28"/>
    </row>
    <row r="101" spans="1:11" x14ac:dyDescent="0.25">
      <c r="A101" s="39">
        <v>800928</v>
      </c>
      <c r="B101" s="27" t="s">
        <v>220</v>
      </c>
      <c r="C101" s="28" t="s">
        <v>221</v>
      </c>
      <c r="D101" s="28" t="s">
        <v>222</v>
      </c>
      <c r="E101" s="28"/>
      <c r="F101" s="28"/>
      <c r="G101" s="28"/>
      <c r="H101" s="36" t="s">
        <v>68</v>
      </c>
      <c r="I101" s="28"/>
      <c r="J101" s="28"/>
      <c r="K101" s="28"/>
    </row>
    <row r="102" spans="1:11" x14ac:dyDescent="0.25">
      <c r="A102" s="39"/>
      <c r="B102" s="27" t="s">
        <v>223</v>
      </c>
      <c r="C102" s="28"/>
      <c r="D102" s="28" t="s">
        <v>224</v>
      </c>
      <c r="E102" s="28"/>
      <c r="F102" s="28"/>
      <c r="G102" s="28"/>
      <c r="H102" s="36" t="s">
        <v>340</v>
      </c>
      <c r="I102" s="28"/>
      <c r="J102" s="28"/>
      <c r="K102" s="28"/>
    </row>
    <row r="103" spans="1:11" x14ac:dyDescent="0.25">
      <c r="A103" s="39" t="s">
        <v>284</v>
      </c>
      <c r="B103" s="27" t="s">
        <v>225</v>
      </c>
      <c r="C103" s="28" t="s">
        <v>177</v>
      </c>
      <c r="D103" s="28" t="s">
        <v>226</v>
      </c>
      <c r="E103" s="28"/>
      <c r="F103" s="28"/>
      <c r="G103" s="28"/>
      <c r="H103" s="36" t="s">
        <v>341</v>
      </c>
      <c r="I103" s="28"/>
      <c r="J103" s="28"/>
      <c r="K103" s="28"/>
    </row>
    <row r="104" spans="1:11" x14ac:dyDescent="0.25">
      <c r="A104" s="39"/>
      <c r="B104" s="27" t="s">
        <v>227</v>
      </c>
      <c r="C104" s="28"/>
      <c r="D104" s="28"/>
      <c r="E104" s="28"/>
      <c r="F104" s="28"/>
      <c r="G104" s="28"/>
      <c r="H104" s="36" t="s">
        <v>77</v>
      </c>
      <c r="I104" s="28"/>
      <c r="J104" s="28"/>
      <c r="K104" s="28"/>
    </row>
    <row r="105" spans="1:11" x14ac:dyDescent="0.25">
      <c r="A105" s="39">
        <v>801813</v>
      </c>
      <c r="B105" s="37" t="s">
        <v>228</v>
      </c>
      <c r="C105" s="28" t="s">
        <v>221</v>
      </c>
      <c r="D105" s="28" t="s">
        <v>229</v>
      </c>
      <c r="E105" s="28"/>
      <c r="F105" s="28"/>
      <c r="G105" s="28" t="s">
        <v>23</v>
      </c>
      <c r="H105" s="31" t="s">
        <v>342</v>
      </c>
      <c r="I105" s="28"/>
      <c r="J105" s="28"/>
      <c r="K105" s="28"/>
    </row>
    <row r="106" spans="1:11" x14ac:dyDescent="0.25">
      <c r="A106" s="39"/>
      <c r="B106" s="27" t="s">
        <v>230</v>
      </c>
      <c r="C106" s="28"/>
      <c r="D106" s="28"/>
      <c r="E106" s="28"/>
      <c r="F106" s="28"/>
      <c r="G106" s="28"/>
      <c r="H106" s="31" t="s">
        <v>343</v>
      </c>
      <c r="I106" s="28"/>
      <c r="J106" s="28"/>
      <c r="K106" s="28"/>
    </row>
    <row r="107" spans="1:11" x14ac:dyDescent="0.25">
      <c r="A107" s="39"/>
      <c r="B107" s="27" t="s">
        <v>231</v>
      </c>
      <c r="C107" s="28" t="s">
        <v>232</v>
      </c>
      <c r="D107" s="28" t="s">
        <v>233</v>
      </c>
      <c r="E107" s="28" t="s">
        <v>41</v>
      </c>
      <c r="F107" s="28"/>
      <c r="G107" s="28"/>
      <c r="H107" s="31" t="s">
        <v>344</v>
      </c>
      <c r="I107" s="28"/>
      <c r="J107" s="28"/>
      <c r="K107" s="28"/>
    </row>
    <row r="108" spans="1:11" x14ac:dyDescent="0.25">
      <c r="A108" s="39"/>
      <c r="B108" s="27" t="s">
        <v>234</v>
      </c>
      <c r="C108" s="28" t="s">
        <v>235</v>
      </c>
      <c r="D108" s="28" t="s">
        <v>236</v>
      </c>
      <c r="E108" s="28"/>
      <c r="F108" s="28"/>
      <c r="G108" s="28"/>
      <c r="H108" s="31" t="s">
        <v>345</v>
      </c>
      <c r="I108" s="28"/>
      <c r="J108" s="28"/>
      <c r="K108" s="28"/>
    </row>
    <row r="109" spans="1:11" x14ac:dyDescent="0.25">
      <c r="A109" s="39"/>
      <c r="B109" s="27" t="s">
        <v>237</v>
      </c>
      <c r="C109" s="28"/>
      <c r="D109" s="28"/>
      <c r="E109" s="28"/>
      <c r="F109" s="28"/>
      <c r="G109" s="28"/>
      <c r="H109" s="31" t="s">
        <v>346</v>
      </c>
      <c r="I109" s="28"/>
      <c r="J109" s="28"/>
      <c r="K109" s="28"/>
    </row>
    <row r="110" spans="1:11" x14ac:dyDescent="0.25">
      <c r="A110" s="39" t="s">
        <v>285</v>
      </c>
      <c r="B110" s="27" t="s">
        <v>238</v>
      </c>
      <c r="C110" s="28" t="s">
        <v>239</v>
      </c>
      <c r="D110" s="28" t="s">
        <v>236</v>
      </c>
      <c r="E110" s="28"/>
      <c r="F110" s="28"/>
      <c r="G110" s="28"/>
      <c r="H110" s="31" t="s">
        <v>347</v>
      </c>
      <c r="I110" s="28"/>
      <c r="J110" s="28"/>
      <c r="K110" s="28"/>
    </row>
    <row r="111" spans="1:11" x14ac:dyDescent="0.25">
      <c r="A111" s="39"/>
      <c r="B111" s="27" t="s">
        <v>125</v>
      </c>
      <c r="C111" s="28" t="s">
        <v>120</v>
      </c>
      <c r="D111" s="28"/>
      <c r="E111" s="28"/>
      <c r="F111" s="28"/>
      <c r="G111" s="28"/>
      <c r="H111" s="31" t="s">
        <v>348</v>
      </c>
      <c r="I111" s="28"/>
      <c r="J111" s="28"/>
      <c r="K111" s="28"/>
    </row>
    <row r="112" spans="1:11" x14ac:dyDescent="0.25">
      <c r="A112" s="39"/>
      <c r="B112" s="27" t="s">
        <v>240</v>
      </c>
      <c r="C112" s="28"/>
      <c r="D112" s="28"/>
      <c r="E112" s="28"/>
      <c r="F112" s="28"/>
      <c r="G112" s="28"/>
      <c r="H112" s="31" t="s">
        <v>349</v>
      </c>
      <c r="I112" s="28"/>
      <c r="J112" s="28"/>
      <c r="K112" s="28"/>
    </row>
    <row r="113" spans="1:11" x14ac:dyDescent="0.25">
      <c r="A113" s="39"/>
      <c r="B113" s="27" t="s">
        <v>241</v>
      </c>
      <c r="C113" s="28" t="s">
        <v>360</v>
      </c>
      <c r="D113" s="28"/>
      <c r="E113" s="28"/>
      <c r="F113" s="28"/>
      <c r="G113" s="28"/>
      <c r="H113" s="31" t="s">
        <v>350</v>
      </c>
      <c r="I113" s="28"/>
      <c r="J113" s="28"/>
      <c r="K113" s="28"/>
    </row>
    <row r="114" spans="1:11" x14ac:dyDescent="0.25">
      <c r="A114" s="39"/>
      <c r="B114" s="27" t="s">
        <v>242</v>
      </c>
      <c r="C114" s="28" t="s">
        <v>361</v>
      </c>
      <c r="D114" s="28"/>
      <c r="E114" s="28"/>
      <c r="F114" s="28"/>
      <c r="G114" s="28"/>
      <c r="H114" s="31" t="s">
        <v>351</v>
      </c>
      <c r="I114" s="28"/>
      <c r="J114" s="28"/>
      <c r="K114" s="28"/>
    </row>
    <row r="115" spans="1:11" x14ac:dyDescent="0.25">
      <c r="A115" s="39"/>
      <c r="B115" s="27" t="s">
        <v>243</v>
      </c>
      <c r="C115" s="28" t="s">
        <v>362</v>
      </c>
      <c r="D115" s="28"/>
      <c r="E115" s="28"/>
      <c r="F115" s="28"/>
      <c r="G115" s="28"/>
      <c r="H115" s="31" t="s">
        <v>352</v>
      </c>
      <c r="I115" s="28"/>
      <c r="J115" s="28"/>
      <c r="K115" s="28"/>
    </row>
    <row r="116" spans="1:11" x14ac:dyDescent="0.25">
      <c r="A116" s="39"/>
      <c r="B116" s="27" t="s">
        <v>244</v>
      </c>
      <c r="C116" s="28" t="s">
        <v>235</v>
      </c>
      <c r="D116" s="28" t="s">
        <v>236</v>
      </c>
      <c r="E116" s="28"/>
      <c r="F116" s="28"/>
      <c r="G116" s="28"/>
      <c r="H116" s="31" t="s">
        <v>353</v>
      </c>
      <c r="I116" s="28"/>
      <c r="J116" s="28"/>
      <c r="K116" s="28"/>
    </row>
    <row r="117" spans="1:11" x14ac:dyDescent="0.25">
      <c r="A117" s="39"/>
      <c r="B117" s="27" t="s">
        <v>245</v>
      </c>
      <c r="C117" s="28" t="s">
        <v>363</v>
      </c>
      <c r="D117" s="28"/>
      <c r="E117" s="28"/>
      <c r="F117" s="28"/>
      <c r="G117" s="28"/>
      <c r="H117" s="31" t="s">
        <v>354</v>
      </c>
      <c r="I117" s="28"/>
      <c r="J117" s="28"/>
      <c r="K117" s="28"/>
    </row>
    <row r="118" spans="1:11" x14ac:dyDescent="0.25">
      <c r="A118" s="39"/>
      <c r="B118" s="27" t="s">
        <v>364</v>
      </c>
      <c r="C118" s="28" t="s">
        <v>365</v>
      </c>
      <c r="D118" s="28" t="s">
        <v>366</v>
      </c>
      <c r="E118" s="28"/>
      <c r="F118" s="28"/>
      <c r="G118" s="28"/>
      <c r="H118" s="31" t="s">
        <v>354</v>
      </c>
      <c r="I118" s="28"/>
      <c r="J118" s="28"/>
      <c r="K118" s="28"/>
    </row>
    <row r="119" spans="1:11" x14ac:dyDescent="0.25">
      <c r="A119" s="39"/>
      <c r="B119" s="27" t="s">
        <v>246</v>
      </c>
      <c r="C119" s="28" t="s">
        <v>235</v>
      </c>
      <c r="D119" s="28" t="s">
        <v>367</v>
      </c>
      <c r="E119" s="28"/>
      <c r="F119" s="28"/>
      <c r="G119" s="28"/>
      <c r="H119" s="31" t="s">
        <v>355</v>
      </c>
      <c r="I119" s="28"/>
      <c r="J119" s="28"/>
      <c r="K119" s="28"/>
    </row>
    <row r="120" spans="1:11" x14ac:dyDescent="0.25">
      <c r="A120" s="39">
        <v>202184</v>
      </c>
      <c r="B120" s="27" t="s">
        <v>368</v>
      </c>
      <c r="C120" s="28"/>
      <c r="D120" s="28" t="s">
        <v>369</v>
      </c>
      <c r="E120" s="28"/>
      <c r="F120" s="28"/>
      <c r="G120" s="28"/>
      <c r="H120" s="31" t="s">
        <v>356</v>
      </c>
      <c r="I120" s="28"/>
      <c r="J120" s="28"/>
      <c r="K120" s="28"/>
    </row>
    <row r="121" spans="1:11" x14ac:dyDescent="0.25">
      <c r="A121" s="39"/>
      <c r="B121" s="27" t="s">
        <v>247</v>
      </c>
      <c r="C121" s="28" t="s">
        <v>370</v>
      </c>
      <c r="D121" s="28"/>
      <c r="E121" s="28"/>
      <c r="F121" s="28"/>
      <c r="G121" s="28"/>
      <c r="H121" s="31" t="s">
        <v>357</v>
      </c>
      <c r="I121" s="28"/>
      <c r="J121" s="28"/>
      <c r="K121" s="28"/>
    </row>
    <row r="122" spans="1:11" x14ac:dyDescent="0.25">
      <c r="A122" s="39"/>
      <c r="B122" s="27" t="s">
        <v>248</v>
      </c>
      <c r="C122" s="28" t="s">
        <v>371</v>
      </c>
      <c r="D122" s="28"/>
      <c r="E122" s="28"/>
      <c r="F122" s="28"/>
      <c r="G122" s="28"/>
      <c r="H122" s="31" t="s">
        <v>358</v>
      </c>
      <c r="I122" s="28"/>
      <c r="J122" s="28"/>
      <c r="K122" s="28"/>
    </row>
  </sheetData>
  <autoFilter ref="A1:K122"/>
  <pageMargins left="0.7" right="0.7" top="0.75" bottom="0.75" header="0.3" footer="0.3"/>
  <pageSetup scale="37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7" sqref="F17"/>
    </sheetView>
  </sheetViews>
  <sheetFormatPr baseColWidth="10" defaultRowHeight="15" x14ac:dyDescent="0.25"/>
  <cols>
    <col min="5" max="5" width="33.7109375" customWidth="1"/>
  </cols>
  <sheetData>
    <row r="1" spans="1:6" x14ac:dyDescent="0.25">
      <c r="A1" s="59" t="s">
        <v>18</v>
      </c>
      <c r="B1" s="58"/>
      <c r="C1" s="56" t="s">
        <v>10</v>
      </c>
      <c r="D1" s="58"/>
      <c r="E1" s="56" t="s">
        <v>387</v>
      </c>
      <c r="F1" s="57"/>
    </row>
    <row r="2" spans="1:6" ht="24" x14ac:dyDescent="0.25">
      <c r="A2" s="21" t="s">
        <v>19</v>
      </c>
      <c r="B2" s="22" t="s">
        <v>20</v>
      </c>
      <c r="C2" s="22" t="s">
        <v>21</v>
      </c>
      <c r="D2" s="22" t="s">
        <v>13</v>
      </c>
      <c r="E2" s="22" t="s">
        <v>376</v>
      </c>
      <c r="F2" s="44">
        <v>33311</v>
      </c>
    </row>
    <row r="3" spans="1:6" ht="24" x14ac:dyDescent="0.25">
      <c r="A3" s="21" t="s">
        <v>22</v>
      </c>
      <c r="B3" s="22" t="s">
        <v>12</v>
      </c>
      <c r="C3" s="22" t="s">
        <v>23</v>
      </c>
      <c r="D3" s="22" t="s">
        <v>24</v>
      </c>
      <c r="E3" s="22" t="s">
        <v>378</v>
      </c>
      <c r="F3" s="44">
        <v>33411</v>
      </c>
    </row>
    <row r="4" spans="1:6" ht="24" x14ac:dyDescent="0.25">
      <c r="A4" s="21" t="s">
        <v>25</v>
      </c>
      <c r="B4" s="22" t="s">
        <v>26</v>
      </c>
      <c r="C4" s="43"/>
      <c r="D4" s="43"/>
      <c r="E4" s="22" t="s">
        <v>377</v>
      </c>
      <c r="F4" s="44">
        <v>33421</v>
      </c>
    </row>
    <row r="5" spans="1:6" x14ac:dyDescent="0.25">
      <c r="A5" s="21" t="s">
        <v>27</v>
      </c>
      <c r="B5" s="22" t="s">
        <v>28</v>
      </c>
      <c r="C5" s="43"/>
      <c r="D5" s="43"/>
      <c r="E5" s="22" t="s">
        <v>379</v>
      </c>
      <c r="F5" s="44">
        <v>33511</v>
      </c>
    </row>
    <row r="6" spans="1:6" x14ac:dyDescent="0.25">
      <c r="A6" s="21" t="s">
        <v>29</v>
      </c>
      <c r="B6" s="22" t="s">
        <v>30</v>
      </c>
      <c r="C6" s="43"/>
      <c r="D6" s="43"/>
      <c r="E6" s="22" t="s">
        <v>380</v>
      </c>
      <c r="F6" s="44">
        <v>33521</v>
      </c>
    </row>
    <row r="7" spans="1:6" ht="24" x14ac:dyDescent="0.25">
      <c r="A7" s="48"/>
      <c r="B7" s="48"/>
      <c r="C7" s="48"/>
      <c r="D7" s="48"/>
      <c r="E7" s="46" t="s">
        <v>381</v>
      </c>
      <c r="F7" s="45">
        <v>33611</v>
      </c>
    </row>
    <row r="8" spans="1:6" x14ac:dyDescent="0.25">
      <c r="A8" s="48"/>
      <c r="B8" s="48"/>
      <c r="C8" s="48"/>
      <c r="D8" s="48"/>
      <c r="E8" s="47" t="s">
        <v>382</v>
      </c>
      <c r="F8" s="49">
        <v>33621</v>
      </c>
    </row>
    <row r="9" spans="1:6" x14ac:dyDescent="0.25">
      <c r="A9" s="48"/>
      <c r="B9" s="48"/>
      <c r="C9" s="48"/>
      <c r="D9" s="48"/>
      <c r="E9" s="47" t="s">
        <v>383</v>
      </c>
      <c r="F9" s="49">
        <v>33631</v>
      </c>
    </row>
    <row r="10" spans="1:6" x14ac:dyDescent="0.25">
      <c r="A10" s="48"/>
      <c r="B10" s="48"/>
      <c r="C10" s="48"/>
      <c r="D10" s="48"/>
      <c r="E10" s="47" t="s">
        <v>384</v>
      </c>
      <c r="F10" s="49">
        <v>33691</v>
      </c>
    </row>
  </sheetData>
  <mergeCells count="3">
    <mergeCell ref="E1:F1"/>
    <mergeCell ref="C1:D1"/>
    <mergeCell ref="A1:B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INVENTARIO</vt:lpstr>
      <vt:lpstr>BASE DE DATOS</vt:lpstr>
      <vt:lpstr>LEYENDA</vt:lpstr>
      <vt:lpstr>INVENTARIO!Área_de_impresión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VENTAS</cp:lastModifiedBy>
  <cp:lastPrinted>2018-10-24T14:41:32Z</cp:lastPrinted>
  <dcterms:created xsi:type="dcterms:W3CDTF">2018-10-24T13:24:01Z</dcterms:created>
  <dcterms:modified xsi:type="dcterms:W3CDTF">2018-10-25T00:02:58Z</dcterms:modified>
</cp:coreProperties>
</file>