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autoCompressPictures="0"/>
  <mc:AlternateContent xmlns:mc="http://schemas.openxmlformats.org/markup-compatibility/2006">
    <mc:Choice Requires="x15">
      <x15ac:absPath xmlns:x15ac="http://schemas.microsoft.com/office/spreadsheetml/2010/11/ac" url="/Users/abbeyyatsko/Desktop/repos/resistograph-cores/data_core/"/>
    </mc:Choice>
  </mc:AlternateContent>
  <xr:revisionPtr revIDLastSave="0" documentId="8_{3B246176-145C-9647-A006-C01F78D07E86}" xr6:coauthVersionLast="47" xr6:coauthVersionMax="47" xr10:uidLastSave="{00000000-0000-0000-0000-000000000000}"/>
  <bookViews>
    <workbookView xWindow="0" yWindow="500" windowWidth="28800" windowHeight="17500" activeTab="1" xr2:uid="{00000000-000D-0000-FFFF-FFFF00000000}"/>
  </bookViews>
  <sheets>
    <sheet name="Manual_Coring" sheetId="1" r:id="rId1"/>
    <sheet name="Core_processing" sheetId="2" r:id="rId2"/>
    <sheet name="File_lookup" sheetId="4" r:id="rId3"/>
  </sheets>
  <definedNames>
    <definedName name="_xlnm._FilterDatabase" localSheetId="1" hidden="1">Core_processing!$A$1:$O$687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06" i="2" l="1"/>
  <c r="J406" i="2" s="1"/>
  <c r="I407" i="2" s="1"/>
  <c r="J407" i="2" s="1"/>
  <c r="I408" i="2" s="1"/>
  <c r="J408" i="2" s="1"/>
  <c r="I409" i="2" s="1"/>
  <c r="J409" i="2" s="1"/>
  <c r="I410" i="2" s="1"/>
  <c r="J410" i="2" s="1"/>
  <c r="I411" i="2" s="1"/>
  <c r="J411" i="2" s="1"/>
  <c r="I412" i="2" s="1"/>
  <c r="J412" i="2" s="1"/>
  <c r="I413" i="2" s="1"/>
  <c r="J413" i="2" s="1"/>
  <c r="I414" i="2" s="1"/>
  <c r="J414" i="2" s="1"/>
  <c r="I415" i="2" s="1"/>
  <c r="J415" i="2" s="1"/>
  <c r="I416" i="2" s="1"/>
  <c r="J416" i="2" s="1"/>
  <c r="I417" i="2" s="1"/>
  <c r="J417" i="2" s="1"/>
  <c r="I418" i="2" s="1"/>
  <c r="J418" i="2" s="1"/>
  <c r="I419" i="2" s="1"/>
  <c r="J419" i="2" s="1"/>
  <c r="I420" i="2" s="1"/>
  <c r="J420" i="2" s="1"/>
  <c r="I421" i="2" s="1"/>
  <c r="J421" i="2" s="1"/>
  <c r="I422" i="2" s="1"/>
  <c r="J422" i="2" s="1"/>
  <c r="I423" i="2" s="1"/>
  <c r="J423" i="2" s="1"/>
  <c r="I424" i="2" s="1"/>
  <c r="J424" i="2" s="1"/>
  <c r="I425" i="2" s="1"/>
  <c r="J425" i="2" s="1"/>
  <c r="I426" i="2" s="1"/>
  <c r="J426" i="2" s="1"/>
  <c r="I427" i="2" s="1"/>
  <c r="J427" i="2" s="1"/>
  <c r="I428" i="2" s="1"/>
  <c r="J428" i="2" s="1"/>
  <c r="I429" i="2" s="1"/>
  <c r="J429" i="2" s="1"/>
  <c r="I430" i="2" s="1"/>
  <c r="J430" i="2" s="1"/>
  <c r="I431" i="2" s="1"/>
  <c r="J431" i="2" s="1"/>
  <c r="I432" i="2" s="1"/>
  <c r="J432" i="2" s="1"/>
  <c r="I433" i="2" s="1"/>
  <c r="J433" i="2" s="1"/>
  <c r="I434" i="2" s="1"/>
  <c r="J434" i="2" s="1"/>
  <c r="I435" i="2" s="1"/>
  <c r="J435" i="2" s="1"/>
  <c r="I436" i="2" s="1"/>
  <c r="J436" i="2" s="1"/>
  <c r="I437" i="2" s="1"/>
  <c r="J437" i="2" s="1"/>
  <c r="I438" i="2" s="1"/>
  <c r="J438" i="2" s="1"/>
  <c r="I303" i="2"/>
  <c r="J303" i="2" s="1"/>
  <c r="I304" i="2" s="1"/>
  <c r="J304" i="2" s="1"/>
  <c r="I305" i="2" s="1"/>
  <c r="J305" i="2" s="1"/>
  <c r="I306" i="2" s="1"/>
  <c r="J306" i="2" s="1"/>
  <c r="I307" i="2" s="1"/>
  <c r="J307" i="2" s="1"/>
  <c r="I308" i="2" s="1"/>
  <c r="J308" i="2" s="1"/>
  <c r="I309" i="2" s="1"/>
  <c r="J309" i="2" s="1"/>
  <c r="I310" i="2" s="1"/>
  <c r="J310" i="2" s="1"/>
  <c r="I311" i="2" s="1"/>
  <c r="J311" i="2" s="1"/>
  <c r="I312" i="2" s="1"/>
  <c r="J312" i="2" s="1"/>
  <c r="I313" i="2" s="1"/>
  <c r="J313" i="2" s="1"/>
  <c r="I314" i="2" s="1"/>
  <c r="J314" i="2" s="1"/>
  <c r="I315" i="2" s="1"/>
  <c r="J315" i="2" s="1"/>
  <c r="I316" i="2" s="1"/>
  <c r="J316" i="2" s="1"/>
  <c r="I317" i="2" s="1"/>
  <c r="J317" i="2" s="1"/>
  <c r="I318" i="2" s="1"/>
  <c r="J318" i="2" s="1"/>
  <c r="I319" i="2" s="1"/>
  <c r="J319" i="2" s="1"/>
  <c r="I320" i="2" s="1"/>
  <c r="J320" i="2" s="1"/>
  <c r="I321" i="2" s="1"/>
  <c r="J321" i="2" s="1"/>
  <c r="I322" i="2" s="1"/>
  <c r="J322" i="2" s="1"/>
  <c r="I323" i="2" s="1"/>
  <c r="J323" i="2" s="1"/>
  <c r="I324" i="2" s="1"/>
  <c r="J324" i="2" s="1"/>
  <c r="I325" i="2" s="1"/>
  <c r="J325" i="2" s="1"/>
  <c r="I326" i="2" s="1"/>
  <c r="J326" i="2" s="1"/>
  <c r="I327" i="2" s="1"/>
  <c r="J327" i="2" s="1"/>
  <c r="I328" i="2" s="1"/>
  <c r="J328" i="2" s="1"/>
  <c r="I329" i="2" s="1"/>
  <c r="J329" i="2" s="1"/>
  <c r="I330" i="2" s="1"/>
  <c r="J330" i="2" s="1"/>
  <c r="I331" i="2" s="1"/>
  <c r="J652" i="2"/>
  <c r="I653" i="2" s="1"/>
  <c r="J653" i="2" s="1"/>
  <c r="I654" i="2" s="1"/>
  <c r="J654" i="2" s="1"/>
  <c r="I655" i="2" s="1"/>
  <c r="J655" i="2" s="1"/>
  <c r="I656" i="2" s="1"/>
  <c r="J656" i="2" s="1"/>
  <c r="I657" i="2" s="1"/>
  <c r="J657" i="2" s="1"/>
  <c r="I658" i="2" s="1"/>
  <c r="J658" i="2" s="1"/>
  <c r="I659" i="2" s="1"/>
  <c r="J659" i="2" s="1"/>
  <c r="I660" i="2" s="1"/>
  <c r="J660" i="2" s="1"/>
  <c r="I661" i="2" s="1"/>
  <c r="J661" i="2" s="1"/>
  <c r="I662" i="2" s="1"/>
  <c r="J662" i="2" s="1"/>
  <c r="I663" i="2" s="1"/>
  <c r="J663" i="2" s="1"/>
  <c r="I664" i="2" s="1"/>
  <c r="J664" i="2" s="1"/>
  <c r="I665" i="2" s="1"/>
  <c r="J665" i="2" s="1"/>
  <c r="I666" i="2" s="1"/>
  <c r="J666" i="2" s="1"/>
  <c r="I667" i="2" s="1"/>
  <c r="J667" i="2" s="1"/>
  <c r="I668" i="2" s="1"/>
  <c r="J668" i="2" s="1"/>
  <c r="I669" i="2" s="1"/>
  <c r="J669" i="2" s="1"/>
  <c r="I670" i="2" s="1"/>
  <c r="J670" i="2" s="1"/>
  <c r="I671" i="2" s="1"/>
  <c r="J671" i="2" s="1"/>
  <c r="I672" i="2" s="1"/>
  <c r="J672" i="2" s="1"/>
  <c r="I673" i="2" s="1"/>
  <c r="J673" i="2" s="1"/>
  <c r="I674" i="2" s="1"/>
  <c r="J674" i="2" s="1"/>
  <c r="I675" i="2" s="1"/>
  <c r="J675" i="2" s="1"/>
  <c r="I676" i="2" s="1"/>
  <c r="J676" i="2" s="1"/>
  <c r="I677" i="2" s="1"/>
  <c r="J677" i="2" s="1"/>
  <c r="I678" i="2" s="1"/>
  <c r="J678" i="2" s="1"/>
  <c r="I679" i="2" s="1"/>
  <c r="J679" i="2" s="1"/>
  <c r="I680" i="2" s="1"/>
  <c r="J680" i="2" s="1"/>
  <c r="I681" i="2" s="1"/>
  <c r="J681" i="2" s="1"/>
  <c r="I682" i="2" s="1"/>
  <c r="J682" i="2" s="1"/>
  <c r="I683" i="2" s="1"/>
  <c r="J683" i="2" s="1"/>
  <c r="I684" i="2" s="1"/>
  <c r="J684" i="2" s="1"/>
  <c r="I685" i="2" s="1"/>
  <c r="J685" i="2" s="1"/>
  <c r="J203" i="2"/>
  <c r="I169" i="2"/>
  <c r="J169" i="2" s="1"/>
  <c r="I170" i="2" s="1"/>
  <c r="J170" i="2" s="1"/>
  <c r="I171" i="2" s="1"/>
  <c r="J171" i="2" s="1"/>
  <c r="I172" i="2" s="1"/>
  <c r="J172" i="2" s="1"/>
  <c r="I173" i="2" s="1"/>
  <c r="J173" i="2" s="1"/>
  <c r="I174" i="2" s="1"/>
  <c r="J174" i="2" s="1"/>
  <c r="I175" i="2" s="1"/>
  <c r="J175" i="2" s="1"/>
  <c r="I176" i="2" s="1"/>
  <c r="J176" i="2" s="1"/>
  <c r="I177" i="2" s="1"/>
  <c r="J177" i="2" s="1"/>
  <c r="I178" i="2" s="1"/>
  <c r="J178" i="2" s="1"/>
  <c r="I179" i="2" s="1"/>
  <c r="J179" i="2" s="1"/>
  <c r="I180" i="2" s="1"/>
  <c r="J180" i="2" s="1"/>
  <c r="I181" i="2" s="1"/>
  <c r="J181" i="2" s="1"/>
  <c r="I182" i="2" s="1"/>
  <c r="J182" i="2" s="1"/>
  <c r="I183" i="2" s="1"/>
  <c r="J183" i="2" s="1"/>
  <c r="I184" i="2" s="1"/>
  <c r="J184" i="2" s="1"/>
  <c r="I185" i="2" s="1"/>
  <c r="J185" i="2" s="1"/>
  <c r="I186" i="2" s="1"/>
  <c r="J186" i="2" s="1"/>
  <c r="I187" i="2" s="1"/>
  <c r="J187" i="2" s="1"/>
  <c r="I188" i="2" s="1"/>
  <c r="J188" i="2" s="1"/>
  <c r="I189" i="2" s="1"/>
  <c r="J189" i="2" s="1"/>
  <c r="I190" i="2" s="1"/>
  <c r="J190" i="2" s="1"/>
  <c r="I191" i="2" s="1"/>
  <c r="J191" i="2" s="1"/>
  <c r="I192" i="2" s="1"/>
  <c r="J192" i="2" s="1"/>
  <c r="I193" i="2" s="1"/>
  <c r="J193" i="2" s="1"/>
  <c r="I194" i="2" s="1"/>
  <c r="J194" i="2" s="1"/>
  <c r="I195" i="2" s="1"/>
  <c r="J195" i="2" s="1"/>
  <c r="I196" i="2" s="1"/>
  <c r="I273" i="2"/>
  <c r="J273" i="2" s="1"/>
  <c r="I274" i="2" s="1"/>
  <c r="J274" i="2" s="1"/>
  <c r="I275" i="2" s="1"/>
  <c r="J275" i="2" s="1"/>
  <c r="I276" i="2" s="1"/>
  <c r="J276" i="2" s="1"/>
  <c r="I277" i="2" s="1"/>
  <c r="J277" i="2" s="1"/>
  <c r="I278" i="2" s="1"/>
  <c r="J278" i="2" s="1"/>
  <c r="I279" i="2" s="1"/>
  <c r="J279" i="2" s="1"/>
  <c r="I280" i="2" s="1"/>
  <c r="J280" i="2" s="1"/>
  <c r="I281" i="2" s="1"/>
  <c r="J281" i="2" s="1"/>
  <c r="I282" i="2" s="1"/>
  <c r="J282" i="2" s="1"/>
  <c r="I283" i="2" s="1"/>
  <c r="J283" i="2" s="1"/>
  <c r="I284" i="2" s="1"/>
  <c r="J284" i="2" s="1"/>
  <c r="I285" i="2" s="1"/>
  <c r="J285" i="2" s="1"/>
  <c r="I286" i="2" s="1"/>
  <c r="J286" i="2" s="1"/>
  <c r="I287" i="2" s="1"/>
  <c r="J287" i="2" s="1"/>
  <c r="I288" i="2" s="1"/>
  <c r="J288" i="2" s="1"/>
  <c r="I289" i="2" s="1"/>
  <c r="J289" i="2" s="1"/>
  <c r="I290" i="2" s="1"/>
  <c r="J290" i="2" s="1"/>
  <c r="I291" i="2" s="1"/>
  <c r="J291" i="2" s="1"/>
  <c r="I292" i="2" s="1"/>
  <c r="J292" i="2" s="1"/>
  <c r="I293" i="2" s="1"/>
  <c r="J293" i="2" s="1"/>
  <c r="I294" i="2" s="1"/>
  <c r="J294" i="2" s="1"/>
  <c r="I295" i="2" s="1"/>
  <c r="J295" i="2" s="1"/>
  <c r="I296" i="2" s="1"/>
  <c r="J296" i="2" s="1"/>
  <c r="I297" i="2" s="1"/>
  <c r="J297" i="2" s="1"/>
  <c r="I298" i="2" s="1"/>
  <c r="J298" i="2" s="1"/>
  <c r="I299" i="2" s="1"/>
  <c r="J299" i="2" s="1"/>
  <c r="I300" i="2" s="1"/>
  <c r="J300" i="2" s="1"/>
  <c r="I91" i="2"/>
  <c r="J91" i="2" s="1"/>
  <c r="I92" i="2" s="1"/>
  <c r="J92" i="2" s="1"/>
  <c r="I93" i="2" s="1"/>
  <c r="J93" i="2" s="1"/>
  <c r="I94" i="2" s="1"/>
  <c r="J94" i="2" s="1"/>
  <c r="I95" i="2" s="1"/>
  <c r="J95" i="2" s="1"/>
  <c r="I96" i="2" s="1"/>
  <c r="J96" i="2" s="1"/>
  <c r="I97" i="2" s="1"/>
  <c r="J97" i="2" s="1"/>
  <c r="I98" i="2" s="1"/>
  <c r="J98" i="2" s="1"/>
  <c r="I99" i="2" s="1"/>
  <c r="I147" i="2"/>
  <c r="J147" i="2" s="1"/>
  <c r="I148" i="2" s="1"/>
  <c r="J148" i="2" s="1"/>
  <c r="I149" i="2" s="1"/>
  <c r="J149" i="2" s="1"/>
  <c r="I150" i="2" s="1"/>
  <c r="J150" i="2" s="1"/>
  <c r="I151" i="2" s="1"/>
  <c r="J151" i="2" s="1"/>
  <c r="I152" i="2" s="1"/>
  <c r="J152" i="2" s="1"/>
  <c r="I153" i="2" s="1"/>
  <c r="J153" i="2" s="1"/>
  <c r="I154" i="2" s="1"/>
  <c r="J154" i="2" s="1"/>
  <c r="I155" i="2" s="1"/>
  <c r="J155" i="2" s="1"/>
  <c r="I156" i="2" s="1"/>
  <c r="J156" i="2" s="1"/>
  <c r="I157" i="2" s="1"/>
  <c r="J157" i="2" s="1"/>
  <c r="I158" i="2" s="1"/>
  <c r="J158" i="2" s="1"/>
  <c r="I159" i="2" s="1"/>
  <c r="J159" i="2" s="1"/>
  <c r="I160" i="2" s="1"/>
  <c r="J160" i="2" s="1"/>
  <c r="I161" i="2" s="1"/>
  <c r="J161" i="2" s="1"/>
  <c r="I162" i="2" s="1"/>
  <c r="J162" i="2" s="1"/>
  <c r="I163" i="2" s="1"/>
  <c r="J163" i="2" s="1"/>
  <c r="I164" i="2" s="1"/>
  <c r="J164" i="2" s="1"/>
  <c r="I165" i="2" s="1"/>
  <c r="J165" i="2" s="1"/>
  <c r="I166" i="2" s="1"/>
  <c r="J166" i="2" s="1"/>
  <c r="I371" i="2"/>
  <c r="J371" i="2" s="1"/>
  <c r="I372" i="2" s="1"/>
  <c r="J372" i="2" s="1"/>
  <c r="I373" i="2" s="1"/>
  <c r="J373" i="2" s="1"/>
  <c r="I374" i="2" s="1"/>
  <c r="J374" i="2" s="1"/>
  <c r="I375" i="2" s="1"/>
  <c r="J375" i="2" s="1"/>
  <c r="I376" i="2" s="1"/>
  <c r="J376" i="2" s="1"/>
  <c r="I377" i="2" s="1"/>
  <c r="J377" i="2" s="1"/>
  <c r="I378" i="2" s="1"/>
  <c r="J378" i="2" s="1"/>
  <c r="I379" i="2" s="1"/>
  <c r="J379" i="2" s="1"/>
  <c r="I380" i="2" s="1"/>
  <c r="J380" i="2" s="1"/>
  <c r="I381" i="2" s="1"/>
  <c r="J381" i="2" s="1"/>
  <c r="I382" i="2" s="1"/>
  <c r="J382" i="2" s="1"/>
  <c r="I383" i="2" s="1"/>
  <c r="J383" i="2" s="1"/>
  <c r="I384" i="2" s="1"/>
  <c r="J384" i="2" s="1"/>
  <c r="I385" i="2" s="1"/>
  <c r="J385" i="2" s="1"/>
  <c r="I386" i="2" s="1"/>
  <c r="J386" i="2" s="1"/>
  <c r="I387" i="2" s="1"/>
  <c r="J387" i="2" s="1"/>
  <c r="I388" i="2" s="1"/>
  <c r="J388" i="2" s="1"/>
  <c r="I389" i="2" s="1"/>
  <c r="J389" i="2" s="1"/>
  <c r="I390" i="2" s="1"/>
  <c r="J390" i="2" s="1"/>
  <c r="I391" i="2" s="1"/>
  <c r="J391" i="2" s="1"/>
  <c r="I392" i="2" s="1"/>
  <c r="J392" i="2" s="1"/>
  <c r="I393" i="2" s="1"/>
  <c r="J393" i="2" s="1"/>
  <c r="I394" i="2" s="1"/>
  <c r="J394" i="2" s="1"/>
  <c r="I395" i="2" s="1"/>
  <c r="J395" i="2" s="1"/>
  <c r="I396" i="2" s="1"/>
  <c r="J396" i="2" s="1"/>
  <c r="I397" i="2" s="1"/>
  <c r="J397" i="2" s="1"/>
  <c r="I398" i="2" s="1"/>
  <c r="J398" i="2" s="1"/>
  <c r="I399" i="2" s="1"/>
  <c r="J399" i="2" s="1"/>
  <c r="I400" i="2" s="1"/>
  <c r="J400" i="2" s="1"/>
  <c r="I401" i="2" s="1"/>
  <c r="J401" i="2" s="1"/>
  <c r="I402" i="2" s="1"/>
  <c r="J402" i="2" s="1"/>
  <c r="I403" i="2" s="1"/>
  <c r="J403" i="2" s="1"/>
  <c r="I404" i="2" s="1"/>
  <c r="J404" i="2" s="1"/>
  <c r="I334" i="2"/>
  <c r="J334" i="2" s="1"/>
  <c r="I335" i="2" s="1"/>
  <c r="J335" i="2" s="1"/>
  <c r="I336" i="2" s="1"/>
  <c r="J336" i="2" s="1"/>
  <c r="I337" i="2" s="1"/>
  <c r="J337" i="2" s="1"/>
  <c r="I338" i="2" s="1"/>
  <c r="J338" i="2" s="1"/>
  <c r="I339" i="2" s="1"/>
  <c r="J339" i="2" s="1"/>
  <c r="I340" i="2" s="1"/>
  <c r="J340" i="2" s="1"/>
  <c r="I341" i="2" s="1"/>
  <c r="J341" i="2" s="1"/>
  <c r="I342" i="2" s="1"/>
  <c r="J342" i="2" s="1"/>
  <c r="I343" i="2" s="1"/>
  <c r="J343" i="2" s="1"/>
  <c r="I344" i="2" s="1"/>
  <c r="J344" i="2" s="1"/>
  <c r="I345" i="2" s="1"/>
  <c r="J345" i="2" s="1"/>
  <c r="I346" i="2" s="1"/>
  <c r="J346" i="2" s="1"/>
  <c r="I347" i="2" s="1"/>
  <c r="J347" i="2" s="1"/>
  <c r="I348" i="2" s="1"/>
  <c r="J348" i="2" s="1"/>
  <c r="I349" i="2" s="1"/>
  <c r="J349" i="2" s="1"/>
  <c r="I350" i="2" s="1"/>
  <c r="J350" i="2" s="1"/>
  <c r="I351" i="2" s="1"/>
  <c r="J351" i="2" s="1"/>
  <c r="I352" i="2" s="1"/>
  <c r="J352" i="2" s="1"/>
  <c r="I353" i="2" s="1"/>
  <c r="J353" i="2" s="1"/>
  <c r="I354" i="2" s="1"/>
  <c r="J354" i="2" s="1"/>
  <c r="I355" i="2" s="1"/>
  <c r="J355" i="2" s="1"/>
  <c r="I356" i="2" s="1"/>
  <c r="J356" i="2" s="1"/>
  <c r="I357" i="2" s="1"/>
  <c r="J357" i="2" s="1"/>
  <c r="I358" i="2" s="1"/>
  <c r="J358" i="2" s="1"/>
  <c r="I359" i="2" s="1"/>
  <c r="J359" i="2" s="1"/>
  <c r="I360" i="2" s="1"/>
  <c r="J360" i="2" s="1"/>
  <c r="I361" i="2" s="1"/>
  <c r="J361" i="2" s="1"/>
  <c r="I362" i="2" s="1"/>
  <c r="J362" i="2" s="1"/>
  <c r="I363" i="2" s="1"/>
  <c r="J363" i="2" s="1"/>
  <c r="I364" i="2" s="1"/>
  <c r="J364" i="2" s="1"/>
  <c r="I365" i="2" s="1"/>
  <c r="J365" i="2" s="1"/>
  <c r="I366" i="2" s="1"/>
  <c r="J366" i="2" s="1"/>
  <c r="I367" i="2" s="1"/>
  <c r="J367" i="2" s="1"/>
  <c r="I368" i="2" s="1"/>
  <c r="J368" i="2" s="1"/>
  <c r="I236" i="2"/>
  <c r="J236" i="2" s="1"/>
  <c r="I237" i="2" s="1"/>
  <c r="J237" i="2" s="1"/>
  <c r="I238" i="2" s="1"/>
  <c r="J238" i="2" s="1"/>
  <c r="I239" i="2" s="1"/>
  <c r="J239" i="2" s="1"/>
  <c r="I240" i="2" s="1"/>
  <c r="J240" i="2" s="1"/>
  <c r="I241" i="2" s="1"/>
  <c r="J241" i="2" s="1"/>
  <c r="I242" i="2" s="1"/>
  <c r="J242" i="2" s="1"/>
  <c r="I243" i="2" s="1"/>
  <c r="J243" i="2" s="1"/>
  <c r="I244" i="2" s="1"/>
  <c r="J244" i="2" s="1"/>
  <c r="I245" i="2" s="1"/>
  <c r="J245" i="2" s="1"/>
  <c r="I246" i="2" s="1"/>
  <c r="J246" i="2" s="1"/>
  <c r="I247" i="2" s="1"/>
  <c r="J247" i="2" s="1"/>
  <c r="I248" i="2" s="1"/>
  <c r="J248" i="2" s="1"/>
  <c r="I249" i="2" s="1"/>
  <c r="J249" i="2" s="1"/>
  <c r="I250" i="2" s="1"/>
  <c r="J250" i="2" s="1"/>
  <c r="I251" i="2" s="1"/>
  <c r="J251" i="2" s="1"/>
  <c r="I252" i="2" s="1"/>
  <c r="J252" i="2" s="1"/>
  <c r="I253" i="2" s="1"/>
  <c r="J253" i="2" s="1"/>
  <c r="I254" i="2" s="1"/>
  <c r="J254" i="2" s="1"/>
  <c r="I255" i="2" s="1"/>
  <c r="J255" i="2" s="1"/>
  <c r="I256" i="2" s="1"/>
  <c r="J256" i="2" s="1"/>
  <c r="I257" i="2" s="1"/>
  <c r="J257" i="2" s="1"/>
  <c r="I258" i="2" s="1"/>
  <c r="J258" i="2" s="1"/>
  <c r="I259" i="2" s="1"/>
  <c r="J259" i="2" s="1"/>
  <c r="I260" i="2" s="1"/>
  <c r="J260" i="2" s="1"/>
  <c r="I261" i="2" s="1"/>
  <c r="J261" i="2" s="1"/>
  <c r="I262" i="2" s="1"/>
  <c r="J262" i="2" s="1"/>
  <c r="I263" i="2" s="1"/>
  <c r="J263" i="2" s="1"/>
  <c r="I264" i="2" s="1"/>
  <c r="J264" i="2" s="1"/>
  <c r="I265" i="2" s="1"/>
  <c r="J265" i="2" s="1"/>
  <c r="I266" i="2" s="1"/>
  <c r="J266" i="2" s="1"/>
  <c r="I267" i="2" s="1"/>
  <c r="J267" i="2" s="1"/>
  <c r="I268" i="2" s="1"/>
  <c r="J268" i="2" s="1"/>
  <c r="I269" i="2" s="1"/>
  <c r="J269" i="2" s="1"/>
  <c r="I270" i="2" s="1"/>
  <c r="J270" i="2" s="1"/>
  <c r="I205" i="2"/>
  <c r="J205" i="2" s="1"/>
  <c r="I206" i="2" s="1"/>
  <c r="J206" i="2" s="1"/>
  <c r="I207" i="2" s="1"/>
  <c r="J207" i="2" s="1"/>
  <c r="I208" i="2" s="1"/>
  <c r="J208" i="2" s="1"/>
  <c r="I209" i="2" s="1"/>
  <c r="J209" i="2" s="1"/>
  <c r="I210" i="2" s="1"/>
  <c r="J210" i="2" s="1"/>
  <c r="I211" i="2" s="1"/>
  <c r="J211" i="2" s="1"/>
  <c r="I212" i="2" s="1"/>
  <c r="J212" i="2" s="1"/>
  <c r="I213" i="2" s="1"/>
  <c r="J213" i="2" s="1"/>
  <c r="I214" i="2" s="1"/>
  <c r="J214" i="2" s="1"/>
  <c r="I215" i="2" s="1"/>
  <c r="J215" i="2" s="1"/>
  <c r="I216" i="2" s="1"/>
  <c r="J216" i="2" s="1"/>
  <c r="I217" i="2" s="1"/>
  <c r="J217" i="2" s="1"/>
  <c r="I218" i="2" s="1"/>
  <c r="J218" i="2" s="1"/>
  <c r="I219" i="2" s="1"/>
  <c r="J219" i="2" s="1"/>
  <c r="I220" i="2" s="1"/>
  <c r="J220" i="2" s="1"/>
  <c r="I221" i="2" s="1"/>
  <c r="J221" i="2" s="1"/>
  <c r="I222" i="2" s="1"/>
  <c r="J222" i="2" s="1"/>
  <c r="I223" i="2" s="1"/>
  <c r="J223" i="2" s="1"/>
  <c r="I224" i="2" s="1"/>
  <c r="J224" i="2" s="1"/>
  <c r="I225" i="2" s="1"/>
  <c r="J225" i="2" s="1"/>
  <c r="I226" i="2" s="1"/>
  <c r="J226" i="2" s="1"/>
  <c r="I227" i="2" s="1"/>
  <c r="J227" i="2" s="1"/>
  <c r="I228" i="2" s="1"/>
  <c r="J228" i="2" s="1"/>
  <c r="I229" i="2" s="1"/>
  <c r="J229" i="2" s="1"/>
  <c r="I230" i="2" s="1"/>
  <c r="J230" i="2" s="1"/>
  <c r="I231" i="2" s="1"/>
  <c r="J231" i="2" s="1"/>
  <c r="I232" i="2" s="1"/>
  <c r="J232" i="2" s="1"/>
  <c r="I233" i="2" s="1"/>
  <c r="J233" i="2" s="1"/>
  <c r="I559" i="2"/>
  <c r="J559" i="2" s="1"/>
  <c r="I560" i="2" s="1"/>
  <c r="J560" i="2" s="1"/>
  <c r="I561" i="2" s="1"/>
  <c r="J561" i="2" s="1"/>
  <c r="I562" i="2" s="1"/>
  <c r="J562" i="2" s="1"/>
  <c r="I563" i="2" s="1"/>
  <c r="J563" i="2" s="1"/>
  <c r="I564" i="2" s="1"/>
  <c r="J564" i="2" s="1"/>
  <c r="I565" i="2" s="1"/>
  <c r="J565" i="2" s="1"/>
  <c r="I566" i="2" s="1"/>
  <c r="J566" i="2" s="1"/>
  <c r="I567" i="2" s="1"/>
  <c r="J567" i="2" s="1"/>
  <c r="I568" i="2" s="1"/>
  <c r="J568" i="2" s="1"/>
  <c r="I569" i="2" s="1"/>
  <c r="J569" i="2" s="1"/>
  <c r="I570" i="2" s="1"/>
  <c r="J570" i="2" s="1"/>
  <c r="I571" i="2" s="1"/>
  <c r="J571" i="2" s="1"/>
  <c r="I572" i="2" s="1"/>
  <c r="J572" i="2" s="1"/>
  <c r="I573" i="2" s="1"/>
  <c r="J573" i="2" s="1"/>
  <c r="I574" i="2" s="1"/>
  <c r="J574" i="2" s="1"/>
  <c r="I575" i="2" s="1"/>
  <c r="J575" i="2" s="1"/>
  <c r="I614" i="2"/>
  <c r="J614" i="2" s="1"/>
  <c r="I615" i="2" s="1"/>
  <c r="J615" i="2" s="1"/>
  <c r="I616" i="2" s="1"/>
  <c r="J616" i="2" s="1"/>
  <c r="I617" i="2" s="1"/>
  <c r="J617" i="2" s="1"/>
  <c r="I618" i="2" s="1"/>
  <c r="J618" i="2" s="1"/>
  <c r="I619" i="2" s="1"/>
  <c r="J619" i="2" s="1"/>
  <c r="I620" i="2" s="1"/>
  <c r="J620" i="2" s="1"/>
  <c r="I621" i="2" s="1"/>
  <c r="J621" i="2" s="1"/>
  <c r="I622" i="2" s="1"/>
  <c r="J622" i="2" s="1"/>
  <c r="I623" i="2" s="1"/>
  <c r="J623" i="2" s="1"/>
  <c r="I624" i="2" s="1"/>
  <c r="J624" i="2" s="1"/>
  <c r="I625" i="2" s="1"/>
  <c r="J625" i="2" s="1"/>
  <c r="I626" i="2" s="1"/>
  <c r="J626" i="2" s="1"/>
  <c r="I627" i="2" s="1"/>
  <c r="J627" i="2" s="1"/>
  <c r="I628" i="2" s="1"/>
  <c r="J628" i="2" s="1"/>
  <c r="I629" i="2" s="1"/>
  <c r="J629" i="2" s="1"/>
  <c r="I630" i="2" s="1"/>
  <c r="J630" i="2" s="1"/>
  <c r="I577" i="2"/>
  <c r="J577" i="2" s="1"/>
  <c r="I578" i="2" s="1"/>
  <c r="J578" i="2" s="1"/>
  <c r="I579" i="2" s="1"/>
  <c r="J579" i="2" s="1"/>
  <c r="I580" i="2" s="1"/>
  <c r="J580" i="2" s="1"/>
  <c r="I581" i="2" s="1"/>
  <c r="J581" i="2" s="1"/>
  <c r="I582" i="2" s="1"/>
  <c r="J582" i="2" s="1"/>
  <c r="I583" i="2" s="1"/>
  <c r="J583" i="2" s="1"/>
  <c r="I584" i="2" s="1"/>
  <c r="J584" i="2" s="1"/>
  <c r="I585" i="2" s="1"/>
  <c r="J585" i="2" s="1"/>
  <c r="I586" i="2" s="1"/>
  <c r="J586" i="2" s="1"/>
  <c r="I587" i="2" s="1"/>
  <c r="J587" i="2" s="1"/>
  <c r="I588" i="2" s="1"/>
  <c r="J588" i="2" s="1"/>
  <c r="I589" i="2" s="1"/>
  <c r="J589" i="2" s="1"/>
  <c r="I590" i="2" s="1"/>
  <c r="J590" i="2" s="1"/>
  <c r="I591" i="2" s="1"/>
  <c r="J591" i="2" s="1"/>
  <c r="I592" i="2" s="1"/>
  <c r="J592" i="2" s="1"/>
  <c r="I593" i="2" s="1"/>
  <c r="J593" i="2" s="1"/>
  <c r="I594" i="2" s="1"/>
  <c r="J594" i="2" s="1"/>
  <c r="I595" i="2" s="1"/>
  <c r="J595" i="2" s="1"/>
  <c r="I596" i="2" s="1"/>
  <c r="J596" i="2" s="1"/>
  <c r="I597" i="2" s="1"/>
  <c r="J597" i="2" s="1"/>
  <c r="I598" i="2" s="1"/>
  <c r="J598" i="2" s="1"/>
  <c r="I599" i="2" s="1"/>
  <c r="J599" i="2" s="1"/>
  <c r="I600" i="2" s="1"/>
  <c r="J600" i="2" s="1"/>
  <c r="I601" i="2" s="1"/>
  <c r="J601" i="2" s="1"/>
  <c r="I602" i="2" s="1"/>
  <c r="J602" i="2" s="1"/>
  <c r="I603" i="2" s="1"/>
  <c r="J603" i="2" s="1"/>
  <c r="I604" i="2" s="1"/>
  <c r="J604" i="2" s="1"/>
  <c r="I605" i="2" s="1"/>
  <c r="J605" i="2" s="1"/>
  <c r="I606" i="2" s="1"/>
  <c r="J606" i="2" s="1"/>
  <c r="I607" i="2" s="1"/>
  <c r="J607" i="2" s="1"/>
  <c r="I608" i="2" s="1"/>
  <c r="J608" i="2" s="1"/>
  <c r="I609" i="2" s="1"/>
  <c r="J609" i="2" s="1"/>
  <c r="I610" i="2" s="1"/>
  <c r="J610" i="2" s="1"/>
  <c r="I611" i="2" s="1"/>
  <c r="J611" i="2" s="1"/>
  <c r="J612" i="2" s="1"/>
  <c r="I113" i="2"/>
  <c r="J113" i="2" s="1"/>
  <c r="I114" i="2" s="1"/>
  <c r="J114" i="2" s="1"/>
  <c r="I115" i="2" s="1"/>
  <c r="J115" i="2" s="1"/>
  <c r="I116" i="2" s="1"/>
  <c r="J116" i="2" s="1"/>
  <c r="I117" i="2" s="1"/>
  <c r="J117" i="2" s="1"/>
  <c r="I118" i="2" s="1"/>
  <c r="J118" i="2" s="1"/>
  <c r="I119" i="2" s="1"/>
  <c r="J119" i="2" s="1"/>
  <c r="I120" i="2" s="1"/>
  <c r="J120" i="2" s="1"/>
  <c r="I121" i="2" s="1"/>
  <c r="J121" i="2" s="1"/>
  <c r="I122" i="2" s="1"/>
  <c r="J122" i="2" s="1"/>
  <c r="I123" i="2" s="1"/>
  <c r="J123" i="2" s="1"/>
  <c r="I124" i="2" s="1"/>
  <c r="J124" i="2" s="1"/>
  <c r="I125" i="2" s="1"/>
  <c r="J125" i="2" s="1"/>
  <c r="I126" i="2" s="1"/>
  <c r="J126" i="2" s="1"/>
  <c r="I127" i="2" s="1"/>
  <c r="J127" i="2" s="1"/>
  <c r="I128" i="2" s="1"/>
  <c r="J128" i="2" s="1"/>
  <c r="I129" i="2" s="1"/>
  <c r="J129" i="2" s="1"/>
  <c r="I130" i="2" s="1"/>
  <c r="J130" i="2" s="1"/>
  <c r="I131" i="2" s="1"/>
  <c r="J131" i="2" s="1"/>
  <c r="I132" i="2" s="1"/>
  <c r="J132" i="2" s="1"/>
  <c r="I133" i="2" s="1"/>
  <c r="J133" i="2" s="1"/>
  <c r="I134" i="2" s="1"/>
  <c r="J134" i="2" s="1"/>
  <c r="I135" i="2" s="1"/>
  <c r="J135" i="2" s="1"/>
  <c r="I136" i="2" s="1"/>
  <c r="J136" i="2" s="1"/>
  <c r="I137" i="2" s="1"/>
  <c r="J137" i="2" s="1"/>
  <c r="I138" i="2" s="1"/>
  <c r="J138" i="2" s="1"/>
  <c r="I139" i="2" s="1"/>
  <c r="J139" i="2" s="1"/>
  <c r="I140" i="2" s="1"/>
  <c r="J140" i="2" s="1"/>
  <c r="I141" i="2" s="1"/>
  <c r="J141" i="2" s="1"/>
  <c r="I142" i="2" s="1"/>
  <c r="J142" i="2" s="1"/>
  <c r="I143" i="2" s="1"/>
  <c r="J143" i="2" s="1"/>
  <c r="I144" i="2" s="1"/>
  <c r="J144" i="2" s="1"/>
  <c r="J53" i="2"/>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I53" i="2"/>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J20" i="2"/>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I20" i="2"/>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J3" i="2"/>
  <c r="J4" i="2" s="1"/>
  <c r="J5" i="2" s="1"/>
  <c r="J6" i="2" s="1"/>
  <c r="J7" i="2" s="1"/>
  <c r="J8" i="2" s="1"/>
  <c r="J9" i="2" s="1"/>
  <c r="J10" i="2" s="1"/>
  <c r="J11" i="2" s="1"/>
  <c r="J12" i="2" s="1"/>
  <c r="J13" i="2" s="1"/>
  <c r="J14" i="2" s="1"/>
  <c r="J15" i="2" s="1"/>
  <c r="J16" i="2" s="1"/>
  <c r="J17" i="2" s="1"/>
  <c r="J18" i="2" s="1"/>
  <c r="I3" i="2"/>
  <c r="I4" i="2" s="1"/>
  <c r="I5" i="2" s="1"/>
  <c r="I6" i="2" s="1"/>
  <c r="I7" i="2" s="1"/>
  <c r="I8" i="2" s="1"/>
  <c r="I9" i="2" s="1"/>
  <c r="I10" i="2" s="1"/>
  <c r="I11" i="2" s="1"/>
  <c r="I12" i="2" s="1"/>
  <c r="I13" i="2" s="1"/>
  <c r="I14" i="2" s="1"/>
  <c r="I15" i="2" s="1"/>
  <c r="I16" i="2" s="1"/>
  <c r="I17" i="2" s="1"/>
  <c r="I18" i="2" s="1"/>
  <c r="J331" i="2" l="1"/>
  <c r="I332" i="2" s="1"/>
  <c r="J332" i="2" s="1"/>
  <c r="I686" i="2"/>
  <c r="J686" i="2"/>
  <c r="J369" i="2"/>
  <c r="I369" i="2"/>
  <c r="I271" i="2"/>
  <c r="J271" i="2"/>
  <c r="I167" i="2"/>
  <c r="J167" i="2"/>
  <c r="J99" i="2"/>
  <c r="I100" i="2" s="1"/>
  <c r="J100" i="2" s="1"/>
  <c r="I101" i="2" s="1"/>
  <c r="J101" i="2" s="1"/>
  <c r="I102" i="2" s="1"/>
  <c r="J102" i="2" s="1"/>
  <c r="I103" i="2" s="1"/>
  <c r="J103" i="2" s="1"/>
  <c r="I104" i="2" s="1"/>
  <c r="J104" i="2" s="1"/>
  <c r="I105" i="2" s="1"/>
  <c r="J105" i="2" s="1"/>
  <c r="I106" i="2" s="1"/>
  <c r="J106" i="2" s="1"/>
  <c r="I107" i="2" s="1"/>
  <c r="J107" i="2" s="1"/>
  <c r="I108" i="2" s="1"/>
  <c r="J108" i="2" s="1"/>
  <c r="I109" i="2" s="1"/>
  <c r="J109" i="2" s="1"/>
  <c r="I110" i="2" s="1"/>
  <c r="J110" i="2" s="1"/>
  <c r="J301" i="2"/>
  <c r="I301" i="2"/>
  <c r="I234" i="2"/>
  <c r="J234" i="2"/>
  <c r="I631" i="2"/>
  <c r="J631" i="2"/>
  <c r="J145" i="2"/>
  <c r="I145" i="2"/>
  <c r="K482" i="2"/>
  <c r="J440" i="2"/>
  <c r="I441" i="2" s="1"/>
  <c r="J441" i="2" s="1"/>
  <c r="I442" i="2" s="1"/>
  <c r="J442" i="2" s="1"/>
  <c r="J456" i="2"/>
  <c r="J447" i="2"/>
</calcChain>
</file>

<file path=xl/sharedStrings.xml><?xml version="1.0" encoding="utf-8"?>
<sst xmlns="http://schemas.openxmlformats.org/spreadsheetml/2006/main" count="4023" uniqueCount="337">
  <si>
    <t>Core</t>
  </si>
  <si>
    <t>Species</t>
  </si>
  <si>
    <t>Tree</t>
  </si>
  <si>
    <t>Repeat</t>
  </si>
  <si>
    <t>Date_collected</t>
  </si>
  <si>
    <t>DBH</t>
  </si>
  <si>
    <t>Diam @core</t>
  </si>
  <si>
    <t>Core_height_m</t>
  </si>
  <si>
    <t>Height</t>
  </si>
  <si>
    <t>Height Bole</t>
  </si>
  <si>
    <t>Hole length</t>
  </si>
  <si>
    <t>Measurement</t>
  </si>
  <si>
    <t>Notes</t>
  </si>
  <si>
    <t>Core_Alph_1</t>
  </si>
  <si>
    <t>Alphitonia petriei</t>
  </si>
  <si>
    <t>a</t>
  </si>
  <si>
    <t>Core_Alph_1b</t>
  </si>
  <si>
    <t>b</t>
  </si>
  <si>
    <t>Core_Alph_2</t>
  </si>
  <si>
    <t>Core_Alph_3</t>
  </si>
  <si>
    <t>Core_Cast_1</t>
  </si>
  <si>
    <t>Castanospermum australe</t>
  </si>
  <si>
    <t>Core_Cast_2</t>
  </si>
  <si>
    <t>Core_Cast_3</t>
  </si>
  <si>
    <t>Core_Cast_3a</t>
  </si>
  <si>
    <t>stored in 2 sections</t>
  </si>
  <si>
    <t>Core_Elea_1</t>
  </si>
  <si>
    <t>Elaeocarpus grandis</t>
  </si>
  <si>
    <t>Periderm 0-12 mm, Sapwood 12-95 mm, Heartwood/Pith 95-175 mm, Sapwood 175-293 mm, Periderm 293-306 mm, Transitions may not be right though as dark stain in area of pith but light once cut in some others dark strand runs through , Shorter than measured length but appears complete, may have lost some bark on ends</t>
  </si>
  <si>
    <t>Core_Elea_2</t>
  </si>
  <si>
    <t>Periderm 0-2.3 cm, Sapwood 2.3-17.5 cm, Pith 17.5-22.5 cm, Sapwood 22.5-35.4 cm, Periderm 35.4-37.1 cm</t>
  </si>
  <si>
    <t>Core_Elea_3</t>
  </si>
  <si>
    <t>Core_ELAE_3b</t>
  </si>
  <si>
    <t>Core_End_1</t>
  </si>
  <si>
    <t>Endiandra microneura</t>
  </si>
  <si>
    <t>Core_Endi_1b</t>
  </si>
  <si>
    <t>Core_End_2a</t>
  </si>
  <si>
    <t>old cores may be causing wound damage and ghense dodgty numbers in second half of resi-drill path</t>
  </si>
  <si>
    <t>Core_End_2b</t>
  </si>
  <si>
    <t>Core_End_3</t>
  </si>
  <si>
    <t>tree residrilled at 90 degrees as well as in line with incrment corer. Due to be cut down. Cored badly so didn't use core.</t>
  </si>
  <si>
    <t>Core_Euca_1</t>
  </si>
  <si>
    <t>Eucalyptus</t>
  </si>
  <si>
    <t>Tree was first Euca on termite transect, Tree was hollow, Distance from outer bark to far cavity wall was 15.9 cm, Residrill above core</t>
  </si>
  <si>
    <t>Core_Euca_2</t>
  </si>
  <si>
    <t>Tree was second Euca on termite transect, Tree was hollow, Distance from outer bark to far cavity wall was 16.6 cm</t>
  </si>
  <si>
    <t>Core_Euca_3a</t>
  </si>
  <si>
    <t>~7</t>
  </si>
  <si>
    <t>Tree was third Euca on termite transect, Tree was hollow, Distance from outer bark to far cavity wall was 17.8 cm, Core fell apart during extraction, Core was taken below fork Increment and residrill taken in bark fissure, Residrill was above core</t>
  </si>
  <si>
    <t>Core_Euca_3b</t>
  </si>
  <si>
    <t>Distance from outer bark to far cavity wall was 19.0 cm, Taken 90 degrees to core and residrill for a</t>
  </si>
  <si>
    <t>Core_Musc_1</t>
  </si>
  <si>
    <t>Musgravea heterophylla</t>
  </si>
  <si>
    <t>Core_Musc_2</t>
  </si>
  <si>
    <t>Core_Musc_3</t>
  </si>
  <si>
    <t>listed as muc 2</t>
  </si>
  <si>
    <t>Core_Syz_1</t>
  </si>
  <si>
    <t>Syzygium sayeri</t>
  </si>
  <si>
    <t>Core_syz_2</t>
  </si>
  <si>
    <t>Core_Syz_3a</t>
  </si>
  <si>
    <t>Core_Syz_3b</t>
  </si>
  <si>
    <t>Core_Mela_1a</t>
  </si>
  <si>
    <t>Lost bark on distal end of core</t>
  </si>
  <si>
    <t>Core_Mela_1b</t>
  </si>
  <si>
    <t>Core_Mela_2</t>
  </si>
  <si>
    <t>Tree was hollow, Distance from outer bark to far cavity wall was 5.9 cm</t>
  </si>
  <si>
    <t>Core_Mela_3</t>
  </si>
  <si>
    <t>Section</t>
  </si>
  <si>
    <t>Fresh_Mass</t>
  </si>
  <si>
    <t>Length_p</t>
  </si>
  <si>
    <t>Length_d</t>
  </si>
  <si>
    <t>Stored</t>
  </si>
  <si>
    <t>Dry_Mass</t>
  </si>
  <si>
    <t>Core_Alph_1a</t>
  </si>
  <si>
    <t>9.64,8.9</t>
  </si>
  <si>
    <t>7.09,9.58</t>
  </si>
  <si>
    <t>appears to be in transition, possible pith</t>
  </si>
  <si>
    <t>appears to be in transition, back out of pith</t>
  </si>
  <si>
    <t>1.87,2.39</t>
  </si>
  <si>
    <t>6.20 bark of 10</t>
  </si>
  <si>
    <t>appears to be in transition, sapwood to heartwood (change from light to dark wood)</t>
  </si>
  <si>
    <t>Small piece (first recording of including small piece in foil, had some from Alph but didn't note)</t>
  </si>
  <si>
    <t>5.22,5.48</t>
  </si>
  <si>
    <t>May have a transition here</t>
  </si>
  <si>
    <t>Punky bit, 2 pieces, ~1 cm</t>
  </si>
  <si>
    <t>Punky bit, 2 pieces</t>
  </si>
  <si>
    <t>Very small piece</t>
  </si>
  <si>
    <t>Small piece</t>
  </si>
  <si>
    <t>2.74,3.17</t>
  </si>
  <si>
    <t>2 large and 1 very small piece</t>
  </si>
  <si>
    <t>Has discontinuity</t>
  </si>
  <si>
    <t>Has black discontinuity</t>
  </si>
  <si>
    <t>2 pieces (1 large, 1 small), pre existing break</t>
  </si>
  <si>
    <t>Small black inclusions</t>
  </si>
  <si>
    <t>Black line</t>
  </si>
  <si>
    <t>2 pieces, pre existing break</t>
  </si>
  <si>
    <t>Bark and cambium, shorter than measured length</t>
  </si>
  <si>
    <t>Core_Syz_2</t>
  </si>
  <si>
    <t>10,8.55 Transition from bark into wood at end</t>
  </si>
  <si>
    <t>4.7, 8.95 Punky bit</t>
  </si>
  <si>
    <t>NA</t>
  </si>
  <si>
    <t>Presumed rotten</t>
  </si>
  <si>
    <t>na</t>
  </si>
  <si>
    <t>Punky bit</t>
  </si>
  <si>
    <t>1.69,2.84</t>
  </si>
  <si>
    <t>2 pieces, broke naturally while measuring</t>
  </si>
  <si>
    <t>Split in two lengthwise</t>
  </si>
  <si>
    <t>Pith</t>
  </si>
  <si>
    <t>Has transition zone</t>
  </si>
  <si>
    <t xml:space="preserve">8.98,10 Very soft, Periderm </t>
  </si>
  <si>
    <t>Tiny piece</t>
  </si>
  <si>
    <t>2 pieces</t>
  </si>
  <si>
    <t>6.61, 6.6 Few small pieces</t>
  </si>
  <si>
    <t>Discontinuity</t>
  </si>
  <si>
    <t>11.07,12.09  very tiny pieces</t>
  </si>
  <si>
    <t>Core_Endi_2a</t>
  </si>
  <si>
    <t xml:space="preserve">Transition </t>
  </si>
  <si>
    <t>outer bark0f 2.39 mm thickness lost from core as flake on outside</t>
  </si>
  <si>
    <t>Core_Endi_1</t>
  </si>
  <si>
    <t>Small piece, Transition periderm to sapwood</t>
  </si>
  <si>
    <t>Transition sapwood to heartwood</t>
  </si>
  <si>
    <t>1.12,3.18</t>
  </si>
  <si>
    <t>Core_Alphi_3</t>
  </si>
  <si>
    <t>10.3,9.58 Transition sapwood into periderm (darker)</t>
  </si>
  <si>
    <t>Transition</t>
  </si>
  <si>
    <t>Small piece, piece is likely cambium</t>
  </si>
  <si>
    <t>8 pieces, punky bit for 29-33 cm so only have the 1 mass for this section</t>
  </si>
  <si>
    <t>8.57 2 pieces</t>
  </si>
  <si>
    <t>9.86,7.86</t>
  </si>
  <si>
    <t>Core_Elae_3_B</t>
  </si>
  <si>
    <t>10.69,12.14 Bark periderm</t>
  </si>
  <si>
    <t>Fresh</t>
  </si>
  <si>
    <t>breakage</t>
  </si>
  <si>
    <t>perfect 10</t>
  </si>
  <si>
    <t>4.76,5.01</t>
  </si>
  <si>
    <t>7.7,7.72 Bark periderm</t>
  </si>
  <si>
    <t>Core_End_1_B</t>
  </si>
  <si>
    <t>8.3,8.3 Bark and cambium</t>
  </si>
  <si>
    <t>10.75,9.83</t>
  </si>
  <si>
    <t>star of discoluration</t>
  </si>
  <si>
    <t>hit line of resi-drill</t>
  </si>
  <si>
    <t xml:space="preserve">11.63,10.41 cambium bark </t>
  </si>
  <si>
    <t>Core_MELA_2</t>
  </si>
  <si>
    <t>Melaluca</t>
  </si>
  <si>
    <t xml:space="preserve">outer bark0f </t>
  </si>
  <si>
    <t>transition</t>
  </si>
  <si>
    <t>Core_MELA_3</t>
  </si>
  <si>
    <t>sap wood transition</t>
  </si>
  <si>
    <t>part missing</t>
  </si>
  <si>
    <t>ragged end 7.63,7.93</t>
  </si>
  <si>
    <t>Brk_TRN_Tree1</t>
  </si>
  <si>
    <t>Brk_TRN_Tree2</t>
  </si>
  <si>
    <t>periderm</t>
  </si>
  <si>
    <t>up to 1 cm</t>
  </si>
  <si>
    <t>ragged end 7.06+6.96</t>
  </si>
  <si>
    <t>Brk_TRN_Tree3</t>
  </si>
  <si>
    <t>possible bend</t>
  </si>
  <si>
    <t>ragged end 2.51,5.81</t>
  </si>
  <si>
    <t>Used</t>
  </si>
  <si>
    <t>dir</t>
  </si>
  <si>
    <t>File</t>
  </si>
  <si>
    <t>Good</t>
  </si>
  <si>
    <t>Brace</t>
  </si>
  <si>
    <t>Labelled</t>
  </si>
  <si>
    <t>TREE</t>
  </si>
  <si>
    <t>Residrill_data</t>
  </si>
  <si>
    <t>DRO_Residrill001</t>
  </si>
  <si>
    <t>F</t>
  </si>
  <si>
    <t>No</t>
  </si>
  <si>
    <t>Trial</t>
  </si>
  <si>
    <t>DRO_Residrill002</t>
  </si>
  <si>
    <t>DRO_Residrill003</t>
  </si>
  <si>
    <t>DRO_Residrill004</t>
  </si>
  <si>
    <t>TRM_BRK_TRAN1 TREE1</t>
  </si>
  <si>
    <t>DRO_Residrill005</t>
  </si>
  <si>
    <t>DRO_Residrill006</t>
  </si>
  <si>
    <t>DRO_Residrill007</t>
  </si>
  <si>
    <t>DRO_Residrill008</t>
  </si>
  <si>
    <t>DRO_Residrill009</t>
  </si>
  <si>
    <t>TRM_BRK TRAN1 TREE2</t>
  </si>
  <si>
    <t>DRO_Residrill010</t>
  </si>
  <si>
    <t>TRM_BRK_TRAN1_TREE2</t>
  </si>
  <si>
    <t>DRO_Residrill011</t>
  </si>
  <si>
    <t>DRO_Residrill012</t>
  </si>
  <si>
    <t>CORE_ALPH_1</t>
  </si>
  <si>
    <t>DRO_Residrill013</t>
  </si>
  <si>
    <t>CORE_ALPH_1_2nd</t>
  </si>
  <si>
    <t>DRO_Residrill014</t>
  </si>
  <si>
    <t>CORE_ALPH_2_1st</t>
  </si>
  <si>
    <t>t</t>
  </si>
  <si>
    <t>DRO_Residrill015</t>
  </si>
  <si>
    <t>Alph_2</t>
  </si>
  <si>
    <t>DRO_Residrill016</t>
  </si>
  <si>
    <t>CORE_CAST_1_st</t>
  </si>
  <si>
    <t>Cast_1</t>
  </si>
  <si>
    <t>DRO_Residrill017</t>
  </si>
  <si>
    <t>f</t>
  </si>
  <si>
    <t>CORE_SYZ_1</t>
  </si>
  <si>
    <t>DRO_Residrill018</t>
  </si>
  <si>
    <t>CORE_SYZ_1_2nd</t>
  </si>
  <si>
    <t>Syz_1</t>
  </si>
  <si>
    <t>DRO_Residrill019</t>
  </si>
  <si>
    <t>CORE_MUSC_1</t>
  </si>
  <si>
    <t>DRO_Residrill020</t>
  </si>
  <si>
    <t>CORE_MUSC_1_2nd</t>
  </si>
  <si>
    <t>DRO_Residrill021</t>
  </si>
  <si>
    <t>Musc_1</t>
  </si>
  <si>
    <t>DRO_Residrill022</t>
  </si>
  <si>
    <t>COR_ALPH_1</t>
  </si>
  <si>
    <t>Alph_1</t>
  </si>
  <si>
    <t>speed trial</t>
  </si>
  <si>
    <t>DRO_Residrill023</t>
  </si>
  <si>
    <t>DRO_Residrill024</t>
  </si>
  <si>
    <t>DRO_Residrill025</t>
  </si>
  <si>
    <t>CORE_MUSC_2</t>
  </si>
  <si>
    <t>DRO_Residrill026</t>
  </si>
  <si>
    <t>CORE_MUSC_2_2nd</t>
  </si>
  <si>
    <t>Musc_2</t>
  </si>
  <si>
    <t>DRO_Residrill027</t>
  </si>
  <si>
    <t>Syz_2</t>
  </si>
  <si>
    <t>mislabelled ACTUAL syzygium</t>
  </si>
  <si>
    <t>DRO_Residrill028</t>
  </si>
  <si>
    <t>Musc_3</t>
  </si>
  <si>
    <t>mislabelled ACTUAL MUSC 3</t>
  </si>
  <si>
    <t>DRO_Residrill029</t>
  </si>
  <si>
    <t>CORE_ELEA_1</t>
  </si>
  <si>
    <t>DRO_Residrill030</t>
  </si>
  <si>
    <t>CORE_ELEA_1_2nd</t>
  </si>
  <si>
    <t>Elae_1</t>
  </si>
  <si>
    <t>DRO_Residrill031</t>
  </si>
  <si>
    <t>CORE_ELAE_2</t>
  </si>
  <si>
    <t>DRO_Residrill032</t>
  </si>
  <si>
    <t>CORE_ELAE_2 2ND</t>
  </si>
  <si>
    <t>Elae_2</t>
  </si>
  <si>
    <t>DRO_Residrill033</t>
  </si>
  <si>
    <t>CORE_END_1</t>
  </si>
  <si>
    <t>End_1</t>
  </si>
  <si>
    <t>DRO_Residrill034</t>
  </si>
  <si>
    <t>DRO_Residrill035</t>
  </si>
  <si>
    <t>Elae_3</t>
  </si>
  <si>
    <t>MISLABBELED ELAEOCARPUS 3?</t>
  </si>
  <si>
    <t>DRO_Residrill036</t>
  </si>
  <si>
    <t>CORE_APH_3_1ST</t>
  </si>
  <si>
    <t>DRO_Residrill037</t>
  </si>
  <si>
    <t>CORE_APH_3_2nd</t>
  </si>
  <si>
    <t>DRO_Residrill038</t>
  </si>
  <si>
    <t>DRO_Residrill039</t>
  </si>
  <si>
    <t>CORE_APH_3_3rd</t>
  </si>
  <si>
    <t>DRO_Residrill040</t>
  </si>
  <si>
    <t>CORE_APH_3_4th</t>
  </si>
  <si>
    <t>DRO_Residrill041</t>
  </si>
  <si>
    <t>CORE_APH_3_5TH</t>
  </si>
  <si>
    <t>Alph_3</t>
  </si>
  <si>
    <t>DRO_Residrill042</t>
  </si>
  <si>
    <t>CORE_CAST_2</t>
  </si>
  <si>
    <t>DRO_Residrill043</t>
  </si>
  <si>
    <t>Cast_2</t>
  </si>
  <si>
    <t>DRO_Residrill044</t>
  </si>
  <si>
    <t>CORE_SYZ_3 3RD</t>
  </si>
  <si>
    <t>DRO_Residrill045</t>
  </si>
  <si>
    <t>DRO_Residrill046</t>
  </si>
  <si>
    <t>DRO_Residrill047</t>
  </si>
  <si>
    <t>MISLABELLED?</t>
  </si>
  <si>
    <t>DRO_Residrill048</t>
  </si>
  <si>
    <t>CORE_SYZ_3</t>
  </si>
  <si>
    <t>MISLABELLED 2??</t>
  </si>
  <si>
    <t>DRO_Residrill049</t>
  </si>
  <si>
    <t>DRO_Residrill050</t>
  </si>
  <si>
    <t>Syz_3</t>
  </si>
  <si>
    <t>DRO_Residrill051</t>
  </si>
  <si>
    <t>CORE_END_2</t>
  </si>
  <si>
    <t>DRO_Residrill052</t>
  </si>
  <si>
    <t>DRO_Residrill053</t>
  </si>
  <si>
    <t>DRO_Residrill054</t>
  </si>
  <si>
    <t>End_2</t>
  </si>
  <si>
    <t>NOT ENDIANDRA</t>
  </si>
  <si>
    <t>DRO_Residrill055</t>
  </si>
  <si>
    <t>CORE_END_3</t>
  </si>
  <si>
    <t>DRO_Residrill056</t>
  </si>
  <si>
    <t>DRO_Residrill057</t>
  </si>
  <si>
    <t>CORE_END_3_3RD</t>
  </si>
  <si>
    <t>End_3</t>
  </si>
  <si>
    <t>DRO_Residrill058</t>
  </si>
  <si>
    <t>CORE_END_3_AT 90 DEGREE</t>
  </si>
  <si>
    <t>DRO_Residrill059</t>
  </si>
  <si>
    <t>CORE_END-3</t>
  </si>
  <si>
    <t>DRO_Residrill060</t>
  </si>
  <si>
    <t>CORE_CAST_3</t>
  </si>
  <si>
    <t>DRO_Residrill061</t>
  </si>
  <si>
    <t>Cast_3</t>
  </si>
  <si>
    <t>Residrill_data_2</t>
  </si>
  <si>
    <t>Residrill001</t>
  </si>
  <si>
    <t>BRK_TRAN_1_TREE_3</t>
  </si>
  <si>
    <t>Residrill002</t>
  </si>
  <si>
    <t>BRK_TRAN1_TREE_3_2nd</t>
  </si>
  <si>
    <t>Residrill003</t>
  </si>
  <si>
    <t xml:space="preserve">BRK TRAN 1 TREE 2 </t>
  </si>
  <si>
    <t>Residrill004</t>
  </si>
  <si>
    <t>BRK TRAN 1 TREE 2 90 degree</t>
  </si>
  <si>
    <t>Residrill005</t>
  </si>
  <si>
    <t>CORE_BRK_TRAN_1_TREE_1</t>
  </si>
  <si>
    <t>Residrill006</t>
  </si>
  <si>
    <t>CORE_MELA_1</t>
  </si>
  <si>
    <t>Residrill007</t>
  </si>
  <si>
    <t>CORE_MELA_2</t>
  </si>
  <si>
    <t>Residrill008</t>
  </si>
  <si>
    <t>CORE_MELA_2_2nd attempt</t>
  </si>
  <si>
    <t>Residrill009</t>
  </si>
  <si>
    <t>CORE_MELA_3</t>
  </si>
  <si>
    <t>Residrill010</t>
  </si>
  <si>
    <t>CORE_MELA_3_2nd</t>
  </si>
  <si>
    <t>Residrill011</t>
  </si>
  <si>
    <t>CORE_MELA_3_3rd</t>
  </si>
  <si>
    <t>Residrill012</t>
  </si>
  <si>
    <t>CORE_TRIAL_PETA</t>
  </si>
  <si>
    <t>Residrill_data_3</t>
  </si>
  <si>
    <t>Measurment001</t>
  </si>
  <si>
    <t>Yes</t>
  </si>
  <si>
    <t>CORE_ALPH_01</t>
  </si>
  <si>
    <t>Measurment002</t>
  </si>
  <si>
    <t>CORE_ELEA_03</t>
  </si>
  <si>
    <t>Measurment003</t>
  </si>
  <si>
    <t>Measurment004</t>
  </si>
  <si>
    <t>Measurment005</t>
  </si>
  <si>
    <t>Measurment006</t>
  </si>
  <si>
    <t>Measurment007</t>
  </si>
  <si>
    <t>CORE_END_01</t>
  </si>
  <si>
    <t>Melaluca (PNW)</t>
  </si>
  <si>
    <t>ELAE</t>
  </si>
  <si>
    <t>MUSC</t>
  </si>
  <si>
    <t>SYZ</t>
  </si>
  <si>
    <t>CAST</t>
  </si>
  <si>
    <t>ALPH</t>
  </si>
  <si>
    <t>END</t>
  </si>
  <si>
    <t>MEL</t>
  </si>
  <si>
    <t>EUC</t>
  </si>
  <si>
    <t>Sp_code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</si>
</sst>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cellStyleXfs>
  <cellXfs count="14">
    <xf numFmtId="0" fontId="0" fillId="0" borderId="0" xfId="0"/>
    <xf numFmtId="15" fontId="0" fillId="0" borderId="0" xfId="0" applyNumberFormat="1"/>
    <xf numFmtId="0" fontId="0" fillId="2" borderId="0" xfId="0" applyFill="1"/>
    <xf numFmtId="0" fontId="3" fillId="0" borderId="0" xfId="0" applyFont="1" applyAlignment="1">
      <alignment vertical="center" wrapText="1"/>
    </xf>
    <xf numFmtId="1" fontId="0" fillId="0" borderId="0" xfId="0" applyNumberFormat="1"/>
    <xf numFmtId="1" fontId="0" fillId="2" borderId="0" xfId="0" applyNumberFormat="1" applyFill="1"/>
    <xf numFmtId="0" fontId="0" fillId="3" borderId="0" xfId="0" applyFill="1"/>
    <xf numFmtId="1" fontId="0" fillId="2" borderId="0" xfId="0" applyNumberFormat="1" applyFill="1" applyBorder="1"/>
    <xf numFmtId="1" fontId="0" fillId="0" borderId="3" xfId="0" applyNumberFormat="1" applyBorder="1"/>
    <xf numFmtId="1" fontId="0" fillId="0" borderId="1" xfId="0" applyNumberFormat="1" applyBorder="1"/>
    <xf numFmtId="1" fontId="0" fillId="0" borderId="5" xfId="0" applyNumberFormat="1" applyBorder="1"/>
    <xf numFmtId="1" fontId="0" fillId="0" borderId="4" xfId="0" applyNumberFormat="1" applyBorder="1"/>
    <xf numFmtId="1" fontId="0" fillId="0" borderId="2" xfId="0" applyNumberFormat="1" applyBorder="1"/>
    <xf numFmtId="1" fontId="0" fillId="0" borderId="6" xfId="0" applyNumberFormat="1" applyBorder="1"/>
  </cellXfs>
  <cellStyles count="14">
    <cellStyle name="Followed Hyperlink" xfId="10"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 builtinId="8" hidden="1"/>
    <cellStyle name="Hyperlink" xfId="9" builtinId="8" hidden="1"/>
    <cellStyle name="Hyperlink" xfId="11" builtinId="8" hidden="1"/>
    <cellStyle name="Hyperlink" xfId="5" builtinId="8" hidden="1"/>
    <cellStyle name="Hyperlink" xfId="3" builtinId="8" hidden="1"/>
    <cellStyle name="Hyperlink" xfId="1" builtinId="8" hidden="1"/>
    <cellStyle name="Normal" xfId="0" builtinId="0"/>
    <cellStyle name="Normal 12"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workbookViewId="0">
      <pane ySplit="1" topLeftCell="A29" activePane="bottomLeft" state="frozen"/>
      <selection pane="bottomLeft" activeCell="B42" sqref="B42"/>
    </sheetView>
  </sheetViews>
  <sheetFormatPr baseColWidth="10" defaultColWidth="8.83203125" defaultRowHeight="15" x14ac:dyDescent="0.2"/>
  <cols>
    <col min="1" max="1" width="16" customWidth="1"/>
    <col min="2" max="2" width="19.83203125" customWidth="1"/>
    <col min="3" max="3" width="16" customWidth="1"/>
    <col min="4" max="4" width="8.5" customWidth="1"/>
    <col min="5" max="5" width="16" customWidth="1"/>
    <col min="6" max="11" width="11.664062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t="s">
        <v>13</v>
      </c>
      <c r="B2" t="s">
        <v>14</v>
      </c>
      <c r="C2">
        <v>1</v>
      </c>
      <c r="D2" t="s">
        <v>15</v>
      </c>
      <c r="E2" s="1">
        <v>42174</v>
      </c>
      <c r="F2">
        <v>34.549999999999997</v>
      </c>
      <c r="G2">
        <v>34.200000000000003</v>
      </c>
      <c r="H2">
        <v>1.41</v>
      </c>
      <c r="I2">
        <v>19.8</v>
      </c>
      <c r="J2">
        <v>14.6</v>
      </c>
      <c r="K2">
        <v>33.9</v>
      </c>
    </row>
    <row r="3" spans="1:13" x14ac:dyDescent="0.2">
      <c r="A3" t="s">
        <v>16</v>
      </c>
      <c r="B3" t="s">
        <v>14</v>
      </c>
      <c r="C3">
        <v>1</v>
      </c>
      <c r="D3" t="s">
        <v>17</v>
      </c>
      <c r="E3" s="1">
        <v>42174</v>
      </c>
      <c r="F3">
        <v>34.549999999999997</v>
      </c>
      <c r="G3">
        <v>34.25</v>
      </c>
      <c r="H3">
        <v>1.38</v>
      </c>
      <c r="I3">
        <v>19.8</v>
      </c>
      <c r="J3">
        <v>14.6</v>
      </c>
      <c r="K3">
        <v>15.7</v>
      </c>
    </row>
    <row r="4" spans="1:13" x14ac:dyDescent="0.2">
      <c r="A4" t="s">
        <v>18</v>
      </c>
      <c r="B4" t="s">
        <v>14</v>
      </c>
      <c r="C4">
        <v>2</v>
      </c>
      <c r="D4" t="s">
        <v>15</v>
      </c>
      <c r="E4" s="1">
        <v>42174</v>
      </c>
      <c r="F4">
        <v>40.9</v>
      </c>
      <c r="G4">
        <v>40.9</v>
      </c>
      <c r="H4">
        <v>1.39</v>
      </c>
      <c r="I4">
        <v>23.2</v>
      </c>
      <c r="J4">
        <v>9.1999999999999993</v>
      </c>
      <c r="K4">
        <v>37</v>
      </c>
    </row>
    <row r="5" spans="1:13" x14ac:dyDescent="0.2">
      <c r="A5" t="s">
        <v>19</v>
      </c>
      <c r="B5" t="s">
        <v>14</v>
      </c>
      <c r="C5">
        <v>3</v>
      </c>
      <c r="D5" t="s">
        <v>15</v>
      </c>
      <c r="E5" s="1">
        <v>42177</v>
      </c>
      <c r="F5">
        <v>21.2</v>
      </c>
      <c r="G5">
        <v>21.3</v>
      </c>
      <c r="H5">
        <v>1.45</v>
      </c>
      <c r="I5">
        <v>11.2</v>
      </c>
      <c r="J5">
        <v>7.6</v>
      </c>
      <c r="K5">
        <v>21.2</v>
      </c>
    </row>
    <row r="6" spans="1:13" x14ac:dyDescent="0.2">
      <c r="A6" t="s">
        <v>20</v>
      </c>
      <c r="B6" t="s">
        <v>21</v>
      </c>
      <c r="C6">
        <v>1</v>
      </c>
      <c r="D6" t="s">
        <v>15</v>
      </c>
      <c r="E6" s="1">
        <v>42174</v>
      </c>
      <c r="F6">
        <v>56.6</v>
      </c>
      <c r="G6">
        <v>55.6</v>
      </c>
      <c r="H6">
        <v>1.38</v>
      </c>
      <c r="I6">
        <v>26.5</v>
      </c>
      <c r="J6">
        <v>10</v>
      </c>
      <c r="K6">
        <v>34.5</v>
      </c>
    </row>
    <row r="7" spans="1:13" x14ac:dyDescent="0.2">
      <c r="A7" t="s">
        <v>22</v>
      </c>
      <c r="B7" t="s">
        <v>21</v>
      </c>
      <c r="C7">
        <v>2</v>
      </c>
      <c r="D7" t="s">
        <v>15</v>
      </c>
      <c r="E7" s="1">
        <v>42177</v>
      </c>
      <c r="F7">
        <v>67.2</v>
      </c>
      <c r="G7">
        <v>66.099999999999994</v>
      </c>
      <c r="H7">
        <v>1.47</v>
      </c>
      <c r="I7">
        <v>28.2</v>
      </c>
      <c r="J7">
        <v>13</v>
      </c>
      <c r="K7">
        <v>35.700000000000003</v>
      </c>
    </row>
    <row r="8" spans="1:13" x14ac:dyDescent="0.2">
      <c r="A8" t="s">
        <v>23</v>
      </c>
      <c r="B8" t="s">
        <v>21</v>
      </c>
      <c r="C8">
        <v>3</v>
      </c>
      <c r="D8" t="s">
        <v>15</v>
      </c>
      <c r="E8" s="1">
        <v>42177</v>
      </c>
      <c r="F8">
        <v>46.5</v>
      </c>
      <c r="G8">
        <v>46</v>
      </c>
      <c r="H8">
        <v>1.5</v>
      </c>
      <c r="I8">
        <v>23.8</v>
      </c>
      <c r="J8">
        <v>14</v>
      </c>
      <c r="K8">
        <v>21.4</v>
      </c>
    </row>
    <row r="9" spans="1:13" x14ac:dyDescent="0.2">
      <c r="A9" t="s">
        <v>24</v>
      </c>
      <c r="B9" t="s">
        <v>21</v>
      </c>
      <c r="C9">
        <v>3</v>
      </c>
      <c r="D9" t="s">
        <v>17</v>
      </c>
      <c r="E9" s="1">
        <v>42177</v>
      </c>
      <c r="F9">
        <v>46.5</v>
      </c>
      <c r="G9">
        <v>46</v>
      </c>
      <c r="H9">
        <v>1.45</v>
      </c>
      <c r="I9">
        <v>23.8</v>
      </c>
      <c r="J9">
        <v>14</v>
      </c>
      <c r="K9">
        <v>38.799999999999997</v>
      </c>
      <c r="M9" t="s">
        <v>25</v>
      </c>
    </row>
    <row r="10" spans="1:13" x14ac:dyDescent="0.2">
      <c r="A10" t="s">
        <v>26</v>
      </c>
      <c r="B10" t="s">
        <v>27</v>
      </c>
      <c r="C10">
        <v>1</v>
      </c>
      <c r="D10" t="s">
        <v>15</v>
      </c>
      <c r="E10" s="1">
        <v>42174</v>
      </c>
      <c r="F10">
        <v>35.4</v>
      </c>
      <c r="G10">
        <v>34.799999999999997</v>
      </c>
      <c r="H10">
        <v>1.53</v>
      </c>
      <c r="I10">
        <v>22.4</v>
      </c>
      <c r="J10">
        <v>17</v>
      </c>
      <c r="K10">
        <v>31.5</v>
      </c>
      <c r="M10" t="s">
        <v>28</v>
      </c>
    </row>
    <row r="11" spans="1:13" x14ac:dyDescent="0.2">
      <c r="A11" t="s">
        <v>29</v>
      </c>
      <c r="B11" t="s">
        <v>27</v>
      </c>
      <c r="C11">
        <v>2</v>
      </c>
      <c r="D11" t="s">
        <v>15</v>
      </c>
      <c r="E11" s="1">
        <v>42174</v>
      </c>
      <c r="F11">
        <v>46.9</v>
      </c>
      <c r="G11">
        <v>45.8</v>
      </c>
      <c r="H11">
        <v>1.57</v>
      </c>
      <c r="I11">
        <v>16.899999999999999</v>
      </c>
      <c r="J11">
        <v>27.8</v>
      </c>
      <c r="K11">
        <v>37.299999999999997</v>
      </c>
      <c r="M11" t="s">
        <v>30</v>
      </c>
    </row>
    <row r="12" spans="1:13" x14ac:dyDescent="0.2">
      <c r="A12" t="s">
        <v>31</v>
      </c>
      <c r="B12" t="s">
        <v>27</v>
      </c>
      <c r="C12">
        <v>3</v>
      </c>
      <c r="D12" t="s">
        <v>15</v>
      </c>
      <c r="E12" s="1">
        <v>42176</v>
      </c>
      <c r="F12">
        <v>31.2</v>
      </c>
      <c r="G12">
        <v>31.3</v>
      </c>
      <c r="H12">
        <v>1.46</v>
      </c>
      <c r="I12">
        <v>18.600000000000001</v>
      </c>
      <c r="J12">
        <v>11.2</v>
      </c>
      <c r="K12">
        <v>31.1</v>
      </c>
      <c r="L12">
        <v>33</v>
      </c>
    </row>
    <row r="13" spans="1:13" x14ac:dyDescent="0.2">
      <c r="A13" t="s">
        <v>32</v>
      </c>
      <c r="B13" t="s">
        <v>27</v>
      </c>
      <c r="C13">
        <v>3</v>
      </c>
      <c r="D13" t="s">
        <v>17</v>
      </c>
      <c r="E13" s="1">
        <v>42190</v>
      </c>
      <c r="F13">
        <v>31.2</v>
      </c>
      <c r="G13">
        <v>31.3</v>
      </c>
      <c r="H13">
        <v>1.46</v>
      </c>
      <c r="I13">
        <v>18.600000000000001</v>
      </c>
      <c r="J13">
        <v>11.2</v>
      </c>
    </row>
    <row r="14" spans="1:13" x14ac:dyDescent="0.2">
      <c r="A14" t="s">
        <v>33</v>
      </c>
      <c r="B14" t="s">
        <v>34</v>
      </c>
      <c r="C14">
        <v>1</v>
      </c>
      <c r="D14" t="s">
        <v>15</v>
      </c>
      <c r="E14" s="1">
        <v>42174</v>
      </c>
      <c r="F14">
        <v>47</v>
      </c>
      <c r="G14">
        <v>46.2</v>
      </c>
      <c r="H14">
        <v>1.44</v>
      </c>
      <c r="I14">
        <v>24.4</v>
      </c>
      <c r="J14">
        <v>15.2</v>
      </c>
      <c r="K14">
        <v>35.4</v>
      </c>
    </row>
    <row r="15" spans="1:13" x14ac:dyDescent="0.2">
      <c r="A15" t="s">
        <v>35</v>
      </c>
      <c r="B15" t="s">
        <v>34</v>
      </c>
      <c r="C15">
        <v>1</v>
      </c>
      <c r="D15" t="s">
        <v>17</v>
      </c>
      <c r="E15" s="1">
        <v>42190</v>
      </c>
      <c r="F15">
        <v>47</v>
      </c>
      <c r="G15">
        <v>46.2</v>
      </c>
      <c r="H15">
        <v>1.44</v>
      </c>
      <c r="I15">
        <v>24.4</v>
      </c>
      <c r="J15">
        <v>15.2</v>
      </c>
    </row>
    <row r="16" spans="1:13" x14ac:dyDescent="0.2">
      <c r="A16" t="s">
        <v>36</v>
      </c>
      <c r="B16" t="s">
        <v>34</v>
      </c>
      <c r="C16">
        <v>2</v>
      </c>
      <c r="D16" t="s">
        <v>15</v>
      </c>
      <c r="E16" s="1">
        <v>42177</v>
      </c>
      <c r="F16">
        <v>38.5</v>
      </c>
      <c r="G16">
        <v>38.4</v>
      </c>
      <c r="H16">
        <v>1.31</v>
      </c>
      <c r="I16">
        <v>27.2</v>
      </c>
      <c r="J16">
        <v>10.6</v>
      </c>
      <c r="K16">
        <v>37.799999999999997</v>
      </c>
      <c r="M16" t="s">
        <v>37</v>
      </c>
    </row>
    <row r="17" spans="1:13" x14ac:dyDescent="0.2">
      <c r="A17" t="s">
        <v>38</v>
      </c>
      <c r="B17" t="s">
        <v>34</v>
      </c>
      <c r="C17">
        <v>2</v>
      </c>
      <c r="D17" t="s">
        <v>17</v>
      </c>
      <c r="E17" s="1">
        <v>42177</v>
      </c>
      <c r="F17">
        <v>38.5</v>
      </c>
      <c r="G17">
        <v>38.4</v>
      </c>
      <c r="H17">
        <v>1.32</v>
      </c>
      <c r="I17">
        <v>27.2</v>
      </c>
      <c r="J17">
        <v>10.6</v>
      </c>
      <c r="K17">
        <v>37.799999999999997</v>
      </c>
    </row>
    <row r="18" spans="1:13" x14ac:dyDescent="0.2">
      <c r="A18" t="s">
        <v>39</v>
      </c>
      <c r="B18" t="s">
        <v>34</v>
      </c>
      <c r="C18">
        <v>3</v>
      </c>
      <c r="D18" t="s">
        <v>15</v>
      </c>
      <c r="E18" s="1">
        <v>42177</v>
      </c>
      <c r="F18">
        <v>5.75</v>
      </c>
      <c r="G18">
        <v>6.9</v>
      </c>
      <c r="H18">
        <v>0.3</v>
      </c>
      <c r="I18">
        <v>6</v>
      </c>
      <c r="J18">
        <v>5.5</v>
      </c>
      <c r="K18">
        <v>6.95</v>
      </c>
      <c r="M18" t="s">
        <v>40</v>
      </c>
    </row>
    <row r="19" spans="1:13" x14ac:dyDescent="0.2">
      <c r="A19" t="s">
        <v>41</v>
      </c>
      <c r="B19" t="s">
        <v>42</v>
      </c>
      <c r="C19">
        <v>1</v>
      </c>
      <c r="D19" t="s">
        <v>15</v>
      </c>
      <c r="E19" s="1">
        <v>42182</v>
      </c>
      <c r="G19">
        <v>19.8</v>
      </c>
      <c r="H19">
        <v>1.37</v>
      </c>
      <c r="M19" t="s">
        <v>43</v>
      </c>
    </row>
    <row r="20" spans="1:13" x14ac:dyDescent="0.2">
      <c r="A20" t="s">
        <v>44</v>
      </c>
      <c r="B20" t="s">
        <v>42</v>
      </c>
      <c r="C20">
        <v>2</v>
      </c>
      <c r="D20" t="s">
        <v>15</v>
      </c>
      <c r="E20" s="1">
        <v>42182</v>
      </c>
      <c r="G20">
        <v>24.9</v>
      </c>
      <c r="H20">
        <v>1.1499999999999999</v>
      </c>
      <c r="M20" t="s">
        <v>45</v>
      </c>
    </row>
    <row r="21" spans="1:13" x14ac:dyDescent="0.2">
      <c r="A21" t="s">
        <v>46</v>
      </c>
      <c r="B21" t="s">
        <v>42</v>
      </c>
      <c r="C21">
        <v>3</v>
      </c>
      <c r="D21" t="s">
        <v>15</v>
      </c>
      <c r="E21" s="1">
        <v>42182</v>
      </c>
      <c r="G21">
        <v>30.8</v>
      </c>
      <c r="H21">
        <v>1.28</v>
      </c>
      <c r="K21" t="s">
        <v>47</v>
      </c>
      <c r="M21" t="s">
        <v>48</v>
      </c>
    </row>
    <row r="22" spans="1:13" x14ac:dyDescent="0.2">
      <c r="A22" t="s">
        <v>49</v>
      </c>
      <c r="B22" t="s">
        <v>42</v>
      </c>
      <c r="C22">
        <v>3</v>
      </c>
      <c r="D22" t="s">
        <v>17</v>
      </c>
      <c r="E22" s="1">
        <v>42182</v>
      </c>
      <c r="G22">
        <v>30.8</v>
      </c>
      <c r="H22">
        <v>1.28</v>
      </c>
      <c r="M22" t="s">
        <v>50</v>
      </c>
    </row>
    <row r="23" spans="1:13" x14ac:dyDescent="0.2">
      <c r="A23" t="s">
        <v>51</v>
      </c>
      <c r="B23" t="s">
        <v>52</v>
      </c>
      <c r="C23">
        <v>1</v>
      </c>
      <c r="D23" t="s">
        <v>15</v>
      </c>
      <c r="E23" s="1">
        <v>42174</v>
      </c>
      <c r="F23">
        <v>43.9</v>
      </c>
      <c r="G23">
        <v>43.3</v>
      </c>
      <c r="H23">
        <v>1.49</v>
      </c>
      <c r="I23">
        <v>27.2</v>
      </c>
      <c r="J23">
        <v>14.4</v>
      </c>
      <c r="K23">
        <v>39</v>
      </c>
    </row>
    <row r="24" spans="1:13" x14ac:dyDescent="0.2">
      <c r="A24" t="s">
        <v>53</v>
      </c>
      <c r="B24" t="s">
        <v>52</v>
      </c>
      <c r="C24">
        <v>2</v>
      </c>
      <c r="D24" t="s">
        <v>15</v>
      </c>
      <c r="E24" s="1">
        <v>42174</v>
      </c>
      <c r="F24">
        <v>39.5</v>
      </c>
      <c r="G24">
        <v>38.9</v>
      </c>
      <c r="H24">
        <v>1.49</v>
      </c>
      <c r="I24">
        <v>28.8</v>
      </c>
      <c r="J24">
        <v>21.2</v>
      </c>
      <c r="K24">
        <v>35.5</v>
      </c>
    </row>
    <row r="25" spans="1:13" x14ac:dyDescent="0.2">
      <c r="A25" t="s">
        <v>54</v>
      </c>
      <c r="B25" t="s">
        <v>52</v>
      </c>
      <c r="C25">
        <v>3</v>
      </c>
      <c r="D25" t="s">
        <v>15</v>
      </c>
      <c r="E25" s="1">
        <v>42174</v>
      </c>
      <c r="F25">
        <v>18.8</v>
      </c>
      <c r="G25">
        <v>18.8</v>
      </c>
      <c r="H25">
        <v>1.38</v>
      </c>
      <c r="I25">
        <v>17.8</v>
      </c>
      <c r="J25">
        <v>10.199999999999999</v>
      </c>
      <c r="K25">
        <v>18.5</v>
      </c>
      <c r="L25">
        <v>28</v>
      </c>
      <c r="M25" t="s">
        <v>55</v>
      </c>
    </row>
    <row r="26" spans="1:13" x14ac:dyDescent="0.2">
      <c r="A26" t="s">
        <v>56</v>
      </c>
      <c r="B26" t="s">
        <v>57</v>
      </c>
      <c r="C26">
        <v>1</v>
      </c>
      <c r="D26" t="s">
        <v>15</v>
      </c>
      <c r="E26" s="1">
        <v>42174</v>
      </c>
      <c r="F26">
        <v>56.3</v>
      </c>
      <c r="G26">
        <v>56.9</v>
      </c>
      <c r="H26">
        <v>1.45</v>
      </c>
      <c r="I26">
        <v>27</v>
      </c>
      <c r="J26">
        <v>15.2</v>
      </c>
      <c r="K26">
        <v>36.299999999999997</v>
      </c>
    </row>
    <row r="27" spans="1:13" x14ac:dyDescent="0.2">
      <c r="A27" t="s">
        <v>58</v>
      </c>
      <c r="B27" t="s">
        <v>57</v>
      </c>
      <c r="C27">
        <v>2</v>
      </c>
      <c r="D27" t="s">
        <v>15</v>
      </c>
      <c r="E27" s="1">
        <v>42174</v>
      </c>
      <c r="F27">
        <v>45.2</v>
      </c>
      <c r="G27">
        <v>44.55</v>
      </c>
      <c r="H27">
        <v>1.41</v>
      </c>
      <c r="I27">
        <v>30.4</v>
      </c>
      <c r="J27">
        <v>20.2</v>
      </c>
      <c r="K27">
        <v>37.299999999999997</v>
      </c>
    </row>
    <row r="28" spans="1:13" x14ac:dyDescent="0.2">
      <c r="A28" t="s">
        <v>59</v>
      </c>
      <c r="B28" t="s">
        <v>57</v>
      </c>
      <c r="C28">
        <v>3</v>
      </c>
      <c r="D28" t="s">
        <v>15</v>
      </c>
      <c r="E28" s="1">
        <v>42177</v>
      </c>
      <c r="F28">
        <v>43.2</v>
      </c>
      <c r="G28">
        <v>43.4</v>
      </c>
      <c r="H28">
        <v>1.33</v>
      </c>
      <c r="I28">
        <v>27.6</v>
      </c>
      <c r="J28">
        <v>14.8</v>
      </c>
      <c r="K28">
        <v>36.200000000000003</v>
      </c>
    </row>
    <row r="29" spans="1:13" x14ac:dyDescent="0.2">
      <c r="A29" t="s">
        <v>60</v>
      </c>
      <c r="B29" t="s">
        <v>57</v>
      </c>
      <c r="C29">
        <v>3</v>
      </c>
      <c r="D29" t="s">
        <v>17</v>
      </c>
      <c r="E29" s="1">
        <v>42177</v>
      </c>
      <c r="F29">
        <v>43.2</v>
      </c>
      <c r="G29">
        <v>43.3</v>
      </c>
      <c r="H29">
        <v>1.35</v>
      </c>
      <c r="I29">
        <v>27.6</v>
      </c>
      <c r="J29">
        <v>14.8</v>
      </c>
      <c r="K29">
        <v>35.799999999999997</v>
      </c>
    </row>
    <row r="30" spans="1:13" x14ac:dyDescent="0.2">
      <c r="A30" t="s">
        <v>61</v>
      </c>
      <c r="B30" t="s">
        <v>327</v>
      </c>
      <c r="C30">
        <v>1</v>
      </c>
      <c r="D30" t="s">
        <v>15</v>
      </c>
      <c r="E30" s="1">
        <v>42182</v>
      </c>
      <c r="F30">
        <v>11.4</v>
      </c>
      <c r="G30">
        <v>11.4</v>
      </c>
      <c r="H30">
        <v>1.3</v>
      </c>
      <c r="I30">
        <v>6.1</v>
      </c>
      <c r="K30">
        <v>10.4</v>
      </c>
      <c r="M30" t="s">
        <v>62</v>
      </c>
    </row>
    <row r="31" spans="1:13" x14ac:dyDescent="0.2">
      <c r="A31" t="s">
        <v>63</v>
      </c>
      <c r="B31" t="s">
        <v>327</v>
      </c>
      <c r="C31">
        <v>1</v>
      </c>
      <c r="D31" t="s">
        <v>17</v>
      </c>
      <c r="E31" s="1">
        <v>42182</v>
      </c>
      <c r="F31">
        <v>11.4</v>
      </c>
      <c r="H31">
        <v>1.28</v>
      </c>
      <c r="K31">
        <v>11.2</v>
      </c>
    </row>
    <row r="32" spans="1:13" x14ac:dyDescent="0.2">
      <c r="A32" t="s">
        <v>64</v>
      </c>
      <c r="B32" t="s">
        <v>327</v>
      </c>
      <c r="C32">
        <v>2</v>
      </c>
      <c r="D32" t="s">
        <v>15</v>
      </c>
      <c r="E32" s="1">
        <v>42182</v>
      </c>
      <c r="F32">
        <v>13.65</v>
      </c>
      <c r="G32">
        <v>13.65</v>
      </c>
      <c r="H32">
        <v>1.31</v>
      </c>
      <c r="I32">
        <v>6.3</v>
      </c>
      <c r="M32" t="s">
        <v>65</v>
      </c>
    </row>
    <row r="33" spans="1:11" x14ac:dyDescent="0.2">
      <c r="A33" t="s">
        <v>66</v>
      </c>
      <c r="B33" t="s">
        <v>327</v>
      </c>
      <c r="C33">
        <v>3</v>
      </c>
      <c r="D33" t="s">
        <v>15</v>
      </c>
      <c r="E33" s="1">
        <v>42182</v>
      </c>
      <c r="F33">
        <v>11.8</v>
      </c>
      <c r="G33">
        <v>11.8</v>
      </c>
      <c r="H33">
        <v>1.35</v>
      </c>
      <c r="I33">
        <v>7.5</v>
      </c>
      <c r="K33">
        <v>11.6</v>
      </c>
    </row>
  </sheetData>
  <sortState xmlns:xlrd2="http://schemas.microsoft.com/office/spreadsheetml/2017/richdata2" ref="A4:N36">
    <sortCondition ref="B4:B36"/>
    <sortCondition ref="C4:C36"/>
    <sortCondition ref="D4:D36"/>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86"/>
  <sheetViews>
    <sheetView tabSelected="1" zoomScale="200" workbookViewId="0">
      <pane ySplit="1" topLeftCell="A76" activePane="bottomLeft" state="frozen"/>
      <selection pane="bottomLeft" activeCell="C1" sqref="C1:C1048576"/>
    </sheetView>
  </sheetViews>
  <sheetFormatPr baseColWidth="10" defaultColWidth="8.83203125" defaultRowHeight="15" x14ac:dyDescent="0.2"/>
  <cols>
    <col min="1" max="3" width="18.1640625" customWidth="1"/>
    <col min="4" max="4" width="8.33203125" customWidth="1"/>
    <col min="5" max="5" width="8.5" customWidth="1"/>
    <col min="6" max="6" width="14.1640625" customWidth="1"/>
    <col min="8" max="8" width="11.5" customWidth="1"/>
    <col min="9" max="12" width="8.83203125" customWidth="1"/>
  </cols>
  <sheetData>
    <row r="1" spans="1:13" ht="16" x14ac:dyDescent="0.2">
      <c r="A1" t="s">
        <v>0</v>
      </c>
      <c r="B1" t="s">
        <v>1</v>
      </c>
      <c r="C1" t="s">
        <v>336</v>
      </c>
      <c r="D1" t="s">
        <v>2</v>
      </c>
      <c r="E1" s="3" t="s">
        <v>3</v>
      </c>
      <c r="F1" t="s">
        <v>4</v>
      </c>
      <c r="G1" t="s">
        <v>67</v>
      </c>
      <c r="H1" t="s">
        <v>68</v>
      </c>
      <c r="I1" t="s">
        <v>69</v>
      </c>
      <c r="J1" t="s">
        <v>70</v>
      </c>
      <c r="K1" t="s">
        <v>12</v>
      </c>
      <c r="L1" t="s">
        <v>71</v>
      </c>
      <c r="M1" t="s">
        <v>72</v>
      </c>
    </row>
    <row r="2" spans="1:13" ht="16" x14ac:dyDescent="0.2">
      <c r="A2" t="s">
        <v>16</v>
      </c>
      <c r="B2" s="3" t="s">
        <v>14</v>
      </c>
      <c r="C2" s="3" t="s">
        <v>332</v>
      </c>
      <c r="D2" s="3">
        <v>1</v>
      </c>
      <c r="E2" s="3" t="s">
        <v>17</v>
      </c>
      <c r="F2" s="1">
        <v>42174</v>
      </c>
      <c r="G2">
        <v>1</v>
      </c>
      <c r="H2">
        <v>0.18429999999999999</v>
      </c>
      <c r="I2" s="4">
        <v>0</v>
      </c>
      <c r="J2" s="4">
        <v>10</v>
      </c>
      <c r="L2" t="s">
        <v>71</v>
      </c>
      <c r="M2">
        <v>9.9000000000000005E-2</v>
      </c>
    </row>
    <row r="3" spans="1:13" ht="16" x14ac:dyDescent="0.2">
      <c r="A3" t="s">
        <v>16</v>
      </c>
      <c r="B3" s="3" t="s">
        <v>14</v>
      </c>
      <c r="C3" s="3" t="s">
        <v>332</v>
      </c>
      <c r="D3" s="3">
        <v>1</v>
      </c>
      <c r="E3" s="3" t="s">
        <v>17</v>
      </c>
      <c r="F3" s="1">
        <v>42174</v>
      </c>
      <c r="G3">
        <v>2</v>
      </c>
      <c r="H3">
        <v>0.1613</v>
      </c>
      <c r="I3" s="4">
        <f t="shared" ref="I3:I17" si="0">I2+10</f>
        <v>10</v>
      </c>
      <c r="J3" s="4">
        <f t="shared" ref="J3:J17" si="1">J2+10</f>
        <v>20</v>
      </c>
      <c r="L3" t="s">
        <v>71</v>
      </c>
      <c r="M3">
        <v>0.1174</v>
      </c>
    </row>
    <row r="4" spans="1:13" ht="16" x14ac:dyDescent="0.2">
      <c r="A4" t="s">
        <v>16</v>
      </c>
      <c r="B4" s="3" t="s">
        <v>14</v>
      </c>
      <c r="C4" s="3" t="s">
        <v>332</v>
      </c>
      <c r="D4" s="3">
        <v>1</v>
      </c>
      <c r="E4" s="3" t="s">
        <v>17</v>
      </c>
      <c r="F4" s="1">
        <v>42174</v>
      </c>
      <c r="G4">
        <v>3</v>
      </c>
      <c r="H4">
        <v>0.154</v>
      </c>
      <c r="I4" s="4">
        <f t="shared" si="0"/>
        <v>20</v>
      </c>
      <c r="J4" s="4">
        <f t="shared" si="1"/>
        <v>30</v>
      </c>
      <c r="L4" t="s">
        <v>71</v>
      </c>
      <c r="M4">
        <v>0.113</v>
      </c>
    </row>
    <row r="5" spans="1:13" ht="16" x14ac:dyDescent="0.2">
      <c r="A5" t="s">
        <v>16</v>
      </c>
      <c r="B5" s="3" t="s">
        <v>14</v>
      </c>
      <c r="C5" s="3" t="s">
        <v>332</v>
      </c>
      <c r="D5" s="3">
        <v>1</v>
      </c>
      <c r="E5" s="3" t="s">
        <v>17</v>
      </c>
      <c r="F5" s="1">
        <v>42174</v>
      </c>
      <c r="G5">
        <v>4</v>
      </c>
      <c r="H5">
        <v>0.13109999999999999</v>
      </c>
      <c r="I5" s="4">
        <f t="shared" si="0"/>
        <v>30</v>
      </c>
      <c r="J5" s="4">
        <f t="shared" si="1"/>
        <v>40</v>
      </c>
      <c r="L5" t="s">
        <v>71</v>
      </c>
      <c r="M5">
        <v>9.5899999999999999E-2</v>
      </c>
    </row>
    <row r="6" spans="1:13" ht="16" x14ac:dyDescent="0.2">
      <c r="A6" t="s">
        <v>16</v>
      </c>
      <c r="B6" s="3" t="s">
        <v>14</v>
      </c>
      <c r="C6" s="3" t="s">
        <v>332</v>
      </c>
      <c r="D6" s="3">
        <v>1</v>
      </c>
      <c r="E6" s="3" t="s">
        <v>17</v>
      </c>
      <c r="F6" s="1">
        <v>42174</v>
      </c>
      <c r="G6">
        <v>5</v>
      </c>
      <c r="H6">
        <v>0.1348</v>
      </c>
      <c r="I6" s="4">
        <f t="shared" si="0"/>
        <v>40</v>
      </c>
      <c r="J6" s="4">
        <f t="shared" si="1"/>
        <v>50</v>
      </c>
      <c r="L6" t="s">
        <v>71</v>
      </c>
      <c r="M6">
        <v>0.10100000000000001</v>
      </c>
    </row>
    <row r="7" spans="1:13" ht="16" x14ac:dyDescent="0.2">
      <c r="A7" t="s">
        <v>16</v>
      </c>
      <c r="B7" s="3" t="s">
        <v>14</v>
      </c>
      <c r="C7" s="3" t="s">
        <v>332</v>
      </c>
      <c r="D7" s="3">
        <v>1</v>
      </c>
      <c r="E7" s="3" t="s">
        <v>17</v>
      </c>
      <c r="F7" s="1">
        <v>42174</v>
      </c>
      <c r="G7">
        <v>6</v>
      </c>
      <c r="H7">
        <v>0.13450000000000001</v>
      </c>
      <c r="I7" s="4">
        <f t="shared" si="0"/>
        <v>50</v>
      </c>
      <c r="J7" s="4">
        <f t="shared" si="1"/>
        <v>60</v>
      </c>
      <c r="L7" t="s">
        <v>71</v>
      </c>
      <c r="M7">
        <v>9.8599999999999993E-2</v>
      </c>
    </row>
    <row r="8" spans="1:13" ht="16" x14ac:dyDescent="0.2">
      <c r="A8" t="s">
        <v>16</v>
      </c>
      <c r="B8" s="3" t="s">
        <v>14</v>
      </c>
      <c r="C8" s="3" t="s">
        <v>332</v>
      </c>
      <c r="D8" s="3">
        <v>1</v>
      </c>
      <c r="E8" s="3" t="s">
        <v>17</v>
      </c>
      <c r="F8" s="1">
        <v>42174</v>
      </c>
      <c r="G8">
        <v>7</v>
      </c>
      <c r="H8">
        <v>0.12759999999999999</v>
      </c>
      <c r="I8" s="4">
        <f t="shared" si="0"/>
        <v>60</v>
      </c>
      <c r="J8" s="4">
        <f t="shared" si="1"/>
        <v>70</v>
      </c>
      <c r="L8" t="s">
        <v>71</v>
      </c>
      <c r="M8">
        <v>9.3799999999999994E-2</v>
      </c>
    </row>
    <row r="9" spans="1:13" ht="16" x14ac:dyDescent="0.2">
      <c r="A9" t="s">
        <v>16</v>
      </c>
      <c r="B9" s="3" t="s">
        <v>14</v>
      </c>
      <c r="C9" s="3" t="s">
        <v>332</v>
      </c>
      <c r="D9" s="3">
        <v>1</v>
      </c>
      <c r="E9" s="3" t="s">
        <v>17</v>
      </c>
      <c r="F9" s="1">
        <v>42174</v>
      </c>
      <c r="G9">
        <v>8</v>
      </c>
      <c r="H9">
        <v>0.13009999999999999</v>
      </c>
      <c r="I9" s="4">
        <f t="shared" si="0"/>
        <v>70</v>
      </c>
      <c r="J9" s="4">
        <f t="shared" si="1"/>
        <v>80</v>
      </c>
      <c r="L9" t="s">
        <v>71</v>
      </c>
      <c r="M9">
        <v>9.3700000000000006E-2</v>
      </c>
    </row>
    <row r="10" spans="1:13" ht="16" x14ac:dyDescent="0.2">
      <c r="A10" t="s">
        <v>16</v>
      </c>
      <c r="B10" s="3" t="s">
        <v>14</v>
      </c>
      <c r="C10" s="3" t="s">
        <v>332</v>
      </c>
      <c r="D10" s="3">
        <v>1</v>
      </c>
      <c r="E10" s="3" t="s">
        <v>17</v>
      </c>
      <c r="F10" s="1">
        <v>42174</v>
      </c>
      <c r="G10">
        <v>9</v>
      </c>
      <c r="H10">
        <v>0.1321</v>
      </c>
      <c r="I10" s="4">
        <f t="shared" si="0"/>
        <v>80</v>
      </c>
      <c r="J10" s="4">
        <f t="shared" si="1"/>
        <v>90</v>
      </c>
      <c r="L10" t="s">
        <v>71</v>
      </c>
      <c r="M10">
        <v>8.7400000000000005E-2</v>
      </c>
    </row>
    <row r="11" spans="1:13" ht="16" x14ac:dyDescent="0.2">
      <c r="A11" t="s">
        <v>16</v>
      </c>
      <c r="B11" s="3" t="s">
        <v>14</v>
      </c>
      <c r="C11" s="3" t="s">
        <v>332</v>
      </c>
      <c r="D11" s="3">
        <v>1</v>
      </c>
      <c r="E11" s="3" t="s">
        <v>17</v>
      </c>
      <c r="F11" s="1">
        <v>42174</v>
      </c>
      <c r="G11">
        <v>10</v>
      </c>
      <c r="H11">
        <v>0.1246</v>
      </c>
      <c r="I11" s="4">
        <f t="shared" si="0"/>
        <v>90</v>
      </c>
      <c r="J11" s="4">
        <f t="shared" si="1"/>
        <v>100</v>
      </c>
      <c r="L11" t="s">
        <v>71</v>
      </c>
      <c r="M11">
        <v>7.7899999999999997E-2</v>
      </c>
    </row>
    <row r="12" spans="1:13" ht="16" x14ac:dyDescent="0.2">
      <c r="A12" t="s">
        <v>16</v>
      </c>
      <c r="B12" s="3" t="s">
        <v>14</v>
      </c>
      <c r="C12" s="3" t="s">
        <v>332</v>
      </c>
      <c r="D12" s="3">
        <v>1</v>
      </c>
      <c r="E12" s="3" t="s">
        <v>17</v>
      </c>
      <c r="F12" s="1">
        <v>42174</v>
      </c>
      <c r="G12">
        <v>11</v>
      </c>
      <c r="H12">
        <v>0.13600000000000001</v>
      </c>
      <c r="I12" s="4">
        <f t="shared" si="0"/>
        <v>100</v>
      </c>
      <c r="J12" s="4">
        <f t="shared" si="1"/>
        <v>110</v>
      </c>
      <c r="L12" t="s">
        <v>71</v>
      </c>
      <c r="M12">
        <v>8.4699999999999998E-2</v>
      </c>
    </row>
    <row r="13" spans="1:13" ht="16" x14ac:dyDescent="0.2">
      <c r="A13" t="s">
        <v>16</v>
      </c>
      <c r="B13" s="3" t="s">
        <v>14</v>
      </c>
      <c r="C13" s="3" t="s">
        <v>332</v>
      </c>
      <c r="D13" s="3">
        <v>1</v>
      </c>
      <c r="E13" s="3" t="s">
        <v>17</v>
      </c>
      <c r="F13" s="1">
        <v>42174</v>
      </c>
      <c r="G13">
        <v>12</v>
      </c>
      <c r="H13">
        <v>0.125</v>
      </c>
      <c r="I13" s="4">
        <f t="shared" si="0"/>
        <v>110</v>
      </c>
      <c r="J13" s="4">
        <f t="shared" si="1"/>
        <v>120</v>
      </c>
      <c r="L13" t="s">
        <v>71</v>
      </c>
      <c r="M13">
        <v>7.3700000000000002E-2</v>
      </c>
    </row>
    <row r="14" spans="1:13" ht="16" x14ac:dyDescent="0.2">
      <c r="A14" t="s">
        <v>16</v>
      </c>
      <c r="B14" s="3" t="s">
        <v>14</v>
      </c>
      <c r="C14" s="3" t="s">
        <v>332</v>
      </c>
      <c r="D14" s="3">
        <v>1</v>
      </c>
      <c r="E14" s="3" t="s">
        <v>17</v>
      </c>
      <c r="F14" s="1">
        <v>42174</v>
      </c>
      <c r="G14">
        <v>13</v>
      </c>
      <c r="H14">
        <v>0.11899999999999999</v>
      </c>
      <c r="I14" s="4">
        <f t="shared" si="0"/>
        <v>120</v>
      </c>
      <c r="J14" s="4">
        <f t="shared" si="1"/>
        <v>130</v>
      </c>
      <c r="L14" t="s">
        <v>71</v>
      </c>
      <c r="M14">
        <v>7.1400000000000005E-2</v>
      </c>
    </row>
    <row r="15" spans="1:13" ht="16" x14ac:dyDescent="0.2">
      <c r="A15" t="s">
        <v>16</v>
      </c>
      <c r="B15" s="3" t="s">
        <v>14</v>
      </c>
      <c r="C15" s="3" t="s">
        <v>332</v>
      </c>
      <c r="D15" s="3">
        <v>1</v>
      </c>
      <c r="E15" s="3" t="s">
        <v>17</v>
      </c>
      <c r="F15" s="1">
        <v>42174</v>
      </c>
      <c r="G15">
        <v>14</v>
      </c>
      <c r="H15">
        <v>0.12859999999999999</v>
      </c>
      <c r="I15" s="4">
        <f t="shared" si="0"/>
        <v>130</v>
      </c>
      <c r="J15" s="4">
        <f t="shared" si="1"/>
        <v>140</v>
      </c>
      <c r="L15" t="s">
        <v>71</v>
      </c>
      <c r="M15">
        <v>7.9799999999999996E-2</v>
      </c>
    </row>
    <row r="16" spans="1:13" ht="16" x14ac:dyDescent="0.2">
      <c r="A16" t="s">
        <v>16</v>
      </c>
      <c r="B16" s="3" t="s">
        <v>14</v>
      </c>
      <c r="C16" s="3" t="s">
        <v>332</v>
      </c>
      <c r="D16" s="3">
        <v>1</v>
      </c>
      <c r="E16" s="3" t="s">
        <v>17</v>
      </c>
      <c r="F16" s="1">
        <v>42174</v>
      </c>
      <c r="G16">
        <v>15</v>
      </c>
      <c r="H16">
        <v>0.1135</v>
      </c>
      <c r="I16" s="4">
        <f t="shared" si="0"/>
        <v>140</v>
      </c>
      <c r="J16" s="4">
        <f t="shared" si="1"/>
        <v>150</v>
      </c>
      <c r="L16" t="s">
        <v>71</v>
      </c>
      <c r="M16">
        <v>7.0199999999999999E-2</v>
      </c>
    </row>
    <row r="17" spans="1:13" ht="16" x14ac:dyDescent="0.2">
      <c r="A17" t="s">
        <v>16</v>
      </c>
      <c r="B17" s="3" t="s">
        <v>14</v>
      </c>
      <c r="C17" s="3" t="s">
        <v>332</v>
      </c>
      <c r="D17" s="3">
        <v>1</v>
      </c>
      <c r="E17" s="3" t="s">
        <v>17</v>
      </c>
      <c r="F17" s="1">
        <v>42174</v>
      </c>
      <c r="G17">
        <v>16</v>
      </c>
      <c r="H17">
        <v>0.1203</v>
      </c>
      <c r="I17" s="4">
        <f t="shared" si="0"/>
        <v>150</v>
      </c>
      <c r="J17" s="4">
        <f t="shared" si="1"/>
        <v>160</v>
      </c>
      <c r="L17" t="s">
        <v>71</v>
      </c>
      <c r="M17">
        <v>7.2999999999999995E-2</v>
      </c>
    </row>
    <row r="18" spans="1:13" ht="16" x14ac:dyDescent="0.2">
      <c r="A18" t="s">
        <v>16</v>
      </c>
      <c r="B18" s="3" t="s">
        <v>14</v>
      </c>
      <c r="C18" s="3" t="s">
        <v>332</v>
      </c>
      <c r="D18" s="3">
        <v>1</v>
      </c>
      <c r="E18" s="3" t="s">
        <v>17</v>
      </c>
      <c r="F18" s="1">
        <v>42174</v>
      </c>
      <c r="G18">
        <v>17</v>
      </c>
      <c r="H18">
        <v>5.8200000000000002E-2</v>
      </c>
      <c r="I18" s="4">
        <f>I17+10</f>
        <v>160</v>
      </c>
      <c r="J18" s="4">
        <f>J17+5.11</f>
        <v>165.11</v>
      </c>
      <c r="L18" t="s">
        <v>71</v>
      </c>
      <c r="M18">
        <v>3.7600000000000001E-2</v>
      </c>
    </row>
    <row r="19" spans="1:13" ht="16" x14ac:dyDescent="0.2">
      <c r="A19" t="s">
        <v>73</v>
      </c>
      <c r="B19" s="3" t="s">
        <v>14</v>
      </c>
      <c r="C19" s="3" t="s">
        <v>332</v>
      </c>
      <c r="D19" s="3">
        <v>1</v>
      </c>
      <c r="E19" s="3" t="s">
        <v>15</v>
      </c>
      <c r="F19" s="1">
        <v>42174</v>
      </c>
      <c r="G19">
        <v>1</v>
      </c>
      <c r="H19">
        <v>0.2218</v>
      </c>
      <c r="I19" s="4">
        <v>0</v>
      </c>
      <c r="J19" s="4">
        <v>10</v>
      </c>
      <c r="L19" t="s">
        <v>71</v>
      </c>
      <c r="M19">
        <v>0.11020000000000001</v>
      </c>
    </row>
    <row r="20" spans="1:13" ht="16" x14ac:dyDescent="0.2">
      <c r="A20" t="s">
        <v>73</v>
      </c>
      <c r="B20" s="3" t="s">
        <v>14</v>
      </c>
      <c r="C20" s="3" t="s">
        <v>332</v>
      </c>
      <c r="D20" s="3">
        <v>1</v>
      </c>
      <c r="E20" s="3" t="s">
        <v>15</v>
      </c>
      <c r="F20" s="1">
        <v>42174</v>
      </c>
      <c r="G20">
        <v>2</v>
      </c>
      <c r="H20">
        <v>0.15060000000000001</v>
      </c>
      <c r="I20" s="4">
        <f t="shared" ref="I20:I50" si="2">I19+10</f>
        <v>10</v>
      </c>
      <c r="J20" s="4">
        <f t="shared" ref="J20:J50" si="3">J19+10</f>
        <v>20</v>
      </c>
      <c r="L20" t="s">
        <v>71</v>
      </c>
      <c r="M20">
        <v>0.10630000000000001</v>
      </c>
    </row>
    <row r="21" spans="1:13" ht="16" x14ac:dyDescent="0.2">
      <c r="A21" t="s">
        <v>73</v>
      </c>
      <c r="B21" s="3" t="s">
        <v>14</v>
      </c>
      <c r="C21" s="3" t="s">
        <v>332</v>
      </c>
      <c r="D21" s="3">
        <v>1</v>
      </c>
      <c r="E21" s="3" t="s">
        <v>15</v>
      </c>
      <c r="F21" s="1">
        <v>42174</v>
      </c>
      <c r="G21">
        <v>3</v>
      </c>
      <c r="H21">
        <v>0.15809999999999999</v>
      </c>
      <c r="I21" s="4">
        <f t="shared" si="2"/>
        <v>20</v>
      </c>
      <c r="J21" s="4">
        <f t="shared" si="3"/>
        <v>30</v>
      </c>
      <c r="L21" t="s">
        <v>71</v>
      </c>
      <c r="M21">
        <v>0.1095</v>
      </c>
    </row>
    <row r="22" spans="1:13" ht="16" x14ac:dyDescent="0.2">
      <c r="A22" t="s">
        <v>73</v>
      </c>
      <c r="B22" s="3" t="s">
        <v>14</v>
      </c>
      <c r="C22" s="3" t="s">
        <v>332</v>
      </c>
      <c r="D22" s="3">
        <v>1</v>
      </c>
      <c r="E22" s="3" t="s">
        <v>15</v>
      </c>
      <c r="F22" s="1">
        <v>42174</v>
      </c>
      <c r="G22">
        <v>4</v>
      </c>
      <c r="H22">
        <v>0.13830000000000001</v>
      </c>
      <c r="I22" s="4">
        <f t="shared" si="2"/>
        <v>30</v>
      </c>
      <c r="J22" s="4">
        <f t="shared" si="3"/>
        <v>40</v>
      </c>
      <c r="L22" t="s">
        <v>71</v>
      </c>
      <c r="M22">
        <v>9.4500000000000001E-2</v>
      </c>
    </row>
    <row r="23" spans="1:13" ht="16" x14ac:dyDescent="0.2">
      <c r="A23" t="s">
        <v>73</v>
      </c>
      <c r="B23" s="3" t="s">
        <v>14</v>
      </c>
      <c r="C23" s="3" t="s">
        <v>332</v>
      </c>
      <c r="D23" s="3">
        <v>1</v>
      </c>
      <c r="E23" s="3" t="s">
        <v>15</v>
      </c>
      <c r="F23" s="1">
        <v>42174</v>
      </c>
      <c r="G23">
        <v>5</v>
      </c>
      <c r="H23">
        <v>0.1399</v>
      </c>
      <c r="I23" s="4">
        <f t="shared" si="2"/>
        <v>40</v>
      </c>
      <c r="J23" s="4">
        <f t="shared" si="3"/>
        <v>50</v>
      </c>
      <c r="L23" t="s">
        <v>71</v>
      </c>
      <c r="M23">
        <v>9.9500000000000005E-2</v>
      </c>
    </row>
    <row r="24" spans="1:13" ht="16" x14ac:dyDescent="0.2">
      <c r="A24" t="s">
        <v>73</v>
      </c>
      <c r="B24" s="3" t="s">
        <v>14</v>
      </c>
      <c r="C24" s="3" t="s">
        <v>332</v>
      </c>
      <c r="D24" s="3">
        <v>1</v>
      </c>
      <c r="E24" s="3" t="s">
        <v>15</v>
      </c>
      <c r="F24" s="1">
        <v>42174</v>
      </c>
      <c r="G24">
        <v>6</v>
      </c>
      <c r="H24">
        <v>0.1396</v>
      </c>
      <c r="I24" s="4">
        <f t="shared" si="2"/>
        <v>50</v>
      </c>
      <c r="J24" s="4">
        <f t="shared" si="3"/>
        <v>60</v>
      </c>
      <c r="L24" t="s">
        <v>71</v>
      </c>
      <c r="M24">
        <v>9.7500000000000003E-2</v>
      </c>
    </row>
    <row r="25" spans="1:13" ht="16" x14ac:dyDescent="0.2">
      <c r="A25" t="s">
        <v>73</v>
      </c>
      <c r="B25" s="3" t="s">
        <v>14</v>
      </c>
      <c r="C25" s="3" t="s">
        <v>332</v>
      </c>
      <c r="D25" s="3">
        <v>1</v>
      </c>
      <c r="E25" s="3" t="s">
        <v>15</v>
      </c>
      <c r="F25" s="1">
        <v>42174</v>
      </c>
      <c r="G25">
        <v>7</v>
      </c>
      <c r="H25">
        <v>0.12690000000000001</v>
      </c>
      <c r="I25" s="4">
        <f t="shared" si="2"/>
        <v>60</v>
      </c>
      <c r="J25" s="4">
        <f t="shared" si="3"/>
        <v>70</v>
      </c>
      <c r="L25" t="s">
        <v>71</v>
      </c>
      <c r="M25">
        <v>9.0399999999999994E-2</v>
      </c>
    </row>
    <row r="26" spans="1:13" ht="16" x14ac:dyDescent="0.2">
      <c r="A26" t="s">
        <v>73</v>
      </c>
      <c r="B26" s="3" t="s">
        <v>14</v>
      </c>
      <c r="C26" s="3" t="s">
        <v>332</v>
      </c>
      <c r="D26" s="3">
        <v>1</v>
      </c>
      <c r="E26" s="3" t="s">
        <v>15</v>
      </c>
      <c r="F26" s="1">
        <v>42174</v>
      </c>
      <c r="G26">
        <v>8</v>
      </c>
      <c r="H26">
        <v>0.1389</v>
      </c>
      <c r="I26" s="4">
        <f t="shared" si="2"/>
        <v>70</v>
      </c>
      <c r="J26" s="4">
        <f t="shared" si="3"/>
        <v>80</v>
      </c>
      <c r="L26" t="s">
        <v>71</v>
      </c>
      <c r="M26">
        <v>9.74E-2</v>
      </c>
    </row>
    <row r="27" spans="1:13" ht="16" x14ac:dyDescent="0.2">
      <c r="A27" t="s">
        <v>73</v>
      </c>
      <c r="B27" s="3" t="s">
        <v>14</v>
      </c>
      <c r="C27" s="3" t="s">
        <v>332</v>
      </c>
      <c r="D27" s="3">
        <v>1</v>
      </c>
      <c r="E27" s="3" t="s">
        <v>15</v>
      </c>
      <c r="F27" s="1">
        <v>42174</v>
      </c>
      <c r="G27">
        <v>9</v>
      </c>
      <c r="H27">
        <v>0.1283</v>
      </c>
      <c r="I27" s="4">
        <f t="shared" si="2"/>
        <v>80</v>
      </c>
      <c r="J27" s="4">
        <f t="shared" si="3"/>
        <v>90</v>
      </c>
      <c r="L27" t="s">
        <v>71</v>
      </c>
      <c r="M27">
        <v>8.2100000000000006E-2</v>
      </c>
    </row>
    <row r="28" spans="1:13" ht="16" x14ac:dyDescent="0.2">
      <c r="A28" t="s">
        <v>73</v>
      </c>
      <c r="B28" s="3" t="s">
        <v>14</v>
      </c>
      <c r="C28" s="3" t="s">
        <v>332</v>
      </c>
      <c r="D28" s="3">
        <v>1</v>
      </c>
      <c r="E28" s="3" t="s">
        <v>15</v>
      </c>
      <c r="F28" s="1">
        <v>42174</v>
      </c>
      <c r="G28">
        <v>10</v>
      </c>
      <c r="H28">
        <v>0.12839999999999999</v>
      </c>
      <c r="I28" s="4">
        <f t="shared" si="2"/>
        <v>90</v>
      </c>
      <c r="J28" s="4">
        <f t="shared" si="3"/>
        <v>100</v>
      </c>
      <c r="L28" t="s">
        <v>71</v>
      </c>
      <c r="M28">
        <v>7.7399999999999997E-2</v>
      </c>
    </row>
    <row r="29" spans="1:13" ht="16" x14ac:dyDescent="0.2">
      <c r="A29" t="s">
        <v>73</v>
      </c>
      <c r="B29" s="3" t="s">
        <v>14</v>
      </c>
      <c r="C29" s="3" t="s">
        <v>332</v>
      </c>
      <c r="D29" s="3">
        <v>1</v>
      </c>
      <c r="E29" s="3" t="s">
        <v>15</v>
      </c>
      <c r="F29" s="1">
        <v>42174</v>
      </c>
      <c r="G29">
        <v>11</v>
      </c>
      <c r="H29">
        <v>0.12130000000000001</v>
      </c>
      <c r="I29" s="4">
        <f t="shared" si="2"/>
        <v>100</v>
      </c>
      <c r="J29" s="4">
        <f t="shared" si="3"/>
        <v>110</v>
      </c>
      <c r="L29" t="s">
        <v>71</v>
      </c>
      <c r="M29">
        <v>7.4499999999999997E-2</v>
      </c>
    </row>
    <row r="30" spans="1:13" ht="16" x14ac:dyDescent="0.2">
      <c r="A30" t="s">
        <v>73</v>
      </c>
      <c r="B30" s="3" t="s">
        <v>14</v>
      </c>
      <c r="C30" s="3" t="s">
        <v>332</v>
      </c>
      <c r="D30" s="3">
        <v>1</v>
      </c>
      <c r="E30" s="3" t="s">
        <v>15</v>
      </c>
      <c r="F30" s="1">
        <v>42174</v>
      </c>
      <c r="G30">
        <v>12</v>
      </c>
      <c r="H30">
        <v>0.1211</v>
      </c>
      <c r="I30" s="4">
        <f t="shared" si="2"/>
        <v>110</v>
      </c>
      <c r="J30" s="4">
        <f t="shared" si="3"/>
        <v>120</v>
      </c>
      <c r="L30" t="s">
        <v>71</v>
      </c>
      <c r="M30">
        <v>7.3499999999999996E-2</v>
      </c>
    </row>
    <row r="31" spans="1:13" ht="16" x14ac:dyDescent="0.2">
      <c r="A31" t="s">
        <v>73</v>
      </c>
      <c r="B31" s="3" t="s">
        <v>14</v>
      </c>
      <c r="C31" s="3" t="s">
        <v>332</v>
      </c>
      <c r="D31" s="3">
        <v>1</v>
      </c>
      <c r="E31" s="3" t="s">
        <v>15</v>
      </c>
      <c r="F31" s="1">
        <v>42174</v>
      </c>
      <c r="G31">
        <v>13</v>
      </c>
      <c r="H31">
        <v>0.1071</v>
      </c>
      <c r="I31" s="4">
        <f t="shared" si="2"/>
        <v>120</v>
      </c>
      <c r="J31" s="4">
        <f t="shared" si="3"/>
        <v>130</v>
      </c>
      <c r="L31" t="s">
        <v>71</v>
      </c>
      <c r="M31">
        <v>6.3600000000000004E-2</v>
      </c>
    </row>
    <row r="32" spans="1:13" ht="16" x14ac:dyDescent="0.2">
      <c r="A32" t="s">
        <v>73</v>
      </c>
      <c r="B32" s="3" t="s">
        <v>14</v>
      </c>
      <c r="C32" s="3" t="s">
        <v>332</v>
      </c>
      <c r="D32" s="3">
        <v>1</v>
      </c>
      <c r="E32" s="3" t="s">
        <v>15</v>
      </c>
      <c r="F32" s="1">
        <v>42174</v>
      </c>
      <c r="G32">
        <v>14</v>
      </c>
      <c r="H32">
        <v>0.1118</v>
      </c>
      <c r="I32" s="4">
        <f t="shared" si="2"/>
        <v>130</v>
      </c>
      <c r="J32" s="4">
        <f t="shared" si="3"/>
        <v>140</v>
      </c>
      <c r="L32" t="s">
        <v>71</v>
      </c>
      <c r="M32">
        <v>6.6699999999999995E-2</v>
      </c>
    </row>
    <row r="33" spans="1:13" ht="16" x14ac:dyDescent="0.2">
      <c r="A33" t="s">
        <v>73</v>
      </c>
      <c r="B33" s="3" t="s">
        <v>14</v>
      </c>
      <c r="C33" s="3" t="s">
        <v>332</v>
      </c>
      <c r="D33" s="3">
        <v>1</v>
      </c>
      <c r="E33" s="3" t="s">
        <v>15</v>
      </c>
      <c r="F33" s="1">
        <v>42174</v>
      </c>
      <c r="G33">
        <v>15</v>
      </c>
      <c r="H33">
        <v>0.1104</v>
      </c>
      <c r="I33" s="4">
        <f t="shared" si="2"/>
        <v>140</v>
      </c>
      <c r="J33" s="4">
        <f t="shared" si="3"/>
        <v>150</v>
      </c>
      <c r="L33" t="s">
        <v>71</v>
      </c>
      <c r="M33">
        <v>6.6900000000000001E-2</v>
      </c>
    </row>
    <row r="34" spans="1:13" ht="16" x14ac:dyDescent="0.2">
      <c r="A34" t="s">
        <v>73</v>
      </c>
      <c r="B34" s="3" t="s">
        <v>14</v>
      </c>
      <c r="C34" s="3" t="s">
        <v>332</v>
      </c>
      <c r="D34" s="3">
        <v>1</v>
      </c>
      <c r="E34" s="3" t="s">
        <v>15</v>
      </c>
      <c r="F34" s="1">
        <v>42174</v>
      </c>
      <c r="G34">
        <v>16</v>
      </c>
      <c r="H34">
        <v>0.10249999999999999</v>
      </c>
      <c r="I34" s="4">
        <f t="shared" si="2"/>
        <v>150</v>
      </c>
      <c r="J34" s="4">
        <f t="shared" si="3"/>
        <v>160</v>
      </c>
      <c r="L34" t="s">
        <v>71</v>
      </c>
      <c r="M34">
        <v>6.0999999999999999E-2</v>
      </c>
    </row>
    <row r="35" spans="1:13" ht="16" x14ac:dyDescent="0.2">
      <c r="A35" t="s">
        <v>73</v>
      </c>
      <c r="B35" s="3" t="s">
        <v>14</v>
      </c>
      <c r="C35" s="3" t="s">
        <v>332</v>
      </c>
      <c r="D35" s="3">
        <v>1</v>
      </c>
      <c r="E35" s="3" t="s">
        <v>15</v>
      </c>
      <c r="F35" s="1">
        <v>42174</v>
      </c>
      <c r="G35">
        <v>17</v>
      </c>
      <c r="H35">
        <v>0.1053</v>
      </c>
      <c r="I35" s="4">
        <f t="shared" si="2"/>
        <v>160</v>
      </c>
      <c r="J35" s="4">
        <f t="shared" si="3"/>
        <v>170</v>
      </c>
      <c r="L35" t="s">
        <v>71</v>
      </c>
      <c r="M35">
        <v>6.1499999999999999E-2</v>
      </c>
    </row>
    <row r="36" spans="1:13" ht="16" x14ac:dyDescent="0.2">
      <c r="A36" t="s">
        <v>73</v>
      </c>
      <c r="B36" s="3" t="s">
        <v>14</v>
      </c>
      <c r="C36" s="3" t="s">
        <v>332</v>
      </c>
      <c r="D36" s="3">
        <v>1</v>
      </c>
      <c r="E36" s="3" t="s">
        <v>15</v>
      </c>
      <c r="F36" s="1">
        <v>42174</v>
      </c>
      <c r="G36">
        <v>18</v>
      </c>
      <c r="H36">
        <v>0.10929999999999999</v>
      </c>
      <c r="I36" s="4">
        <f t="shared" si="2"/>
        <v>170</v>
      </c>
      <c r="J36" s="4">
        <f t="shared" si="3"/>
        <v>180</v>
      </c>
      <c r="L36" t="s">
        <v>71</v>
      </c>
      <c r="M36">
        <v>6.6000000000000003E-2</v>
      </c>
    </row>
    <row r="37" spans="1:13" ht="16" x14ac:dyDescent="0.2">
      <c r="A37" t="s">
        <v>73</v>
      </c>
      <c r="B37" s="3" t="s">
        <v>14</v>
      </c>
      <c r="C37" s="3" t="s">
        <v>332</v>
      </c>
      <c r="D37" s="3">
        <v>1</v>
      </c>
      <c r="E37" s="3" t="s">
        <v>15</v>
      </c>
      <c r="F37" s="1">
        <v>42174</v>
      </c>
      <c r="G37">
        <v>19</v>
      </c>
      <c r="H37">
        <v>0.1086</v>
      </c>
      <c r="I37" s="4">
        <f t="shared" si="2"/>
        <v>180</v>
      </c>
      <c r="J37" s="4">
        <f t="shared" si="3"/>
        <v>190</v>
      </c>
      <c r="L37" t="s">
        <v>71</v>
      </c>
      <c r="M37">
        <v>6.6600000000000006E-2</v>
      </c>
    </row>
    <row r="38" spans="1:13" ht="16" x14ac:dyDescent="0.2">
      <c r="A38" t="s">
        <v>73</v>
      </c>
      <c r="B38" s="3" t="s">
        <v>14</v>
      </c>
      <c r="C38" s="3" t="s">
        <v>332</v>
      </c>
      <c r="D38" s="3">
        <v>1</v>
      </c>
      <c r="E38" s="3" t="s">
        <v>15</v>
      </c>
      <c r="F38" s="1">
        <v>42174</v>
      </c>
      <c r="G38">
        <v>20</v>
      </c>
      <c r="H38">
        <v>0.1115</v>
      </c>
      <c r="I38" s="4">
        <f t="shared" si="2"/>
        <v>190</v>
      </c>
      <c r="J38" s="4">
        <f t="shared" si="3"/>
        <v>200</v>
      </c>
      <c r="L38" t="s">
        <v>71</v>
      </c>
      <c r="M38">
        <v>6.8000000000000005E-2</v>
      </c>
    </row>
    <row r="39" spans="1:13" ht="16" x14ac:dyDescent="0.2">
      <c r="A39" t="s">
        <v>73</v>
      </c>
      <c r="B39" s="3" t="s">
        <v>14</v>
      </c>
      <c r="C39" s="3" t="s">
        <v>332</v>
      </c>
      <c r="D39" s="3">
        <v>1</v>
      </c>
      <c r="E39" s="3" t="s">
        <v>15</v>
      </c>
      <c r="F39" s="1">
        <v>42174</v>
      </c>
      <c r="G39">
        <v>21</v>
      </c>
      <c r="H39">
        <v>0.1178</v>
      </c>
      <c r="I39" s="4">
        <f t="shared" si="2"/>
        <v>200</v>
      </c>
      <c r="J39" s="4">
        <f t="shared" si="3"/>
        <v>210</v>
      </c>
      <c r="L39" t="s">
        <v>71</v>
      </c>
      <c r="M39">
        <v>7.1900000000000006E-2</v>
      </c>
    </row>
    <row r="40" spans="1:13" ht="16" x14ac:dyDescent="0.2">
      <c r="A40" t="s">
        <v>73</v>
      </c>
      <c r="B40" s="3" t="s">
        <v>14</v>
      </c>
      <c r="C40" s="3" t="s">
        <v>332</v>
      </c>
      <c r="D40" s="3">
        <v>1</v>
      </c>
      <c r="E40" s="3" t="s">
        <v>15</v>
      </c>
      <c r="F40" s="1">
        <v>42174</v>
      </c>
      <c r="G40">
        <v>22</v>
      </c>
      <c r="H40">
        <v>0.1241</v>
      </c>
      <c r="I40" s="4">
        <f t="shared" si="2"/>
        <v>210</v>
      </c>
      <c r="J40" s="4">
        <f t="shared" si="3"/>
        <v>220</v>
      </c>
      <c r="L40" t="s">
        <v>71</v>
      </c>
      <c r="M40">
        <v>7.6600000000000001E-2</v>
      </c>
    </row>
    <row r="41" spans="1:13" ht="16" x14ac:dyDescent="0.2">
      <c r="A41" t="s">
        <v>73</v>
      </c>
      <c r="B41" s="3" t="s">
        <v>14</v>
      </c>
      <c r="C41" s="3" t="s">
        <v>332</v>
      </c>
      <c r="D41" s="3">
        <v>1</v>
      </c>
      <c r="E41" s="3" t="s">
        <v>15</v>
      </c>
      <c r="F41" s="1">
        <v>42174</v>
      </c>
      <c r="G41">
        <v>23</v>
      </c>
      <c r="H41">
        <v>0.1273</v>
      </c>
      <c r="I41" s="4">
        <f t="shared" si="2"/>
        <v>220</v>
      </c>
      <c r="J41" s="4">
        <f t="shared" si="3"/>
        <v>230</v>
      </c>
      <c r="L41" t="s">
        <v>71</v>
      </c>
      <c r="M41">
        <v>8.0799999999999997E-2</v>
      </c>
    </row>
    <row r="42" spans="1:13" ht="16" x14ac:dyDescent="0.2">
      <c r="A42" t="s">
        <v>73</v>
      </c>
      <c r="B42" s="3" t="s">
        <v>14</v>
      </c>
      <c r="C42" s="3" t="s">
        <v>332</v>
      </c>
      <c r="D42" s="3">
        <v>1</v>
      </c>
      <c r="E42" s="3" t="s">
        <v>15</v>
      </c>
      <c r="F42" s="1">
        <v>42174</v>
      </c>
      <c r="G42">
        <v>24</v>
      </c>
      <c r="H42">
        <v>0.12479999999999999</v>
      </c>
      <c r="I42" s="4">
        <f t="shared" si="2"/>
        <v>230</v>
      </c>
      <c r="J42" s="4">
        <f t="shared" si="3"/>
        <v>240</v>
      </c>
      <c r="L42" t="s">
        <v>71</v>
      </c>
      <c r="M42">
        <v>8.5400000000000004E-2</v>
      </c>
    </row>
    <row r="43" spans="1:13" ht="16" x14ac:dyDescent="0.2">
      <c r="A43" t="s">
        <v>73</v>
      </c>
      <c r="B43" s="3" t="s">
        <v>14</v>
      </c>
      <c r="C43" s="3" t="s">
        <v>332</v>
      </c>
      <c r="D43" s="3">
        <v>1</v>
      </c>
      <c r="E43" s="3" t="s">
        <v>15</v>
      </c>
      <c r="F43" s="1">
        <v>42174</v>
      </c>
      <c r="G43">
        <v>25</v>
      </c>
      <c r="H43">
        <v>0.1246</v>
      </c>
      <c r="I43" s="4">
        <f t="shared" si="2"/>
        <v>240</v>
      </c>
      <c r="J43" s="4">
        <f t="shared" si="3"/>
        <v>250</v>
      </c>
      <c r="L43" t="s">
        <v>71</v>
      </c>
      <c r="M43">
        <v>8.9200000000000002E-2</v>
      </c>
    </row>
    <row r="44" spans="1:13" ht="16" x14ac:dyDescent="0.2">
      <c r="A44" t="s">
        <v>73</v>
      </c>
      <c r="B44" s="3" t="s">
        <v>14</v>
      </c>
      <c r="C44" s="3" t="s">
        <v>332</v>
      </c>
      <c r="D44" s="3">
        <v>1</v>
      </c>
      <c r="E44" s="3" t="s">
        <v>15</v>
      </c>
      <c r="F44" s="1">
        <v>42174</v>
      </c>
      <c r="G44">
        <v>26</v>
      </c>
      <c r="H44">
        <v>0.12759999999999999</v>
      </c>
      <c r="I44" s="4">
        <f t="shared" si="2"/>
        <v>250</v>
      </c>
      <c r="J44" s="4">
        <f t="shared" si="3"/>
        <v>260</v>
      </c>
      <c r="L44" t="s">
        <v>71</v>
      </c>
      <c r="M44">
        <v>9.0399999999999994E-2</v>
      </c>
    </row>
    <row r="45" spans="1:13" ht="16" x14ac:dyDescent="0.2">
      <c r="A45" t="s">
        <v>73</v>
      </c>
      <c r="B45" s="3" t="s">
        <v>14</v>
      </c>
      <c r="C45" s="3" t="s">
        <v>332</v>
      </c>
      <c r="D45" s="3">
        <v>1</v>
      </c>
      <c r="E45" s="3" t="s">
        <v>15</v>
      </c>
      <c r="F45" s="1">
        <v>42174</v>
      </c>
      <c r="G45">
        <v>27</v>
      </c>
      <c r="H45">
        <v>0.1308</v>
      </c>
      <c r="I45" s="4">
        <f t="shared" si="2"/>
        <v>260</v>
      </c>
      <c r="J45" s="4">
        <f t="shared" si="3"/>
        <v>270</v>
      </c>
      <c r="L45" t="s">
        <v>71</v>
      </c>
      <c r="M45">
        <v>9.1399999999999995E-2</v>
      </c>
    </row>
    <row r="46" spans="1:13" ht="16" x14ac:dyDescent="0.2">
      <c r="A46" t="s">
        <v>73</v>
      </c>
      <c r="B46" s="3" t="s">
        <v>14</v>
      </c>
      <c r="C46" s="3" t="s">
        <v>332</v>
      </c>
      <c r="D46" s="3">
        <v>1</v>
      </c>
      <c r="E46" s="3" t="s">
        <v>15</v>
      </c>
      <c r="F46" s="1">
        <v>42174</v>
      </c>
      <c r="G46">
        <v>28</v>
      </c>
      <c r="H46">
        <v>0.14219999999999999</v>
      </c>
      <c r="I46" s="4">
        <f t="shared" si="2"/>
        <v>270</v>
      </c>
      <c r="J46" s="4">
        <f t="shared" si="3"/>
        <v>280</v>
      </c>
      <c r="L46" t="s">
        <v>71</v>
      </c>
      <c r="M46">
        <v>0.10249999999999999</v>
      </c>
    </row>
    <row r="47" spans="1:13" ht="16" x14ac:dyDescent="0.2">
      <c r="A47" t="s">
        <v>73</v>
      </c>
      <c r="B47" s="3" t="s">
        <v>14</v>
      </c>
      <c r="C47" s="3" t="s">
        <v>332</v>
      </c>
      <c r="D47" s="3">
        <v>1</v>
      </c>
      <c r="E47" s="3" t="s">
        <v>15</v>
      </c>
      <c r="F47" s="1">
        <v>42174</v>
      </c>
      <c r="G47">
        <v>29</v>
      </c>
      <c r="H47">
        <v>0.12429999999999999</v>
      </c>
      <c r="I47" s="4">
        <f t="shared" si="2"/>
        <v>280</v>
      </c>
      <c r="J47" s="4">
        <f t="shared" si="3"/>
        <v>290</v>
      </c>
      <c r="L47" t="s">
        <v>71</v>
      </c>
      <c r="M47">
        <v>8.8499999999999995E-2</v>
      </c>
    </row>
    <row r="48" spans="1:13" ht="16" x14ac:dyDescent="0.2">
      <c r="A48" t="s">
        <v>73</v>
      </c>
      <c r="B48" s="3" t="s">
        <v>14</v>
      </c>
      <c r="C48" s="3" t="s">
        <v>332</v>
      </c>
      <c r="D48" s="3">
        <v>1</v>
      </c>
      <c r="E48" s="3" t="s">
        <v>15</v>
      </c>
      <c r="F48" s="1">
        <v>42174</v>
      </c>
      <c r="G48">
        <v>30</v>
      </c>
      <c r="H48">
        <v>0.13120000000000001</v>
      </c>
      <c r="I48" s="4">
        <f t="shared" si="2"/>
        <v>290</v>
      </c>
      <c r="J48" s="4">
        <f t="shared" si="3"/>
        <v>300</v>
      </c>
      <c r="L48" t="s">
        <v>71</v>
      </c>
      <c r="M48">
        <v>9.5399999999999999E-2</v>
      </c>
    </row>
    <row r="49" spans="1:13" ht="16" x14ac:dyDescent="0.2">
      <c r="A49" t="s">
        <v>73</v>
      </c>
      <c r="B49" s="3" t="s">
        <v>14</v>
      </c>
      <c r="C49" s="3" t="s">
        <v>332</v>
      </c>
      <c r="D49" s="3">
        <v>1</v>
      </c>
      <c r="E49" s="3" t="s">
        <v>15</v>
      </c>
      <c r="F49" s="1">
        <v>42174</v>
      </c>
      <c r="G49">
        <v>31</v>
      </c>
      <c r="H49">
        <v>0.13800000000000001</v>
      </c>
      <c r="I49" s="4">
        <f t="shared" si="2"/>
        <v>300</v>
      </c>
      <c r="J49" s="4">
        <f t="shared" si="3"/>
        <v>310</v>
      </c>
      <c r="L49" t="s">
        <v>71</v>
      </c>
      <c r="M49">
        <v>9.9900000000000003E-2</v>
      </c>
    </row>
    <row r="50" spans="1:13" ht="16" x14ac:dyDescent="0.2">
      <c r="A50" t="s">
        <v>73</v>
      </c>
      <c r="B50" s="3" t="s">
        <v>14</v>
      </c>
      <c r="C50" s="3" t="s">
        <v>332</v>
      </c>
      <c r="D50" s="3">
        <v>1</v>
      </c>
      <c r="E50" s="3" t="s">
        <v>15</v>
      </c>
      <c r="F50" s="1">
        <v>42174</v>
      </c>
      <c r="G50">
        <v>32</v>
      </c>
      <c r="H50">
        <v>0.16189999999999999</v>
      </c>
      <c r="I50" s="4">
        <f t="shared" si="2"/>
        <v>310</v>
      </c>
      <c r="J50" s="4">
        <f t="shared" si="3"/>
        <v>320</v>
      </c>
      <c r="L50" t="s">
        <v>71</v>
      </c>
      <c r="M50">
        <v>0.1176</v>
      </c>
    </row>
    <row r="51" spans="1:13" ht="16" x14ac:dyDescent="0.2">
      <c r="A51" t="s">
        <v>73</v>
      </c>
      <c r="B51" s="3" t="s">
        <v>14</v>
      </c>
      <c r="C51" s="3" t="s">
        <v>332</v>
      </c>
      <c r="D51" s="3">
        <v>1</v>
      </c>
      <c r="E51" s="3" t="s">
        <v>15</v>
      </c>
      <c r="F51" s="1">
        <v>42174</v>
      </c>
      <c r="G51">
        <v>33</v>
      </c>
      <c r="H51">
        <v>0.18640000000000001</v>
      </c>
      <c r="I51" s="4">
        <f>I50+10</f>
        <v>320</v>
      </c>
      <c r="J51" s="4">
        <f>J50+9.27</f>
        <v>329.27</v>
      </c>
      <c r="K51" t="s">
        <v>74</v>
      </c>
      <c r="L51" t="s">
        <v>71</v>
      </c>
      <c r="M51">
        <v>9.7199999999999995E-2</v>
      </c>
    </row>
    <row r="52" spans="1:13" ht="16" x14ac:dyDescent="0.2">
      <c r="A52" t="s">
        <v>18</v>
      </c>
      <c r="B52" s="3" t="s">
        <v>14</v>
      </c>
      <c r="C52" s="3" t="s">
        <v>332</v>
      </c>
      <c r="D52" s="3">
        <v>2</v>
      </c>
      <c r="E52" s="3" t="s">
        <v>15</v>
      </c>
      <c r="F52" s="1">
        <v>42174</v>
      </c>
      <c r="G52">
        <v>1</v>
      </c>
      <c r="H52">
        <v>0.22550000000000001</v>
      </c>
      <c r="I52" s="4">
        <v>0</v>
      </c>
      <c r="J52" s="4">
        <v>8.3350000000000009</v>
      </c>
      <c r="K52" t="s">
        <v>75</v>
      </c>
      <c r="L52" t="s">
        <v>71</v>
      </c>
      <c r="M52">
        <v>8.5000000000000006E-2</v>
      </c>
    </row>
    <row r="53" spans="1:13" ht="16" x14ac:dyDescent="0.2">
      <c r="A53" t="s">
        <v>18</v>
      </c>
      <c r="B53" s="3" t="s">
        <v>14</v>
      </c>
      <c r="C53" s="3" t="s">
        <v>332</v>
      </c>
      <c r="D53" s="3">
        <v>2</v>
      </c>
      <c r="E53" s="3" t="s">
        <v>15</v>
      </c>
      <c r="F53" s="1">
        <v>42174</v>
      </c>
      <c r="G53">
        <v>2</v>
      </c>
      <c r="H53">
        <v>0.1905</v>
      </c>
      <c r="I53" s="4">
        <f>J52</f>
        <v>8.3350000000000009</v>
      </c>
      <c r="J53" s="4">
        <f t="shared" ref="J53:J88" si="4">J52+10</f>
        <v>18.335000000000001</v>
      </c>
      <c r="L53" t="s">
        <v>71</v>
      </c>
      <c r="M53">
        <v>0.1178</v>
      </c>
    </row>
    <row r="54" spans="1:13" ht="16" x14ac:dyDescent="0.2">
      <c r="A54" t="s">
        <v>18</v>
      </c>
      <c r="B54" s="3" t="s">
        <v>14</v>
      </c>
      <c r="C54" s="3" t="s">
        <v>332</v>
      </c>
      <c r="D54" s="3">
        <v>2</v>
      </c>
      <c r="E54" s="3" t="s">
        <v>15</v>
      </c>
      <c r="F54" s="1">
        <v>42174</v>
      </c>
      <c r="G54">
        <v>3</v>
      </c>
      <c r="H54">
        <v>0.19139999999999999</v>
      </c>
      <c r="I54" s="4">
        <f t="shared" ref="I54:I89" si="5">I53+10</f>
        <v>18.335000000000001</v>
      </c>
      <c r="J54" s="4">
        <f t="shared" si="4"/>
        <v>28.335000000000001</v>
      </c>
      <c r="L54" t="s">
        <v>71</v>
      </c>
      <c r="M54">
        <v>0.1125</v>
      </c>
    </row>
    <row r="55" spans="1:13" ht="16" x14ac:dyDescent="0.2">
      <c r="A55" t="s">
        <v>18</v>
      </c>
      <c r="B55" s="3" t="s">
        <v>14</v>
      </c>
      <c r="C55" s="3" t="s">
        <v>332</v>
      </c>
      <c r="D55" s="3">
        <v>2</v>
      </c>
      <c r="E55" s="3" t="s">
        <v>15</v>
      </c>
      <c r="F55" s="1">
        <v>42174</v>
      </c>
      <c r="G55">
        <v>4</v>
      </c>
      <c r="H55">
        <v>0.1822</v>
      </c>
      <c r="I55" s="4">
        <f t="shared" si="5"/>
        <v>28.335000000000001</v>
      </c>
      <c r="J55" s="4">
        <f t="shared" si="4"/>
        <v>38.335000000000001</v>
      </c>
      <c r="L55" t="s">
        <v>71</v>
      </c>
      <c r="M55">
        <v>0.1174</v>
      </c>
    </row>
    <row r="56" spans="1:13" ht="16" x14ac:dyDescent="0.2">
      <c r="A56" t="s">
        <v>18</v>
      </c>
      <c r="B56" s="3" t="s">
        <v>14</v>
      </c>
      <c r="C56" s="3" t="s">
        <v>332</v>
      </c>
      <c r="D56" s="3">
        <v>2</v>
      </c>
      <c r="E56" s="3" t="s">
        <v>15</v>
      </c>
      <c r="F56" s="1">
        <v>42174</v>
      </c>
      <c r="G56">
        <v>5</v>
      </c>
      <c r="H56">
        <v>0.1973</v>
      </c>
      <c r="I56" s="4">
        <f t="shared" si="5"/>
        <v>38.335000000000001</v>
      </c>
      <c r="J56" s="4">
        <f t="shared" si="4"/>
        <v>48.335000000000001</v>
      </c>
      <c r="L56" t="s">
        <v>71</v>
      </c>
      <c r="M56">
        <v>0.1263</v>
      </c>
    </row>
    <row r="57" spans="1:13" ht="16" x14ac:dyDescent="0.2">
      <c r="A57" t="s">
        <v>18</v>
      </c>
      <c r="B57" s="3" t="s">
        <v>14</v>
      </c>
      <c r="C57" s="3" t="s">
        <v>332</v>
      </c>
      <c r="D57" s="3">
        <v>2</v>
      </c>
      <c r="E57" s="3" t="s">
        <v>15</v>
      </c>
      <c r="F57" s="1">
        <v>42174</v>
      </c>
      <c r="G57">
        <v>6</v>
      </c>
      <c r="H57">
        <v>0.1817</v>
      </c>
      <c r="I57" s="4">
        <f t="shared" si="5"/>
        <v>48.335000000000001</v>
      </c>
      <c r="J57" s="4">
        <f t="shared" si="4"/>
        <v>58.335000000000001</v>
      </c>
      <c r="L57" t="s">
        <v>71</v>
      </c>
      <c r="M57">
        <v>0.114</v>
      </c>
    </row>
    <row r="58" spans="1:13" ht="16" x14ac:dyDescent="0.2">
      <c r="A58" t="s">
        <v>18</v>
      </c>
      <c r="B58" s="3" t="s">
        <v>14</v>
      </c>
      <c r="C58" s="3" t="s">
        <v>332</v>
      </c>
      <c r="D58" s="3">
        <v>2</v>
      </c>
      <c r="E58" s="3" t="s">
        <v>15</v>
      </c>
      <c r="F58" s="1">
        <v>42174</v>
      </c>
      <c r="G58">
        <v>7</v>
      </c>
      <c r="H58">
        <v>0.184</v>
      </c>
      <c r="I58" s="4">
        <f t="shared" si="5"/>
        <v>58.335000000000001</v>
      </c>
      <c r="J58" s="4">
        <f t="shared" si="4"/>
        <v>68.335000000000008</v>
      </c>
      <c r="L58" t="s">
        <v>71</v>
      </c>
      <c r="M58">
        <v>0.1182</v>
      </c>
    </row>
    <row r="59" spans="1:13" ht="16" x14ac:dyDescent="0.2">
      <c r="A59" t="s">
        <v>18</v>
      </c>
      <c r="B59" s="3" t="s">
        <v>14</v>
      </c>
      <c r="C59" s="3" t="s">
        <v>332</v>
      </c>
      <c r="D59" s="3">
        <v>2</v>
      </c>
      <c r="E59" s="3" t="s">
        <v>15</v>
      </c>
      <c r="F59" s="1">
        <v>42174</v>
      </c>
      <c r="G59">
        <v>8</v>
      </c>
      <c r="H59">
        <v>0.18090000000000001</v>
      </c>
      <c r="I59" s="4">
        <f t="shared" si="5"/>
        <v>68.335000000000008</v>
      </c>
      <c r="J59" s="4">
        <f t="shared" si="4"/>
        <v>78.335000000000008</v>
      </c>
      <c r="L59" t="s">
        <v>71</v>
      </c>
      <c r="M59">
        <v>0.1152</v>
      </c>
    </row>
    <row r="60" spans="1:13" ht="16" x14ac:dyDescent="0.2">
      <c r="A60" t="s">
        <v>18</v>
      </c>
      <c r="B60" s="3" t="s">
        <v>14</v>
      </c>
      <c r="C60" s="3" t="s">
        <v>332</v>
      </c>
      <c r="D60" s="3">
        <v>2</v>
      </c>
      <c r="E60" s="3" t="s">
        <v>15</v>
      </c>
      <c r="F60" s="1">
        <v>42174</v>
      </c>
      <c r="G60">
        <v>9</v>
      </c>
      <c r="H60">
        <v>0.17180000000000001</v>
      </c>
      <c r="I60" s="4">
        <f t="shared" si="5"/>
        <v>78.335000000000008</v>
      </c>
      <c r="J60" s="4">
        <f t="shared" si="4"/>
        <v>88.335000000000008</v>
      </c>
      <c r="L60" t="s">
        <v>71</v>
      </c>
      <c r="M60">
        <v>0.1095</v>
      </c>
    </row>
    <row r="61" spans="1:13" ht="16" x14ac:dyDescent="0.2">
      <c r="A61" t="s">
        <v>18</v>
      </c>
      <c r="B61" s="3" t="s">
        <v>14</v>
      </c>
      <c r="C61" s="3" t="s">
        <v>332</v>
      </c>
      <c r="D61" s="3">
        <v>2</v>
      </c>
      <c r="E61" s="3" t="s">
        <v>15</v>
      </c>
      <c r="F61" s="1">
        <v>42174</v>
      </c>
      <c r="G61">
        <v>10</v>
      </c>
      <c r="H61">
        <v>0.17100000000000001</v>
      </c>
      <c r="I61" s="4">
        <f t="shared" si="5"/>
        <v>88.335000000000008</v>
      </c>
      <c r="J61" s="4">
        <f t="shared" si="4"/>
        <v>98.335000000000008</v>
      </c>
      <c r="L61" t="s">
        <v>71</v>
      </c>
      <c r="M61">
        <v>0.10730000000000001</v>
      </c>
    </row>
    <row r="62" spans="1:13" ht="16" x14ac:dyDescent="0.2">
      <c r="A62" t="s">
        <v>18</v>
      </c>
      <c r="B62" s="3" t="s">
        <v>14</v>
      </c>
      <c r="C62" s="3" t="s">
        <v>332</v>
      </c>
      <c r="D62" s="3">
        <v>2</v>
      </c>
      <c r="E62" s="3" t="s">
        <v>15</v>
      </c>
      <c r="F62" s="1">
        <v>42174</v>
      </c>
      <c r="G62">
        <v>11</v>
      </c>
      <c r="H62">
        <v>0.1837</v>
      </c>
      <c r="I62" s="4">
        <f t="shared" si="5"/>
        <v>98.335000000000008</v>
      </c>
      <c r="J62" s="4">
        <f t="shared" si="4"/>
        <v>108.33500000000001</v>
      </c>
      <c r="L62" t="s">
        <v>71</v>
      </c>
      <c r="M62">
        <v>0.1164</v>
      </c>
    </row>
    <row r="63" spans="1:13" ht="16" x14ac:dyDescent="0.2">
      <c r="A63" t="s">
        <v>18</v>
      </c>
      <c r="B63" s="3" t="s">
        <v>14</v>
      </c>
      <c r="C63" s="3" t="s">
        <v>332</v>
      </c>
      <c r="D63" s="3">
        <v>2</v>
      </c>
      <c r="E63" s="3" t="s">
        <v>15</v>
      </c>
      <c r="F63" s="1">
        <v>42174</v>
      </c>
      <c r="G63">
        <v>12</v>
      </c>
      <c r="H63">
        <v>0.16320000000000001</v>
      </c>
      <c r="I63" s="4">
        <f t="shared" si="5"/>
        <v>108.33500000000001</v>
      </c>
      <c r="J63" s="4">
        <f t="shared" si="4"/>
        <v>118.33500000000001</v>
      </c>
      <c r="L63" t="s">
        <v>71</v>
      </c>
      <c r="M63">
        <v>0.1004</v>
      </c>
    </row>
    <row r="64" spans="1:13" ht="16" x14ac:dyDescent="0.2">
      <c r="A64" t="s">
        <v>18</v>
      </c>
      <c r="B64" s="3" t="s">
        <v>14</v>
      </c>
      <c r="C64" s="3" t="s">
        <v>332</v>
      </c>
      <c r="D64" s="3">
        <v>2</v>
      </c>
      <c r="E64" s="3" t="s">
        <v>15</v>
      </c>
      <c r="F64" s="1">
        <v>42174</v>
      </c>
      <c r="G64">
        <v>13</v>
      </c>
      <c r="H64">
        <v>0.16420000000000001</v>
      </c>
      <c r="I64" s="4">
        <f t="shared" si="5"/>
        <v>118.33500000000001</v>
      </c>
      <c r="J64" s="4">
        <f t="shared" si="4"/>
        <v>128.33500000000001</v>
      </c>
      <c r="L64" t="s">
        <v>71</v>
      </c>
      <c r="M64">
        <v>0.1009</v>
      </c>
    </row>
    <row r="65" spans="1:13" ht="16" x14ac:dyDescent="0.2">
      <c r="A65" t="s">
        <v>18</v>
      </c>
      <c r="B65" s="3" t="s">
        <v>14</v>
      </c>
      <c r="C65" s="3" t="s">
        <v>332</v>
      </c>
      <c r="D65" s="3">
        <v>2</v>
      </c>
      <c r="E65" s="3" t="s">
        <v>15</v>
      </c>
      <c r="F65" s="1">
        <v>42174</v>
      </c>
      <c r="G65">
        <v>14</v>
      </c>
      <c r="H65">
        <v>0.16220000000000001</v>
      </c>
      <c r="I65" s="4">
        <f t="shared" si="5"/>
        <v>128.33500000000001</v>
      </c>
      <c r="J65" s="4">
        <f t="shared" si="4"/>
        <v>138.33500000000001</v>
      </c>
      <c r="L65" t="s">
        <v>71</v>
      </c>
      <c r="M65">
        <v>9.9500000000000005E-2</v>
      </c>
    </row>
    <row r="66" spans="1:13" ht="16" x14ac:dyDescent="0.2">
      <c r="A66" t="s">
        <v>18</v>
      </c>
      <c r="B66" s="3" t="s">
        <v>14</v>
      </c>
      <c r="C66" s="3" t="s">
        <v>332</v>
      </c>
      <c r="D66" s="3">
        <v>2</v>
      </c>
      <c r="E66" s="3" t="s">
        <v>15</v>
      </c>
      <c r="F66" s="1">
        <v>42174</v>
      </c>
      <c r="G66">
        <v>15</v>
      </c>
      <c r="H66">
        <v>0.1482</v>
      </c>
      <c r="I66" s="4">
        <f t="shared" si="5"/>
        <v>138.33500000000001</v>
      </c>
      <c r="J66" s="4">
        <f t="shared" si="4"/>
        <v>148.33500000000001</v>
      </c>
      <c r="L66" t="s">
        <v>71</v>
      </c>
      <c r="M66">
        <v>8.4599999999999995E-2</v>
      </c>
    </row>
    <row r="67" spans="1:13" ht="16" x14ac:dyDescent="0.2">
      <c r="A67" t="s">
        <v>18</v>
      </c>
      <c r="B67" s="3" t="s">
        <v>14</v>
      </c>
      <c r="C67" s="3" t="s">
        <v>332</v>
      </c>
      <c r="D67" s="3">
        <v>2</v>
      </c>
      <c r="E67" s="3" t="s">
        <v>15</v>
      </c>
      <c r="F67" s="1">
        <v>42174</v>
      </c>
      <c r="G67">
        <v>16</v>
      </c>
      <c r="H67">
        <v>0.19950000000000001</v>
      </c>
      <c r="I67" s="4">
        <f t="shared" si="5"/>
        <v>148.33500000000001</v>
      </c>
      <c r="J67" s="4">
        <f t="shared" si="4"/>
        <v>158.33500000000001</v>
      </c>
      <c r="K67" t="s">
        <v>76</v>
      </c>
      <c r="L67" t="s">
        <v>71</v>
      </c>
      <c r="M67">
        <v>9.4899999999999998E-2</v>
      </c>
    </row>
    <row r="68" spans="1:13" ht="16" x14ac:dyDescent="0.2">
      <c r="A68" t="s">
        <v>18</v>
      </c>
      <c r="B68" s="3" t="s">
        <v>14</v>
      </c>
      <c r="C68" s="3" t="s">
        <v>332</v>
      </c>
      <c r="D68" s="3">
        <v>2</v>
      </c>
      <c r="E68" s="3" t="s">
        <v>15</v>
      </c>
      <c r="F68" s="1">
        <v>42174</v>
      </c>
      <c r="G68">
        <v>17</v>
      </c>
      <c r="H68">
        <v>0.22059999999999999</v>
      </c>
      <c r="I68" s="4">
        <f t="shared" si="5"/>
        <v>158.33500000000001</v>
      </c>
      <c r="J68" s="4">
        <f t="shared" si="4"/>
        <v>168.33500000000001</v>
      </c>
      <c r="L68" t="s">
        <v>71</v>
      </c>
      <c r="M68">
        <v>8.5900000000000004E-2</v>
      </c>
    </row>
    <row r="69" spans="1:13" ht="16" x14ac:dyDescent="0.2">
      <c r="A69" t="s">
        <v>18</v>
      </c>
      <c r="B69" s="3" t="s">
        <v>14</v>
      </c>
      <c r="C69" s="3" t="s">
        <v>332</v>
      </c>
      <c r="D69" s="3">
        <v>2</v>
      </c>
      <c r="E69" s="3" t="s">
        <v>15</v>
      </c>
      <c r="F69" s="1">
        <v>42174</v>
      </c>
      <c r="G69">
        <v>18</v>
      </c>
      <c r="H69">
        <v>0.22589999999999999</v>
      </c>
      <c r="I69" s="4">
        <f t="shared" si="5"/>
        <v>168.33500000000001</v>
      </c>
      <c r="J69" s="4">
        <f t="shared" si="4"/>
        <v>178.33500000000001</v>
      </c>
      <c r="L69" t="s">
        <v>71</v>
      </c>
      <c r="M69">
        <v>8.1600000000000006E-2</v>
      </c>
    </row>
    <row r="70" spans="1:13" ht="16" x14ac:dyDescent="0.2">
      <c r="A70" t="s">
        <v>18</v>
      </c>
      <c r="B70" s="3" t="s">
        <v>14</v>
      </c>
      <c r="C70" s="3" t="s">
        <v>332</v>
      </c>
      <c r="D70" s="3">
        <v>2</v>
      </c>
      <c r="E70" s="3" t="s">
        <v>15</v>
      </c>
      <c r="F70" s="1">
        <v>42174</v>
      </c>
      <c r="G70">
        <v>19</v>
      </c>
      <c r="H70">
        <v>0.22409999999999999</v>
      </c>
      <c r="I70" s="4">
        <f t="shared" si="5"/>
        <v>178.33500000000001</v>
      </c>
      <c r="J70" s="4">
        <f t="shared" si="4"/>
        <v>188.33500000000001</v>
      </c>
      <c r="L70" t="s">
        <v>71</v>
      </c>
      <c r="M70">
        <v>8.6800000000000002E-2</v>
      </c>
    </row>
    <row r="71" spans="1:13" ht="16" x14ac:dyDescent="0.2">
      <c r="A71" t="s">
        <v>18</v>
      </c>
      <c r="B71" s="3" t="s">
        <v>14</v>
      </c>
      <c r="C71" s="3" t="s">
        <v>332</v>
      </c>
      <c r="D71" s="3">
        <v>2</v>
      </c>
      <c r="E71" s="3" t="s">
        <v>15</v>
      </c>
      <c r="F71" s="1">
        <v>42174</v>
      </c>
      <c r="G71">
        <v>20</v>
      </c>
      <c r="H71">
        <v>0.22389999999999999</v>
      </c>
      <c r="I71" s="4">
        <f t="shared" si="5"/>
        <v>188.33500000000001</v>
      </c>
      <c r="J71" s="4">
        <f t="shared" si="4"/>
        <v>198.33500000000001</v>
      </c>
      <c r="L71" t="s">
        <v>71</v>
      </c>
      <c r="M71">
        <v>7.7700000000000005E-2</v>
      </c>
    </row>
    <row r="72" spans="1:13" ht="16" x14ac:dyDescent="0.2">
      <c r="A72" t="s">
        <v>18</v>
      </c>
      <c r="B72" s="3" t="s">
        <v>14</v>
      </c>
      <c r="C72" s="3" t="s">
        <v>332</v>
      </c>
      <c r="D72" s="3">
        <v>2</v>
      </c>
      <c r="E72" s="3" t="s">
        <v>15</v>
      </c>
      <c r="F72" s="1">
        <v>42174</v>
      </c>
      <c r="G72">
        <v>21</v>
      </c>
      <c r="H72">
        <v>0.18590000000000001</v>
      </c>
      <c r="I72" s="4">
        <f t="shared" si="5"/>
        <v>198.33500000000001</v>
      </c>
      <c r="J72" s="4">
        <f t="shared" si="4"/>
        <v>208.33500000000001</v>
      </c>
      <c r="K72" t="s">
        <v>77</v>
      </c>
      <c r="L72" t="s">
        <v>71</v>
      </c>
      <c r="M72">
        <v>8.3900000000000002E-2</v>
      </c>
    </row>
    <row r="73" spans="1:13" ht="16" x14ac:dyDescent="0.2">
      <c r="A73" t="s">
        <v>18</v>
      </c>
      <c r="B73" s="3" t="s">
        <v>14</v>
      </c>
      <c r="C73" s="3" t="s">
        <v>332</v>
      </c>
      <c r="D73" s="3">
        <v>2</v>
      </c>
      <c r="E73" s="3" t="s">
        <v>15</v>
      </c>
      <c r="F73" s="1">
        <v>42174</v>
      </c>
      <c r="G73">
        <v>22</v>
      </c>
      <c r="H73">
        <v>0.15440000000000001</v>
      </c>
      <c r="I73" s="4">
        <f t="shared" si="5"/>
        <v>208.33500000000001</v>
      </c>
      <c r="J73" s="4">
        <f t="shared" si="4"/>
        <v>218.33500000000001</v>
      </c>
      <c r="L73" t="s">
        <v>71</v>
      </c>
      <c r="M73">
        <v>8.2699999999999996E-2</v>
      </c>
    </row>
    <row r="74" spans="1:13" ht="16" x14ac:dyDescent="0.2">
      <c r="A74" t="s">
        <v>18</v>
      </c>
      <c r="B74" s="3" t="s">
        <v>14</v>
      </c>
      <c r="C74" s="3" t="s">
        <v>332</v>
      </c>
      <c r="D74" s="3">
        <v>2</v>
      </c>
      <c r="E74" s="3" t="s">
        <v>15</v>
      </c>
      <c r="F74" s="1">
        <v>42174</v>
      </c>
      <c r="G74">
        <v>23</v>
      </c>
      <c r="H74">
        <v>0.15790000000000001</v>
      </c>
      <c r="I74" s="4">
        <f t="shared" si="5"/>
        <v>218.33500000000001</v>
      </c>
      <c r="J74" s="4">
        <f t="shared" si="4"/>
        <v>228.33500000000001</v>
      </c>
      <c r="L74" t="s">
        <v>71</v>
      </c>
      <c r="M74">
        <v>8.6999999999999994E-2</v>
      </c>
    </row>
    <row r="75" spans="1:13" ht="16" x14ac:dyDescent="0.2">
      <c r="A75" t="s">
        <v>18</v>
      </c>
      <c r="B75" s="3" t="s">
        <v>14</v>
      </c>
      <c r="C75" s="3" t="s">
        <v>332</v>
      </c>
      <c r="D75" s="3">
        <v>2</v>
      </c>
      <c r="E75" s="3" t="s">
        <v>15</v>
      </c>
      <c r="F75" s="1">
        <v>42174</v>
      </c>
      <c r="G75">
        <v>24</v>
      </c>
      <c r="H75">
        <v>0.15679999999999999</v>
      </c>
      <c r="I75" s="4">
        <f t="shared" si="5"/>
        <v>228.33500000000001</v>
      </c>
      <c r="J75" s="4">
        <f t="shared" si="4"/>
        <v>238.33500000000001</v>
      </c>
      <c r="L75" t="s">
        <v>71</v>
      </c>
      <c r="M75">
        <v>9.3799999999999994E-2</v>
      </c>
    </row>
    <row r="76" spans="1:13" ht="16" x14ac:dyDescent="0.2">
      <c r="A76" t="s">
        <v>18</v>
      </c>
      <c r="B76" s="3" t="s">
        <v>14</v>
      </c>
      <c r="C76" s="3" t="s">
        <v>332</v>
      </c>
      <c r="D76" s="3">
        <v>2</v>
      </c>
      <c r="E76" s="3" t="s">
        <v>15</v>
      </c>
      <c r="F76" s="1">
        <v>42174</v>
      </c>
      <c r="G76">
        <v>25</v>
      </c>
      <c r="H76">
        <v>0.1545</v>
      </c>
      <c r="I76" s="4">
        <f t="shared" si="5"/>
        <v>238.33500000000001</v>
      </c>
      <c r="J76" s="4">
        <f t="shared" si="4"/>
        <v>248.33500000000001</v>
      </c>
      <c r="L76" t="s">
        <v>71</v>
      </c>
      <c r="M76">
        <v>9.2200000000000004E-2</v>
      </c>
    </row>
    <row r="77" spans="1:13" ht="16" x14ac:dyDescent="0.2">
      <c r="A77" t="s">
        <v>18</v>
      </c>
      <c r="B77" s="3" t="s">
        <v>14</v>
      </c>
      <c r="C77" s="3" t="s">
        <v>332</v>
      </c>
      <c r="D77" s="3">
        <v>2</v>
      </c>
      <c r="E77" s="3" t="s">
        <v>15</v>
      </c>
      <c r="F77" s="1">
        <v>42174</v>
      </c>
      <c r="G77">
        <v>26</v>
      </c>
      <c r="H77">
        <v>0.16109999999999999</v>
      </c>
      <c r="I77" s="4">
        <f t="shared" si="5"/>
        <v>248.33500000000001</v>
      </c>
      <c r="J77" s="4">
        <f t="shared" si="4"/>
        <v>258.33500000000004</v>
      </c>
      <c r="L77" t="s">
        <v>71</v>
      </c>
      <c r="M77">
        <v>0.10199999999999999</v>
      </c>
    </row>
    <row r="78" spans="1:13" ht="16" x14ac:dyDescent="0.2">
      <c r="A78" t="s">
        <v>18</v>
      </c>
      <c r="B78" s="3" t="s">
        <v>14</v>
      </c>
      <c r="C78" s="3" t="s">
        <v>332</v>
      </c>
      <c r="D78" s="3">
        <v>2</v>
      </c>
      <c r="E78" s="3" t="s">
        <v>15</v>
      </c>
      <c r="F78" s="1">
        <v>42174</v>
      </c>
      <c r="G78">
        <v>27</v>
      </c>
      <c r="H78">
        <v>0.17749999999999999</v>
      </c>
      <c r="I78" s="4">
        <f t="shared" si="5"/>
        <v>258.33500000000004</v>
      </c>
      <c r="J78" s="4">
        <f t="shared" si="4"/>
        <v>268.33500000000004</v>
      </c>
      <c r="L78" t="s">
        <v>71</v>
      </c>
      <c r="M78">
        <v>0.11310000000000001</v>
      </c>
    </row>
    <row r="79" spans="1:13" ht="16" x14ac:dyDescent="0.2">
      <c r="A79" t="s">
        <v>18</v>
      </c>
      <c r="B79" s="3" t="s">
        <v>14</v>
      </c>
      <c r="C79" s="3" t="s">
        <v>332</v>
      </c>
      <c r="D79" s="3">
        <v>2</v>
      </c>
      <c r="E79" s="3" t="s">
        <v>15</v>
      </c>
      <c r="F79" s="1">
        <v>42174</v>
      </c>
      <c r="G79">
        <v>28</v>
      </c>
      <c r="H79">
        <v>0.16489999999999999</v>
      </c>
      <c r="I79" s="4">
        <f t="shared" si="5"/>
        <v>268.33500000000004</v>
      </c>
      <c r="J79" s="4">
        <f t="shared" si="4"/>
        <v>278.33500000000004</v>
      </c>
      <c r="L79" t="s">
        <v>71</v>
      </c>
      <c r="M79">
        <v>0.1053</v>
      </c>
    </row>
    <row r="80" spans="1:13" ht="16" x14ac:dyDescent="0.2">
      <c r="A80" t="s">
        <v>18</v>
      </c>
      <c r="B80" s="3" t="s">
        <v>14</v>
      </c>
      <c r="C80" s="3" t="s">
        <v>332</v>
      </c>
      <c r="D80" s="3">
        <v>2</v>
      </c>
      <c r="E80" s="3" t="s">
        <v>15</v>
      </c>
      <c r="F80" s="1">
        <v>42174</v>
      </c>
      <c r="G80">
        <v>29</v>
      </c>
      <c r="H80">
        <v>0.17710000000000001</v>
      </c>
      <c r="I80" s="4">
        <f t="shared" si="5"/>
        <v>278.33500000000004</v>
      </c>
      <c r="J80" s="4">
        <f t="shared" si="4"/>
        <v>288.33500000000004</v>
      </c>
      <c r="L80" t="s">
        <v>71</v>
      </c>
      <c r="M80">
        <v>0.1114</v>
      </c>
    </row>
    <row r="81" spans="1:13" ht="16" x14ac:dyDescent="0.2">
      <c r="A81" t="s">
        <v>18</v>
      </c>
      <c r="B81" s="3" t="s">
        <v>14</v>
      </c>
      <c r="C81" s="3" t="s">
        <v>332</v>
      </c>
      <c r="D81" s="3">
        <v>2</v>
      </c>
      <c r="E81" s="3" t="s">
        <v>15</v>
      </c>
      <c r="F81" s="1">
        <v>42174</v>
      </c>
      <c r="G81">
        <v>30</v>
      </c>
      <c r="H81">
        <v>0.18509999999999999</v>
      </c>
      <c r="I81" s="4">
        <f t="shared" si="5"/>
        <v>288.33500000000004</v>
      </c>
      <c r="J81" s="4">
        <f t="shared" si="4"/>
        <v>298.33500000000004</v>
      </c>
      <c r="L81" t="s">
        <v>71</v>
      </c>
      <c r="M81">
        <v>0.1186</v>
      </c>
    </row>
    <row r="82" spans="1:13" ht="16" x14ac:dyDescent="0.2">
      <c r="A82" t="s">
        <v>18</v>
      </c>
      <c r="B82" s="3" t="s">
        <v>14</v>
      </c>
      <c r="C82" s="3" t="s">
        <v>332</v>
      </c>
      <c r="D82" s="3">
        <v>2</v>
      </c>
      <c r="E82" s="3" t="s">
        <v>15</v>
      </c>
      <c r="F82" s="1">
        <v>42174</v>
      </c>
      <c r="G82">
        <v>31</v>
      </c>
      <c r="H82">
        <v>0.18290000000000001</v>
      </c>
      <c r="I82" s="4">
        <f t="shared" si="5"/>
        <v>298.33500000000004</v>
      </c>
      <c r="J82" s="4">
        <f t="shared" si="4"/>
        <v>308.33500000000004</v>
      </c>
      <c r="L82" t="s">
        <v>71</v>
      </c>
      <c r="M82">
        <v>0.1171</v>
      </c>
    </row>
    <row r="83" spans="1:13" ht="16" x14ac:dyDescent="0.2">
      <c r="A83" t="s">
        <v>18</v>
      </c>
      <c r="B83" s="3" t="s">
        <v>14</v>
      </c>
      <c r="C83" s="3" t="s">
        <v>332</v>
      </c>
      <c r="D83" s="3">
        <v>2</v>
      </c>
      <c r="E83" s="3" t="s">
        <v>15</v>
      </c>
      <c r="F83" s="1">
        <v>42174</v>
      </c>
      <c r="G83">
        <v>32</v>
      </c>
      <c r="H83">
        <v>0.18479999999999999</v>
      </c>
      <c r="I83" s="4">
        <f t="shared" si="5"/>
        <v>308.33500000000004</v>
      </c>
      <c r="J83" s="4">
        <f t="shared" si="4"/>
        <v>318.33500000000004</v>
      </c>
      <c r="L83" t="s">
        <v>71</v>
      </c>
      <c r="M83">
        <v>0.1222</v>
      </c>
    </row>
    <row r="84" spans="1:13" ht="16" x14ac:dyDescent="0.2">
      <c r="A84" t="s">
        <v>18</v>
      </c>
      <c r="B84" s="3" t="s">
        <v>14</v>
      </c>
      <c r="C84" s="3" t="s">
        <v>332</v>
      </c>
      <c r="D84" s="3">
        <v>2</v>
      </c>
      <c r="E84" s="3" t="s">
        <v>15</v>
      </c>
      <c r="F84" s="1">
        <v>42174</v>
      </c>
      <c r="G84">
        <v>33</v>
      </c>
      <c r="H84">
        <v>0.1714</v>
      </c>
      <c r="I84" s="4">
        <f t="shared" si="5"/>
        <v>318.33500000000004</v>
      </c>
      <c r="J84" s="4">
        <f t="shared" si="4"/>
        <v>328.33500000000004</v>
      </c>
      <c r="L84" t="s">
        <v>71</v>
      </c>
      <c r="M84">
        <v>0.1125</v>
      </c>
    </row>
    <row r="85" spans="1:13" ht="16" x14ac:dyDescent="0.2">
      <c r="A85" t="s">
        <v>18</v>
      </c>
      <c r="B85" s="3" t="s">
        <v>14</v>
      </c>
      <c r="C85" s="3" t="s">
        <v>332</v>
      </c>
      <c r="D85" s="3">
        <v>2</v>
      </c>
      <c r="E85" s="3" t="s">
        <v>15</v>
      </c>
      <c r="F85" s="1">
        <v>42174</v>
      </c>
      <c r="G85">
        <v>34</v>
      </c>
      <c r="H85">
        <v>0.16850000000000001</v>
      </c>
      <c r="I85" s="4">
        <f t="shared" si="5"/>
        <v>328.33500000000004</v>
      </c>
      <c r="J85" s="4">
        <f t="shared" si="4"/>
        <v>338.33500000000004</v>
      </c>
      <c r="L85" t="s">
        <v>71</v>
      </c>
      <c r="M85">
        <v>0.1147</v>
      </c>
    </row>
    <row r="86" spans="1:13" ht="16" x14ac:dyDescent="0.2">
      <c r="A86" t="s">
        <v>18</v>
      </c>
      <c r="B86" s="3" t="s">
        <v>14</v>
      </c>
      <c r="C86" s="3" t="s">
        <v>332</v>
      </c>
      <c r="D86" s="3">
        <v>2</v>
      </c>
      <c r="E86" s="3" t="s">
        <v>15</v>
      </c>
      <c r="F86" s="1">
        <v>42174</v>
      </c>
      <c r="G86">
        <v>35</v>
      </c>
      <c r="H86">
        <v>0.16869999999999999</v>
      </c>
      <c r="I86" s="4">
        <f t="shared" si="5"/>
        <v>338.33500000000004</v>
      </c>
      <c r="J86" s="4">
        <f t="shared" si="4"/>
        <v>348.33500000000004</v>
      </c>
      <c r="L86" t="s">
        <v>71</v>
      </c>
      <c r="M86">
        <v>0.11559999999999999</v>
      </c>
    </row>
    <row r="87" spans="1:13" ht="16" x14ac:dyDescent="0.2">
      <c r="A87" t="s">
        <v>18</v>
      </c>
      <c r="B87" s="3" t="s">
        <v>14</v>
      </c>
      <c r="C87" s="3" t="s">
        <v>332</v>
      </c>
      <c r="D87" s="3">
        <v>2</v>
      </c>
      <c r="E87" s="3" t="s">
        <v>15</v>
      </c>
      <c r="F87" s="1">
        <v>42174</v>
      </c>
      <c r="G87">
        <v>36</v>
      </c>
      <c r="H87">
        <v>0.1817</v>
      </c>
      <c r="I87" s="4">
        <f t="shared" si="5"/>
        <v>348.33500000000004</v>
      </c>
      <c r="J87" s="4">
        <f t="shared" si="4"/>
        <v>358.33500000000004</v>
      </c>
      <c r="L87" t="s">
        <v>71</v>
      </c>
      <c r="M87">
        <v>0.1236</v>
      </c>
    </row>
    <row r="88" spans="1:13" ht="16" x14ac:dyDescent="0.2">
      <c r="A88" t="s">
        <v>18</v>
      </c>
      <c r="B88" s="3" t="s">
        <v>14</v>
      </c>
      <c r="C88" s="3" t="s">
        <v>332</v>
      </c>
      <c r="D88" s="3">
        <v>2</v>
      </c>
      <c r="E88" s="3" t="s">
        <v>15</v>
      </c>
      <c r="F88" s="1">
        <v>42174</v>
      </c>
      <c r="G88">
        <v>37</v>
      </c>
      <c r="H88">
        <v>0.1744</v>
      </c>
      <c r="I88" s="4">
        <f t="shared" si="5"/>
        <v>358.33500000000004</v>
      </c>
      <c r="J88" s="4">
        <f t="shared" si="4"/>
        <v>368.33500000000004</v>
      </c>
      <c r="L88" t="s">
        <v>71</v>
      </c>
      <c r="M88">
        <v>0.11700000000000001</v>
      </c>
    </row>
    <row r="89" spans="1:13" ht="16" x14ac:dyDescent="0.2">
      <c r="A89" t="s">
        <v>18</v>
      </c>
      <c r="B89" s="3" t="s">
        <v>14</v>
      </c>
      <c r="C89" s="3" t="s">
        <v>332</v>
      </c>
      <c r="D89" s="3">
        <v>2</v>
      </c>
      <c r="E89" s="3" t="s">
        <v>15</v>
      </c>
      <c r="F89" s="1">
        <v>42174</v>
      </c>
      <c r="G89">
        <v>38</v>
      </c>
      <c r="H89">
        <v>3.4099999999999998E-2</v>
      </c>
      <c r="I89" s="4">
        <f t="shared" si="5"/>
        <v>368.33500000000004</v>
      </c>
      <c r="J89" s="4">
        <f>J88+2.13</f>
        <v>370.46500000000003</v>
      </c>
      <c r="K89" t="s">
        <v>78</v>
      </c>
      <c r="L89" t="s">
        <v>71</v>
      </c>
      <c r="M89">
        <v>2.35E-2</v>
      </c>
    </row>
    <row r="90" spans="1:13" ht="16" x14ac:dyDescent="0.2">
      <c r="A90" t="s">
        <v>122</v>
      </c>
      <c r="B90" t="s">
        <v>14</v>
      </c>
      <c r="C90" s="3" t="s">
        <v>332</v>
      </c>
      <c r="D90" s="3">
        <v>3</v>
      </c>
      <c r="E90" s="3" t="s">
        <v>15</v>
      </c>
      <c r="F90" s="1">
        <v>42181</v>
      </c>
      <c r="G90">
        <v>1</v>
      </c>
      <c r="H90">
        <v>0.2084</v>
      </c>
      <c r="I90" s="4">
        <v>0</v>
      </c>
      <c r="J90" s="4">
        <v>10</v>
      </c>
      <c r="L90" t="s">
        <v>71</v>
      </c>
      <c r="M90">
        <v>9.6299999999999997E-2</v>
      </c>
    </row>
    <row r="91" spans="1:13" ht="16" x14ac:dyDescent="0.2">
      <c r="A91" t="s">
        <v>122</v>
      </c>
      <c r="B91" t="s">
        <v>14</v>
      </c>
      <c r="C91" s="3" t="s">
        <v>332</v>
      </c>
      <c r="D91" s="3">
        <v>3</v>
      </c>
      <c r="E91" s="3" t="s">
        <v>15</v>
      </c>
      <c r="F91" s="1">
        <v>42181</v>
      </c>
      <c r="G91">
        <v>2</v>
      </c>
      <c r="H91">
        <v>0.1777</v>
      </c>
      <c r="I91" s="4">
        <f t="shared" ref="I91:I110" si="6">J90</f>
        <v>10</v>
      </c>
      <c r="J91" s="4">
        <f t="shared" ref="J91:J98" si="7">I91+10</f>
        <v>20</v>
      </c>
      <c r="L91" t="s">
        <v>71</v>
      </c>
      <c r="M91">
        <v>0.1128</v>
      </c>
    </row>
    <row r="92" spans="1:13" ht="16" x14ac:dyDescent="0.2">
      <c r="A92" t="s">
        <v>122</v>
      </c>
      <c r="B92" t="s">
        <v>14</v>
      </c>
      <c r="C92" s="3" t="s">
        <v>332</v>
      </c>
      <c r="D92" s="3">
        <v>3</v>
      </c>
      <c r="E92" s="3" t="s">
        <v>15</v>
      </c>
      <c r="F92" s="1">
        <v>42181</v>
      </c>
      <c r="G92">
        <v>3</v>
      </c>
      <c r="H92">
        <v>0.17649999999999999</v>
      </c>
      <c r="I92" s="4">
        <f t="shared" si="6"/>
        <v>20</v>
      </c>
      <c r="J92" s="4">
        <f t="shared" si="7"/>
        <v>30</v>
      </c>
      <c r="L92" t="s">
        <v>71</v>
      </c>
      <c r="M92">
        <v>0.1133</v>
      </c>
    </row>
    <row r="93" spans="1:13" ht="16" x14ac:dyDescent="0.2">
      <c r="A93" t="s">
        <v>122</v>
      </c>
      <c r="B93" t="s">
        <v>14</v>
      </c>
      <c r="C93" s="3" t="s">
        <v>332</v>
      </c>
      <c r="D93" s="3">
        <v>3</v>
      </c>
      <c r="E93" s="3" t="s">
        <v>15</v>
      </c>
      <c r="F93" s="1">
        <v>42181</v>
      </c>
      <c r="G93">
        <v>4</v>
      </c>
      <c r="H93">
        <v>0.16209999999999999</v>
      </c>
      <c r="I93" s="4">
        <f t="shared" si="6"/>
        <v>30</v>
      </c>
      <c r="J93" s="4">
        <f t="shared" si="7"/>
        <v>40</v>
      </c>
      <c r="L93" t="s">
        <v>71</v>
      </c>
      <c r="M93">
        <v>0.1003</v>
      </c>
    </row>
    <row r="94" spans="1:13" ht="16" x14ac:dyDescent="0.2">
      <c r="A94" t="s">
        <v>122</v>
      </c>
      <c r="B94" t="s">
        <v>14</v>
      </c>
      <c r="C94" s="3" t="s">
        <v>332</v>
      </c>
      <c r="D94" s="3">
        <v>3</v>
      </c>
      <c r="E94" s="3" t="s">
        <v>15</v>
      </c>
      <c r="F94" s="1">
        <v>42181</v>
      </c>
      <c r="G94">
        <v>5</v>
      </c>
      <c r="H94">
        <v>0.16569999999999999</v>
      </c>
      <c r="I94" s="4">
        <f t="shared" si="6"/>
        <v>40</v>
      </c>
      <c r="J94" s="4">
        <f t="shared" si="7"/>
        <v>50</v>
      </c>
      <c r="L94" t="s">
        <v>71</v>
      </c>
      <c r="M94">
        <v>0.10050000000000001</v>
      </c>
    </row>
    <row r="95" spans="1:13" ht="16" x14ac:dyDescent="0.2">
      <c r="A95" t="s">
        <v>122</v>
      </c>
      <c r="B95" t="s">
        <v>14</v>
      </c>
      <c r="C95" s="3" t="s">
        <v>332</v>
      </c>
      <c r="D95" s="3">
        <v>3</v>
      </c>
      <c r="E95" s="3" t="s">
        <v>15</v>
      </c>
      <c r="F95" s="1">
        <v>42181</v>
      </c>
      <c r="G95">
        <v>6</v>
      </c>
      <c r="H95">
        <v>0.14940000000000001</v>
      </c>
      <c r="I95" s="4">
        <f t="shared" si="6"/>
        <v>50</v>
      </c>
      <c r="J95" s="4">
        <f t="shared" si="7"/>
        <v>60</v>
      </c>
      <c r="L95" t="s">
        <v>71</v>
      </c>
      <c r="M95">
        <v>8.2100000000000006E-2</v>
      </c>
    </row>
    <row r="96" spans="1:13" ht="16" x14ac:dyDescent="0.2">
      <c r="A96" t="s">
        <v>122</v>
      </c>
      <c r="B96" t="s">
        <v>14</v>
      </c>
      <c r="C96" s="3" t="s">
        <v>332</v>
      </c>
      <c r="D96" s="3">
        <v>3</v>
      </c>
      <c r="E96" s="3" t="s">
        <v>15</v>
      </c>
      <c r="F96" s="1">
        <v>42181</v>
      </c>
      <c r="G96">
        <v>7</v>
      </c>
      <c r="H96">
        <v>0.17469999999999999</v>
      </c>
      <c r="I96" s="4">
        <f t="shared" si="6"/>
        <v>60</v>
      </c>
      <c r="J96" s="4">
        <f t="shared" si="7"/>
        <v>70</v>
      </c>
      <c r="L96" t="s">
        <v>71</v>
      </c>
      <c r="M96">
        <v>8.1000000000000003E-2</v>
      </c>
    </row>
    <row r="97" spans="1:13" ht="16" x14ac:dyDescent="0.2">
      <c r="A97" t="s">
        <v>122</v>
      </c>
      <c r="B97" t="s">
        <v>14</v>
      </c>
      <c r="C97" s="3" t="s">
        <v>332</v>
      </c>
      <c r="D97" s="3">
        <v>3</v>
      </c>
      <c r="E97" s="3" t="s">
        <v>15</v>
      </c>
      <c r="F97" s="1">
        <v>42181</v>
      </c>
      <c r="G97">
        <v>8</v>
      </c>
      <c r="H97">
        <v>0.2442</v>
      </c>
      <c r="I97" s="4">
        <f t="shared" si="6"/>
        <v>70</v>
      </c>
      <c r="J97" s="4">
        <f t="shared" si="7"/>
        <v>80</v>
      </c>
      <c r="L97" t="s">
        <v>71</v>
      </c>
      <c r="M97">
        <v>7.6499999999999999E-2</v>
      </c>
    </row>
    <row r="98" spans="1:13" ht="16" x14ac:dyDescent="0.2">
      <c r="A98" t="s">
        <v>122</v>
      </c>
      <c r="B98" t="s">
        <v>14</v>
      </c>
      <c r="C98" s="3" t="s">
        <v>332</v>
      </c>
      <c r="D98" s="3">
        <v>3</v>
      </c>
      <c r="E98" s="3" t="s">
        <v>15</v>
      </c>
      <c r="F98" s="1">
        <v>42181</v>
      </c>
      <c r="G98">
        <v>9</v>
      </c>
      <c r="H98">
        <v>0.2311</v>
      </c>
      <c r="I98" s="4">
        <f t="shared" si="6"/>
        <v>80</v>
      </c>
      <c r="J98" s="4">
        <f t="shared" si="7"/>
        <v>90</v>
      </c>
      <c r="L98" t="s">
        <v>71</v>
      </c>
      <c r="M98">
        <v>6.6699999999999995E-2</v>
      </c>
    </row>
    <row r="99" spans="1:13" ht="16" x14ac:dyDescent="0.2">
      <c r="A99" t="s">
        <v>122</v>
      </c>
      <c r="B99" t="s">
        <v>14</v>
      </c>
      <c r="C99" s="3" t="s">
        <v>332</v>
      </c>
      <c r="D99" s="3">
        <v>3</v>
      </c>
      <c r="E99" s="3" t="s">
        <v>15</v>
      </c>
      <c r="F99" s="1">
        <v>42181</v>
      </c>
      <c r="G99">
        <v>10</v>
      </c>
      <c r="H99">
        <v>0.21340000000000001</v>
      </c>
      <c r="I99" s="4">
        <f t="shared" si="6"/>
        <v>90</v>
      </c>
      <c r="J99" s="4">
        <f>I99+9.65</f>
        <v>99.65</v>
      </c>
      <c r="K99">
        <v>9.65</v>
      </c>
      <c r="L99" t="s">
        <v>71</v>
      </c>
      <c r="M99">
        <v>6.4199999999999993E-2</v>
      </c>
    </row>
    <row r="100" spans="1:13" ht="16" x14ac:dyDescent="0.2">
      <c r="A100" t="s">
        <v>122</v>
      </c>
      <c r="B100" t="s">
        <v>14</v>
      </c>
      <c r="C100" s="3" t="s">
        <v>332</v>
      </c>
      <c r="D100" s="3">
        <v>3</v>
      </c>
      <c r="E100" s="3" t="s">
        <v>15</v>
      </c>
      <c r="F100" s="1">
        <v>42181</v>
      </c>
      <c r="G100">
        <v>11</v>
      </c>
      <c r="H100">
        <v>0.20899999999999999</v>
      </c>
      <c r="I100" s="4">
        <f t="shared" si="6"/>
        <v>99.65</v>
      </c>
      <c r="J100" s="4">
        <f>I100+8.77</f>
        <v>108.42</v>
      </c>
      <c r="K100">
        <v>8.77</v>
      </c>
      <c r="L100" t="s">
        <v>71</v>
      </c>
      <c r="M100">
        <v>6.4699999999999994E-2</v>
      </c>
    </row>
    <row r="101" spans="1:13" ht="16" x14ac:dyDescent="0.2">
      <c r="A101" t="s">
        <v>122</v>
      </c>
      <c r="B101" t="s">
        <v>14</v>
      </c>
      <c r="C101" s="3" t="s">
        <v>332</v>
      </c>
      <c r="D101" s="3">
        <v>3</v>
      </c>
      <c r="E101" s="3" t="s">
        <v>15</v>
      </c>
      <c r="F101" s="1">
        <v>42181</v>
      </c>
      <c r="G101">
        <v>12</v>
      </c>
      <c r="H101">
        <v>0.23180000000000001</v>
      </c>
      <c r="I101" s="4">
        <f t="shared" si="6"/>
        <v>108.42</v>
      </c>
      <c r="J101" s="4">
        <f t="shared" ref="J101:J110" si="8">I101+10</f>
        <v>118.42</v>
      </c>
      <c r="L101" t="s">
        <v>71</v>
      </c>
      <c r="M101">
        <v>6.7000000000000004E-2</v>
      </c>
    </row>
    <row r="102" spans="1:13" ht="16" x14ac:dyDescent="0.2">
      <c r="A102" t="s">
        <v>122</v>
      </c>
      <c r="B102" t="s">
        <v>14</v>
      </c>
      <c r="C102" s="3" t="s">
        <v>332</v>
      </c>
      <c r="D102" s="3">
        <v>3</v>
      </c>
      <c r="E102" s="3" t="s">
        <v>15</v>
      </c>
      <c r="F102" s="1">
        <v>42181</v>
      </c>
      <c r="G102">
        <v>13</v>
      </c>
      <c r="H102">
        <v>0.2243</v>
      </c>
      <c r="I102" s="4">
        <f t="shared" si="6"/>
        <v>118.42</v>
      </c>
      <c r="J102" s="4">
        <f t="shared" si="8"/>
        <v>128.42000000000002</v>
      </c>
      <c r="L102" t="s">
        <v>71</v>
      </c>
      <c r="M102">
        <v>7.0099999999999996E-2</v>
      </c>
    </row>
    <row r="103" spans="1:13" ht="16" x14ac:dyDescent="0.2">
      <c r="A103" t="s">
        <v>122</v>
      </c>
      <c r="B103" t="s">
        <v>14</v>
      </c>
      <c r="C103" s="3" t="s">
        <v>332</v>
      </c>
      <c r="D103" s="3">
        <v>3</v>
      </c>
      <c r="E103" s="3" t="s">
        <v>15</v>
      </c>
      <c r="F103" s="1">
        <v>42181</v>
      </c>
      <c r="G103">
        <v>14</v>
      </c>
      <c r="H103">
        <v>0.20019999999999999</v>
      </c>
      <c r="I103" s="4">
        <f t="shared" si="6"/>
        <v>128.42000000000002</v>
      </c>
      <c r="J103" s="4">
        <f t="shared" si="8"/>
        <v>138.42000000000002</v>
      </c>
      <c r="L103" t="s">
        <v>71</v>
      </c>
      <c r="M103">
        <v>7.6799999999999993E-2</v>
      </c>
    </row>
    <row r="104" spans="1:13" ht="16" x14ac:dyDescent="0.2">
      <c r="A104" t="s">
        <v>122</v>
      </c>
      <c r="B104" t="s">
        <v>14</v>
      </c>
      <c r="C104" s="3" t="s">
        <v>332</v>
      </c>
      <c r="D104" s="3">
        <v>3</v>
      </c>
      <c r="E104" s="3" t="s">
        <v>15</v>
      </c>
      <c r="F104" s="1">
        <v>42181</v>
      </c>
      <c r="G104">
        <v>15</v>
      </c>
      <c r="H104">
        <v>0.15329999999999999</v>
      </c>
      <c r="I104" s="4">
        <f t="shared" si="6"/>
        <v>138.42000000000002</v>
      </c>
      <c r="J104" s="4">
        <f t="shared" si="8"/>
        <v>148.42000000000002</v>
      </c>
      <c r="L104" t="s">
        <v>71</v>
      </c>
      <c r="M104">
        <v>8.5599999999999996E-2</v>
      </c>
    </row>
    <row r="105" spans="1:13" ht="16" x14ac:dyDescent="0.2">
      <c r="A105" t="s">
        <v>122</v>
      </c>
      <c r="B105" t="s">
        <v>14</v>
      </c>
      <c r="C105" s="3" t="s">
        <v>332</v>
      </c>
      <c r="D105" s="3">
        <v>3</v>
      </c>
      <c r="E105" s="3" t="s">
        <v>15</v>
      </c>
      <c r="F105" s="1">
        <v>42181</v>
      </c>
      <c r="G105">
        <v>16</v>
      </c>
      <c r="H105">
        <v>0.1434</v>
      </c>
      <c r="I105" s="4">
        <f t="shared" si="6"/>
        <v>148.42000000000002</v>
      </c>
      <c r="J105" s="4">
        <f t="shared" si="8"/>
        <v>158.42000000000002</v>
      </c>
      <c r="L105" t="s">
        <v>71</v>
      </c>
      <c r="M105">
        <v>8.9399999999999993E-2</v>
      </c>
    </row>
    <row r="106" spans="1:13" ht="16" x14ac:dyDescent="0.2">
      <c r="A106" t="s">
        <v>122</v>
      </c>
      <c r="B106" t="s">
        <v>14</v>
      </c>
      <c r="C106" s="3" t="s">
        <v>332</v>
      </c>
      <c r="D106" s="3">
        <v>3</v>
      </c>
      <c r="E106" s="3" t="s">
        <v>15</v>
      </c>
      <c r="F106" s="1">
        <v>42181</v>
      </c>
      <c r="G106">
        <v>17</v>
      </c>
      <c r="H106">
        <v>0.16439999999999999</v>
      </c>
      <c r="I106" s="4">
        <f t="shared" si="6"/>
        <v>158.42000000000002</v>
      </c>
      <c r="J106" s="4">
        <f t="shared" si="8"/>
        <v>168.42000000000002</v>
      </c>
      <c r="L106" t="s">
        <v>71</v>
      </c>
      <c r="M106">
        <v>0.10390000000000001</v>
      </c>
    </row>
    <row r="107" spans="1:13" ht="16" x14ac:dyDescent="0.2">
      <c r="A107" t="s">
        <v>122</v>
      </c>
      <c r="B107" t="s">
        <v>14</v>
      </c>
      <c r="C107" s="3" t="s">
        <v>332</v>
      </c>
      <c r="D107" s="3">
        <v>3</v>
      </c>
      <c r="E107" s="3" t="s">
        <v>15</v>
      </c>
      <c r="F107" s="1">
        <v>42181</v>
      </c>
      <c r="G107">
        <v>18</v>
      </c>
      <c r="H107">
        <v>0.1706</v>
      </c>
      <c r="I107" s="4">
        <f t="shared" si="6"/>
        <v>168.42000000000002</v>
      </c>
      <c r="J107" s="4">
        <f t="shared" si="8"/>
        <v>178.42000000000002</v>
      </c>
      <c r="L107" t="s">
        <v>71</v>
      </c>
      <c r="M107">
        <v>0.104</v>
      </c>
    </row>
    <row r="108" spans="1:13" ht="16" x14ac:dyDescent="0.2">
      <c r="A108" t="s">
        <v>122</v>
      </c>
      <c r="B108" t="s">
        <v>14</v>
      </c>
      <c r="C108" s="3" t="s">
        <v>332</v>
      </c>
      <c r="D108" s="3">
        <v>3</v>
      </c>
      <c r="E108" s="3" t="s">
        <v>15</v>
      </c>
      <c r="F108" s="1">
        <v>42181</v>
      </c>
      <c r="G108">
        <v>19</v>
      </c>
      <c r="H108">
        <v>0.18429999999999999</v>
      </c>
      <c r="I108" s="4">
        <f t="shared" si="6"/>
        <v>178.42000000000002</v>
      </c>
      <c r="J108" s="4">
        <f t="shared" si="8"/>
        <v>188.42000000000002</v>
      </c>
      <c r="L108" t="s">
        <v>71</v>
      </c>
      <c r="M108">
        <v>0.11509999999999999</v>
      </c>
    </row>
    <row r="109" spans="1:13" ht="16" x14ac:dyDescent="0.2">
      <c r="A109" t="s">
        <v>122</v>
      </c>
      <c r="B109" t="s">
        <v>14</v>
      </c>
      <c r="C109" s="3" t="s">
        <v>332</v>
      </c>
      <c r="D109" s="3">
        <v>3</v>
      </c>
      <c r="E109" s="3" t="s">
        <v>15</v>
      </c>
      <c r="F109" s="1">
        <v>42181</v>
      </c>
      <c r="G109">
        <v>20</v>
      </c>
      <c r="H109">
        <v>0.18210000000000001</v>
      </c>
      <c r="I109" s="4">
        <f t="shared" si="6"/>
        <v>188.42000000000002</v>
      </c>
      <c r="J109" s="4">
        <f t="shared" si="8"/>
        <v>198.42000000000002</v>
      </c>
      <c r="L109" t="s">
        <v>71</v>
      </c>
      <c r="M109">
        <v>0.11890000000000001</v>
      </c>
    </row>
    <row r="110" spans="1:13" ht="16" x14ac:dyDescent="0.2">
      <c r="A110" t="s">
        <v>122</v>
      </c>
      <c r="B110" t="s">
        <v>14</v>
      </c>
      <c r="C110" s="3" t="s">
        <v>332</v>
      </c>
      <c r="D110" s="3">
        <v>3</v>
      </c>
      <c r="E110" s="3" t="s">
        <v>15</v>
      </c>
      <c r="F110" s="1">
        <v>42181</v>
      </c>
      <c r="G110">
        <v>21</v>
      </c>
      <c r="H110">
        <v>0.18909999999999999</v>
      </c>
      <c r="I110" s="4">
        <f t="shared" si="6"/>
        <v>198.42000000000002</v>
      </c>
      <c r="J110" s="4">
        <f t="shared" si="8"/>
        <v>208.42000000000002</v>
      </c>
      <c r="L110" t="s">
        <v>71</v>
      </c>
      <c r="M110">
        <v>9.3299999999999994E-2</v>
      </c>
    </row>
    <row r="111" spans="1:13" ht="16" x14ac:dyDescent="0.2">
      <c r="A111" t="s">
        <v>20</v>
      </c>
      <c r="B111" t="s">
        <v>21</v>
      </c>
      <c r="C111" s="3" t="s">
        <v>331</v>
      </c>
      <c r="D111" s="3">
        <v>1</v>
      </c>
      <c r="E111" s="3" t="s">
        <v>15</v>
      </c>
      <c r="F111" s="1">
        <v>42174</v>
      </c>
      <c r="G111">
        <v>1</v>
      </c>
      <c r="H111">
        <v>0.21579999999999999</v>
      </c>
      <c r="I111" s="4">
        <v>0</v>
      </c>
      <c r="J111" s="4">
        <v>10</v>
      </c>
      <c r="K111" t="s">
        <v>79</v>
      </c>
      <c r="L111" t="s">
        <v>71</v>
      </c>
      <c r="M111">
        <v>9.06E-2</v>
      </c>
    </row>
    <row r="112" spans="1:13" ht="16" x14ac:dyDescent="0.2">
      <c r="A112" t="s">
        <v>20</v>
      </c>
      <c r="B112" t="s">
        <v>21</v>
      </c>
      <c r="C112" s="3" t="s">
        <v>331</v>
      </c>
      <c r="D112" s="3">
        <v>1</v>
      </c>
      <c r="E112" s="3" t="s">
        <v>15</v>
      </c>
      <c r="F112" s="1">
        <v>42174</v>
      </c>
      <c r="G112">
        <v>2</v>
      </c>
      <c r="H112">
        <v>0.2099</v>
      </c>
      <c r="I112" s="4">
        <v>20</v>
      </c>
      <c r="J112" s="4">
        <v>30</v>
      </c>
      <c r="L112" t="s">
        <v>71</v>
      </c>
      <c r="M112">
        <v>0.12180000000000001</v>
      </c>
    </row>
    <row r="113" spans="1:13" ht="16" x14ac:dyDescent="0.2">
      <c r="A113" t="s">
        <v>20</v>
      </c>
      <c r="B113" t="s">
        <v>21</v>
      </c>
      <c r="C113" s="3" t="s">
        <v>331</v>
      </c>
      <c r="D113" s="3">
        <v>1</v>
      </c>
      <c r="E113" s="3" t="s">
        <v>15</v>
      </c>
      <c r="F113" s="1">
        <v>42174</v>
      </c>
      <c r="G113">
        <v>3</v>
      </c>
      <c r="H113">
        <v>0.2019</v>
      </c>
      <c r="I113" s="4">
        <f t="shared" ref="I113:I145" si="9">J112</f>
        <v>30</v>
      </c>
      <c r="J113" s="4">
        <f t="shared" ref="J113:J144" si="10">I113+10</f>
        <v>40</v>
      </c>
      <c r="L113" t="s">
        <v>71</v>
      </c>
      <c r="M113">
        <v>0.12520000000000001</v>
      </c>
    </row>
    <row r="114" spans="1:13" ht="16" x14ac:dyDescent="0.2">
      <c r="A114" t="s">
        <v>20</v>
      </c>
      <c r="B114" t="s">
        <v>21</v>
      </c>
      <c r="C114" s="3" t="s">
        <v>331</v>
      </c>
      <c r="D114" s="3">
        <v>1</v>
      </c>
      <c r="E114" s="3" t="s">
        <v>15</v>
      </c>
      <c r="F114" s="1">
        <v>42174</v>
      </c>
      <c r="G114">
        <v>4</v>
      </c>
      <c r="H114">
        <v>0.20230000000000001</v>
      </c>
      <c r="I114" s="4">
        <f t="shared" si="9"/>
        <v>40</v>
      </c>
      <c r="J114" s="4">
        <f t="shared" si="10"/>
        <v>50</v>
      </c>
      <c r="L114" t="s">
        <v>71</v>
      </c>
      <c r="M114">
        <v>0.1298</v>
      </c>
    </row>
    <row r="115" spans="1:13" ht="16" x14ac:dyDescent="0.2">
      <c r="A115" t="s">
        <v>20</v>
      </c>
      <c r="B115" t="s">
        <v>21</v>
      </c>
      <c r="C115" s="3" t="s">
        <v>331</v>
      </c>
      <c r="D115" s="3">
        <v>1</v>
      </c>
      <c r="E115" s="3" t="s">
        <v>15</v>
      </c>
      <c r="F115" s="1">
        <v>42174</v>
      </c>
      <c r="G115">
        <v>5</v>
      </c>
      <c r="H115">
        <v>0.20979999999999999</v>
      </c>
      <c r="I115" s="4">
        <f t="shared" si="9"/>
        <v>50</v>
      </c>
      <c r="J115" s="4">
        <f t="shared" si="10"/>
        <v>60</v>
      </c>
      <c r="L115" t="s">
        <v>71</v>
      </c>
      <c r="M115">
        <v>0.13930000000000001</v>
      </c>
    </row>
    <row r="116" spans="1:13" ht="16" x14ac:dyDescent="0.2">
      <c r="A116" t="s">
        <v>20</v>
      </c>
      <c r="B116" t="s">
        <v>21</v>
      </c>
      <c r="C116" s="3" t="s">
        <v>331</v>
      </c>
      <c r="D116" s="3">
        <v>1</v>
      </c>
      <c r="E116" s="3" t="s">
        <v>15</v>
      </c>
      <c r="F116" s="1">
        <v>42174</v>
      </c>
      <c r="G116">
        <v>6</v>
      </c>
      <c r="H116">
        <v>0.20699999999999999</v>
      </c>
      <c r="I116" s="4">
        <f t="shared" si="9"/>
        <v>60</v>
      </c>
      <c r="J116" s="4">
        <f t="shared" si="10"/>
        <v>70</v>
      </c>
      <c r="L116" t="s">
        <v>71</v>
      </c>
      <c r="M116">
        <v>0.13719999999999999</v>
      </c>
    </row>
    <row r="117" spans="1:13" ht="16" x14ac:dyDescent="0.2">
      <c r="A117" t="s">
        <v>20</v>
      </c>
      <c r="B117" t="s">
        <v>21</v>
      </c>
      <c r="C117" s="3" t="s">
        <v>331</v>
      </c>
      <c r="D117" s="3">
        <v>1</v>
      </c>
      <c r="E117" s="3" t="s">
        <v>15</v>
      </c>
      <c r="F117" s="1">
        <v>42174</v>
      </c>
      <c r="G117">
        <v>7</v>
      </c>
      <c r="H117">
        <v>0.18440000000000001</v>
      </c>
      <c r="I117" s="4">
        <f t="shared" si="9"/>
        <v>70</v>
      </c>
      <c r="J117" s="4">
        <f t="shared" si="10"/>
        <v>80</v>
      </c>
      <c r="L117" t="s">
        <v>71</v>
      </c>
      <c r="M117">
        <v>0.122</v>
      </c>
    </row>
    <row r="118" spans="1:13" ht="16" x14ac:dyDescent="0.2">
      <c r="A118" t="s">
        <v>20</v>
      </c>
      <c r="B118" t="s">
        <v>21</v>
      </c>
      <c r="C118" s="3" t="s">
        <v>331</v>
      </c>
      <c r="D118" s="3">
        <v>1</v>
      </c>
      <c r="E118" s="3" t="s">
        <v>15</v>
      </c>
      <c r="F118" s="1">
        <v>42174</v>
      </c>
      <c r="G118">
        <v>8</v>
      </c>
      <c r="H118">
        <v>0.2049</v>
      </c>
      <c r="I118" s="4">
        <f t="shared" si="9"/>
        <v>80</v>
      </c>
      <c r="J118" s="4">
        <f t="shared" si="10"/>
        <v>90</v>
      </c>
      <c r="K118">
        <v>10.79</v>
      </c>
      <c r="L118" t="s">
        <v>71</v>
      </c>
      <c r="M118">
        <v>0.13980000000000001</v>
      </c>
    </row>
    <row r="119" spans="1:13" ht="16" x14ac:dyDescent="0.2">
      <c r="A119" t="s">
        <v>20</v>
      </c>
      <c r="B119" t="s">
        <v>21</v>
      </c>
      <c r="C119" s="3" t="s">
        <v>331</v>
      </c>
      <c r="D119" s="3">
        <v>1</v>
      </c>
      <c r="E119" s="3" t="s">
        <v>15</v>
      </c>
      <c r="F119" s="1">
        <v>42174</v>
      </c>
      <c r="G119">
        <v>9</v>
      </c>
      <c r="H119">
        <v>0.18890000000000001</v>
      </c>
      <c r="I119" s="4">
        <f t="shared" si="9"/>
        <v>90</v>
      </c>
      <c r="J119" s="4">
        <f t="shared" si="10"/>
        <v>100</v>
      </c>
      <c r="L119" t="s">
        <v>71</v>
      </c>
      <c r="M119">
        <v>0.1235</v>
      </c>
    </row>
    <row r="120" spans="1:13" ht="16" x14ac:dyDescent="0.2">
      <c r="A120" t="s">
        <v>20</v>
      </c>
      <c r="B120" t="s">
        <v>21</v>
      </c>
      <c r="C120" s="3" t="s">
        <v>331</v>
      </c>
      <c r="D120" s="3">
        <v>1</v>
      </c>
      <c r="E120" s="3" t="s">
        <v>15</v>
      </c>
      <c r="F120" s="1">
        <v>42174</v>
      </c>
      <c r="G120">
        <v>10</v>
      </c>
      <c r="H120">
        <v>0.20760000000000001</v>
      </c>
      <c r="I120" s="4">
        <f t="shared" si="9"/>
        <v>100</v>
      </c>
      <c r="J120" s="4">
        <f t="shared" si="10"/>
        <v>110</v>
      </c>
      <c r="K120" t="s">
        <v>80</v>
      </c>
      <c r="L120" t="s">
        <v>71</v>
      </c>
      <c r="M120">
        <v>0.1182</v>
      </c>
    </row>
    <row r="121" spans="1:13" ht="16" x14ac:dyDescent="0.2">
      <c r="A121" t="s">
        <v>20</v>
      </c>
      <c r="B121" t="s">
        <v>21</v>
      </c>
      <c r="C121" s="3" t="s">
        <v>331</v>
      </c>
      <c r="D121" s="3">
        <v>1</v>
      </c>
      <c r="E121" s="3" t="s">
        <v>15</v>
      </c>
      <c r="F121" s="1">
        <v>42174</v>
      </c>
      <c r="G121">
        <v>11</v>
      </c>
      <c r="H121">
        <v>0.2465</v>
      </c>
      <c r="I121" s="4">
        <f t="shared" si="9"/>
        <v>110</v>
      </c>
      <c r="J121" s="4">
        <f t="shared" si="10"/>
        <v>120</v>
      </c>
      <c r="L121" t="s">
        <v>71</v>
      </c>
      <c r="M121">
        <v>0.12280000000000001</v>
      </c>
    </row>
    <row r="122" spans="1:13" ht="16" x14ac:dyDescent="0.2">
      <c r="A122" t="s">
        <v>20</v>
      </c>
      <c r="B122" t="s">
        <v>21</v>
      </c>
      <c r="C122" s="3" t="s">
        <v>331</v>
      </c>
      <c r="D122" s="3">
        <v>1</v>
      </c>
      <c r="E122" s="3" t="s">
        <v>15</v>
      </c>
      <c r="F122" s="1">
        <v>42174</v>
      </c>
      <c r="G122">
        <v>12</v>
      </c>
      <c r="H122">
        <v>0.2389</v>
      </c>
      <c r="I122" s="4">
        <f t="shared" si="9"/>
        <v>120</v>
      </c>
      <c r="J122" s="4">
        <f t="shared" si="10"/>
        <v>130</v>
      </c>
      <c r="L122" t="s">
        <v>71</v>
      </c>
      <c r="M122">
        <v>0.1152</v>
      </c>
    </row>
    <row r="123" spans="1:13" ht="16" x14ac:dyDescent="0.2">
      <c r="A123" t="s">
        <v>20</v>
      </c>
      <c r="B123" t="s">
        <v>21</v>
      </c>
      <c r="C123" s="3" t="s">
        <v>331</v>
      </c>
      <c r="D123" s="3">
        <v>1</v>
      </c>
      <c r="E123" s="3" t="s">
        <v>15</v>
      </c>
      <c r="F123" s="1">
        <v>42174</v>
      </c>
      <c r="G123">
        <v>13</v>
      </c>
      <c r="H123">
        <v>0.23039999999999999</v>
      </c>
      <c r="I123" s="4">
        <f t="shared" si="9"/>
        <v>130</v>
      </c>
      <c r="J123" s="4">
        <f t="shared" si="10"/>
        <v>140</v>
      </c>
      <c r="L123" t="s">
        <v>71</v>
      </c>
      <c r="M123">
        <v>0.1144</v>
      </c>
    </row>
    <row r="124" spans="1:13" ht="16" x14ac:dyDescent="0.2">
      <c r="A124" t="s">
        <v>20</v>
      </c>
      <c r="B124" t="s">
        <v>21</v>
      </c>
      <c r="C124" s="3" t="s">
        <v>331</v>
      </c>
      <c r="D124" s="3">
        <v>1</v>
      </c>
      <c r="E124" s="3" t="s">
        <v>15</v>
      </c>
      <c r="F124" s="1">
        <v>42174</v>
      </c>
      <c r="G124">
        <v>14</v>
      </c>
      <c r="H124">
        <v>0.23899999999999999</v>
      </c>
      <c r="I124" s="4">
        <f t="shared" si="9"/>
        <v>140</v>
      </c>
      <c r="J124" s="4">
        <f t="shared" si="10"/>
        <v>150</v>
      </c>
      <c r="L124" t="s">
        <v>71</v>
      </c>
      <c r="M124">
        <v>0.1172</v>
      </c>
    </row>
    <row r="125" spans="1:13" ht="16" x14ac:dyDescent="0.2">
      <c r="A125" t="s">
        <v>20</v>
      </c>
      <c r="B125" t="s">
        <v>21</v>
      </c>
      <c r="C125" s="3" t="s">
        <v>331</v>
      </c>
      <c r="D125" s="3">
        <v>1</v>
      </c>
      <c r="E125" s="3" t="s">
        <v>15</v>
      </c>
      <c r="F125" s="1">
        <v>42174</v>
      </c>
      <c r="G125">
        <v>15</v>
      </c>
      <c r="H125">
        <v>0.2417</v>
      </c>
      <c r="I125" s="4">
        <f t="shared" si="9"/>
        <v>150</v>
      </c>
      <c r="J125" s="4">
        <f t="shared" si="10"/>
        <v>160</v>
      </c>
      <c r="L125" t="s">
        <v>71</v>
      </c>
      <c r="M125">
        <v>0.12239999999999999</v>
      </c>
    </row>
    <row r="126" spans="1:13" ht="16" x14ac:dyDescent="0.2">
      <c r="A126" t="s">
        <v>20</v>
      </c>
      <c r="B126" t="s">
        <v>21</v>
      </c>
      <c r="C126" s="3" t="s">
        <v>331</v>
      </c>
      <c r="D126" s="3">
        <v>1</v>
      </c>
      <c r="E126" s="3" t="s">
        <v>15</v>
      </c>
      <c r="F126" s="1">
        <v>42174</v>
      </c>
      <c r="G126">
        <v>16</v>
      </c>
      <c r="H126">
        <v>0.24529999999999999</v>
      </c>
      <c r="I126" s="4">
        <f t="shared" si="9"/>
        <v>160</v>
      </c>
      <c r="J126" s="4">
        <f t="shared" si="10"/>
        <v>170</v>
      </c>
      <c r="K126" t="s">
        <v>81</v>
      </c>
      <c r="L126" t="s">
        <v>71</v>
      </c>
      <c r="M126">
        <v>0.1234</v>
      </c>
    </row>
    <row r="127" spans="1:13" ht="16" x14ac:dyDescent="0.2">
      <c r="A127" t="s">
        <v>20</v>
      </c>
      <c r="B127" t="s">
        <v>21</v>
      </c>
      <c r="C127" s="3" t="s">
        <v>331</v>
      </c>
      <c r="D127" s="3">
        <v>1</v>
      </c>
      <c r="E127" s="3" t="s">
        <v>15</v>
      </c>
      <c r="F127" s="1">
        <v>42174</v>
      </c>
      <c r="G127">
        <v>17</v>
      </c>
      <c r="H127">
        <v>0.2354</v>
      </c>
      <c r="I127" s="4">
        <f t="shared" si="9"/>
        <v>170</v>
      </c>
      <c r="J127" s="4">
        <f t="shared" si="10"/>
        <v>180</v>
      </c>
      <c r="L127" t="s">
        <v>71</v>
      </c>
      <c r="M127">
        <v>0.1159</v>
      </c>
    </row>
    <row r="128" spans="1:13" ht="16" x14ac:dyDescent="0.2">
      <c r="A128" t="s">
        <v>20</v>
      </c>
      <c r="B128" t="s">
        <v>21</v>
      </c>
      <c r="C128" s="3" t="s">
        <v>331</v>
      </c>
      <c r="D128" s="3">
        <v>1</v>
      </c>
      <c r="E128" s="3" t="s">
        <v>15</v>
      </c>
      <c r="F128" s="1">
        <v>42174</v>
      </c>
      <c r="G128">
        <v>18</v>
      </c>
      <c r="H128">
        <v>0.2298</v>
      </c>
      <c r="I128" s="4">
        <f t="shared" si="9"/>
        <v>180</v>
      </c>
      <c r="J128" s="4">
        <f t="shared" si="10"/>
        <v>190</v>
      </c>
      <c r="L128" t="s">
        <v>71</v>
      </c>
      <c r="M128">
        <v>0.1104</v>
      </c>
    </row>
    <row r="129" spans="1:13" ht="16" x14ac:dyDescent="0.2">
      <c r="A129" t="s">
        <v>20</v>
      </c>
      <c r="B129" t="s">
        <v>21</v>
      </c>
      <c r="C129" s="3" t="s">
        <v>331</v>
      </c>
      <c r="D129" s="3">
        <v>1</v>
      </c>
      <c r="E129" s="3" t="s">
        <v>15</v>
      </c>
      <c r="F129" s="1">
        <v>42174</v>
      </c>
      <c r="G129">
        <v>19</v>
      </c>
      <c r="H129">
        <v>0.25140000000000001</v>
      </c>
      <c r="I129" s="4">
        <f t="shared" si="9"/>
        <v>190</v>
      </c>
      <c r="J129" s="4">
        <f t="shared" si="10"/>
        <v>200</v>
      </c>
      <c r="L129" t="s">
        <v>71</v>
      </c>
      <c r="M129">
        <v>0.1285</v>
      </c>
    </row>
    <row r="130" spans="1:13" ht="16" x14ac:dyDescent="0.2">
      <c r="A130" t="s">
        <v>20</v>
      </c>
      <c r="B130" t="s">
        <v>21</v>
      </c>
      <c r="C130" s="3" t="s">
        <v>331</v>
      </c>
      <c r="D130" s="3">
        <v>1</v>
      </c>
      <c r="E130" s="3" t="s">
        <v>15</v>
      </c>
      <c r="F130" s="1">
        <v>42174</v>
      </c>
      <c r="G130">
        <v>20</v>
      </c>
      <c r="H130">
        <v>0.2475</v>
      </c>
      <c r="I130" s="4">
        <f t="shared" si="9"/>
        <v>200</v>
      </c>
      <c r="J130" s="4">
        <f t="shared" si="10"/>
        <v>210</v>
      </c>
      <c r="L130" t="s">
        <v>71</v>
      </c>
      <c r="M130">
        <v>0.126</v>
      </c>
    </row>
    <row r="131" spans="1:13" ht="16" x14ac:dyDescent="0.2">
      <c r="A131" t="s">
        <v>20</v>
      </c>
      <c r="B131" t="s">
        <v>21</v>
      </c>
      <c r="C131" s="3" t="s">
        <v>331</v>
      </c>
      <c r="D131" s="3">
        <v>1</v>
      </c>
      <c r="E131" s="3" t="s">
        <v>15</v>
      </c>
      <c r="F131" s="1">
        <v>42174</v>
      </c>
      <c r="G131">
        <v>21</v>
      </c>
      <c r="H131">
        <v>0.2354</v>
      </c>
      <c r="I131" s="4">
        <f t="shared" si="9"/>
        <v>210</v>
      </c>
      <c r="J131" s="4">
        <f t="shared" si="10"/>
        <v>220</v>
      </c>
      <c r="L131" t="s">
        <v>71</v>
      </c>
      <c r="M131">
        <v>0.11700000000000001</v>
      </c>
    </row>
    <row r="132" spans="1:13" ht="16" x14ac:dyDescent="0.2">
      <c r="A132" t="s">
        <v>20</v>
      </c>
      <c r="B132" t="s">
        <v>21</v>
      </c>
      <c r="C132" s="3" t="s">
        <v>331</v>
      </c>
      <c r="D132" s="3">
        <v>1</v>
      </c>
      <c r="E132" s="3" t="s">
        <v>15</v>
      </c>
      <c r="F132" s="1">
        <v>42174</v>
      </c>
      <c r="G132">
        <v>22</v>
      </c>
      <c r="H132">
        <v>0.24979999999999999</v>
      </c>
      <c r="I132" s="4">
        <f t="shared" si="9"/>
        <v>220</v>
      </c>
      <c r="J132" s="4">
        <f t="shared" si="10"/>
        <v>230</v>
      </c>
      <c r="L132" t="s">
        <v>71</v>
      </c>
      <c r="M132">
        <v>0.12239999999999999</v>
      </c>
    </row>
    <row r="133" spans="1:13" ht="16" x14ac:dyDescent="0.2">
      <c r="A133" t="s">
        <v>20</v>
      </c>
      <c r="B133" t="s">
        <v>21</v>
      </c>
      <c r="C133" s="3" t="s">
        <v>331</v>
      </c>
      <c r="D133" s="3">
        <v>1</v>
      </c>
      <c r="E133" s="3" t="s">
        <v>15</v>
      </c>
      <c r="F133" s="1">
        <v>42174</v>
      </c>
      <c r="G133">
        <v>23</v>
      </c>
      <c r="H133">
        <v>0.2581</v>
      </c>
      <c r="I133" s="4">
        <f t="shared" si="9"/>
        <v>230</v>
      </c>
      <c r="J133" s="4">
        <f t="shared" si="10"/>
        <v>240</v>
      </c>
      <c r="L133" t="s">
        <v>71</v>
      </c>
      <c r="M133">
        <v>0.1268</v>
      </c>
    </row>
    <row r="134" spans="1:13" ht="16" x14ac:dyDescent="0.2">
      <c r="A134" t="s">
        <v>20</v>
      </c>
      <c r="B134" t="s">
        <v>21</v>
      </c>
      <c r="C134" s="3" t="s">
        <v>331</v>
      </c>
      <c r="D134" s="3">
        <v>1</v>
      </c>
      <c r="E134" s="3" t="s">
        <v>15</v>
      </c>
      <c r="F134" s="1">
        <v>42174</v>
      </c>
      <c r="G134">
        <v>24</v>
      </c>
      <c r="H134">
        <v>0.23880000000000001</v>
      </c>
      <c r="I134" s="4">
        <f t="shared" si="9"/>
        <v>240</v>
      </c>
      <c r="J134" s="4">
        <f t="shared" si="10"/>
        <v>250</v>
      </c>
      <c r="L134" t="s">
        <v>71</v>
      </c>
      <c r="M134">
        <v>0.1163</v>
      </c>
    </row>
    <row r="135" spans="1:13" ht="16" x14ac:dyDescent="0.2">
      <c r="A135" t="s">
        <v>20</v>
      </c>
      <c r="B135" t="s">
        <v>21</v>
      </c>
      <c r="C135" s="3" t="s">
        <v>331</v>
      </c>
      <c r="D135" s="3">
        <v>1</v>
      </c>
      <c r="E135" s="3" t="s">
        <v>15</v>
      </c>
      <c r="F135" s="1">
        <v>42174</v>
      </c>
      <c r="G135">
        <v>25</v>
      </c>
      <c r="H135">
        <v>0.2422</v>
      </c>
      <c r="I135" s="4">
        <f t="shared" si="9"/>
        <v>250</v>
      </c>
      <c r="J135" s="4">
        <f t="shared" si="10"/>
        <v>260</v>
      </c>
      <c r="L135" t="s">
        <v>71</v>
      </c>
      <c r="M135">
        <v>0.1172</v>
      </c>
    </row>
    <row r="136" spans="1:13" ht="16" x14ac:dyDescent="0.2">
      <c r="A136" t="s">
        <v>20</v>
      </c>
      <c r="B136" t="s">
        <v>21</v>
      </c>
      <c r="C136" s="3" t="s">
        <v>331</v>
      </c>
      <c r="D136" s="3">
        <v>1</v>
      </c>
      <c r="E136" s="3" t="s">
        <v>15</v>
      </c>
      <c r="F136" s="1">
        <v>42174</v>
      </c>
      <c r="G136">
        <v>26</v>
      </c>
      <c r="H136">
        <v>0.25269999999999998</v>
      </c>
      <c r="I136" s="4">
        <f t="shared" si="9"/>
        <v>260</v>
      </c>
      <c r="J136" s="4">
        <f t="shared" si="10"/>
        <v>270</v>
      </c>
      <c r="L136" t="s">
        <v>71</v>
      </c>
      <c r="M136">
        <v>0.12379999999999999</v>
      </c>
    </row>
    <row r="137" spans="1:13" ht="16" x14ac:dyDescent="0.2">
      <c r="A137" t="s">
        <v>20</v>
      </c>
      <c r="B137" t="s">
        <v>21</v>
      </c>
      <c r="C137" s="3" t="s">
        <v>331</v>
      </c>
      <c r="D137" s="3">
        <v>1</v>
      </c>
      <c r="E137" s="3" t="s">
        <v>15</v>
      </c>
      <c r="F137" s="1">
        <v>42174</v>
      </c>
      <c r="G137">
        <v>27</v>
      </c>
      <c r="H137">
        <v>0.24440000000000001</v>
      </c>
      <c r="I137" s="4">
        <f t="shared" si="9"/>
        <v>270</v>
      </c>
      <c r="J137" s="4">
        <f t="shared" si="10"/>
        <v>280</v>
      </c>
      <c r="L137" t="s">
        <v>71</v>
      </c>
      <c r="M137">
        <v>0.1234</v>
      </c>
    </row>
    <row r="138" spans="1:13" ht="16" x14ac:dyDescent="0.2">
      <c r="A138" t="s">
        <v>20</v>
      </c>
      <c r="B138" t="s">
        <v>21</v>
      </c>
      <c r="C138" s="3" t="s">
        <v>331</v>
      </c>
      <c r="D138" s="3">
        <v>1</v>
      </c>
      <c r="E138" s="3" t="s">
        <v>15</v>
      </c>
      <c r="F138" s="1">
        <v>42174</v>
      </c>
      <c r="G138">
        <v>28</v>
      </c>
      <c r="H138">
        <v>0.2477</v>
      </c>
      <c r="I138" s="4">
        <f t="shared" si="9"/>
        <v>280</v>
      </c>
      <c r="J138" s="4">
        <f t="shared" si="10"/>
        <v>290</v>
      </c>
      <c r="L138" t="s">
        <v>71</v>
      </c>
      <c r="M138">
        <v>0.1193</v>
      </c>
    </row>
    <row r="139" spans="1:13" ht="16" x14ac:dyDescent="0.2">
      <c r="A139" t="s">
        <v>20</v>
      </c>
      <c r="B139" t="s">
        <v>21</v>
      </c>
      <c r="C139" s="3" t="s">
        <v>331</v>
      </c>
      <c r="D139" s="3">
        <v>1</v>
      </c>
      <c r="E139" s="3" t="s">
        <v>15</v>
      </c>
      <c r="F139" s="1">
        <v>42174</v>
      </c>
      <c r="G139">
        <v>29</v>
      </c>
      <c r="H139">
        <v>0.24210000000000001</v>
      </c>
      <c r="I139" s="4">
        <f t="shared" si="9"/>
        <v>290</v>
      </c>
      <c r="J139" s="4">
        <f t="shared" si="10"/>
        <v>300</v>
      </c>
      <c r="L139" t="s">
        <v>71</v>
      </c>
      <c r="M139">
        <v>0.11459999999999999</v>
      </c>
    </row>
    <row r="140" spans="1:13" ht="16" x14ac:dyDescent="0.2">
      <c r="A140" t="s">
        <v>20</v>
      </c>
      <c r="B140" t="s">
        <v>21</v>
      </c>
      <c r="C140" s="3" t="s">
        <v>331</v>
      </c>
      <c r="D140" s="3">
        <v>1</v>
      </c>
      <c r="E140" s="3" t="s">
        <v>15</v>
      </c>
      <c r="F140" s="1">
        <v>42174</v>
      </c>
      <c r="G140">
        <v>30</v>
      </c>
      <c r="H140">
        <v>0.2515</v>
      </c>
      <c r="I140" s="4">
        <f t="shared" si="9"/>
        <v>300</v>
      </c>
      <c r="J140" s="4">
        <f t="shared" si="10"/>
        <v>310</v>
      </c>
      <c r="L140" t="s">
        <v>71</v>
      </c>
      <c r="M140">
        <v>0.1159</v>
      </c>
    </row>
    <row r="141" spans="1:13" ht="16" x14ac:dyDescent="0.2">
      <c r="A141" t="s">
        <v>20</v>
      </c>
      <c r="B141" t="s">
        <v>21</v>
      </c>
      <c r="C141" s="3" t="s">
        <v>331</v>
      </c>
      <c r="D141" s="3">
        <v>1</v>
      </c>
      <c r="E141" s="3" t="s">
        <v>15</v>
      </c>
      <c r="F141" s="1">
        <v>42174</v>
      </c>
      <c r="G141">
        <v>31</v>
      </c>
      <c r="H141">
        <v>0.24379999999999999</v>
      </c>
      <c r="I141" s="4">
        <f t="shared" si="9"/>
        <v>310</v>
      </c>
      <c r="J141" s="4">
        <f t="shared" si="10"/>
        <v>320</v>
      </c>
      <c r="L141" t="s">
        <v>71</v>
      </c>
      <c r="M141">
        <v>0.1152</v>
      </c>
    </row>
    <row r="142" spans="1:13" ht="16" x14ac:dyDescent="0.2">
      <c r="A142" t="s">
        <v>20</v>
      </c>
      <c r="B142" t="s">
        <v>21</v>
      </c>
      <c r="C142" s="3" t="s">
        <v>331</v>
      </c>
      <c r="D142" s="3">
        <v>1</v>
      </c>
      <c r="E142" s="3" t="s">
        <v>15</v>
      </c>
      <c r="F142" s="1">
        <v>42174</v>
      </c>
      <c r="G142">
        <v>32</v>
      </c>
      <c r="H142">
        <v>0.25019999999999998</v>
      </c>
      <c r="I142" s="4">
        <f t="shared" si="9"/>
        <v>320</v>
      </c>
      <c r="J142" s="4">
        <f t="shared" si="10"/>
        <v>330</v>
      </c>
      <c r="L142" t="s">
        <v>71</v>
      </c>
      <c r="M142">
        <v>0.12479999999999999</v>
      </c>
    </row>
    <row r="143" spans="1:13" ht="16" x14ac:dyDescent="0.2">
      <c r="A143" t="s">
        <v>20</v>
      </c>
      <c r="B143" t="s">
        <v>21</v>
      </c>
      <c r="C143" s="3" t="s">
        <v>331</v>
      </c>
      <c r="D143" s="3">
        <v>1</v>
      </c>
      <c r="E143" s="3" t="s">
        <v>15</v>
      </c>
      <c r="F143" s="1">
        <v>42174</v>
      </c>
      <c r="G143">
        <v>33</v>
      </c>
      <c r="H143">
        <v>0.24349999999999999</v>
      </c>
      <c r="I143" s="4">
        <f t="shared" si="9"/>
        <v>330</v>
      </c>
      <c r="J143" s="4">
        <f t="shared" si="10"/>
        <v>340</v>
      </c>
      <c r="L143" t="s">
        <v>71</v>
      </c>
      <c r="M143">
        <v>0.12570000000000001</v>
      </c>
    </row>
    <row r="144" spans="1:13" ht="16" x14ac:dyDescent="0.2">
      <c r="A144" t="s">
        <v>20</v>
      </c>
      <c r="B144" t="s">
        <v>21</v>
      </c>
      <c r="C144" s="3" t="s">
        <v>331</v>
      </c>
      <c r="D144" s="3">
        <v>1</v>
      </c>
      <c r="E144" s="3" t="s">
        <v>15</v>
      </c>
      <c r="F144" s="1">
        <v>42174</v>
      </c>
      <c r="G144">
        <v>34</v>
      </c>
      <c r="H144">
        <v>0.2586</v>
      </c>
      <c r="I144" s="4">
        <f t="shared" si="9"/>
        <v>340</v>
      </c>
      <c r="J144" s="4">
        <f t="shared" si="10"/>
        <v>350</v>
      </c>
      <c r="L144" t="s">
        <v>71</v>
      </c>
      <c r="M144">
        <v>0.1323</v>
      </c>
    </row>
    <row r="145" spans="1:13" ht="16" x14ac:dyDescent="0.2">
      <c r="A145" t="s">
        <v>20</v>
      </c>
      <c r="B145" t="s">
        <v>21</v>
      </c>
      <c r="C145" s="3" t="s">
        <v>331</v>
      </c>
      <c r="D145" s="3">
        <v>1</v>
      </c>
      <c r="E145" s="3" t="s">
        <v>15</v>
      </c>
      <c r="F145" s="1">
        <v>42174</v>
      </c>
      <c r="G145">
        <v>35</v>
      </c>
      <c r="H145">
        <v>0.13220000000000001</v>
      </c>
      <c r="I145" s="4">
        <f t="shared" si="9"/>
        <v>350</v>
      </c>
      <c r="J145" s="4">
        <f>J144+5.35</f>
        <v>355.35</v>
      </c>
      <c r="K145" t="s">
        <v>82</v>
      </c>
      <c r="L145" t="s">
        <v>71</v>
      </c>
      <c r="M145">
        <v>6.5100000000000005E-2</v>
      </c>
    </row>
    <row r="146" spans="1:13" ht="16" x14ac:dyDescent="0.2">
      <c r="A146" t="s">
        <v>24</v>
      </c>
      <c r="B146" t="s">
        <v>21</v>
      </c>
      <c r="C146" s="3" t="s">
        <v>331</v>
      </c>
      <c r="D146" s="3">
        <v>3</v>
      </c>
      <c r="E146" s="3" t="s">
        <v>15</v>
      </c>
      <c r="F146" s="1">
        <v>42181</v>
      </c>
      <c r="G146">
        <v>1</v>
      </c>
      <c r="H146">
        <v>0.2097</v>
      </c>
      <c r="I146" s="4">
        <v>0</v>
      </c>
      <c r="J146" s="4">
        <v>10</v>
      </c>
      <c r="K146" t="s">
        <v>119</v>
      </c>
      <c r="L146" t="s">
        <v>71</v>
      </c>
      <c r="M146">
        <v>9.5299999999999996E-2</v>
      </c>
    </row>
    <row r="147" spans="1:13" ht="16" x14ac:dyDescent="0.2">
      <c r="A147" t="s">
        <v>24</v>
      </c>
      <c r="B147" t="s">
        <v>21</v>
      </c>
      <c r="C147" s="3" t="s">
        <v>331</v>
      </c>
      <c r="D147" s="3">
        <v>3</v>
      </c>
      <c r="E147" s="3" t="s">
        <v>15</v>
      </c>
      <c r="F147" s="1">
        <v>42181</v>
      </c>
      <c r="G147">
        <v>2</v>
      </c>
      <c r="H147">
        <v>0.21179999999999999</v>
      </c>
      <c r="I147" s="4">
        <f t="shared" ref="I147:I167" si="11">J146</f>
        <v>10</v>
      </c>
      <c r="J147" s="4">
        <f t="shared" ref="J147:J166" si="12">I147+10</f>
        <v>20</v>
      </c>
      <c r="L147" t="s">
        <v>71</v>
      </c>
      <c r="M147">
        <v>0.13300000000000001</v>
      </c>
    </row>
    <row r="148" spans="1:13" ht="16" x14ac:dyDescent="0.2">
      <c r="A148" t="s">
        <v>24</v>
      </c>
      <c r="B148" t="s">
        <v>21</v>
      </c>
      <c r="C148" s="3" t="s">
        <v>331</v>
      </c>
      <c r="D148" s="3">
        <v>3</v>
      </c>
      <c r="E148" s="3" t="s">
        <v>15</v>
      </c>
      <c r="F148" s="1">
        <v>42181</v>
      </c>
      <c r="G148">
        <v>3</v>
      </c>
      <c r="H148">
        <v>0.1961</v>
      </c>
      <c r="I148" s="4">
        <f t="shared" si="11"/>
        <v>20</v>
      </c>
      <c r="J148" s="4">
        <f t="shared" si="12"/>
        <v>30</v>
      </c>
      <c r="L148" t="s">
        <v>71</v>
      </c>
      <c r="M148">
        <v>0.13109999999999999</v>
      </c>
    </row>
    <row r="149" spans="1:13" ht="16" x14ac:dyDescent="0.2">
      <c r="A149" t="s">
        <v>24</v>
      </c>
      <c r="B149" t="s">
        <v>21</v>
      </c>
      <c r="C149" s="3" t="s">
        <v>331</v>
      </c>
      <c r="D149" s="3">
        <v>3</v>
      </c>
      <c r="E149" s="3" t="s">
        <v>15</v>
      </c>
      <c r="F149" s="1">
        <v>42181</v>
      </c>
      <c r="G149">
        <v>4</v>
      </c>
      <c r="H149">
        <v>0.1928</v>
      </c>
      <c r="I149" s="4">
        <f t="shared" si="11"/>
        <v>30</v>
      </c>
      <c r="J149" s="4">
        <f t="shared" si="12"/>
        <v>40</v>
      </c>
      <c r="L149" t="s">
        <v>71</v>
      </c>
      <c r="M149">
        <v>0.13220000000000001</v>
      </c>
    </row>
    <row r="150" spans="1:13" ht="16" x14ac:dyDescent="0.2">
      <c r="A150" t="s">
        <v>24</v>
      </c>
      <c r="B150" t="s">
        <v>21</v>
      </c>
      <c r="C150" s="3" t="s">
        <v>331</v>
      </c>
      <c r="D150" s="3">
        <v>3</v>
      </c>
      <c r="E150" s="3" t="s">
        <v>15</v>
      </c>
      <c r="F150" s="1">
        <v>42181</v>
      </c>
      <c r="G150">
        <v>5</v>
      </c>
      <c r="H150">
        <v>0.1966</v>
      </c>
      <c r="I150" s="4">
        <f t="shared" si="11"/>
        <v>40</v>
      </c>
      <c r="J150" s="4">
        <f t="shared" si="12"/>
        <v>50</v>
      </c>
      <c r="L150" t="s">
        <v>71</v>
      </c>
      <c r="M150">
        <v>0.13700000000000001</v>
      </c>
    </row>
    <row r="151" spans="1:13" ht="16" x14ac:dyDescent="0.2">
      <c r="A151" t="s">
        <v>24</v>
      </c>
      <c r="B151" t="s">
        <v>21</v>
      </c>
      <c r="C151" s="3" t="s">
        <v>331</v>
      </c>
      <c r="D151" s="3">
        <v>3</v>
      </c>
      <c r="E151" s="3" t="s">
        <v>15</v>
      </c>
      <c r="F151" s="1">
        <v>42181</v>
      </c>
      <c r="G151">
        <v>6</v>
      </c>
      <c r="H151">
        <v>0.19239999999999999</v>
      </c>
      <c r="I151" s="4">
        <f t="shared" si="11"/>
        <v>50</v>
      </c>
      <c r="J151" s="4">
        <f t="shared" si="12"/>
        <v>60</v>
      </c>
      <c r="L151" t="s">
        <v>71</v>
      </c>
      <c r="M151">
        <v>0.13120000000000001</v>
      </c>
    </row>
    <row r="152" spans="1:13" ht="16" x14ac:dyDescent="0.2">
      <c r="A152" t="s">
        <v>24</v>
      </c>
      <c r="B152" t="s">
        <v>21</v>
      </c>
      <c r="C152" s="3" t="s">
        <v>331</v>
      </c>
      <c r="D152" s="3">
        <v>3</v>
      </c>
      <c r="E152" s="3" t="s">
        <v>15</v>
      </c>
      <c r="F152" s="1">
        <v>42181</v>
      </c>
      <c r="G152">
        <v>7</v>
      </c>
      <c r="H152">
        <v>0.19189999999999999</v>
      </c>
      <c r="I152" s="4">
        <f t="shared" si="11"/>
        <v>60</v>
      </c>
      <c r="J152" s="4">
        <f t="shared" si="12"/>
        <v>70</v>
      </c>
      <c r="L152" t="s">
        <v>71</v>
      </c>
      <c r="M152">
        <v>0.13150000000000001</v>
      </c>
    </row>
    <row r="153" spans="1:13" ht="16" x14ac:dyDescent="0.2">
      <c r="A153" t="s">
        <v>24</v>
      </c>
      <c r="B153" t="s">
        <v>21</v>
      </c>
      <c r="C153" s="3" t="s">
        <v>331</v>
      </c>
      <c r="D153" s="3">
        <v>3</v>
      </c>
      <c r="E153" s="3" t="s">
        <v>15</v>
      </c>
      <c r="F153" s="1">
        <v>42181</v>
      </c>
      <c r="G153">
        <v>8</v>
      </c>
      <c r="H153">
        <v>0.20080000000000001</v>
      </c>
      <c r="I153" s="4">
        <f t="shared" si="11"/>
        <v>70</v>
      </c>
      <c r="J153" s="4">
        <f t="shared" si="12"/>
        <v>80</v>
      </c>
      <c r="L153" t="s">
        <v>71</v>
      </c>
      <c r="M153">
        <v>0.13800000000000001</v>
      </c>
    </row>
    <row r="154" spans="1:13" ht="16" x14ac:dyDescent="0.2">
      <c r="A154" t="s">
        <v>24</v>
      </c>
      <c r="B154" t="s">
        <v>21</v>
      </c>
      <c r="C154" s="3" t="s">
        <v>331</v>
      </c>
      <c r="D154" s="3">
        <v>3</v>
      </c>
      <c r="E154" s="3" t="s">
        <v>15</v>
      </c>
      <c r="F154" s="1">
        <v>42181</v>
      </c>
      <c r="G154">
        <v>9</v>
      </c>
      <c r="H154">
        <v>0.20810000000000001</v>
      </c>
      <c r="I154" s="4">
        <f t="shared" si="11"/>
        <v>80</v>
      </c>
      <c r="J154" s="4">
        <f t="shared" si="12"/>
        <v>90</v>
      </c>
      <c r="L154" t="s">
        <v>71</v>
      </c>
      <c r="M154">
        <v>0.13900000000000001</v>
      </c>
    </row>
    <row r="155" spans="1:13" ht="16" x14ac:dyDescent="0.2">
      <c r="A155" t="s">
        <v>24</v>
      </c>
      <c r="B155" t="s">
        <v>21</v>
      </c>
      <c r="C155" s="3" t="s">
        <v>331</v>
      </c>
      <c r="D155" s="3">
        <v>3</v>
      </c>
      <c r="E155" s="3" t="s">
        <v>15</v>
      </c>
      <c r="F155" s="1">
        <v>42181</v>
      </c>
      <c r="G155">
        <v>10</v>
      </c>
      <c r="H155">
        <v>0.2301</v>
      </c>
      <c r="I155" s="4">
        <f t="shared" si="11"/>
        <v>90</v>
      </c>
      <c r="J155" s="4">
        <f t="shared" si="12"/>
        <v>100</v>
      </c>
      <c r="K155" t="s">
        <v>120</v>
      </c>
      <c r="L155" t="s">
        <v>71</v>
      </c>
      <c r="M155">
        <v>0.13500000000000001</v>
      </c>
    </row>
    <row r="156" spans="1:13" ht="16" x14ac:dyDescent="0.2">
      <c r="A156" t="s">
        <v>24</v>
      </c>
      <c r="B156" t="s">
        <v>21</v>
      </c>
      <c r="C156" s="3" t="s">
        <v>331</v>
      </c>
      <c r="D156" s="3">
        <v>3</v>
      </c>
      <c r="E156" s="3" t="s">
        <v>15</v>
      </c>
      <c r="F156" s="1">
        <v>42181</v>
      </c>
      <c r="G156">
        <v>11</v>
      </c>
      <c r="H156">
        <v>0.25490000000000002</v>
      </c>
      <c r="I156" s="4">
        <f t="shared" si="11"/>
        <v>100</v>
      </c>
      <c r="J156" s="4">
        <f t="shared" si="12"/>
        <v>110</v>
      </c>
      <c r="L156" t="s">
        <v>71</v>
      </c>
      <c r="M156">
        <v>0.14219999999999999</v>
      </c>
    </row>
    <row r="157" spans="1:13" ht="16" x14ac:dyDescent="0.2">
      <c r="A157" t="s">
        <v>24</v>
      </c>
      <c r="B157" t="s">
        <v>21</v>
      </c>
      <c r="C157" s="3" t="s">
        <v>331</v>
      </c>
      <c r="D157" s="3">
        <v>3</v>
      </c>
      <c r="E157" s="3" t="s">
        <v>15</v>
      </c>
      <c r="F157" s="1">
        <v>42181</v>
      </c>
      <c r="G157">
        <v>12</v>
      </c>
      <c r="H157">
        <v>0.24249999999999999</v>
      </c>
      <c r="I157" s="4">
        <f t="shared" si="11"/>
        <v>110</v>
      </c>
      <c r="J157" s="4">
        <f t="shared" si="12"/>
        <v>120</v>
      </c>
      <c r="L157" t="s">
        <v>71</v>
      </c>
      <c r="M157">
        <v>0.13689999999999999</v>
      </c>
    </row>
    <row r="158" spans="1:13" ht="16" x14ac:dyDescent="0.2">
      <c r="A158" t="s">
        <v>24</v>
      </c>
      <c r="B158" t="s">
        <v>21</v>
      </c>
      <c r="C158" s="3" t="s">
        <v>331</v>
      </c>
      <c r="D158" s="3">
        <v>3</v>
      </c>
      <c r="E158" s="3" t="s">
        <v>15</v>
      </c>
      <c r="F158" s="1">
        <v>42181</v>
      </c>
      <c r="G158">
        <v>13</v>
      </c>
      <c r="H158">
        <v>0.25509999999999999</v>
      </c>
      <c r="I158" s="4">
        <f t="shared" si="11"/>
        <v>120</v>
      </c>
      <c r="J158" s="4">
        <f t="shared" si="12"/>
        <v>130</v>
      </c>
      <c r="L158" t="s">
        <v>71</v>
      </c>
      <c r="M158">
        <v>0.1492</v>
      </c>
    </row>
    <row r="159" spans="1:13" ht="16" x14ac:dyDescent="0.2">
      <c r="A159" t="s">
        <v>24</v>
      </c>
      <c r="B159" t="s">
        <v>21</v>
      </c>
      <c r="C159" s="3" t="s">
        <v>331</v>
      </c>
      <c r="D159" s="3">
        <v>3</v>
      </c>
      <c r="E159" s="3" t="s">
        <v>15</v>
      </c>
      <c r="F159" s="1">
        <v>42181</v>
      </c>
      <c r="G159">
        <v>14</v>
      </c>
      <c r="H159">
        <v>0.2555</v>
      </c>
      <c r="I159" s="4">
        <f t="shared" si="11"/>
        <v>130</v>
      </c>
      <c r="J159" s="4">
        <f t="shared" si="12"/>
        <v>140</v>
      </c>
      <c r="L159" t="s">
        <v>71</v>
      </c>
      <c r="M159">
        <v>0.15440000000000001</v>
      </c>
    </row>
    <row r="160" spans="1:13" ht="16" x14ac:dyDescent="0.2">
      <c r="A160" t="s">
        <v>24</v>
      </c>
      <c r="B160" t="s">
        <v>21</v>
      </c>
      <c r="C160" s="3" t="s">
        <v>331</v>
      </c>
      <c r="D160" s="3">
        <v>3</v>
      </c>
      <c r="E160" s="3" t="s">
        <v>15</v>
      </c>
      <c r="F160" s="1">
        <v>42181</v>
      </c>
      <c r="G160">
        <v>15</v>
      </c>
      <c r="H160">
        <v>0.25059999999999999</v>
      </c>
      <c r="I160" s="4">
        <f t="shared" si="11"/>
        <v>140</v>
      </c>
      <c r="J160" s="4">
        <f t="shared" si="12"/>
        <v>150</v>
      </c>
      <c r="L160" t="s">
        <v>71</v>
      </c>
      <c r="M160">
        <v>0.14929999999999999</v>
      </c>
    </row>
    <row r="161" spans="1:13" ht="16" x14ac:dyDescent="0.2">
      <c r="A161" t="s">
        <v>24</v>
      </c>
      <c r="B161" t="s">
        <v>21</v>
      </c>
      <c r="C161" s="3" t="s">
        <v>331</v>
      </c>
      <c r="D161" s="3">
        <v>3</v>
      </c>
      <c r="E161" s="3" t="s">
        <v>15</v>
      </c>
      <c r="F161" s="1">
        <v>42181</v>
      </c>
      <c r="G161">
        <v>16</v>
      </c>
      <c r="H161">
        <v>0.2465</v>
      </c>
      <c r="I161" s="4">
        <f t="shared" si="11"/>
        <v>150</v>
      </c>
      <c r="J161" s="4">
        <f t="shared" si="12"/>
        <v>160</v>
      </c>
      <c r="L161" t="s">
        <v>71</v>
      </c>
      <c r="M161">
        <v>0.13650000000000001</v>
      </c>
    </row>
    <row r="162" spans="1:13" ht="16" x14ac:dyDescent="0.2">
      <c r="A162" t="s">
        <v>24</v>
      </c>
      <c r="B162" t="s">
        <v>21</v>
      </c>
      <c r="C162" s="3" t="s">
        <v>331</v>
      </c>
      <c r="D162" s="3">
        <v>3</v>
      </c>
      <c r="E162" s="3" t="s">
        <v>15</v>
      </c>
      <c r="F162" s="1">
        <v>42181</v>
      </c>
      <c r="G162">
        <v>17</v>
      </c>
      <c r="H162">
        <v>0.25219999999999998</v>
      </c>
      <c r="I162" s="9">
        <f t="shared" si="11"/>
        <v>160</v>
      </c>
      <c r="J162" s="12">
        <f t="shared" si="12"/>
        <v>170</v>
      </c>
      <c r="L162" t="s">
        <v>71</v>
      </c>
      <c r="M162">
        <v>0.14360000000000001</v>
      </c>
    </row>
    <row r="163" spans="1:13" ht="16" x14ac:dyDescent="0.2">
      <c r="A163" t="s">
        <v>24</v>
      </c>
      <c r="B163" t="s">
        <v>21</v>
      </c>
      <c r="C163" s="3" t="s">
        <v>331</v>
      </c>
      <c r="D163" s="3">
        <v>3</v>
      </c>
      <c r="E163" s="3" t="s">
        <v>15</v>
      </c>
      <c r="F163" s="1">
        <v>42181</v>
      </c>
      <c r="G163">
        <v>18</v>
      </c>
      <c r="H163">
        <v>0.25800000000000001</v>
      </c>
      <c r="I163" s="8">
        <f t="shared" si="11"/>
        <v>170</v>
      </c>
      <c r="J163" s="11">
        <f t="shared" si="12"/>
        <v>180</v>
      </c>
      <c r="L163" t="s">
        <v>71</v>
      </c>
      <c r="M163">
        <v>0.14560000000000001</v>
      </c>
    </row>
    <row r="164" spans="1:13" ht="16" x14ac:dyDescent="0.2">
      <c r="A164" t="s">
        <v>24</v>
      </c>
      <c r="B164" t="s">
        <v>21</v>
      </c>
      <c r="C164" s="3" t="s">
        <v>331</v>
      </c>
      <c r="D164" s="3">
        <v>3</v>
      </c>
      <c r="E164" s="3" t="s">
        <v>15</v>
      </c>
      <c r="F164" s="1">
        <v>42181</v>
      </c>
      <c r="G164">
        <v>19</v>
      </c>
      <c r="H164">
        <v>0.23880000000000001</v>
      </c>
      <c r="I164" s="8">
        <f t="shared" si="11"/>
        <v>180</v>
      </c>
      <c r="J164" s="11">
        <f t="shared" si="12"/>
        <v>190</v>
      </c>
      <c r="L164" t="s">
        <v>71</v>
      </c>
      <c r="M164">
        <v>0.12870000000000001</v>
      </c>
    </row>
    <row r="165" spans="1:13" ht="16" x14ac:dyDescent="0.2">
      <c r="A165" t="s">
        <v>24</v>
      </c>
      <c r="B165" t="s">
        <v>21</v>
      </c>
      <c r="C165" s="3" t="s">
        <v>331</v>
      </c>
      <c r="D165" s="3">
        <v>3</v>
      </c>
      <c r="E165" s="3" t="s">
        <v>15</v>
      </c>
      <c r="F165" s="1">
        <v>42181</v>
      </c>
      <c r="G165">
        <v>20</v>
      </c>
      <c r="H165">
        <v>0.24379999999999999</v>
      </c>
      <c r="I165" s="8">
        <f t="shared" si="11"/>
        <v>190</v>
      </c>
      <c r="J165" s="11">
        <f t="shared" si="12"/>
        <v>200</v>
      </c>
      <c r="L165" t="s">
        <v>71</v>
      </c>
      <c r="M165">
        <v>0.12740000000000001</v>
      </c>
    </row>
    <row r="166" spans="1:13" ht="16" x14ac:dyDescent="0.2">
      <c r="A166" t="s">
        <v>24</v>
      </c>
      <c r="B166" t="s">
        <v>21</v>
      </c>
      <c r="C166" s="3" t="s">
        <v>331</v>
      </c>
      <c r="D166" s="3">
        <v>3</v>
      </c>
      <c r="E166" s="3" t="s">
        <v>15</v>
      </c>
      <c r="F166" s="1">
        <v>42181</v>
      </c>
      <c r="G166">
        <v>21</v>
      </c>
      <c r="H166">
        <v>0.23710000000000001</v>
      </c>
      <c r="I166" s="8">
        <f t="shared" si="11"/>
        <v>200</v>
      </c>
      <c r="J166" s="11">
        <f t="shared" si="12"/>
        <v>210</v>
      </c>
      <c r="K166" t="s">
        <v>110</v>
      </c>
      <c r="L166" t="s">
        <v>71</v>
      </c>
      <c r="M166">
        <v>0.11360000000000001</v>
      </c>
    </row>
    <row r="167" spans="1:13" ht="16" x14ac:dyDescent="0.2">
      <c r="A167" t="s">
        <v>24</v>
      </c>
      <c r="B167" t="s">
        <v>21</v>
      </c>
      <c r="C167" s="3" t="s">
        <v>331</v>
      </c>
      <c r="D167" s="3">
        <v>3</v>
      </c>
      <c r="E167" s="3" t="s">
        <v>15</v>
      </c>
      <c r="F167" s="1">
        <v>42181</v>
      </c>
      <c r="G167">
        <v>22</v>
      </c>
      <c r="H167">
        <v>4.9200000000000001E-2</v>
      </c>
      <c r="I167" s="8">
        <f t="shared" si="11"/>
        <v>210</v>
      </c>
      <c r="J167" s="11">
        <f>J166+2.15</f>
        <v>212.15</v>
      </c>
      <c r="K167" t="s">
        <v>121</v>
      </c>
      <c r="L167" t="s">
        <v>71</v>
      </c>
      <c r="M167">
        <v>2.4500000000000001E-2</v>
      </c>
    </row>
    <row r="168" spans="1:13" ht="16" x14ac:dyDescent="0.2">
      <c r="A168" t="s">
        <v>22</v>
      </c>
      <c r="B168" t="s">
        <v>21</v>
      </c>
      <c r="C168" s="3" t="s">
        <v>331</v>
      </c>
      <c r="D168" s="3">
        <v>2</v>
      </c>
      <c r="E168" t="s">
        <v>15</v>
      </c>
      <c r="F168" s="1">
        <v>42181</v>
      </c>
      <c r="G168">
        <v>1</v>
      </c>
      <c r="H168">
        <v>0.2364</v>
      </c>
      <c r="I168" s="8">
        <v>0</v>
      </c>
      <c r="J168" s="11">
        <v>10</v>
      </c>
      <c r="K168" t="s">
        <v>124</v>
      </c>
      <c r="L168" t="s">
        <v>71</v>
      </c>
      <c r="M168">
        <v>0.1114</v>
      </c>
    </row>
    <row r="169" spans="1:13" ht="16" x14ac:dyDescent="0.2">
      <c r="A169" t="s">
        <v>22</v>
      </c>
      <c r="B169" t="s">
        <v>21</v>
      </c>
      <c r="C169" s="3" t="s">
        <v>331</v>
      </c>
      <c r="D169" s="3">
        <v>2</v>
      </c>
      <c r="E169" t="s">
        <v>15</v>
      </c>
      <c r="F169" s="1">
        <v>42181</v>
      </c>
      <c r="G169">
        <v>2</v>
      </c>
      <c r="H169">
        <v>0.21079999999999999</v>
      </c>
      <c r="I169" s="8">
        <f t="shared" ref="I169:I196" si="13">J168</f>
        <v>10</v>
      </c>
      <c r="J169" s="11">
        <f t="shared" ref="J169:J195" si="14">I169+10</f>
        <v>20</v>
      </c>
      <c r="K169" t="s">
        <v>125</v>
      </c>
      <c r="L169" t="s">
        <v>71</v>
      </c>
      <c r="M169">
        <v>0.1205</v>
      </c>
    </row>
    <row r="170" spans="1:13" ht="16" x14ac:dyDescent="0.2">
      <c r="A170" t="s">
        <v>22</v>
      </c>
      <c r="B170" t="s">
        <v>21</v>
      </c>
      <c r="C170" s="3" t="s">
        <v>331</v>
      </c>
      <c r="D170" s="3">
        <v>2</v>
      </c>
      <c r="E170" t="s">
        <v>15</v>
      </c>
      <c r="F170" s="1">
        <v>42181</v>
      </c>
      <c r="G170">
        <v>3</v>
      </c>
      <c r="H170">
        <v>0.192</v>
      </c>
      <c r="I170" s="8">
        <f t="shared" si="13"/>
        <v>20</v>
      </c>
      <c r="J170" s="11">
        <f t="shared" si="14"/>
        <v>30</v>
      </c>
      <c r="L170" t="s">
        <v>71</v>
      </c>
      <c r="M170">
        <v>0.123</v>
      </c>
    </row>
    <row r="171" spans="1:13" ht="16" x14ac:dyDescent="0.2">
      <c r="A171" t="s">
        <v>22</v>
      </c>
      <c r="B171" t="s">
        <v>21</v>
      </c>
      <c r="C171" s="3" t="s">
        <v>331</v>
      </c>
      <c r="D171" s="3">
        <v>2</v>
      </c>
      <c r="E171" t="s">
        <v>15</v>
      </c>
      <c r="F171" s="1">
        <v>42181</v>
      </c>
      <c r="G171">
        <v>4</v>
      </c>
      <c r="H171">
        <v>0.1963</v>
      </c>
      <c r="I171" s="8">
        <f t="shared" si="13"/>
        <v>30</v>
      </c>
      <c r="J171" s="11">
        <f t="shared" si="14"/>
        <v>40</v>
      </c>
      <c r="L171" t="s">
        <v>71</v>
      </c>
      <c r="M171">
        <v>0.1275</v>
      </c>
    </row>
    <row r="172" spans="1:13" ht="16" x14ac:dyDescent="0.2">
      <c r="A172" t="s">
        <v>22</v>
      </c>
      <c r="B172" t="s">
        <v>21</v>
      </c>
      <c r="C172" s="3" t="s">
        <v>331</v>
      </c>
      <c r="D172" s="3">
        <v>2</v>
      </c>
      <c r="E172" t="s">
        <v>15</v>
      </c>
      <c r="F172" s="1">
        <v>42181</v>
      </c>
      <c r="G172">
        <v>5</v>
      </c>
      <c r="H172">
        <v>0.19919999999999999</v>
      </c>
      <c r="I172" s="8">
        <f t="shared" si="13"/>
        <v>40</v>
      </c>
      <c r="J172" s="11">
        <f t="shared" si="14"/>
        <v>50</v>
      </c>
      <c r="L172" t="s">
        <v>71</v>
      </c>
      <c r="M172">
        <v>0.1255</v>
      </c>
    </row>
    <row r="173" spans="1:13" ht="16" x14ac:dyDescent="0.2">
      <c r="A173" t="s">
        <v>22</v>
      </c>
      <c r="B173" t="s">
        <v>21</v>
      </c>
      <c r="C173" s="3" t="s">
        <v>331</v>
      </c>
      <c r="D173" s="3">
        <v>2</v>
      </c>
      <c r="E173" t="s">
        <v>15</v>
      </c>
      <c r="F173" s="1">
        <v>42181</v>
      </c>
      <c r="G173">
        <v>6</v>
      </c>
      <c r="H173">
        <v>0.18970000000000001</v>
      </c>
      <c r="I173" s="8">
        <f t="shared" si="13"/>
        <v>50</v>
      </c>
      <c r="J173" s="11">
        <f t="shared" si="14"/>
        <v>60</v>
      </c>
      <c r="L173" t="s">
        <v>71</v>
      </c>
      <c r="M173">
        <v>0.1201</v>
      </c>
    </row>
    <row r="174" spans="1:13" ht="16" x14ac:dyDescent="0.2">
      <c r="A174" t="s">
        <v>22</v>
      </c>
      <c r="B174" t="s">
        <v>21</v>
      </c>
      <c r="C174" s="3" t="s">
        <v>331</v>
      </c>
      <c r="D174" s="3">
        <v>2</v>
      </c>
      <c r="E174" t="s">
        <v>15</v>
      </c>
      <c r="F174" s="1">
        <v>42181</v>
      </c>
      <c r="G174">
        <v>7</v>
      </c>
      <c r="H174">
        <v>0.1963</v>
      </c>
      <c r="I174" s="8">
        <f t="shared" si="13"/>
        <v>60</v>
      </c>
      <c r="J174" s="11">
        <f t="shared" si="14"/>
        <v>70</v>
      </c>
      <c r="L174" t="s">
        <v>71</v>
      </c>
      <c r="M174">
        <v>0.1215</v>
      </c>
    </row>
    <row r="175" spans="1:13" ht="16" x14ac:dyDescent="0.2">
      <c r="A175" t="s">
        <v>22</v>
      </c>
      <c r="B175" t="s">
        <v>21</v>
      </c>
      <c r="C175" s="3" t="s">
        <v>331</v>
      </c>
      <c r="D175" s="3">
        <v>2</v>
      </c>
      <c r="E175" t="s">
        <v>15</v>
      </c>
      <c r="F175" s="1">
        <v>42181</v>
      </c>
      <c r="G175">
        <v>8</v>
      </c>
      <c r="H175">
        <v>0.2127</v>
      </c>
      <c r="I175" s="8">
        <f t="shared" si="13"/>
        <v>70</v>
      </c>
      <c r="J175" s="11">
        <f t="shared" si="14"/>
        <v>80</v>
      </c>
      <c r="K175" t="s">
        <v>120</v>
      </c>
      <c r="L175" t="s">
        <v>71</v>
      </c>
      <c r="M175">
        <v>0.12540000000000001</v>
      </c>
    </row>
    <row r="176" spans="1:13" ht="16" x14ac:dyDescent="0.2">
      <c r="A176" t="s">
        <v>22</v>
      </c>
      <c r="B176" t="s">
        <v>21</v>
      </c>
      <c r="C176" s="3" t="s">
        <v>331</v>
      </c>
      <c r="D176" s="3">
        <v>2</v>
      </c>
      <c r="E176" t="s">
        <v>15</v>
      </c>
      <c r="F176" s="1">
        <v>42181</v>
      </c>
      <c r="G176">
        <v>9</v>
      </c>
      <c r="H176">
        <v>0.24529999999999999</v>
      </c>
      <c r="I176" s="8">
        <f t="shared" si="13"/>
        <v>80</v>
      </c>
      <c r="J176" s="11">
        <f t="shared" si="14"/>
        <v>90</v>
      </c>
      <c r="L176" t="s">
        <v>71</v>
      </c>
      <c r="M176">
        <v>0.1396</v>
      </c>
    </row>
    <row r="177" spans="1:13" ht="16" x14ac:dyDescent="0.2">
      <c r="A177" t="s">
        <v>22</v>
      </c>
      <c r="B177" t="s">
        <v>21</v>
      </c>
      <c r="C177" s="3" t="s">
        <v>331</v>
      </c>
      <c r="D177" s="3">
        <v>2</v>
      </c>
      <c r="E177" t="s">
        <v>15</v>
      </c>
      <c r="F177" s="1">
        <v>42181</v>
      </c>
      <c r="G177">
        <v>10</v>
      </c>
      <c r="H177">
        <v>0.2525</v>
      </c>
      <c r="I177" s="8">
        <f t="shared" si="13"/>
        <v>90</v>
      </c>
      <c r="J177" s="11">
        <f t="shared" si="14"/>
        <v>100</v>
      </c>
      <c r="L177" t="s">
        <v>71</v>
      </c>
      <c r="M177">
        <v>0.14380000000000001</v>
      </c>
    </row>
    <row r="178" spans="1:13" ht="16" x14ac:dyDescent="0.2">
      <c r="A178" t="s">
        <v>22</v>
      </c>
      <c r="B178" t="s">
        <v>21</v>
      </c>
      <c r="C178" s="3" t="s">
        <v>331</v>
      </c>
      <c r="D178" s="3">
        <v>2</v>
      </c>
      <c r="E178" t="s">
        <v>15</v>
      </c>
      <c r="F178" s="1">
        <v>42181</v>
      </c>
      <c r="G178">
        <v>11</v>
      </c>
      <c r="H178">
        <v>0.25019999999999998</v>
      </c>
      <c r="I178" s="8">
        <f t="shared" si="13"/>
        <v>100</v>
      </c>
      <c r="J178" s="11">
        <f t="shared" si="14"/>
        <v>110</v>
      </c>
      <c r="L178" t="s">
        <v>71</v>
      </c>
      <c r="M178">
        <v>0.14549999999999999</v>
      </c>
    </row>
    <row r="179" spans="1:13" ht="16" x14ac:dyDescent="0.2">
      <c r="A179" t="s">
        <v>22</v>
      </c>
      <c r="B179" t="s">
        <v>21</v>
      </c>
      <c r="C179" s="3" t="s">
        <v>331</v>
      </c>
      <c r="D179" s="3">
        <v>2</v>
      </c>
      <c r="E179" t="s">
        <v>15</v>
      </c>
      <c r="F179" s="1">
        <v>42181</v>
      </c>
      <c r="G179">
        <v>12</v>
      </c>
      <c r="H179">
        <v>0.255</v>
      </c>
      <c r="I179" s="8">
        <f t="shared" si="13"/>
        <v>110</v>
      </c>
      <c r="J179" s="11">
        <f t="shared" si="14"/>
        <v>120</v>
      </c>
      <c r="L179" t="s">
        <v>71</v>
      </c>
      <c r="M179">
        <v>0.1411</v>
      </c>
    </row>
    <row r="180" spans="1:13" ht="16" x14ac:dyDescent="0.2">
      <c r="A180" t="s">
        <v>22</v>
      </c>
      <c r="B180" t="s">
        <v>21</v>
      </c>
      <c r="C180" s="3" t="s">
        <v>331</v>
      </c>
      <c r="D180" s="3">
        <v>2</v>
      </c>
      <c r="E180" t="s">
        <v>15</v>
      </c>
      <c r="F180" s="1">
        <v>42181</v>
      </c>
      <c r="G180">
        <v>13</v>
      </c>
      <c r="H180">
        <v>0.24709999999999999</v>
      </c>
      <c r="I180" s="8">
        <f t="shared" si="13"/>
        <v>120</v>
      </c>
      <c r="J180" s="11">
        <f t="shared" si="14"/>
        <v>130</v>
      </c>
      <c r="L180" t="s">
        <v>71</v>
      </c>
      <c r="M180">
        <v>0.13750000000000001</v>
      </c>
    </row>
    <row r="181" spans="1:13" ht="16" x14ac:dyDescent="0.2">
      <c r="A181" t="s">
        <v>22</v>
      </c>
      <c r="B181" t="s">
        <v>21</v>
      </c>
      <c r="C181" s="3" t="s">
        <v>331</v>
      </c>
      <c r="D181" s="3">
        <v>2</v>
      </c>
      <c r="E181" t="s">
        <v>15</v>
      </c>
      <c r="F181" s="1">
        <v>42181</v>
      </c>
      <c r="G181">
        <v>14</v>
      </c>
      <c r="H181">
        <v>0.24229999999999999</v>
      </c>
      <c r="I181" s="8">
        <f t="shared" si="13"/>
        <v>130</v>
      </c>
      <c r="J181" s="11">
        <f t="shared" si="14"/>
        <v>140</v>
      </c>
      <c r="L181" t="s">
        <v>71</v>
      </c>
      <c r="M181">
        <v>0.12859999999999999</v>
      </c>
    </row>
    <row r="182" spans="1:13" ht="16" x14ac:dyDescent="0.2">
      <c r="A182" t="s">
        <v>22</v>
      </c>
      <c r="B182" t="s">
        <v>21</v>
      </c>
      <c r="C182" s="3" t="s">
        <v>331</v>
      </c>
      <c r="D182" s="3">
        <v>2</v>
      </c>
      <c r="E182" t="s">
        <v>15</v>
      </c>
      <c r="F182" s="1">
        <v>42181</v>
      </c>
      <c r="G182">
        <v>15</v>
      </c>
      <c r="H182">
        <v>0.24249999999999999</v>
      </c>
      <c r="I182" s="8">
        <f t="shared" si="13"/>
        <v>140</v>
      </c>
      <c r="J182" s="11">
        <f t="shared" si="14"/>
        <v>150</v>
      </c>
      <c r="L182" t="s">
        <v>71</v>
      </c>
      <c r="M182">
        <v>0.13139999999999999</v>
      </c>
    </row>
    <row r="183" spans="1:13" ht="16" x14ac:dyDescent="0.2">
      <c r="A183" t="s">
        <v>22</v>
      </c>
      <c r="B183" t="s">
        <v>21</v>
      </c>
      <c r="C183" s="3" t="s">
        <v>331</v>
      </c>
      <c r="D183" s="3">
        <v>2</v>
      </c>
      <c r="E183" t="s">
        <v>15</v>
      </c>
      <c r="F183" s="1">
        <v>42181</v>
      </c>
      <c r="G183">
        <v>16</v>
      </c>
      <c r="H183">
        <v>0.23350000000000001</v>
      </c>
      <c r="I183" s="8">
        <f t="shared" si="13"/>
        <v>150</v>
      </c>
      <c r="J183" s="11">
        <f t="shared" si="14"/>
        <v>160</v>
      </c>
      <c r="L183" t="s">
        <v>71</v>
      </c>
      <c r="M183">
        <v>0.12709999999999999</v>
      </c>
    </row>
    <row r="184" spans="1:13" ht="16" x14ac:dyDescent="0.2">
      <c r="A184" t="s">
        <v>22</v>
      </c>
      <c r="B184" t="s">
        <v>21</v>
      </c>
      <c r="C184" s="3" t="s">
        <v>331</v>
      </c>
      <c r="D184" s="3">
        <v>2</v>
      </c>
      <c r="E184" t="s">
        <v>15</v>
      </c>
      <c r="F184" s="1">
        <v>42181</v>
      </c>
      <c r="G184">
        <v>17</v>
      </c>
      <c r="H184">
        <v>0.25269999999999998</v>
      </c>
      <c r="I184" s="8">
        <f t="shared" si="13"/>
        <v>160</v>
      </c>
      <c r="J184" s="11">
        <f t="shared" si="14"/>
        <v>170</v>
      </c>
      <c r="L184" t="s">
        <v>71</v>
      </c>
      <c r="M184">
        <v>0.13159999999999999</v>
      </c>
    </row>
    <row r="185" spans="1:13" ht="16" x14ac:dyDescent="0.2">
      <c r="A185" t="s">
        <v>22</v>
      </c>
      <c r="B185" t="s">
        <v>21</v>
      </c>
      <c r="C185" s="3" t="s">
        <v>331</v>
      </c>
      <c r="D185" s="3">
        <v>2</v>
      </c>
      <c r="E185" t="s">
        <v>15</v>
      </c>
      <c r="F185" s="1">
        <v>42181</v>
      </c>
      <c r="G185">
        <v>18</v>
      </c>
      <c r="H185">
        <v>0.2384</v>
      </c>
      <c r="I185" s="8">
        <f t="shared" si="13"/>
        <v>170</v>
      </c>
      <c r="J185" s="11">
        <f t="shared" si="14"/>
        <v>180</v>
      </c>
      <c r="L185" t="s">
        <v>71</v>
      </c>
      <c r="M185">
        <v>0.13139999999999999</v>
      </c>
    </row>
    <row r="186" spans="1:13" ht="16" x14ac:dyDescent="0.2">
      <c r="A186" t="s">
        <v>22</v>
      </c>
      <c r="B186" t="s">
        <v>21</v>
      </c>
      <c r="C186" s="3" t="s">
        <v>331</v>
      </c>
      <c r="D186" s="3">
        <v>2</v>
      </c>
      <c r="E186" t="s">
        <v>15</v>
      </c>
      <c r="F186" s="1">
        <v>42181</v>
      </c>
      <c r="G186">
        <v>19</v>
      </c>
      <c r="H186">
        <v>0.25109999999999999</v>
      </c>
      <c r="I186" s="8">
        <f t="shared" si="13"/>
        <v>180</v>
      </c>
      <c r="J186" s="11">
        <f t="shared" si="14"/>
        <v>190</v>
      </c>
      <c r="L186" t="s">
        <v>71</v>
      </c>
      <c r="M186">
        <v>0.13830000000000001</v>
      </c>
    </row>
    <row r="187" spans="1:13" ht="16" x14ac:dyDescent="0.2">
      <c r="A187" t="s">
        <v>22</v>
      </c>
      <c r="B187" t="s">
        <v>21</v>
      </c>
      <c r="C187" s="3" t="s">
        <v>331</v>
      </c>
      <c r="D187" s="3">
        <v>2</v>
      </c>
      <c r="E187" t="s">
        <v>15</v>
      </c>
      <c r="F187" s="1">
        <v>42181</v>
      </c>
      <c r="G187">
        <v>20</v>
      </c>
      <c r="H187">
        <v>0.24859999999999999</v>
      </c>
      <c r="I187" s="8">
        <f t="shared" si="13"/>
        <v>190</v>
      </c>
      <c r="J187" s="11">
        <f t="shared" si="14"/>
        <v>200</v>
      </c>
      <c r="L187" t="s">
        <v>71</v>
      </c>
      <c r="M187">
        <v>0.13059999999999999</v>
      </c>
    </row>
    <row r="188" spans="1:13" ht="16" x14ac:dyDescent="0.2">
      <c r="A188" t="s">
        <v>22</v>
      </c>
      <c r="B188" t="s">
        <v>21</v>
      </c>
      <c r="C188" s="3" t="s">
        <v>331</v>
      </c>
      <c r="D188" s="3">
        <v>2</v>
      </c>
      <c r="E188" t="s">
        <v>15</v>
      </c>
      <c r="F188" s="1">
        <v>42181</v>
      </c>
      <c r="G188">
        <v>21</v>
      </c>
      <c r="H188">
        <v>0.24299999999999999</v>
      </c>
      <c r="I188" s="8">
        <f t="shared" si="13"/>
        <v>200</v>
      </c>
      <c r="J188" s="11">
        <f t="shared" si="14"/>
        <v>210</v>
      </c>
      <c r="L188" t="s">
        <v>71</v>
      </c>
      <c r="M188">
        <v>0.13020000000000001</v>
      </c>
    </row>
    <row r="189" spans="1:13" ht="16" x14ac:dyDescent="0.2">
      <c r="A189" t="s">
        <v>22</v>
      </c>
      <c r="B189" t="s">
        <v>21</v>
      </c>
      <c r="C189" s="3" t="s">
        <v>331</v>
      </c>
      <c r="D189" s="3">
        <v>2</v>
      </c>
      <c r="E189" t="s">
        <v>15</v>
      </c>
      <c r="F189" s="1">
        <v>42181</v>
      </c>
      <c r="G189">
        <v>22</v>
      </c>
      <c r="H189">
        <v>0.25729999999999997</v>
      </c>
      <c r="I189" s="8">
        <f t="shared" si="13"/>
        <v>210</v>
      </c>
      <c r="J189" s="11">
        <f t="shared" si="14"/>
        <v>220</v>
      </c>
      <c r="L189" t="s">
        <v>71</v>
      </c>
      <c r="M189">
        <v>0.15029999999999999</v>
      </c>
    </row>
    <row r="190" spans="1:13" ht="16" x14ac:dyDescent="0.2">
      <c r="A190" t="s">
        <v>22</v>
      </c>
      <c r="B190" t="s">
        <v>21</v>
      </c>
      <c r="C190" s="3" t="s">
        <v>331</v>
      </c>
      <c r="D190" s="3">
        <v>2</v>
      </c>
      <c r="E190" t="s">
        <v>15</v>
      </c>
      <c r="F190" s="1">
        <v>42181</v>
      </c>
      <c r="G190">
        <v>23</v>
      </c>
      <c r="H190">
        <v>0.25619999999999998</v>
      </c>
      <c r="I190" s="8">
        <f t="shared" si="13"/>
        <v>220</v>
      </c>
      <c r="J190" s="11">
        <f t="shared" si="14"/>
        <v>230</v>
      </c>
      <c r="L190" t="s">
        <v>71</v>
      </c>
      <c r="M190">
        <v>0.1401</v>
      </c>
    </row>
    <row r="191" spans="1:13" ht="16" x14ac:dyDescent="0.2">
      <c r="A191" t="s">
        <v>22</v>
      </c>
      <c r="B191" t="s">
        <v>21</v>
      </c>
      <c r="C191" s="3" t="s">
        <v>331</v>
      </c>
      <c r="D191" s="3">
        <v>2</v>
      </c>
      <c r="E191" t="s">
        <v>15</v>
      </c>
      <c r="F191" s="1">
        <v>42181</v>
      </c>
      <c r="G191">
        <v>24</v>
      </c>
      <c r="H191">
        <v>0.2422</v>
      </c>
      <c r="I191" s="8">
        <f t="shared" si="13"/>
        <v>230</v>
      </c>
      <c r="J191" s="11">
        <f t="shared" si="14"/>
        <v>240</v>
      </c>
      <c r="L191" t="s">
        <v>71</v>
      </c>
      <c r="M191">
        <v>0.1361</v>
      </c>
    </row>
    <row r="192" spans="1:13" ht="16" x14ac:dyDescent="0.2">
      <c r="A192" t="s">
        <v>22</v>
      </c>
      <c r="B192" t="s">
        <v>21</v>
      </c>
      <c r="C192" s="3" t="s">
        <v>331</v>
      </c>
      <c r="D192" s="3">
        <v>2</v>
      </c>
      <c r="E192" t="s">
        <v>15</v>
      </c>
      <c r="F192" s="1">
        <v>42181</v>
      </c>
      <c r="G192">
        <v>25</v>
      </c>
      <c r="H192">
        <v>0.2422</v>
      </c>
      <c r="I192" s="8">
        <f t="shared" si="13"/>
        <v>240</v>
      </c>
      <c r="J192" s="11">
        <f t="shared" si="14"/>
        <v>250</v>
      </c>
      <c r="L192" t="s">
        <v>71</v>
      </c>
      <c r="M192">
        <v>0.1331</v>
      </c>
    </row>
    <row r="193" spans="1:13" ht="16" x14ac:dyDescent="0.2">
      <c r="A193" t="s">
        <v>22</v>
      </c>
      <c r="B193" t="s">
        <v>21</v>
      </c>
      <c r="C193" s="3" t="s">
        <v>331</v>
      </c>
      <c r="D193" s="3">
        <v>2</v>
      </c>
      <c r="E193" t="s">
        <v>15</v>
      </c>
      <c r="F193" s="1">
        <v>42181</v>
      </c>
      <c r="G193">
        <v>26</v>
      </c>
      <c r="H193">
        <v>0.25319999999999998</v>
      </c>
      <c r="I193" s="8">
        <f t="shared" si="13"/>
        <v>250</v>
      </c>
      <c r="J193" s="11">
        <f t="shared" si="14"/>
        <v>260</v>
      </c>
      <c r="L193" t="s">
        <v>71</v>
      </c>
      <c r="M193">
        <v>0.14019999999999999</v>
      </c>
    </row>
    <row r="194" spans="1:13" ht="16" x14ac:dyDescent="0.2">
      <c r="A194" t="s">
        <v>22</v>
      </c>
      <c r="B194" t="s">
        <v>21</v>
      </c>
      <c r="C194" s="3" t="s">
        <v>331</v>
      </c>
      <c r="D194" s="3">
        <v>2</v>
      </c>
      <c r="E194" t="s">
        <v>15</v>
      </c>
      <c r="F194" s="1">
        <v>42181</v>
      </c>
      <c r="G194">
        <v>27</v>
      </c>
      <c r="H194">
        <v>0.25409999999999999</v>
      </c>
      <c r="I194" s="8">
        <f t="shared" si="13"/>
        <v>260</v>
      </c>
      <c r="J194" s="11">
        <f t="shared" si="14"/>
        <v>270</v>
      </c>
      <c r="L194" t="s">
        <v>71</v>
      </c>
      <c r="M194">
        <v>0.14080000000000001</v>
      </c>
    </row>
    <row r="195" spans="1:13" ht="16" x14ac:dyDescent="0.2">
      <c r="A195" t="s">
        <v>22</v>
      </c>
      <c r="B195" t="s">
        <v>21</v>
      </c>
      <c r="C195" s="3" t="s">
        <v>331</v>
      </c>
      <c r="D195" s="3">
        <v>2</v>
      </c>
      <c r="E195" t="s">
        <v>15</v>
      </c>
      <c r="F195" s="1">
        <v>42181</v>
      </c>
      <c r="G195">
        <v>28</v>
      </c>
      <c r="H195">
        <v>0.2482</v>
      </c>
      <c r="I195" s="8">
        <f t="shared" si="13"/>
        <v>270</v>
      </c>
      <c r="J195" s="11">
        <f t="shared" si="14"/>
        <v>280</v>
      </c>
      <c r="L195" t="s">
        <v>71</v>
      </c>
      <c r="M195">
        <v>0.1221</v>
      </c>
    </row>
    <row r="196" spans="1:13" ht="16" x14ac:dyDescent="0.2">
      <c r="A196" t="s">
        <v>22</v>
      </c>
      <c r="B196" t="s">
        <v>21</v>
      </c>
      <c r="C196" s="3" t="s">
        <v>331</v>
      </c>
      <c r="D196" s="3">
        <v>2</v>
      </c>
      <c r="E196" t="s">
        <v>15</v>
      </c>
      <c r="F196" s="1">
        <v>42181</v>
      </c>
      <c r="G196">
        <v>29</v>
      </c>
      <c r="H196">
        <v>0.42149999999999999</v>
      </c>
      <c r="I196" s="8">
        <f t="shared" si="13"/>
        <v>280</v>
      </c>
      <c r="J196" s="11">
        <v>330</v>
      </c>
      <c r="K196" t="s">
        <v>126</v>
      </c>
      <c r="L196" t="s">
        <v>71</v>
      </c>
      <c r="M196">
        <v>0.1971</v>
      </c>
    </row>
    <row r="197" spans="1:13" ht="16" x14ac:dyDescent="0.2">
      <c r="A197" t="s">
        <v>22</v>
      </c>
      <c r="B197" t="s">
        <v>21</v>
      </c>
      <c r="C197" s="3" t="s">
        <v>331</v>
      </c>
      <c r="D197" s="3">
        <v>2</v>
      </c>
      <c r="E197" t="s">
        <v>15</v>
      </c>
      <c r="F197" s="1">
        <v>42181</v>
      </c>
      <c r="G197">
        <v>30</v>
      </c>
      <c r="H197" t="s">
        <v>100</v>
      </c>
      <c r="I197" s="8" t="s">
        <v>100</v>
      </c>
      <c r="J197" s="11" t="s">
        <v>100</v>
      </c>
      <c r="L197" t="s">
        <v>71</v>
      </c>
      <c r="M197" t="s">
        <v>100</v>
      </c>
    </row>
    <row r="198" spans="1:13" ht="16" x14ac:dyDescent="0.2">
      <c r="A198" t="s">
        <v>22</v>
      </c>
      <c r="B198" t="s">
        <v>21</v>
      </c>
      <c r="C198" s="3" t="s">
        <v>331</v>
      </c>
      <c r="D198" s="3">
        <v>2</v>
      </c>
      <c r="E198" t="s">
        <v>15</v>
      </c>
      <c r="F198" s="1">
        <v>42181</v>
      </c>
      <c r="G198">
        <v>31</v>
      </c>
      <c r="H198" t="s">
        <v>100</v>
      </c>
      <c r="I198" s="8" t="s">
        <v>100</v>
      </c>
      <c r="J198" s="11" t="s">
        <v>100</v>
      </c>
      <c r="L198" t="s">
        <v>71</v>
      </c>
      <c r="M198" t="s">
        <v>100</v>
      </c>
    </row>
    <row r="199" spans="1:13" ht="16" x14ac:dyDescent="0.2">
      <c r="A199" t="s">
        <v>22</v>
      </c>
      <c r="B199" t="s">
        <v>21</v>
      </c>
      <c r="C199" s="3" t="s">
        <v>331</v>
      </c>
      <c r="D199" s="3">
        <v>2</v>
      </c>
      <c r="E199" t="s">
        <v>15</v>
      </c>
      <c r="F199" s="1">
        <v>42181</v>
      </c>
      <c r="G199">
        <v>32</v>
      </c>
      <c r="H199" t="s">
        <v>100</v>
      </c>
      <c r="I199" s="8" t="s">
        <v>100</v>
      </c>
      <c r="J199" s="11" t="s">
        <v>100</v>
      </c>
      <c r="L199" t="s">
        <v>71</v>
      </c>
      <c r="M199" t="s">
        <v>100</v>
      </c>
    </row>
    <row r="200" spans="1:13" ht="16" x14ac:dyDescent="0.2">
      <c r="A200" t="s">
        <v>22</v>
      </c>
      <c r="B200" t="s">
        <v>21</v>
      </c>
      <c r="C200" s="3" t="s">
        <v>331</v>
      </c>
      <c r="D200" s="3">
        <v>2</v>
      </c>
      <c r="E200" t="s">
        <v>15</v>
      </c>
      <c r="F200" s="1">
        <v>42181</v>
      </c>
      <c r="G200">
        <v>33</v>
      </c>
      <c r="H200" t="s">
        <v>100</v>
      </c>
      <c r="I200" s="10" t="s">
        <v>100</v>
      </c>
      <c r="J200" s="13" t="s">
        <v>100</v>
      </c>
      <c r="L200" t="s">
        <v>71</v>
      </c>
      <c r="M200" t="s">
        <v>100</v>
      </c>
    </row>
    <row r="201" spans="1:13" ht="16" x14ac:dyDescent="0.2">
      <c r="A201" t="s">
        <v>22</v>
      </c>
      <c r="B201" t="s">
        <v>21</v>
      </c>
      <c r="C201" s="3" t="s">
        <v>331</v>
      </c>
      <c r="D201" s="3">
        <v>2</v>
      </c>
      <c r="E201" t="s">
        <v>15</v>
      </c>
      <c r="F201" s="1">
        <v>42181</v>
      </c>
      <c r="G201">
        <v>34</v>
      </c>
      <c r="H201">
        <v>0.2462</v>
      </c>
      <c r="I201" s="9">
        <v>330</v>
      </c>
      <c r="J201" s="12">
        <v>340</v>
      </c>
      <c r="L201" t="s">
        <v>71</v>
      </c>
      <c r="M201">
        <v>0.1215</v>
      </c>
    </row>
    <row r="202" spans="1:13" ht="16" x14ac:dyDescent="0.2">
      <c r="A202" t="s">
        <v>22</v>
      </c>
      <c r="B202" t="s">
        <v>21</v>
      </c>
      <c r="C202" s="3" t="s">
        <v>331</v>
      </c>
      <c r="D202" s="3">
        <v>2</v>
      </c>
      <c r="E202" t="s">
        <v>15</v>
      </c>
      <c r="F202" s="1">
        <v>42181</v>
      </c>
      <c r="G202">
        <v>35</v>
      </c>
      <c r="H202">
        <v>0.24929999999999999</v>
      </c>
      <c r="I202" s="8">
        <v>340</v>
      </c>
      <c r="J202" s="11">
        <v>350</v>
      </c>
      <c r="L202" t="s">
        <v>71</v>
      </c>
      <c r="M202">
        <v>0.13400000000000001</v>
      </c>
    </row>
    <row r="203" spans="1:13" ht="16" x14ac:dyDescent="0.2">
      <c r="A203" t="s">
        <v>22</v>
      </c>
      <c r="B203" t="s">
        <v>21</v>
      </c>
      <c r="C203" s="3" t="s">
        <v>331</v>
      </c>
      <c r="D203" s="3">
        <v>2</v>
      </c>
      <c r="E203" t="s">
        <v>15</v>
      </c>
      <c r="F203" s="1">
        <v>42181</v>
      </c>
      <c r="G203">
        <v>36</v>
      </c>
      <c r="H203">
        <v>0.21260000000000001</v>
      </c>
      <c r="I203" s="8">
        <v>350</v>
      </c>
      <c r="J203" s="11">
        <f>350+8.57</f>
        <v>358.57</v>
      </c>
      <c r="K203" t="s">
        <v>127</v>
      </c>
      <c r="L203" t="s">
        <v>71</v>
      </c>
      <c r="M203">
        <v>0.1208</v>
      </c>
    </row>
    <row r="204" spans="1:13" ht="16" x14ac:dyDescent="0.2">
      <c r="A204" t="s">
        <v>26</v>
      </c>
      <c r="B204" t="s">
        <v>27</v>
      </c>
      <c r="C204" s="3" t="s">
        <v>328</v>
      </c>
      <c r="D204" s="3">
        <v>1</v>
      </c>
      <c r="E204" s="3" t="s">
        <v>15</v>
      </c>
      <c r="F204" s="1">
        <v>42176</v>
      </c>
      <c r="G204">
        <v>1</v>
      </c>
      <c r="H204">
        <v>0.21149999999999999</v>
      </c>
      <c r="I204" s="8">
        <v>0</v>
      </c>
      <c r="J204" s="11">
        <v>9.49</v>
      </c>
      <c r="K204" t="s">
        <v>109</v>
      </c>
      <c r="L204" t="s">
        <v>71</v>
      </c>
      <c r="M204">
        <v>7.7600000000000002E-2</v>
      </c>
    </row>
    <row r="205" spans="1:13" ht="16" x14ac:dyDescent="0.2">
      <c r="A205" t="s">
        <v>26</v>
      </c>
      <c r="B205" t="s">
        <v>27</v>
      </c>
      <c r="C205" s="3" t="s">
        <v>328</v>
      </c>
      <c r="D205" s="3">
        <v>1</v>
      </c>
      <c r="E205" s="3" t="s">
        <v>15</v>
      </c>
      <c r="F205" s="1">
        <v>42176</v>
      </c>
      <c r="G205">
        <v>2</v>
      </c>
      <c r="H205">
        <v>0.18129999999999999</v>
      </c>
      <c r="I205" s="8">
        <f t="shared" ref="I205:I234" si="15">J204</f>
        <v>9.49</v>
      </c>
      <c r="J205" s="11">
        <f t="shared" ref="J205:J233" si="16">I205+10</f>
        <v>19.490000000000002</v>
      </c>
      <c r="K205" t="s">
        <v>108</v>
      </c>
      <c r="L205" t="s">
        <v>71</v>
      </c>
      <c r="M205">
        <v>9.5200000000000007E-2</v>
      </c>
    </row>
    <row r="206" spans="1:13" ht="16" x14ac:dyDescent="0.2">
      <c r="A206" t="s">
        <v>26</v>
      </c>
      <c r="B206" t="s">
        <v>27</v>
      </c>
      <c r="C206" s="3" t="s">
        <v>328</v>
      </c>
      <c r="D206" s="3">
        <v>1</v>
      </c>
      <c r="E206" s="3" t="s">
        <v>15</v>
      </c>
      <c r="F206" s="1">
        <v>42176</v>
      </c>
      <c r="G206">
        <v>3</v>
      </c>
      <c r="H206">
        <v>0.15670000000000001</v>
      </c>
      <c r="I206" s="8">
        <f t="shared" si="15"/>
        <v>19.490000000000002</v>
      </c>
      <c r="J206" s="11">
        <f t="shared" si="16"/>
        <v>29.490000000000002</v>
      </c>
      <c r="L206" t="s">
        <v>71</v>
      </c>
      <c r="M206">
        <v>0.1004</v>
      </c>
    </row>
    <row r="207" spans="1:13" ht="16" x14ac:dyDescent="0.2">
      <c r="A207" t="s">
        <v>26</v>
      </c>
      <c r="B207" t="s">
        <v>27</v>
      </c>
      <c r="C207" s="3" t="s">
        <v>328</v>
      </c>
      <c r="D207" s="3">
        <v>1</v>
      </c>
      <c r="E207" s="3" t="s">
        <v>15</v>
      </c>
      <c r="F207" s="1">
        <v>42176</v>
      </c>
      <c r="G207">
        <v>4</v>
      </c>
      <c r="H207">
        <v>0.15260000000000001</v>
      </c>
      <c r="I207" s="8">
        <f t="shared" si="15"/>
        <v>29.490000000000002</v>
      </c>
      <c r="J207" s="11">
        <f t="shared" si="16"/>
        <v>39.49</v>
      </c>
      <c r="L207" t="s">
        <v>71</v>
      </c>
      <c r="M207">
        <v>9.9099999999999994E-2</v>
      </c>
    </row>
    <row r="208" spans="1:13" ht="16" x14ac:dyDescent="0.2">
      <c r="A208" t="s">
        <v>26</v>
      </c>
      <c r="B208" t="s">
        <v>27</v>
      </c>
      <c r="C208" s="3" t="s">
        <v>328</v>
      </c>
      <c r="D208" s="3">
        <v>1</v>
      </c>
      <c r="E208" s="3" t="s">
        <v>15</v>
      </c>
      <c r="F208" s="1">
        <v>42176</v>
      </c>
      <c r="G208">
        <v>5</v>
      </c>
      <c r="H208">
        <v>0.14979999999999999</v>
      </c>
      <c r="I208" s="8">
        <f t="shared" si="15"/>
        <v>39.49</v>
      </c>
      <c r="J208" s="11">
        <f t="shared" si="16"/>
        <v>49.49</v>
      </c>
      <c r="L208" t="s">
        <v>71</v>
      </c>
      <c r="M208">
        <v>9.8900000000000002E-2</v>
      </c>
    </row>
    <row r="209" spans="1:13" ht="16" x14ac:dyDescent="0.2">
      <c r="A209" t="s">
        <v>26</v>
      </c>
      <c r="B209" t="s">
        <v>27</v>
      </c>
      <c r="C209" s="3" t="s">
        <v>328</v>
      </c>
      <c r="D209" s="3">
        <v>1</v>
      </c>
      <c r="E209" s="3" t="s">
        <v>15</v>
      </c>
      <c r="F209" s="1">
        <v>42176</v>
      </c>
      <c r="G209">
        <v>6</v>
      </c>
      <c r="H209">
        <v>0.1658</v>
      </c>
      <c r="I209" s="8">
        <f t="shared" si="15"/>
        <v>49.49</v>
      </c>
      <c r="J209" s="11">
        <f t="shared" si="16"/>
        <v>59.49</v>
      </c>
      <c r="L209" t="s">
        <v>71</v>
      </c>
      <c r="M209">
        <v>0.1074</v>
      </c>
    </row>
    <row r="210" spans="1:13" ht="16" x14ac:dyDescent="0.2">
      <c r="A210" t="s">
        <v>26</v>
      </c>
      <c r="B210" t="s">
        <v>27</v>
      </c>
      <c r="C210" s="3" t="s">
        <v>328</v>
      </c>
      <c r="D210" s="3">
        <v>1</v>
      </c>
      <c r="E210" s="3" t="s">
        <v>15</v>
      </c>
      <c r="F210" s="1">
        <v>42176</v>
      </c>
      <c r="G210">
        <v>7</v>
      </c>
      <c r="H210">
        <v>0.1416</v>
      </c>
      <c r="I210" s="8">
        <f t="shared" si="15"/>
        <v>59.49</v>
      </c>
      <c r="J210" s="11">
        <f t="shared" si="16"/>
        <v>69.490000000000009</v>
      </c>
      <c r="L210" t="s">
        <v>71</v>
      </c>
      <c r="M210">
        <v>8.8599999999999998E-2</v>
      </c>
    </row>
    <row r="211" spans="1:13" ht="16" x14ac:dyDescent="0.2">
      <c r="A211" t="s">
        <v>26</v>
      </c>
      <c r="B211" t="s">
        <v>27</v>
      </c>
      <c r="C211" s="3" t="s">
        <v>328</v>
      </c>
      <c r="D211" s="3">
        <v>1</v>
      </c>
      <c r="E211" s="3" t="s">
        <v>15</v>
      </c>
      <c r="F211" s="1">
        <v>42176</v>
      </c>
      <c r="G211">
        <v>8</v>
      </c>
      <c r="H211">
        <v>0.15720000000000001</v>
      </c>
      <c r="I211" s="8">
        <f t="shared" si="15"/>
        <v>69.490000000000009</v>
      </c>
      <c r="J211" s="11">
        <f t="shared" si="16"/>
        <v>79.490000000000009</v>
      </c>
      <c r="L211" t="s">
        <v>71</v>
      </c>
      <c r="M211">
        <v>9.6600000000000005E-2</v>
      </c>
    </row>
    <row r="212" spans="1:13" ht="16" x14ac:dyDescent="0.2">
      <c r="A212" t="s">
        <v>26</v>
      </c>
      <c r="B212" t="s">
        <v>27</v>
      </c>
      <c r="C212" s="3" t="s">
        <v>328</v>
      </c>
      <c r="D212" s="3">
        <v>1</v>
      </c>
      <c r="E212" s="3" t="s">
        <v>15</v>
      </c>
      <c r="F212" s="1">
        <v>42176</v>
      </c>
      <c r="G212">
        <v>9</v>
      </c>
      <c r="H212">
        <v>0.1547</v>
      </c>
      <c r="I212" s="8">
        <f t="shared" si="15"/>
        <v>79.490000000000009</v>
      </c>
      <c r="J212" s="11">
        <f t="shared" si="16"/>
        <v>89.490000000000009</v>
      </c>
      <c r="L212" t="s">
        <v>71</v>
      </c>
      <c r="M212">
        <v>9.6500000000000002E-2</v>
      </c>
    </row>
    <row r="213" spans="1:13" ht="16" x14ac:dyDescent="0.2">
      <c r="A213" t="s">
        <v>26</v>
      </c>
      <c r="B213" t="s">
        <v>27</v>
      </c>
      <c r="C213" s="3" t="s">
        <v>328</v>
      </c>
      <c r="D213" s="3">
        <v>1</v>
      </c>
      <c r="E213" s="3" t="s">
        <v>15</v>
      </c>
      <c r="F213" s="1">
        <v>42176</v>
      </c>
      <c r="G213">
        <v>10</v>
      </c>
      <c r="H213">
        <v>0.1416</v>
      </c>
      <c r="I213" s="8">
        <f t="shared" si="15"/>
        <v>89.490000000000009</v>
      </c>
      <c r="J213" s="11">
        <f t="shared" si="16"/>
        <v>99.490000000000009</v>
      </c>
      <c r="L213" t="s">
        <v>71</v>
      </c>
      <c r="M213">
        <v>8.7300000000000003E-2</v>
      </c>
    </row>
    <row r="214" spans="1:13" ht="16" x14ac:dyDescent="0.2">
      <c r="A214" t="s">
        <v>26</v>
      </c>
      <c r="B214" t="s">
        <v>27</v>
      </c>
      <c r="C214" s="3" t="s">
        <v>328</v>
      </c>
      <c r="D214" s="3">
        <v>1</v>
      </c>
      <c r="E214" s="3" t="s">
        <v>15</v>
      </c>
      <c r="F214" s="1">
        <v>42176</v>
      </c>
      <c r="G214">
        <v>11</v>
      </c>
      <c r="H214">
        <v>0.1447</v>
      </c>
      <c r="I214" s="8">
        <f t="shared" si="15"/>
        <v>99.490000000000009</v>
      </c>
      <c r="J214" s="11">
        <f t="shared" si="16"/>
        <v>109.49000000000001</v>
      </c>
      <c r="L214" t="s">
        <v>71</v>
      </c>
      <c r="M214">
        <v>8.4000000000000005E-2</v>
      </c>
    </row>
    <row r="215" spans="1:13" ht="16" x14ac:dyDescent="0.2">
      <c r="A215" t="s">
        <v>26</v>
      </c>
      <c r="B215" t="s">
        <v>27</v>
      </c>
      <c r="C215" s="3" t="s">
        <v>328</v>
      </c>
      <c r="D215" s="3">
        <v>1</v>
      </c>
      <c r="E215" s="3" t="s">
        <v>15</v>
      </c>
      <c r="F215" s="1">
        <v>42176</v>
      </c>
      <c r="G215">
        <v>12</v>
      </c>
      <c r="H215">
        <v>0.155</v>
      </c>
      <c r="I215" s="8">
        <f t="shared" si="15"/>
        <v>109.49000000000001</v>
      </c>
      <c r="J215" s="11">
        <f t="shared" si="16"/>
        <v>119.49000000000001</v>
      </c>
      <c r="L215" t="s">
        <v>71</v>
      </c>
      <c r="M215">
        <v>9.0300000000000005E-2</v>
      </c>
    </row>
    <row r="216" spans="1:13" ht="16" x14ac:dyDescent="0.2">
      <c r="A216" t="s">
        <v>26</v>
      </c>
      <c r="B216" t="s">
        <v>27</v>
      </c>
      <c r="C216" s="3" t="s">
        <v>328</v>
      </c>
      <c r="D216" s="3">
        <v>1</v>
      </c>
      <c r="E216" s="3" t="s">
        <v>15</v>
      </c>
      <c r="F216" s="1">
        <v>42176</v>
      </c>
      <c r="G216">
        <v>13</v>
      </c>
      <c r="H216">
        <v>0.16980000000000001</v>
      </c>
      <c r="I216" s="8">
        <f t="shared" si="15"/>
        <v>119.49000000000001</v>
      </c>
      <c r="J216" s="11">
        <f t="shared" si="16"/>
        <v>129.49</v>
      </c>
      <c r="L216" t="s">
        <v>71</v>
      </c>
      <c r="M216">
        <v>9.8599999999999993E-2</v>
      </c>
    </row>
    <row r="217" spans="1:13" ht="16" x14ac:dyDescent="0.2">
      <c r="A217" t="s">
        <v>26</v>
      </c>
      <c r="B217" t="s">
        <v>27</v>
      </c>
      <c r="C217" s="3" t="s">
        <v>328</v>
      </c>
      <c r="D217" s="3">
        <v>1</v>
      </c>
      <c r="E217" s="3" t="s">
        <v>15</v>
      </c>
      <c r="F217" s="1">
        <v>42176</v>
      </c>
      <c r="G217">
        <v>14</v>
      </c>
      <c r="H217">
        <v>0.1749</v>
      </c>
      <c r="I217" s="8">
        <f t="shared" si="15"/>
        <v>129.49</v>
      </c>
      <c r="J217" s="11">
        <f t="shared" si="16"/>
        <v>139.49</v>
      </c>
      <c r="L217" t="s">
        <v>71</v>
      </c>
      <c r="M217">
        <v>9.9199999999999997E-2</v>
      </c>
    </row>
    <row r="218" spans="1:13" ht="16" x14ac:dyDescent="0.2">
      <c r="A218" t="s">
        <v>26</v>
      </c>
      <c r="B218" t="s">
        <v>27</v>
      </c>
      <c r="C218" s="3" t="s">
        <v>328</v>
      </c>
      <c r="D218" s="3">
        <v>1</v>
      </c>
      <c r="E218" s="3" t="s">
        <v>15</v>
      </c>
      <c r="F218" s="1">
        <v>42176</v>
      </c>
      <c r="G218">
        <v>15</v>
      </c>
      <c r="H218">
        <v>0.1643</v>
      </c>
      <c r="I218" s="8">
        <f t="shared" si="15"/>
        <v>139.49</v>
      </c>
      <c r="J218" s="11">
        <f t="shared" si="16"/>
        <v>149.49</v>
      </c>
      <c r="L218" t="s">
        <v>71</v>
      </c>
      <c r="M218">
        <v>9.4500000000000001E-2</v>
      </c>
    </row>
    <row r="219" spans="1:13" ht="16" x14ac:dyDescent="0.2">
      <c r="A219" t="s">
        <v>26</v>
      </c>
      <c r="B219" t="s">
        <v>27</v>
      </c>
      <c r="C219" s="3" t="s">
        <v>328</v>
      </c>
      <c r="D219" s="3">
        <v>1</v>
      </c>
      <c r="E219" s="3" t="s">
        <v>15</v>
      </c>
      <c r="F219" s="1">
        <v>42176</v>
      </c>
      <c r="G219">
        <v>16</v>
      </c>
      <c r="H219">
        <v>0.14860000000000001</v>
      </c>
      <c r="I219" s="8">
        <f t="shared" si="15"/>
        <v>149.49</v>
      </c>
      <c r="J219" s="11">
        <f t="shared" si="16"/>
        <v>159.49</v>
      </c>
      <c r="K219" t="s">
        <v>110</v>
      </c>
      <c r="L219" t="s">
        <v>71</v>
      </c>
      <c r="M219">
        <v>8.3599999999999994E-2</v>
      </c>
    </row>
    <row r="220" spans="1:13" ht="16" x14ac:dyDescent="0.2">
      <c r="A220" t="s">
        <v>26</v>
      </c>
      <c r="B220" t="s">
        <v>27</v>
      </c>
      <c r="C220" s="3" t="s">
        <v>328</v>
      </c>
      <c r="D220" s="3">
        <v>1</v>
      </c>
      <c r="E220" s="3" t="s">
        <v>15</v>
      </c>
      <c r="F220" s="1">
        <v>42176</v>
      </c>
      <c r="G220">
        <v>17</v>
      </c>
      <c r="H220">
        <v>0.16</v>
      </c>
      <c r="I220" s="8">
        <f t="shared" si="15"/>
        <v>159.49</v>
      </c>
      <c r="J220" s="11">
        <f t="shared" si="16"/>
        <v>169.49</v>
      </c>
      <c r="L220" t="s">
        <v>71</v>
      </c>
      <c r="M220">
        <v>9.5799999999999996E-2</v>
      </c>
    </row>
    <row r="221" spans="1:13" ht="16" x14ac:dyDescent="0.2">
      <c r="A221" t="s">
        <v>26</v>
      </c>
      <c r="B221" t="s">
        <v>27</v>
      </c>
      <c r="C221" s="3" t="s">
        <v>328</v>
      </c>
      <c r="D221" s="3">
        <v>1</v>
      </c>
      <c r="E221" s="3" t="s">
        <v>15</v>
      </c>
      <c r="F221" s="1">
        <v>42176</v>
      </c>
      <c r="G221">
        <v>18</v>
      </c>
      <c r="H221">
        <v>0.14599999999999999</v>
      </c>
      <c r="I221" s="8">
        <f t="shared" si="15"/>
        <v>169.49</v>
      </c>
      <c r="J221" s="11">
        <f t="shared" si="16"/>
        <v>179.49</v>
      </c>
      <c r="K221" t="s">
        <v>110</v>
      </c>
      <c r="L221" t="s">
        <v>71</v>
      </c>
      <c r="M221">
        <v>8.8800000000000004E-2</v>
      </c>
    </row>
    <row r="222" spans="1:13" ht="16" x14ac:dyDescent="0.2">
      <c r="A222" t="s">
        <v>26</v>
      </c>
      <c r="B222" t="s">
        <v>27</v>
      </c>
      <c r="C222" s="3" t="s">
        <v>328</v>
      </c>
      <c r="D222" s="3">
        <v>1</v>
      </c>
      <c r="E222" s="3" t="s">
        <v>15</v>
      </c>
      <c r="F222" s="1">
        <v>42176</v>
      </c>
      <c r="G222">
        <v>19</v>
      </c>
      <c r="H222">
        <v>0.1361</v>
      </c>
      <c r="I222" s="8">
        <f t="shared" si="15"/>
        <v>179.49</v>
      </c>
      <c r="J222" s="11">
        <f t="shared" si="16"/>
        <v>189.49</v>
      </c>
      <c r="L222" t="s">
        <v>71</v>
      </c>
      <c r="M222">
        <v>8.5099999999999995E-2</v>
      </c>
    </row>
    <row r="223" spans="1:13" ht="16" x14ac:dyDescent="0.2">
      <c r="A223" t="s">
        <v>26</v>
      </c>
      <c r="B223" t="s">
        <v>27</v>
      </c>
      <c r="C223" s="3" t="s">
        <v>328</v>
      </c>
      <c r="D223" s="3">
        <v>1</v>
      </c>
      <c r="E223" s="3" t="s">
        <v>15</v>
      </c>
      <c r="F223" s="1">
        <v>42176</v>
      </c>
      <c r="G223">
        <v>20</v>
      </c>
      <c r="H223">
        <v>0.1467</v>
      </c>
      <c r="I223" s="8">
        <f t="shared" si="15"/>
        <v>189.49</v>
      </c>
      <c r="J223" s="11">
        <f t="shared" si="16"/>
        <v>199.49</v>
      </c>
      <c r="L223" t="s">
        <v>71</v>
      </c>
      <c r="M223">
        <v>9.1300000000000006E-2</v>
      </c>
    </row>
    <row r="224" spans="1:13" ht="16" x14ac:dyDescent="0.2">
      <c r="A224" t="s">
        <v>26</v>
      </c>
      <c r="B224" t="s">
        <v>27</v>
      </c>
      <c r="C224" s="3" t="s">
        <v>328</v>
      </c>
      <c r="D224" s="3">
        <v>1</v>
      </c>
      <c r="E224" s="3" t="s">
        <v>15</v>
      </c>
      <c r="F224" s="1">
        <v>42176</v>
      </c>
      <c r="G224">
        <v>21</v>
      </c>
      <c r="H224">
        <v>0.13750000000000001</v>
      </c>
      <c r="I224" s="8">
        <f t="shared" si="15"/>
        <v>199.49</v>
      </c>
      <c r="J224" s="11">
        <f t="shared" si="16"/>
        <v>209.49</v>
      </c>
      <c r="L224" t="s">
        <v>71</v>
      </c>
      <c r="M224">
        <v>8.4400000000000003E-2</v>
      </c>
    </row>
    <row r="225" spans="1:13" ht="16" x14ac:dyDescent="0.2">
      <c r="A225" t="s">
        <v>26</v>
      </c>
      <c r="B225" t="s">
        <v>27</v>
      </c>
      <c r="C225" s="3" t="s">
        <v>328</v>
      </c>
      <c r="D225" s="3">
        <v>1</v>
      </c>
      <c r="E225" s="3" t="s">
        <v>15</v>
      </c>
      <c r="F225" s="1">
        <v>42176</v>
      </c>
      <c r="G225">
        <v>22</v>
      </c>
      <c r="H225">
        <v>0.1484</v>
      </c>
      <c r="I225" s="8">
        <f t="shared" si="15"/>
        <v>209.49</v>
      </c>
      <c r="J225" s="11">
        <f t="shared" si="16"/>
        <v>219.49</v>
      </c>
      <c r="L225" t="s">
        <v>71</v>
      </c>
      <c r="M225">
        <v>9.0399999999999994E-2</v>
      </c>
    </row>
    <row r="226" spans="1:13" ht="16" x14ac:dyDescent="0.2">
      <c r="A226" t="s">
        <v>26</v>
      </c>
      <c r="B226" t="s">
        <v>27</v>
      </c>
      <c r="C226" s="3" t="s">
        <v>328</v>
      </c>
      <c r="D226" s="3">
        <v>1</v>
      </c>
      <c r="E226" s="3" t="s">
        <v>15</v>
      </c>
      <c r="F226" s="1">
        <v>42176</v>
      </c>
      <c r="G226">
        <v>23</v>
      </c>
      <c r="H226">
        <v>0.16389999999999999</v>
      </c>
      <c r="I226" s="8">
        <f t="shared" si="15"/>
        <v>219.49</v>
      </c>
      <c r="J226" s="11">
        <f t="shared" si="16"/>
        <v>229.49</v>
      </c>
      <c r="L226" t="s">
        <v>71</v>
      </c>
      <c r="M226">
        <v>0.1021</v>
      </c>
    </row>
    <row r="227" spans="1:13" ht="16" x14ac:dyDescent="0.2">
      <c r="A227" t="s">
        <v>26</v>
      </c>
      <c r="B227" t="s">
        <v>27</v>
      </c>
      <c r="C227" s="3" t="s">
        <v>328</v>
      </c>
      <c r="D227" s="3">
        <v>1</v>
      </c>
      <c r="E227" s="3" t="s">
        <v>15</v>
      </c>
      <c r="F227" s="1">
        <v>42176</v>
      </c>
      <c r="G227">
        <v>24</v>
      </c>
      <c r="H227">
        <v>0.15210000000000001</v>
      </c>
      <c r="I227" s="8">
        <f t="shared" si="15"/>
        <v>229.49</v>
      </c>
      <c r="J227" s="11">
        <f t="shared" si="16"/>
        <v>239.49</v>
      </c>
      <c r="L227" t="s">
        <v>71</v>
      </c>
      <c r="M227">
        <v>9.4799999999999995E-2</v>
      </c>
    </row>
    <row r="228" spans="1:13" ht="16" x14ac:dyDescent="0.2">
      <c r="A228" t="s">
        <v>26</v>
      </c>
      <c r="B228" t="s">
        <v>27</v>
      </c>
      <c r="C228" s="3" t="s">
        <v>328</v>
      </c>
      <c r="D228" s="3">
        <v>1</v>
      </c>
      <c r="E228" s="3" t="s">
        <v>15</v>
      </c>
      <c r="F228" s="1">
        <v>42176</v>
      </c>
      <c r="G228">
        <v>25</v>
      </c>
      <c r="H228">
        <v>0.17810000000000001</v>
      </c>
      <c r="I228" s="8">
        <f t="shared" si="15"/>
        <v>239.49</v>
      </c>
      <c r="J228" s="11">
        <f t="shared" si="16"/>
        <v>249.49</v>
      </c>
      <c r="L228" t="s">
        <v>71</v>
      </c>
      <c r="M228">
        <v>0.1099</v>
      </c>
    </row>
    <row r="229" spans="1:13" ht="16" x14ac:dyDescent="0.2">
      <c r="A229" t="s">
        <v>26</v>
      </c>
      <c r="B229" t="s">
        <v>27</v>
      </c>
      <c r="C229" s="3" t="s">
        <v>328</v>
      </c>
      <c r="D229" s="3">
        <v>1</v>
      </c>
      <c r="E229" s="3" t="s">
        <v>15</v>
      </c>
      <c r="F229" s="1">
        <v>42176</v>
      </c>
      <c r="G229">
        <v>26</v>
      </c>
      <c r="H229">
        <v>0.1706</v>
      </c>
      <c r="I229" s="8">
        <f t="shared" si="15"/>
        <v>249.49</v>
      </c>
      <c r="J229" s="11">
        <f t="shared" si="16"/>
        <v>259.49</v>
      </c>
      <c r="L229" t="s">
        <v>71</v>
      </c>
      <c r="M229">
        <v>0.1042</v>
      </c>
    </row>
    <row r="230" spans="1:13" ht="16" x14ac:dyDescent="0.2">
      <c r="A230" t="s">
        <v>26</v>
      </c>
      <c r="B230" t="s">
        <v>27</v>
      </c>
      <c r="C230" s="3" t="s">
        <v>328</v>
      </c>
      <c r="D230" s="3">
        <v>1</v>
      </c>
      <c r="E230" s="3" t="s">
        <v>15</v>
      </c>
      <c r="F230" s="1">
        <v>42176</v>
      </c>
      <c r="G230">
        <v>27</v>
      </c>
      <c r="H230">
        <v>0.15939999999999999</v>
      </c>
      <c r="I230" s="8">
        <f t="shared" si="15"/>
        <v>259.49</v>
      </c>
      <c r="J230" s="11">
        <f t="shared" si="16"/>
        <v>269.49</v>
      </c>
      <c r="L230" t="s">
        <v>71</v>
      </c>
      <c r="M230">
        <v>9.4399999999999998E-2</v>
      </c>
    </row>
    <row r="231" spans="1:13" ht="16" x14ac:dyDescent="0.2">
      <c r="A231" t="s">
        <v>26</v>
      </c>
      <c r="B231" t="s">
        <v>27</v>
      </c>
      <c r="C231" s="3" t="s">
        <v>328</v>
      </c>
      <c r="D231" s="3">
        <v>1</v>
      </c>
      <c r="E231" s="3" t="s">
        <v>15</v>
      </c>
      <c r="F231" s="1">
        <v>42176</v>
      </c>
      <c r="G231">
        <v>28</v>
      </c>
      <c r="H231">
        <v>0.1588</v>
      </c>
      <c r="I231" s="8">
        <f t="shared" si="15"/>
        <v>269.49</v>
      </c>
      <c r="J231" s="11">
        <f t="shared" si="16"/>
        <v>279.49</v>
      </c>
      <c r="L231" t="s">
        <v>71</v>
      </c>
      <c r="M231">
        <v>9.5000000000000001E-2</v>
      </c>
    </row>
    <row r="232" spans="1:13" ht="16" x14ac:dyDescent="0.2">
      <c r="A232" t="s">
        <v>26</v>
      </c>
      <c r="B232" t="s">
        <v>27</v>
      </c>
      <c r="C232" s="3" t="s">
        <v>328</v>
      </c>
      <c r="D232" s="3">
        <v>1</v>
      </c>
      <c r="E232" s="3" t="s">
        <v>15</v>
      </c>
      <c r="F232" s="1">
        <v>42176</v>
      </c>
      <c r="G232">
        <v>29</v>
      </c>
      <c r="H232">
        <v>0.1714</v>
      </c>
      <c r="I232" s="8">
        <f t="shared" si="15"/>
        <v>279.49</v>
      </c>
      <c r="J232" s="11">
        <f t="shared" si="16"/>
        <v>289.49</v>
      </c>
      <c r="L232" t="s">
        <v>71</v>
      </c>
      <c r="M232">
        <v>0.1051</v>
      </c>
    </row>
    <row r="233" spans="1:13" ht="16" x14ac:dyDescent="0.2">
      <c r="A233" t="s">
        <v>26</v>
      </c>
      <c r="B233" t="s">
        <v>27</v>
      </c>
      <c r="C233" s="3" t="s">
        <v>328</v>
      </c>
      <c r="D233" s="3">
        <v>1</v>
      </c>
      <c r="E233" s="3" t="s">
        <v>15</v>
      </c>
      <c r="F233" s="1">
        <v>42176</v>
      </c>
      <c r="G233">
        <v>30</v>
      </c>
      <c r="H233">
        <v>0.1893</v>
      </c>
      <c r="I233" s="8">
        <f t="shared" si="15"/>
        <v>289.49</v>
      </c>
      <c r="J233" s="11">
        <f t="shared" si="16"/>
        <v>299.49</v>
      </c>
      <c r="K233" t="s">
        <v>111</v>
      </c>
      <c r="L233" t="s">
        <v>71</v>
      </c>
      <c r="M233">
        <v>7.0999999999999994E-2</v>
      </c>
    </row>
    <row r="234" spans="1:13" ht="16" x14ac:dyDescent="0.2">
      <c r="A234" t="s">
        <v>26</v>
      </c>
      <c r="B234" t="s">
        <v>27</v>
      </c>
      <c r="C234" s="3" t="s">
        <v>328</v>
      </c>
      <c r="D234" s="3">
        <v>1</v>
      </c>
      <c r="E234" s="3" t="s">
        <v>15</v>
      </c>
      <c r="F234" s="1">
        <v>42176</v>
      </c>
      <c r="G234">
        <v>31</v>
      </c>
      <c r="H234">
        <v>0.15179999999999999</v>
      </c>
      <c r="I234" s="8">
        <f t="shared" si="15"/>
        <v>299.49</v>
      </c>
      <c r="J234" s="11">
        <f>J233+6.605</f>
        <v>306.09500000000003</v>
      </c>
      <c r="K234" t="s">
        <v>112</v>
      </c>
      <c r="L234" t="s">
        <v>71</v>
      </c>
      <c r="M234">
        <v>6.5299999999999997E-2</v>
      </c>
    </row>
    <row r="235" spans="1:13" ht="16" x14ac:dyDescent="0.2">
      <c r="A235" t="s">
        <v>29</v>
      </c>
      <c r="B235" t="s">
        <v>27</v>
      </c>
      <c r="C235" s="3" t="s">
        <v>328</v>
      </c>
      <c r="D235" s="3">
        <v>2</v>
      </c>
      <c r="E235" s="3" t="s">
        <v>15</v>
      </c>
      <c r="F235" s="1">
        <v>42176</v>
      </c>
      <c r="G235">
        <v>1</v>
      </c>
      <c r="H235">
        <v>0.2281</v>
      </c>
      <c r="I235" s="10">
        <v>0</v>
      </c>
      <c r="J235" s="13">
        <v>10</v>
      </c>
      <c r="K235" t="s">
        <v>113</v>
      </c>
      <c r="L235" t="s">
        <v>71</v>
      </c>
      <c r="M235">
        <v>9.1999999999999998E-2</v>
      </c>
    </row>
    <row r="236" spans="1:13" ht="16" x14ac:dyDescent="0.2">
      <c r="A236" t="s">
        <v>29</v>
      </c>
      <c r="B236" t="s">
        <v>27</v>
      </c>
      <c r="C236" s="3" t="s">
        <v>328</v>
      </c>
      <c r="D236" s="3">
        <v>2</v>
      </c>
      <c r="E236" s="3" t="s">
        <v>15</v>
      </c>
      <c r="F236" s="1">
        <v>42176</v>
      </c>
      <c r="G236">
        <v>2</v>
      </c>
      <c r="H236">
        <v>0.2099</v>
      </c>
      <c r="I236" s="4">
        <f t="shared" ref="I236:I271" si="17">J235</f>
        <v>10</v>
      </c>
      <c r="J236" s="4">
        <f t="shared" ref="J236:J270" si="18">I236+10</f>
        <v>20</v>
      </c>
      <c r="L236" t="s">
        <v>71</v>
      </c>
      <c r="M236">
        <v>6.8000000000000005E-2</v>
      </c>
    </row>
    <row r="237" spans="1:13" ht="16" x14ac:dyDescent="0.2">
      <c r="A237" t="s">
        <v>29</v>
      </c>
      <c r="B237" t="s">
        <v>27</v>
      </c>
      <c r="C237" s="3" t="s">
        <v>328</v>
      </c>
      <c r="D237" s="3">
        <v>2</v>
      </c>
      <c r="E237" s="3" t="s">
        <v>15</v>
      </c>
      <c r="F237" s="1">
        <v>42176</v>
      </c>
      <c r="G237">
        <v>3</v>
      </c>
      <c r="H237">
        <v>0.15759999999999999</v>
      </c>
      <c r="I237" s="4">
        <f t="shared" si="17"/>
        <v>20</v>
      </c>
      <c r="J237" s="4">
        <f t="shared" si="18"/>
        <v>30</v>
      </c>
      <c r="L237" t="s">
        <v>71</v>
      </c>
      <c r="M237">
        <v>8.8999999999999996E-2</v>
      </c>
    </row>
    <row r="238" spans="1:13" ht="16" x14ac:dyDescent="0.2">
      <c r="A238" t="s">
        <v>29</v>
      </c>
      <c r="B238" t="s">
        <v>27</v>
      </c>
      <c r="C238" s="3" t="s">
        <v>328</v>
      </c>
      <c r="D238" s="3">
        <v>2</v>
      </c>
      <c r="E238" s="3" t="s">
        <v>15</v>
      </c>
      <c r="F238" s="1">
        <v>42176</v>
      </c>
      <c r="G238">
        <v>4</v>
      </c>
      <c r="H238">
        <v>0.14269999999999999</v>
      </c>
      <c r="I238" s="4">
        <f t="shared" si="17"/>
        <v>30</v>
      </c>
      <c r="J238" s="4">
        <f t="shared" si="18"/>
        <v>40</v>
      </c>
      <c r="K238" t="s">
        <v>113</v>
      </c>
      <c r="L238" t="s">
        <v>71</v>
      </c>
      <c r="M238">
        <v>8.6900000000000005E-2</v>
      </c>
    </row>
    <row r="239" spans="1:13" ht="16" x14ac:dyDescent="0.2">
      <c r="A239" t="s">
        <v>29</v>
      </c>
      <c r="B239" t="s">
        <v>27</v>
      </c>
      <c r="C239" s="3" t="s">
        <v>328</v>
      </c>
      <c r="D239" s="3">
        <v>2</v>
      </c>
      <c r="E239" s="3" t="s">
        <v>15</v>
      </c>
      <c r="F239" s="1">
        <v>42176</v>
      </c>
      <c r="G239">
        <v>5</v>
      </c>
      <c r="H239">
        <v>0.1341</v>
      </c>
      <c r="I239" s="4">
        <f t="shared" si="17"/>
        <v>40</v>
      </c>
      <c r="J239" s="4">
        <f t="shared" si="18"/>
        <v>50</v>
      </c>
      <c r="L239" t="s">
        <v>71</v>
      </c>
      <c r="M239">
        <v>7.9699999999999993E-2</v>
      </c>
    </row>
    <row r="240" spans="1:13" ht="16" x14ac:dyDescent="0.2">
      <c r="A240" t="s">
        <v>29</v>
      </c>
      <c r="B240" t="s">
        <v>27</v>
      </c>
      <c r="C240" s="3" t="s">
        <v>328</v>
      </c>
      <c r="D240" s="3">
        <v>2</v>
      </c>
      <c r="E240" s="3" t="s">
        <v>15</v>
      </c>
      <c r="F240" s="1">
        <v>42176</v>
      </c>
      <c r="G240">
        <v>6</v>
      </c>
      <c r="H240">
        <v>0.13639999999999999</v>
      </c>
      <c r="I240" s="4">
        <f t="shared" si="17"/>
        <v>50</v>
      </c>
      <c r="J240" s="4">
        <f t="shared" si="18"/>
        <v>60</v>
      </c>
      <c r="L240" t="s">
        <v>71</v>
      </c>
      <c r="M240">
        <v>8.5099999999999995E-2</v>
      </c>
    </row>
    <row r="241" spans="1:13" ht="16" x14ac:dyDescent="0.2">
      <c r="A241" t="s">
        <v>29</v>
      </c>
      <c r="B241" t="s">
        <v>27</v>
      </c>
      <c r="C241" s="3" t="s">
        <v>328</v>
      </c>
      <c r="D241" s="3">
        <v>2</v>
      </c>
      <c r="E241" s="3" t="s">
        <v>15</v>
      </c>
      <c r="F241" s="1">
        <v>42176</v>
      </c>
      <c r="G241">
        <v>7</v>
      </c>
      <c r="H241">
        <v>0.13919999999999999</v>
      </c>
      <c r="I241" s="4">
        <f t="shared" si="17"/>
        <v>60</v>
      </c>
      <c r="J241" s="4">
        <f t="shared" si="18"/>
        <v>70</v>
      </c>
      <c r="K241" t="s">
        <v>87</v>
      </c>
      <c r="L241" t="s">
        <v>71</v>
      </c>
      <c r="M241">
        <v>8.2400000000000001E-2</v>
      </c>
    </row>
    <row r="242" spans="1:13" ht="16" x14ac:dyDescent="0.2">
      <c r="A242" t="s">
        <v>29</v>
      </c>
      <c r="B242" t="s">
        <v>27</v>
      </c>
      <c r="C242" s="3" t="s">
        <v>328</v>
      </c>
      <c r="D242" s="3">
        <v>2</v>
      </c>
      <c r="E242" s="3" t="s">
        <v>15</v>
      </c>
      <c r="F242" s="1">
        <v>42176</v>
      </c>
      <c r="G242">
        <v>8</v>
      </c>
      <c r="H242">
        <v>0.1502</v>
      </c>
      <c r="I242" s="4">
        <f t="shared" si="17"/>
        <v>70</v>
      </c>
      <c r="J242" s="4">
        <f t="shared" si="18"/>
        <v>80</v>
      </c>
      <c r="K242" t="s">
        <v>110</v>
      </c>
      <c r="L242" t="s">
        <v>71</v>
      </c>
      <c r="M242">
        <v>7.9200000000000007E-2</v>
      </c>
    </row>
    <row r="243" spans="1:13" ht="16" x14ac:dyDescent="0.2">
      <c r="A243" t="s">
        <v>29</v>
      </c>
      <c r="B243" t="s">
        <v>27</v>
      </c>
      <c r="C243" s="3" t="s">
        <v>328</v>
      </c>
      <c r="D243" s="3">
        <v>2</v>
      </c>
      <c r="E243" s="3" t="s">
        <v>15</v>
      </c>
      <c r="F243" s="1">
        <v>42176</v>
      </c>
      <c r="G243">
        <v>9</v>
      </c>
      <c r="H243">
        <v>0.16520000000000001</v>
      </c>
      <c r="I243" s="4">
        <f t="shared" si="17"/>
        <v>80</v>
      </c>
      <c r="J243" s="4">
        <f t="shared" si="18"/>
        <v>90</v>
      </c>
      <c r="L243" t="s">
        <v>71</v>
      </c>
      <c r="M243">
        <v>8.3699999999999997E-2</v>
      </c>
    </row>
    <row r="244" spans="1:13" ht="16" x14ac:dyDescent="0.2">
      <c r="A244" t="s">
        <v>29</v>
      </c>
      <c r="B244" t="s">
        <v>27</v>
      </c>
      <c r="C244" s="3" t="s">
        <v>328</v>
      </c>
      <c r="D244" s="3">
        <v>2</v>
      </c>
      <c r="E244" s="3" t="s">
        <v>15</v>
      </c>
      <c r="F244" s="1">
        <v>42176</v>
      </c>
      <c r="G244">
        <v>10</v>
      </c>
      <c r="H244">
        <v>0.16189999999999999</v>
      </c>
      <c r="I244" s="4">
        <f t="shared" si="17"/>
        <v>90</v>
      </c>
      <c r="J244" s="4">
        <f t="shared" si="18"/>
        <v>100</v>
      </c>
      <c r="L244" t="s">
        <v>71</v>
      </c>
      <c r="M244">
        <v>7.7899999999999997E-2</v>
      </c>
    </row>
    <row r="245" spans="1:13" ht="16" x14ac:dyDescent="0.2">
      <c r="A245" t="s">
        <v>29</v>
      </c>
      <c r="B245" t="s">
        <v>27</v>
      </c>
      <c r="C245" s="3" t="s">
        <v>328</v>
      </c>
      <c r="D245" s="3">
        <v>2</v>
      </c>
      <c r="E245" s="3" t="s">
        <v>15</v>
      </c>
      <c r="F245" s="1">
        <v>42176</v>
      </c>
      <c r="G245">
        <v>11</v>
      </c>
      <c r="H245">
        <v>0.18190000000000001</v>
      </c>
      <c r="I245" s="4">
        <f t="shared" si="17"/>
        <v>100</v>
      </c>
      <c r="J245" s="4">
        <f t="shared" si="18"/>
        <v>110</v>
      </c>
      <c r="L245" t="s">
        <v>71</v>
      </c>
      <c r="M245">
        <v>8.9700000000000002E-2</v>
      </c>
    </row>
    <row r="246" spans="1:13" ht="16" x14ac:dyDescent="0.2">
      <c r="A246" t="s">
        <v>29</v>
      </c>
      <c r="B246" t="s">
        <v>27</v>
      </c>
      <c r="C246" s="3" t="s">
        <v>328</v>
      </c>
      <c r="D246" s="3">
        <v>2</v>
      </c>
      <c r="E246" s="3" t="s">
        <v>15</v>
      </c>
      <c r="F246" s="1">
        <v>42176</v>
      </c>
      <c r="G246">
        <v>12</v>
      </c>
      <c r="H246">
        <v>0.15579999999999999</v>
      </c>
      <c r="I246" s="4">
        <f t="shared" si="17"/>
        <v>110</v>
      </c>
      <c r="J246" s="4">
        <f t="shared" si="18"/>
        <v>120</v>
      </c>
      <c r="L246" t="s">
        <v>71</v>
      </c>
      <c r="M246">
        <v>7.7499999999999999E-2</v>
      </c>
    </row>
    <row r="247" spans="1:13" ht="16" x14ac:dyDescent="0.2">
      <c r="A247" t="s">
        <v>29</v>
      </c>
      <c r="B247" t="s">
        <v>27</v>
      </c>
      <c r="C247" s="3" t="s">
        <v>328</v>
      </c>
      <c r="D247" s="3">
        <v>2</v>
      </c>
      <c r="E247" s="3" t="s">
        <v>15</v>
      </c>
      <c r="F247" s="1">
        <v>42176</v>
      </c>
      <c r="G247">
        <v>13</v>
      </c>
      <c r="H247">
        <v>0.16200000000000001</v>
      </c>
      <c r="I247" s="4">
        <f t="shared" si="17"/>
        <v>120</v>
      </c>
      <c r="J247" s="4">
        <f t="shared" si="18"/>
        <v>130</v>
      </c>
      <c r="L247" t="s">
        <v>71</v>
      </c>
      <c r="M247">
        <v>8.3799999999999999E-2</v>
      </c>
    </row>
    <row r="248" spans="1:13" ht="16" x14ac:dyDescent="0.2">
      <c r="A248" t="s">
        <v>29</v>
      </c>
      <c r="B248" t="s">
        <v>27</v>
      </c>
      <c r="C248" s="3" t="s">
        <v>328</v>
      </c>
      <c r="D248" s="3">
        <v>2</v>
      </c>
      <c r="E248" s="3" t="s">
        <v>15</v>
      </c>
      <c r="F248" s="1">
        <v>42176</v>
      </c>
      <c r="G248">
        <v>14</v>
      </c>
      <c r="H248">
        <v>0.16009999999999999</v>
      </c>
      <c r="I248" s="4">
        <f t="shared" si="17"/>
        <v>130</v>
      </c>
      <c r="J248" s="4">
        <f t="shared" si="18"/>
        <v>140</v>
      </c>
      <c r="L248" t="s">
        <v>71</v>
      </c>
      <c r="M248">
        <v>8.2699999999999996E-2</v>
      </c>
    </row>
    <row r="249" spans="1:13" ht="16" x14ac:dyDescent="0.2">
      <c r="A249" t="s">
        <v>29</v>
      </c>
      <c r="B249" t="s">
        <v>27</v>
      </c>
      <c r="C249" s="3" t="s">
        <v>328</v>
      </c>
      <c r="D249" s="3">
        <v>2</v>
      </c>
      <c r="E249" s="3" t="s">
        <v>15</v>
      </c>
      <c r="F249" s="1">
        <v>42176</v>
      </c>
      <c r="G249">
        <v>15</v>
      </c>
      <c r="H249">
        <v>0.14749999999999999</v>
      </c>
      <c r="I249" s="4">
        <f t="shared" si="17"/>
        <v>140</v>
      </c>
      <c r="J249" s="4">
        <f t="shared" si="18"/>
        <v>150</v>
      </c>
      <c r="L249" t="s">
        <v>71</v>
      </c>
      <c r="M249">
        <v>7.5499999999999998E-2</v>
      </c>
    </row>
    <row r="250" spans="1:13" ht="16" x14ac:dyDescent="0.2">
      <c r="A250" t="s">
        <v>29</v>
      </c>
      <c r="B250" t="s">
        <v>27</v>
      </c>
      <c r="C250" s="3" t="s">
        <v>328</v>
      </c>
      <c r="D250" s="3">
        <v>2</v>
      </c>
      <c r="E250" s="3" t="s">
        <v>15</v>
      </c>
      <c r="F250" s="1">
        <v>42176</v>
      </c>
      <c r="G250">
        <v>16</v>
      </c>
      <c r="H250">
        <v>0.16139999999999999</v>
      </c>
      <c r="I250" s="4">
        <f t="shared" si="17"/>
        <v>150</v>
      </c>
      <c r="J250" s="4">
        <f t="shared" si="18"/>
        <v>160</v>
      </c>
      <c r="L250" t="s">
        <v>71</v>
      </c>
      <c r="M250">
        <v>8.3900000000000002E-2</v>
      </c>
    </row>
    <row r="251" spans="1:13" ht="16" x14ac:dyDescent="0.2">
      <c r="A251" t="s">
        <v>29</v>
      </c>
      <c r="B251" t="s">
        <v>27</v>
      </c>
      <c r="C251" s="3" t="s">
        <v>328</v>
      </c>
      <c r="D251" s="3">
        <v>2</v>
      </c>
      <c r="E251" s="3" t="s">
        <v>15</v>
      </c>
      <c r="F251" s="1">
        <v>42176</v>
      </c>
      <c r="G251">
        <v>17</v>
      </c>
      <c r="H251">
        <v>0.13880000000000001</v>
      </c>
      <c r="I251" s="4">
        <f t="shared" si="17"/>
        <v>160</v>
      </c>
      <c r="J251" s="4">
        <f t="shared" si="18"/>
        <v>170</v>
      </c>
      <c r="L251" t="s">
        <v>71</v>
      </c>
      <c r="M251">
        <v>7.22E-2</v>
      </c>
    </row>
    <row r="252" spans="1:13" ht="16" x14ac:dyDescent="0.2">
      <c r="A252" t="s">
        <v>29</v>
      </c>
      <c r="B252" t="s">
        <v>27</v>
      </c>
      <c r="C252" s="3" t="s">
        <v>328</v>
      </c>
      <c r="D252" s="3">
        <v>2</v>
      </c>
      <c r="E252" s="3" t="s">
        <v>15</v>
      </c>
      <c r="F252" s="1">
        <v>42176</v>
      </c>
      <c r="G252">
        <v>18</v>
      </c>
      <c r="H252">
        <v>0.1555</v>
      </c>
      <c r="I252" s="4">
        <f t="shared" si="17"/>
        <v>170</v>
      </c>
      <c r="J252" s="4">
        <f t="shared" si="18"/>
        <v>180</v>
      </c>
      <c r="L252" t="s">
        <v>71</v>
      </c>
      <c r="M252">
        <v>7.8799999999999995E-2</v>
      </c>
    </row>
    <row r="253" spans="1:13" ht="16" x14ac:dyDescent="0.2">
      <c r="A253" t="s">
        <v>29</v>
      </c>
      <c r="B253" t="s">
        <v>27</v>
      </c>
      <c r="C253" s="3" t="s">
        <v>328</v>
      </c>
      <c r="D253" s="3">
        <v>2</v>
      </c>
      <c r="E253" s="3" t="s">
        <v>15</v>
      </c>
      <c r="F253" s="1">
        <v>42176</v>
      </c>
      <c r="G253">
        <v>19</v>
      </c>
      <c r="H253">
        <v>0.13700000000000001</v>
      </c>
      <c r="I253" s="4">
        <f t="shared" si="17"/>
        <v>180</v>
      </c>
      <c r="J253" s="4">
        <f t="shared" si="18"/>
        <v>190</v>
      </c>
      <c r="L253" t="s">
        <v>71</v>
      </c>
      <c r="M253">
        <v>6.5600000000000006E-2</v>
      </c>
    </row>
    <row r="254" spans="1:13" ht="16" x14ac:dyDescent="0.2">
      <c r="A254" t="s">
        <v>29</v>
      </c>
      <c r="B254" t="s">
        <v>27</v>
      </c>
      <c r="C254" s="3" t="s">
        <v>328</v>
      </c>
      <c r="D254" s="3">
        <v>2</v>
      </c>
      <c r="E254" s="3" t="s">
        <v>15</v>
      </c>
      <c r="F254" s="1">
        <v>42176</v>
      </c>
      <c r="G254">
        <v>20</v>
      </c>
      <c r="H254">
        <v>0.13170000000000001</v>
      </c>
      <c r="I254" s="4">
        <f t="shared" si="17"/>
        <v>190</v>
      </c>
      <c r="J254" s="4">
        <f t="shared" si="18"/>
        <v>200</v>
      </c>
      <c r="L254" t="s">
        <v>71</v>
      </c>
      <c r="M254">
        <v>6.4299999999999996E-2</v>
      </c>
    </row>
    <row r="255" spans="1:13" ht="16" x14ac:dyDescent="0.2">
      <c r="A255" t="s">
        <v>29</v>
      </c>
      <c r="B255" t="s">
        <v>27</v>
      </c>
      <c r="C255" s="3" t="s">
        <v>328</v>
      </c>
      <c r="D255" s="3">
        <v>2</v>
      </c>
      <c r="E255" s="3" t="s">
        <v>15</v>
      </c>
      <c r="F255" s="1">
        <v>42176</v>
      </c>
      <c r="G255">
        <v>21</v>
      </c>
      <c r="H255">
        <v>0.13950000000000001</v>
      </c>
      <c r="I255" s="4">
        <f t="shared" si="17"/>
        <v>200</v>
      </c>
      <c r="J255" s="4">
        <f t="shared" si="18"/>
        <v>210</v>
      </c>
      <c r="L255" t="s">
        <v>71</v>
      </c>
      <c r="M255">
        <v>6.5000000000000002E-2</v>
      </c>
    </row>
    <row r="256" spans="1:13" ht="16" x14ac:dyDescent="0.2">
      <c r="A256" t="s">
        <v>29</v>
      </c>
      <c r="B256" t="s">
        <v>27</v>
      </c>
      <c r="C256" s="3" t="s">
        <v>328</v>
      </c>
      <c r="D256" s="3">
        <v>2</v>
      </c>
      <c r="E256" s="3" t="s">
        <v>15</v>
      </c>
      <c r="F256" s="1">
        <v>42176</v>
      </c>
      <c r="G256">
        <v>22</v>
      </c>
      <c r="H256">
        <v>0.1464</v>
      </c>
      <c r="I256" s="4">
        <f t="shared" si="17"/>
        <v>210</v>
      </c>
      <c r="J256" s="4">
        <f t="shared" si="18"/>
        <v>220</v>
      </c>
      <c r="L256" t="s">
        <v>71</v>
      </c>
      <c r="M256">
        <v>7.1499999999999994E-2</v>
      </c>
    </row>
    <row r="257" spans="1:13" ht="16" x14ac:dyDescent="0.2">
      <c r="A257" t="s">
        <v>29</v>
      </c>
      <c r="B257" t="s">
        <v>27</v>
      </c>
      <c r="C257" s="3" t="s">
        <v>328</v>
      </c>
      <c r="D257" s="3">
        <v>2</v>
      </c>
      <c r="E257" s="3" t="s">
        <v>15</v>
      </c>
      <c r="F257" s="1">
        <v>42176</v>
      </c>
      <c r="G257">
        <v>23</v>
      </c>
      <c r="H257">
        <v>0.1429</v>
      </c>
      <c r="I257" s="4">
        <f t="shared" si="17"/>
        <v>220</v>
      </c>
      <c r="J257" s="4">
        <f t="shared" si="18"/>
        <v>230</v>
      </c>
      <c r="L257" t="s">
        <v>71</v>
      </c>
      <c r="M257">
        <v>6.9900000000000004E-2</v>
      </c>
    </row>
    <row r="258" spans="1:13" ht="16" x14ac:dyDescent="0.2">
      <c r="A258" t="s">
        <v>29</v>
      </c>
      <c r="B258" t="s">
        <v>27</v>
      </c>
      <c r="C258" s="3" t="s">
        <v>328</v>
      </c>
      <c r="D258" s="3">
        <v>2</v>
      </c>
      <c r="E258" s="3" t="s">
        <v>15</v>
      </c>
      <c r="F258" s="1">
        <v>42176</v>
      </c>
      <c r="G258">
        <v>24</v>
      </c>
      <c r="H258">
        <v>0.15040000000000001</v>
      </c>
      <c r="I258" s="4">
        <f t="shared" si="17"/>
        <v>230</v>
      </c>
      <c r="J258" s="4">
        <f t="shared" si="18"/>
        <v>240</v>
      </c>
      <c r="L258" t="s">
        <v>71</v>
      </c>
      <c r="M258">
        <v>7.51E-2</v>
      </c>
    </row>
    <row r="259" spans="1:13" ht="16" x14ac:dyDescent="0.2">
      <c r="A259" t="s">
        <v>29</v>
      </c>
      <c r="B259" t="s">
        <v>27</v>
      </c>
      <c r="C259" s="3" t="s">
        <v>328</v>
      </c>
      <c r="D259" s="3">
        <v>2</v>
      </c>
      <c r="E259" s="3" t="s">
        <v>15</v>
      </c>
      <c r="F259" s="1">
        <v>42176</v>
      </c>
      <c r="G259">
        <v>25</v>
      </c>
      <c r="H259">
        <v>0.14610000000000001</v>
      </c>
      <c r="I259" s="4">
        <f t="shared" si="17"/>
        <v>240</v>
      </c>
      <c r="J259" s="4">
        <f t="shared" si="18"/>
        <v>250</v>
      </c>
      <c r="L259" t="s">
        <v>71</v>
      </c>
      <c r="M259">
        <v>7.8700000000000006E-2</v>
      </c>
    </row>
    <row r="260" spans="1:13" ht="16" x14ac:dyDescent="0.2">
      <c r="A260" t="s">
        <v>29</v>
      </c>
      <c r="B260" t="s">
        <v>27</v>
      </c>
      <c r="C260" s="3" t="s">
        <v>328</v>
      </c>
      <c r="D260" s="3">
        <v>2</v>
      </c>
      <c r="E260" s="3" t="s">
        <v>15</v>
      </c>
      <c r="F260" s="1">
        <v>42176</v>
      </c>
      <c r="G260">
        <v>26</v>
      </c>
      <c r="H260">
        <v>0.157</v>
      </c>
      <c r="I260" s="4">
        <f t="shared" si="17"/>
        <v>250</v>
      </c>
      <c r="J260" s="4">
        <f t="shared" si="18"/>
        <v>260</v>
      </c>
      <c r="L260" t="s">
        <v>71</v>
      </c>
      <c r="M260">
        <v>8.2699999999999996E-2</v>
      </c>
    </row>
    <row r="261" spans="1:13" ht="16" x14ac:dyDescent="0.2">
      <c r="A261" t="s">
        <v>29</v>
      </c>
      <c r="B261" t="s">
        <v>27</v>
      </c>
      <c r="C261" s="3" t="s">
        <v>328</v>
      </c>
      <c r="D261" s="3">
        <v>2</v>
      </c>
      <c r="E261" s="3" t="s">
        <v>15</v>
      </c>
      <c r="F261" s="1">
        <v>42176</v>
      </c>
      <c r="G261">
        <v>27</v>
      </c>
      <c r="H261">
        <v>0.15529999999999999</v>
      </c>
      <c r="I261" s="4">
        <f t="shared" si="17"/>
        <v>260</v>
      </c>
      <c r="J261" s="4">
        <f t="shared" si="18"/>
        <v>270</v>
      </c>
      <c r="L261" t="s">
        <v>71</v>
      </c>
      <c r="M261">
        <v>8.09E-2</v>
      </c>
    </row>
    <row r="262" spans="1:13" ht="16" x14ac:dyDescent="0.2">
      <c r="A262" t="s">
        <v>29</v>
      </c>
      <c r="B262" t="s">
        <v>27</v>
      </c>
      <c r="C262" s="3" t="s">
        <v>328</v>
      </c>
      <c r="D262" s="3">
        <v>2</v>
      </c>
      <c r="E262" s="3" t="s">
        <v>15</v>
      </c>
      <c r="F262" s="1">
        <v>42176</v>
      </c>
      <c r="G262">
        <v>28</v>
      </c>
      <c r="H262">
        <v>0.16089999999999999</v>
      </c>
      <c r="I262" s="4">
        <f t="shared" si="17"/>
        <v>270</v>
      </c>
      <c r="J262" s="4">
        <f t="shared" si="18"/>
        <v>280</v>
      </c>
      <c r="L262" t="s">
        <v>71</v>
      </c>
      <c r="M262">
        <v>8.3400000000000002E-2</v>
      </c>
    </row>
    <row r="263" spans="1:13" ht="16" x14ac:dyDescent="0.2">
      <c r="A263" t="s">
        <v>29</v>
      </c>
      <c r="B263" t="s">
        <v>27</v>
      </c>
      <c r="C263" s="3" t="s">
        <v>328</v>
      </c>
      <c r="D263" s="3">
        <v>2</v>
      </c>
      <c r="E263" s="3" t="s">
        <v>15</v>
      </c>
      <c r="F263" s="1">
        <v>42176</v>
      </c>
      <c r="G263">
        <v>29</v>
      </c>
      <c r="H263">
        <v>0.16489999999999999</v>
      </c>
      <c r="I263" s="4">
        <f t="shared" si="17"/>
        <v>280</v>
      </c>
      <c r="J263" s="4">
        <f t="shared" si="18"/>
        <v>290</v>
      </c>
      <c r="L263" t="s">
        <v>71</v>
      </c>
      <c r="M263">
        <v>8.7900000000000006E-2</v>
      </c>
    </row>
    <row r="264" spans="1:13" ht="16" x14ac:dyDescent="0.2">
      <c r="A264" t="s">
        <v>29</v>
      </c>
      <c r="B264" t="s">
        <v>27</v>
      </c>
      <c r="C264" s="3" t="s">
        <v>328</v>
      </c>
      <c r="D264" s="3">
        <v>2</v>
      </c>
      <c r="E264" s="3" t="s">
        <v>15</v>
      </c>
      <c r="F264" s="1">
        <v>42176</v>
      </c>
      <c r="G264">
        <v>30</v>
      </c>
      <c r="H264">
        <v>0.1595</v>
      </c>
      <c r="I264" s="4">
        <f t="shared" si="17"/>
        <v>290</v>
      </c>
      <c r="J264" s="4">
        <f t="shared" si="18"/>
        <v>300</v>
      </c>
      <c r="L264" t="s">
        <v>71</v>
      </c>
      <c r="M264">
        <v>8.3400000000000002E-2</v>
      </c>
    </row>
    <row r="265" spans="1:13" ht="16" x14ac:dyDescent="0.2">
      <c r="A265" t="s">
        <v>29</v>
      </c>
      <c r="B265" t="s">
        <v>27</v>
      </c>
      <c r="C265" s="3" t="s">
        <v>328</v>
      </c>
      <c r="D265" s="3">
        <v>2</v>
      </c>
      <c r="E265" s="3" t="s">
        <v>15</v>
      </c>
      <c r="F265" s="1">
        <v>42176</v>
      </c>
      <c r="G265">
        <v>31</v>
      </c>
      <c r="H265">
        <v>0.15640000000000001</v>
      </c>
      <c r="I265" s="4">
        <f t="shared" si="17"/>
        <v>300</v>
      </c>
      <c r="J265" s="4">
        <f t="shared" si="18"/>
        <v>310</v>
      </c>
      <c r="L265" t="s">
        <v>71</v>
      </c>
      <c r="M265">
        <v>8.2500000000000004E-2</v>
      </c>
    </row>
    <row r="266" spans="1:13" ht="16" x14ac:dyDescent="0.2">
      <c r="A266" t="s">
        <v>29</v>
      </c>
      <c r="B266" t="s">
        <v>27</v>
      </c>
      <c r="C266" s="3" t="s">
        <v>328</v>
      </c>
      <c r="D266" s="3">
        <v>2</v>
      </c>
      <c r="E266" s="3" t="s">
        <v>15</v>
      </c>
      <c r="F266" s="1">
        <v>42176</v>
      </c>
      <c r="G266">
        <v>32</v>
      </c>
      <c r="H266">
        <v>0.14549999999999999</v>
      </c>
      <c r="I266" s="4">
        <f t="shared" si="17"/>
        <v>310</v>
      </c>
      <c r="J266" s="4">
        <f t="shared" si="18"/>
        <v>320</v>
      </c>
      <c r="L266" t="s">
        <v>71</v>
      </c>
      <c r="M266">
        <v>8.1900000000000001E-2</v>
      </c>
    </row>
    <row r="267" spans="1:13" ht="16" x14ac:dyDescent="0.2">
      <c r="A267" t="s">
        <v>29</v>
      </c>
      <c r="B267" t="s">
        <v>27</v>
      </c>
      <c r="C267" s="3" t="s">
        <v>328</v>
      </c>
      <c r="D267" s="3">
        <v>2</v>
      </c>
      <c r="E267" s="3" t="s">
        <v>15</v>
      </c>
      <c r="F267" s="1">
        <v>42176</v>
      </c>
      <c r="G267">
        <v>33</v>
      </c>
      <c r="H267">
        <v>0.1467</v>
      </c>
      <c r="I267" s="4">
        <f t="shared" si="17"/>
        <v>320</v>
      </c>
      <c r="J267" s="4">
        <f t="shared" si="18"/>
        <v>330</v>
      </c>
      <c r="L267" t="s">
        <v>71</v>
      </c>
      <c r="M267">
        <v>8.8200000000000001E-2</v>
      </c>
    </row>
    <row r="268" spans="1:13" ht="16" x14ac:dyDescent="0.2">
      <c r="A268" t="s">
        <v>29</v>
      </c>
      <c r="B268" t="s">
        <v>27</v>
      </c>
      <c r="C268" s="3" t="s">
        <v>328</v>
      </c>
      <c r="D268" s="3">
        <v>2</v>
      </c>
      <c r="E268" s="3" t="s">
        <v>15</v>
      </c>
      <c r="F268" s="1">
        <v>42176</v>
      </c>
      <c r="G268">
        <v>34</v>
      </c>
      <c r="H268">
        <v>0.15359999999999999</v>
      </c>
      <c r="I268" s="4">
        <f t="shared" si="17"/>
        <v>330</v>
      </c>
      <c r="J268" s="4">
        <f t="shared" si="18"/>
        <v>340</v>
      </c>
      <c r="L268" t="s">
        <v>71</v>
      </c>
      <c r="M268">
        <v>9.35E-2</v>
      </c>
    </row>
    <row r="269" spans="1:13" ht="16" x14ac:dyDescent="0.2">
      <c r="A269" t="s">
        <v>29</v>
      </c>
      <c r="B269" t="s">
        <v>27</v>
      </c>
      <c r="C269" s="3" t="s">
        <v>328</v>
      </c>
      <c r="D269" s="3">
        <v>2</v>
      </c>
      <c r="E269" s="3" t="s">
        <v>15</v>
      </c>
      <c r="F269" s="1">
        <v>42176</v>
      </c>
      <c r="G269">
        <v>35</v>
      </c>
      <c r="H269">
        <v>0.16500000000000001</v>
      </c>
      <c r="I269" s="4">
        <f t="shared" si="17"/>
        <v>340</v>
      </c>
      <c r="J269" s="4">
        <f t="shared" si="18"/>
        <v>350</v>
      </c>
      <c r="L269" t="s">
        <v>71</v>
      </c>
      <c r="M269">
        <v>9.9000000000000005E-2</v>
      </c>
    </row>
    <row r="270" spans="1:13" ht="16" x14ac:dyDescent="0.2">
      <c r="A270" t="s">
        <v>29</v>
      </c>
      <c r="B270" t="s">
        <v>27</v>
      </c>
      <c r="C270" s="3" t="s">
        <v>328</v>
      </c>
      <c r="D270" s="3">
        <v>2</v>
      </c>
      <c r="E270" s="3" t="s">
        <v>15</v>
      </c>
      <c r="F270" s="1">
        <v>42176</v>
      </c>
      <c r="G270">
        <v>36</v>
      </c>
      <c r="H270">
        <v>0.18940000000000001</v>
      </c>
      <c r="I270" s="4">
        <f t="shared" si="17"/>
        <v>350</v>
      </c>
      <c r="J270" s="4">
        <f t="shared" si="18"/>
        <v>360</v>
      </c>
      <c r="L270" t="s">
        <v>71</v>
      </c>
      <c r="M270">
        <v>7.4399999999999994E-2</v>
      </c>
    </row>
    <row r="271" spans="1:13" ht="16" x14ac:dyDescent="0.2">
      <c r="A271" t="s">
        <v>29</v>
      </c>
      <c r="B271" t="s">
        <v>27</v>
      </c>
      <c r="C271" s="3" t="s">
        <v>328</v>
      </c>
      <c r="D271" s="3">
        <v>2</v>
      </c>
      <c r="E271" s="3" t="s">
        <v>15</v>
      </c>
      <c r="F271" s="1">
        <v>42176</v>
      </c>
      <c r="G271">
        <v>37</v>
      </c>
      <c r="H271">
        <v>0.26200000000000001</v>
      </c>
      <c r="I271" s="4">
        <f t="shared" si="17"/>
        <v>360</v>
      </c>
      <c r="J271" s="4">
        <f>J270+11.58</f>
        <v>371.58</v>
      </c>
      <c r="K271" t="s">
        <v>114</v>
      </c>
      <c r="L271" t="s">
        <v>71</v>
      </c>
      <c r="M271">
        <v>0.1011</v>
      </c>
    </row>
    <row r="272" spans="1:13" ht="16" x14ac:dyDescent="0.2">
      <c r="A272" t="s">
        <v>31</v>
      </c>
      <c r="B272" t="s">
        <v>27</v>
      </c>
      <c r="C272" s="3" t="s">
        <v>328</v>
      </c>
      <c r="D272" s="3">
        <v>3</v>
      </c>
      <c r="E272" s="3" t="s">
        <v>15</v>
      </c>
      <c r="F272" s="1">
        <v>42181</v>
      </c>
      <c r="G272">
        <v>1</v>
      </c>
      <c r="H272">
        <v>0.2293</v>
      </c>
      <c r="I272" s="4">
        <v>0</v>
      </c>
      <c r="J272" s="4">
        <v>10</v>
      </c>
      <c r="L272" t="s">
        <v>71</v>
      </c>
      <c r="M272">
        <v>8.3500000000000005E-2</v>
      </c>
    </row>
    <row r="273" spans="1:13" ht="16" x14ac:dyDescent="0.2">
      <c r="A273" t="s">
        <v>31</v>
      </c>
      <c r="B273" t="s">
        <v>27</v>
      </c>
      <c r="C273" s="3" t="s">
        <v>328</v>
      </c>
      <c r="D273" s="3">
        <v>3</v>
      </c>
      <c r="E273" s="3" t="s">
        <v>15</v>
      </c>
      <c r="F273" s="1">
        <v>42181</v>
      </c>
      <c r="G273">
        <v>2</v>
      </c>
      <c r="H273">
        <v>0.18890000000000001</v>
      </c>
      <c r="I273" s="4">
        <f t="shared" ref="I273:I301" si="19">J272</f>
        <v>10</v>
      </c>
      <c r="J273" s="4">
        <f t="shared" ref="J273:J300" si="20">I273+10</f>
        <v>20</v>
      </c>
      <c r="L273" t="s">
        <v>71</v>
      </c>
      <c r="M273">
        <v>8.9599999999999999E-2</v>
      </c>
    </row>
    <row r="274" spans="1:13" ht="16" x14ac:dyDescent="0.2">
      <c r="A274" t="s">
        <v>31</v>
      </c>
      <c r="B274" t="s">
        <v>27</v>
      </c>
      <c r="C274" s="3" t="s">
        <v>328</v>
      </c>
      <c r="D274" s="3">
        <v>3</v>
      </c>
      <c r="E274" s="3" t="s">
        <v>15</v>
      </c>
      <c r="F274" s="1">
        <v>42181</v>
      </c>
      <c r="G274">
        <v>3</v>
      </c>
      <c r="H274">
        <v>0.1716</v>
      </c>
      <c r="I274" s="9">
        <f t="shared" si="19"/>
        <v>20</v>
      </c>
      <c r="J274" s="12">
        <f t="shared" si="20"/>
        <v>30</v>
      </c>
      <c r="L274" t="s">
        <v>71</v>
      </c>
      <c r="M274">
        <v>0.1003</v>
      </c>
    </row>
    <row r="275" spans="1:13" ht="16" x14ac:dyDescent="0.2">
      <c r="A275" t="s">
        <v>31</v>
      </c>
      <c r="B275" t="s">
        <v>27</v>
      </c>
      <c r="C275" s="3" t="s">
        <v>328</v>
      </c>
      <c r="D275" s="3">
        <v>3</v>
      </c>
      <c r="E275" s="3" t="s">
        <v>15</v>
      </c>
      <c r="F275" s="1">
        <v>42181</v>
      </c>
      <c r="G275">
        <v>4</v>
      </c>
      <c r="H275">
        <v>0.14929999999999999</v>
      </c>
      <c r="I275" s="8">
        <f t="shared" si="19"/>
        <v>30</v>
      </c>
      <c r="J275" s="11">
        <f t="shared" si="20"/>
        <v>40</v>
      </c>
      <c r="L275" t="s">
        <v>71</v>
      </c>
      <c r="M275">
        <v>8.77E-2</v>
      </c>
    </row>
    <row r="276" spans="1:13" ht="16" x14ac:dyDescent="0.2">
      <c r="A276" t="s">
        <v>31</v>
      </c>
      <c r="B276" t="s">
        <v>27</v>
      </c>
      <c r="C276" s="3" t="s">
        <v>328</v>
      </c>
      <c r="D276" s="3">
        <v>3</v>
      </c>
      <c r="E276" s="3" t="s">
        <v>15</v>
      </c>
      <c r="F276" s="1">
        <v>42181</v>
      </c>
      <c r="G276">
        <v>5</v>
      </c>
      <c r="H276">
        <v>0.153</v>
      </c>
      <c r="I276" s="8">
        <f t="shared" si="19"/>
        <v>40</v>
      </c>
      <c r="J276" s="11">
        <f t="shared" si="20"/>
        <v>50</v>
      </c>
      <c r="L276" t="s">
        <v>71</v>
      </c>
      <c r="M276">
        <v>8.3299999999999999E-2</v>
      </c>
    </row>
    <row r="277" spans="1:13" ht="16" x14ac:dyDescent="0.2">
      <c r="A277" t="s">
        <v>31</v>
      </c>
      <c r="B277" t="s">
        <v>27</v>
      </c>
      <c r="C277" s="3" t="s">
        <v>328</v>
      </c>
      <c r="D277" s="3">
        <v>3</v>
      </c>
      <c r="E277" s="3" t="s">
        <v>15</v>
      </c>
      <c r="F277" s="1">
        <v>42181</v>
      </c>
      <c r="G277">
        <v>6</v>
      </c>
      <c r="H277">
        <v>0.151</v>
      </c>
      <c r="I277" s="8">
        <f t="shared" si="19"/>
        <v>50</v>
      </c>
      <c r="J277" s="11">
        <f t="shared" si="20"/>
        <v>60</v>
      </c>
      <c r="L277" t="s">
        <v>71</v>
      </c>
      <c r="M277">
        <v>8.2400000000000001E-2</v>
      </c>
    </row>
    <row r="278" spans="1:13" ht="16" x14ac:dyDescent="0.2">
      <c r="A278" t="s">
        <v>31</v>
      </c>
      <c r="B278" t="s">
        <v>27</v>
      </c>
      <c r="C278" s="3" t="s">
        <v>328</v>
      </c>
      <c r="D278" s="3">
        <v>3</v>
      </c>
      <c r="E278" s="3" t="s">
        <v>15</v>
      </c>
      <c r="F278" s="1">
        <v>42181</v>
      </c>
      <c r="G278">
        <v>7</v>
      </c>
      <c r="H278">
        <v>0.16020000000000001</v>
      </c>
      <c r="I278" s="8">
        <f t="shared" si="19"/>
        <v>60</v>
      </c>
      <c r="J278" s="11">
        <f t="shared" si="20"/>
        <v>70</v>
      </c>
      <c r="L278" t="s">
        <v>71</v>
      </c>
      <c r="M278">
        <v>9.5200000000000007E-2</v>
      </c>
    </row>
    <row r="279" spans="1:13" ht="16" x14ac:dyDescent="0.2">
      <c r="A279" t="s">
        <v>31</v>
      </c>
      <c r="B279" t="s">
        <v>27</v>
      </c>
      <c r="C279" s="3" t="s">
        <v>328</v>
      </c>
      <c r="D279" s="3">
        <v>3</v>
      </c>
      <c r="E279" s="3" t="s">
        <v>15</v>
      </c>
      <c r="F279" s="1">
        <v>42181</v>
      </c>
      <c r="G279">
        <v>8</v>
      </c>
      <c r="H279">
        <v>0.1525</v>
      </c>
      <c r="I279" s="8">
        <f t="shared" si="19"/>
        <v>70</v>
      </c>
      <c r="J279" s="11">
        <f t="shared" si="20"/>
        <v>80</v>
      </c>
      <c r="L279" t="s">
        <v>71</v>
      </c>
      <c r="M279">
        <v>8.7300000000000003E-2</v>
      </c>
    </row>
    <row r="280" spans="1:13" ht="16" x14ac:dyDescent="0.2">
      <c r="A280" t="s">
        <v>31</v>
      </c>
      <c r="B280" t="s">
        <v>27</v>
      </c>
      <c r="C280" s="3" t="s">
        <v>328</v>
      </c>
      <c r="D280" s="3">
        <v>3</v>
      </c>
      <c r="E280" s="3" t="s">
        <v>15</v>
      </c>
      <c r="F280" s="1">
        <v>42181</v>
      </c>
      <c r="G280">
        <v>9</v>
      </c>
      <c r="H280">
        <v>0.15029999999999999</v>
      </c>
      <c r="I280" s="8">
        <f t="shared" si="19"/>
        <v>80</v>
      </c>
      <c r="J280" s="11">
        <f t="shared" si="20"/>
        <v>90</v>
      </c>
      <c r="L280" t="s">
        <v>71</v>
      </c>
      <c r="M280">
        <v>8.43E-2</v>
      </c>
    </row>
    <row r="281" spans="1:13" ht="16" x14ac:dyDescent="0.2">
      <c r="A281" t="s">
        <v>31</v>
      </c>
      <c r="B281" t="s">
        <v>27</v>
      </c>
      <c r="C281" s="3" t="s">
        <v>328</v>
      </c>
      <c r="D281" s="3">
        <v>3</v>
      </c>
      <c r="E281" s="3" t="s">
        <v>15</v>
      </c>
      <c r="F281" s="1">
        <v>42181</v>
      </c>
      <c r="G281">
        <v>10</v>
      </c>
      <c r="H281">
        <v>0.15140000000000001</v>
      </c>
      <c r="I281" s="8">
        <f t="shared" si="19"/>
        <v>90</v>
      </c>
      <c r="J281" s="11">
        <f t="shared" si="20"/>
        <v>100</v>
      </c>
      <c r="L281" t="s">
        <v>71</v>
      </c>
      <c r="M281">
        <v>8.43E-2</v>
      </c>
    </row>
    <row r="282" spans="1:13" ht="16" x14ac:dyDescent="0.2">
      <c r="A282" t="s">
        <v>31</v>
      </c>
      <c r="B282" t="s">
        <v>27</v>
      </c>
      <c r="C282" s="3" t="s">
        <v>328</v>
      </c>
      <c r="D282" s="3">
        <v>3</v>
      </c>
      <c r="E282" s="3" t="s">
        <v>15</v>
      </c>
      <c r="F282" s="1">
        <v>42181</v>
      </c>
      <c r="G282">
        <v>11</v>
      </c>
      <c r="H282">
        <v>0.153</v>
      </c>
      <c r="I282" s="8">
        <f t="shared" si="19"/>
        <v>100</v>
      </c>
      <c r="J282" s="11">
        <f t="shared" si="20"/>
        <v>110</v>
      </c>
      <c r="L282" t="s">
        <v>71</v>
      </c>
      <c r="M282">
        <v>8.6499999999999994E-2</v>
      </c>
    </row>
    <row r="283" spans="1:13" ht="16" x14ac:dyDescent="0.2">
      <c r="A283" t="s">
        <v>31</v>
      </c>
      <c r="B283" t="s">
        <v>27</v>
      </c>
      <c r="C283" s="3" t="s">
        <v>328</v>
      </c>
      <c r="D283" s="3">
        <v>3</v>
      </c>
      <c r="E283" s="3" t="s">
        <v>15</v>
      </c>
      <c r="F283" s="1">
        <v>42181</v>
      </c>
      <c r="G283">
        <v>12</v>
      </c>
      <c r="H283">
        <v>0.1444</v>
      </c>
      <c r="I283" s="8">
        <f t="shared" si="19"/>
        <v>110</v>
      </c>
      <c r="J283" s="11">
        <f t="shared" si="20"/>
        <v>120</v>
      </c>
      <c r="L283" t="s">
        <v>71</v>
      </c>
      <c r="M283">
        <v>8.1900000000000001E-2</v>
      </c>
    </row>
    <row r="284" spans="1:13" ht="16" x14ac:dyDescent="0.2">
      <c r="A284" t="s">
        <v>31</v>
      </c>
      <c r="B284" t="s">
        <v>27</v>
      </c>
      <c r="C284" s="3" t="s">
        <v>328</v>
      </c>
      <c r="D284" s="3">
        <v>3</v>
      </c>
      <c r="E284" s="3" t="s">
        <v>15</v>
      </c>
      <c r="F284" s="1">
        <v>42181</v>
      </c>
      <c r="G284">
        <v>13</v>
      </c>
      <c r="H284">
        <v>0.1333</v>
      </c>
      <c r="I284" s="8">
        <f t="shared" si="19"/>
        <v>120</v>
      </c>
      <c r="J284" s="11">
        <f t="shared" si="20"/>
        <v>130</v>
      </c>
      <c r="L284" t="s">
        <v>71</v>
      </c>
      <c r="M284">
        <v>7.6300000000000007E-2</v>
      </c>
    </row>
    <row r="285" spans="1:13" ht="16" x14ac:dyDescent="0.2">
      <c r="A285" t="s">
        <v>31</v>
      </c>
      <c r="B285" t="s">
        <v>27</v>
      </c>
      <c r="C285" s="3" t="s">
        <v>328</v>
      </c>
      <c r="D285" s="3">
        <v>3</v>
      </c>
      <c r="E285" s="3" t="s">
        <v>15</v>
      </c>
      <c r="F285" s="1">
        <v>42181</v>
      </c>
      <c r="G285">
        <v>14</v>
      </c>
      <c r="H285">
        <v>0.14449999999999999</v>
      </c>
      <c r="I285" s="8">
        <f t="shared" si="19"/>
        <v>130</v>
      </c>
      <c r="J285" s="11">
        <f t="shared" si="20"/>
        <v>140</v>
      </c>
      <c r="L285" t="s">
        <v>71</v>
      </c>
      <c r="M285">
        <v>8.1600000000000006E-2</v>
      </c>
    </row>
    <row r="286" spans="1:13" ht="16" x14ac:dyDescent="0.2">
      <c r="A286" t="s">
        <v>31</v>
      </c>
      <c r="B286" t="s">
        <v>27</v>
      </c>
      <c r="C286" s="3" t="s">
        <v>328</v>
      </c>
      <c r="D286" s="3">
        <v>3</v>
      </c>
      <c r="E286" s="3" t="s">
        <v>15</v>
      </c>
      <c r="F286" s="1">
        <v>42181</v>
      </c>
      <c r="G286">
        <v>15</v>
      </c>
      <c r="H286">
        <v>0.1522</v>
      </c>
      <c r="I286" s="8">
        <f t="shared" si="19"/>
        <v>140</v>
      </c>
      <c r="J286" s="11">
        <f t="shared" si="20"/>
        <v>150</v>
      </c>
      <c r="L286" t="s">
        <v>71</v>
      </c>
      <c r="M286">
        <v>8.2000000000000003E-2</v>
      </c>
    </row>
    <row r="287" spans="1:13" ht="16" x14ac:dyDescent="0.2">
      <c r="A287" t="s">
        <v>31</v>
      </c>
      <c r="B287" t="s">
        <v>27</v>
      </c>
      <c r="C287" s="3" t="s">
        <v>328</v>
      </c>
      <c r="D287" s="3">
        <v>3</v>
      </c>
      <c r="E287" s="3" t="s">
        <v>15</v>
      </c>
      <c r="F287" s="1">
        <v>42181</v>
      </c>
      <c r="G287">
        <v>16</v>
      </c>
      <c r="H287">
        <v>0.13980000000000001</v>
      </c>
      <c r="I287" s="8">
        <f t="shared" si="19"/>
        <v>150</v>
      </c>
      <c r="J287" s="11">
        <f t="shared" si="20"/>
        <v>160</v>
      </c>
      <c r="L287" t="s">
        <v>71</v>
      </c>
      <c r="M287">
        <v>7.2999999999999995E-2</v>
      </c>
    </row>
    <row r="288" spans="1:13" ht="16" x14ac:dyDescent="0.2">
      <c r="A288" t="s">
        <v>31</v>
      </c>
      <c r="B288" t="s">
        <v>27</v>
      </c>
      <c r="C288" s="3" t="s">
        <v>328</v>
      </c>
      <c r="D288" s="3">
        <v>3</v>
      </c>
      <c r="E288" s="3" t="s">
        <v>15</v>
      </c>
      <c r="F288" s="1">
        <v>42181</v>
      </c>
      <c r="G288">
        <v>17</v>
      </c>
      <c r="H288">
        <v>0.15629999999999999</v>
      </c>
      <c r="I288" s="8">
        <f t="shared" si="19"/>
        <v>160</v>
      </c>
      <c r="J288" s="11">
        <f t="shared" si="20"/>
        <v>170</v>
      </c>
      <c r="L288" t="s">
        <v>71</v>
      </c>
      <c r="M288">
        <v>8.5999999999999993E-2</v>
      </c>
    </row>
    <row r="289" spans="1:13" ht="16" x14ac:dyDescent="0.2">
      <c r="A289" t="s">
        <v>31</v>
      </c>
      <c r="B289" t="s">
        <v>27</v>
      </c>
      <c r="C289" s="3" t="s">
        <v>328</v>
      </c>
      <c r="D289" s="3">
        <v>3</v>
      </c>
      <c r="E289" s="3" t="s">
        <v>15</v>
      </c>
      <c r="F289" s="1">
        <v>42181</v>
      </c>
      <c r="G289">
        <v>18</v>
      </c>
      <c r="H289">
        <v>0.1517</v>
      </c>
      <c r="I289" s="8">
        <f t="shared" si="19"/>
        <v>170</v>
      </c>
      <c r="J289" s="11">
        <f t="shared" si="20"/>
        <v>180</v>
      </c>
      <c r="L289" t="s">
        <v>71</v>
      </c>
      <c r="M289">
        <v>8.0399999999999999E-2</v>
      </c>
    </row>
    <row r="290" spans="1:13" ht="16" x14ac:dyDescent="0.2">
      <c r="A290" t="s">
        <v>31</v>
      </c>
      <c r="B290" t="s">
        <v>27</v>
      </c>
      <c r="C290" s="3" t="s">
        <v>328</v>
      </c>
      <c r="D290" s="3">
        <v>3</v>
      </c>
      <c r="E290" s="3" t="s">
        <v>15</v>
      </c>
      <c r="F290" s="1">
        <v>42181</v>
      </c>
      <c r="G290">
        <v>19</v>
      </c>
      <c r="H290">
        <v>0.1583</v>
      </c>
      <c r="I290" s="8">
        <f t="shared" si="19"/>
        <v>180</v>
      </c>
      <c r="J290" s="11">
        <f t="shared" si="20"/>
        <v>190</v>
      </c>
      <c r="L290" t="s">
        <v>71</v>
      </c>
      <c r="M290">
        <v>8.4400000000000003E-2</v>
      </c>
    </row>
    <row r="291" spans="1:13" ht="16" x14ac:dyDescent="0.2">
      <c r="A291" t="s">
        <v>31</v>
      </c>
      <c r="B291" t="s">
        <v>27</v>
      </c>
      <c r="C291" s="3" t="s">
        <v>328</v>
      </c>
      <c r="D291" s="3">
        <v>3</v>
      </c>
      <c r="E291" s="3" t="s">
        <v>15</v>
      </c>
      <c r="F291" s="1">
        <v>42181</v>
      </c>
      <c r="G291">
        <v>20</v>
      </c>
      <c r="H291">
        <v>0.16650000000000001</v>
      </c>
      <c r="I291" s="10">
        <f t="shared" si="19"/>
        <v>190</v>
      </c>
      <c r="J291" s="13">
        <f t="shared" si="20"/>
        <v>200</v>
      </c>
      <c r="L291" t="s">
        <v>71</v>
      </c>
      <c r="M291">
        <v>8.9099999999999999E-2</v>
      </c>
    </row>
    <row r="292" spans="1:13" ht="16" x14ac:dyDescent="0.2">
      <c r="A292" t="s">
        <v>31</v>
      </c>
      <c r="B292" t="s">
        <v>27</v>
      </c>
      <c r="C292" s="3" t="s">
        <v>328</v>
      </c>
      <c r="D292" s="3">
        <v>3</v>
      </c>
      <c r="E292" s="3" t="s">
        <v>15</v>
      </c>
      <c r="F292" s="1">
        <v>42181</v>
      </c>
      <c r="G292">
        <v>21</v>
      </c>
      <c r="H292">
        <v>0.15090000000000001</v>
      </c>
      <c r="I292" s="4">
        <f t="shared" si="19"/>
        <v>200</v>
      </c>
      <c r="J292" s="4">
        <f t="shared" si="20"/>
        <v>210</v>
      </c>
      <c r="L292" t="s">
        <v>71</v>
      </c>
      <c r="M292">
        <v>8.4699999999999998E-2</v>
      </c>
    </row>
    <row r="293" spans="1:13" ht="16" x14ac:dyDescent="0.2">
      <c r="A293" t="s">
        <v>31</v>
      </c>
      <c r="B293" t="s">
        <v>27</v>
      </c>
      <c r="C293" s="3" t="s">
        <v>328</v>
      </c>
      <c r="D293" s="3">
        <v>3</v>
      </c>
      <c r="E293" s="3" t="s">
        <v>15</v>
      </c>
      <c r="F293" s="1">
        <v>42181</v>
      </c>
      <c r="G293">
        <v>22</v>
      </c>
      <c r="H293">
        <v>0.1638</v>
      </c>
      <c r="I293" s="4">
        <f t="shared" si="19"/>
        <v>210</v>
      </c>
      <c r="J293" s="4">
        <f t="shared" si="20"/>
        <v>220</v>
      </c>
      <c r="L293" t="s">
        <v>71</v>
      </c>
      <c r="M293">
        <v>9.6100000000000005E-2</v>
      </c>
    </row>
    <row r="294" spans="1:13" ht="16" x14ac:dyDescent="0.2">
      <c r="A294" t="s">
        <v>31</v>
      </c>
      <c r="B294" t="s">
        <v>27</v>
      </c>
      <c r="C294" s="3" t="s">
        <v>328</v>
      </c>
      <c r="D294" s="3">
        <v>3</v>
      </c>
      <c r="E294" s="3" t="s">
        <v>15</v>
      </c>
      <c r="F294" s="1">
        <v>42181</v>
      </c>
      <c r="G294">
        <v>23</v>
      </c>
      <c r="H294">
        <v>0.17330000000000001</v>
      </c>
      <c r="I294" s="4">
        <f t="shared" si="19"/>
        <v>220</v>
      </c>
      <c r="J294" s="4">
        <f t="shared" si="20"/>
        <v>230</v>
      </c>
      <c r="L294" t="s">
        <v>71</v>
      </c>
      <c r="M294">
        <v>0.1018</v>
      </c>
    </row>
    <row r="295" spans="1:13" ht="16" x14ac:dyDescent="0.2">
      <c r="A295" t="s">
        <v>31</v>
      </c>
      <c r="B295" t="s">
        <v>27</v>
      </c>
      <c r="C295" s="3" t="s">
        <v>328</v>
      </c>
      <c r="D295" s="3">
        <v>3</v>
      </c>
      <c r="E295" s="3" t="s">
        <v>15</v>
      </c>
      <c r="F295" s="1">
        <v>42181</v>
      </c>
      <c r="G295">
        <v>24</v>
      </c>
      <c r="H295">
        <v>0.17319999999999999</v>
      </c>
      <c r="I295" s="4">
        <f t="shared" si="19"/>
        <v>230</v>
      </c>
      <c r="J295" s="4">
        <f t="shared" si="20"/>
        <v>240</v>
      </c>
      <c r="L295" t="s">
        <v>71</v>
      </c>
      <c r="M295">
        <v>9.9500000000000005E-2</v>
      </c>
    </row>
    <row r="296" spans="1:13" ht="16" x14ac:dyDescent="0.2">
      <c r="A296" t="s">
        <v>31</v>
      </c>
      <c r="B296" t="s">
        <v>27</v>
      </c>
      <c r="C296" s="3" t="s">
        <v>328</v>
      </c>
      <c r="D296" s="3">
        <v>3</v>
      </c>
      <c r="E296" s="3" t="s">
        <v>15</v>
      </c>
      <c r="F296" s="1">
        <v>42181</v>
      </c>
      <c r="G296">
        <v>25</v>
      </c>
      <c r="H296">
        <v>0.16719999999999999</v>
      </c>
      <c r="I296" s="4">
        <f t="shared" si="19"/>
        <v>240</v>
      </c>
      <c r="J296" s="4">
        <f t="shared" si="20"/>
        <v>250</v>
      </c>
      <c r="L296" t="s">
        <v>71</v>
      </c>
      <c r="M296">
        <v>9.6000000000000002E-2</v>
      </c>
    </row>
    <row r="297" spans="1:13" ht="16" x14ac:dyDescent="0.2">
      <c r="A297" t="s">
        <v>31</v>
      </c>
      <c r="B297" t="s">
        <v>27</v>
      </c>
      <c r="C297" s="3" t="s">
        <v>328</v>
      </c>
      <c r="D297" s="3">
        <v>3</v>
      </c>
      <c r="E297" s="3" t="s">
        <v>15</v>
      </c>
      <c r="F297" s="1">
        <v>42181</v>
      </c>
      <c r="G297">
        <v>26</v>
      </c>
      <c r="H297">
        <v>0.185</v>
      </c>
      <c r="I297" s="4">
        <f t="shared" si="19"/>
        <v>250</v>
      </c>
      <c r="J297" s="4">
        <f t="shared" si="20"/>
        <v>260</v>
      </c>
      <c r="L297" t="s">
        <v>71</v>
      </c>
      <c r="M297">
        <v>0.1066</v>
      </c>
    </row>
    <row r="298" spans="1:13" ht="16" x14ac:dyDescent="0.2">
      <c r="A298" t="s">
        <v>31</v>
      </c>
      <c r="B298" t="s">
        <v>27</v>
      </c>
      <c r="C298" s="3" t="s">
        <v>328</v>
      </c>
      <c r="D298" s="3">
        <v>3</v>
      </c>
      <c r="E298" s="3" t="s">
        <v>15</v>
      </c>
      <c r="F298" s="1">
        <v>42181</v>
      </c>
      <c r="G298">
        <v>27</v>
      </c>
      <c r="H298">
        <v>0.16689999999999999</v>
      </c>
      <c r="I298" s="4">
        <f t="shared" si="19"/>
        <v>260</v>
      </c>
      <c r="J298" s="4">
        <f t="shared" si="20"/>
        <v>270</v>
      </c>
      <c r="L298" t="s">
        <v>71</v>
      </c>
      <c r="M298">
        <v>9.3600000000000003E-2</v>
      </c>
    </row>
    <row r="299" spans="1:13" ht="16" x14ac:dyDescent="0.2">
      <c r="A299" t="s">
        <v>31</v>
      </c>
      <c r="B299" t="s">
        <v>27</v>
      </c>
      <c r="C299" s="3" t="s">
        <v>328</v>
      </c>
      <c r="D299" s="3">
        <v>3</v>
      </c>
      <c r="E299" s="3" t="s">
        <v>15</v>
      </c>
      <c r="F299" s="1">
        <v>42181</v>
      </c>
      <c r="G299">
        <v>28</v>
      </c>
      <c r="H299">
        <v>0.188</v>
      </c>
      <c r="I299" s="4">
        <f t="shared" si="19"/>
        <v>270</v>
      </c>
      <c r="J299" s="4">
        <f t="shared" si="20"/>
        <v>280</v>
      </c>
      <c r="L299" t="s">
        <v>71</v>
      </c>
      <c r="M299">
        <v>0.1047</v>
      </c>
    </row>
    <row r="300" spans="1:13" ht="16" x14ac:dyDescent="0.2">
      <c r="A300" t="s">
        <v>31</v>
      </c>
      <c r="B300" t="s">
        <v>27</v>
      </c>
      <c r="C300" s="3" t="s">
        <v>328</v>
      </c>
      <c r="D300" s="3">
        <v>3</v>
      </c>
      <c r="E300" s="3" t="s">
        <v>15</v>
      </c>
      <c r="F300" s="1">
        <v>42181</v>
      </c>
      <c r="G300">
        <v>29</v>
      </c>
      <c r="H300">
        <v>0.1943</v>
      </c>
      <c r="I300" s="4">
        <f t="shared" si="19"/>
        <v>280</v>
      </c>
      <c r="J300" s="4">
        <f t="shared" si="20"/>
        <v>290</v>
      </c>
      <c r="L300" t="s">
        <v>71</v>
      </c>
      <c r="M300">
        <v>0.1019</v>
      </c>
    </row>
    <row r="301" spans="1:13" ht="16" x14ac:dyDescent="0.2">
      <c r="A301" t="s">
        <v>31</v>
      </c>
      <c r="B301" t="s">
        <v>27</v>
      </c>
      <c r="C301" s="3" t="s">
        <v>328</v>
      </c>
      <c r="D301" s="3">
        <v>3</v>
      </c>
      <c r="E301" s="3" t="s">
        <v>15</v>
      </c>
      <c r="F301" s="1">
        <v>42181</v>
      </c>
      <c r="G301">
        <v>30</v>
      </c>
      <c r="H301">
        <v>0.218</v>
      </c>
      <c r="I301" s="4">
        <f t="shared" si="19"/>
        <v>290</v>
      </c>
      <c r="J301" s="4">
        <f>J300+9.94</f>
        <v>299.94</v>
      </c>
      <c r="K301" t="s">
        <v>123</v>
      </c>
      <c r="L301" t="s">
        <v>71</v>
      </c>
      <c r="M301">
        <v>8.09E-2</v>
      </c>
    </row>
    <row r="302" spans="1:13" ht="16" x14ac:dyDescent="0.2">
      <c r="A302" t="s">
        <v>129</v>
      </c>
      <c r="B302" t="s">
        <v>27</v>
      </c>
      <c r="C302" s="3" t="s">
        <v>328</v>
      </c>
      <c r="D302" s="3">
        <v>3</v>
      </c>
      <c r="E302" t="s">
        <v>17</v>
      </c>
      <c r="F302" s="1">
        <v>42190</v>
      </c>
      <c r="G302">
        <v>1</v>
      </c>
      <c r="H302">
        <v>0.25280000000000002</v>
      </c>
      <c r="I302" s="4">
        <v>0</v>
      </c>
      <c r="J302" s="4">
        <v>11.414999999999999</v>
      </c>
      <c r="K302" t="s">
        <v>130</v>
      </c>
      <c r="L302" t="s">
        <v>131</v>
      </c>
      <c r="M302">
        <v>9.2999999999999999E-2</v>
      </c>
    </row>
    <row r="303" spans="1:13" ht="16" x14ac:dyDescent="0.2">
      <c r="A303" t="s">
        <v>129</v>
      </c>
      <c r="B303" t="s">
        <v>27</v>
      </c>
      <c r="C303" s="3" t="s">
        <v>328</v>
      </c>
      <c r="D303" s="3">
        <v>3</v>
      </c>
      <c r="E303" t="s">
        <v>17</v>
      </c>
      <c r="F303" s="1">
        <v>42190</v>
      </c>
      <c r="G303">
        <v>2</v>
      </c>
      <c r="H303">
        <v>0.17630000000000001</v>
      </c>
      <c r="I303" s="4">
        <f t="shared" ref="I303:I332" si="21">J302</f>
        <v>11.414999999999999</v>
      </c>
      <c r="J303" s="4">
        <f t="shared" ref="J303:J312" si="22">I303+10</f>
        <v>21.414999999999999</v>
      </c>
      <c r="L303" t="s">
        <v>131</v>
      </c>
      <c r="M303">
        <v>9.1700000000000004E-2</v>
      </c>
    </row>
    <row r="304" spans="1:13" ht="16" x14ac:dyDescent="0.2">
      <c r="A304" t="s">
        <v>129</v>
      </c>
      <c r="B304" t="s">
        <v>27</v>
      </c>
      <c r="C304" s="3" t="s">
        <v>328</v>
      </c>
      <c r="D304" s="3">
        <v>3</v>
      </c>
      <c r="E304" t="s">
        <v>17</v>
      </c>
      <c r="F304" s="1">
        <v>42190</v>
      </c>
      <c r="G304">
        <v>3</v>
      </c>
      <c r="H304">
        <v>0.16850000000000001</v>
      </c>
      <c r="I304" s="4">
        <f t="shared" si="21"/>
        <v>21.414999999999999</v>
      </c>
      <c r="J304" s="4">
        <f t="shared" si="22"/>
        <v>31.414999999999999</v>
      </c>
      <c r="L304" t="s">
        <v>131</v>
      </c>
      <c r="M304">
        <v>9.3899999999999997E-2</v>
      </c>
    </row>
    <row r="305" spans="1:13" ht="16" x14ac:dyDescent="0.2">
      <c r="A305" t="s">
        <v>129</v>
      </c>
      <c r="B305" t="s">
        <v>27</v>
      </c>
      <c r="C305" s="3" t="s">
        <v>328</v>
      </c>
      <c r="D305" s="3">
        <v>3</v>
      </c>
      <c r="E305" t="s">
        <v>17</v>
      </c>
      <c r="F305" s="1">
        <v>42190</v>
      </c>
      <c r="G305">
        <v>4</v>
      </c>
      <c r="H305">
        <v>0.15790000000000001</v>
      </c>
      <c r="I305" s="4">
        <f t="shared" si="21"/>
        <v>31.414999999999999</v>
      </c>
      <c r="J305" s="4">
        <f t="shared" si="22"/>
        <v>41.414999999999999</v>
      </c>
      <c r="L305" t="s">
        <v>131</v>
      </c>
      <c r="M305">
        <v>8.5199999999999998E-2</v>
      </c>
    </row>
    <row r="306" spans="1:13" ht="16" x14ac:dyDescent="0.2">
      <c r="A306" t="s">
        <v>129</v>
      </c>
      <c r="B306" t="s">
        <v>27</v>
      </c>
      <c r="C306" s="3" t="s">
        <v>328</v>
      </c>
      <c r="D306" s="3">
        <v>3</v>
      </c>
      <c r="E306" t="s">
        <v>17</v>
      </c>
      <c r="F306" s="1">
        <v>42190</v>
      </c>
      <c r="G306">
        <v>5</v>
      </c>
      <c r="H306">
        <v>0.15679999999999999</v>
      </c>
      <c r="I306" s="4">
        <f t="shared" si="21"/>
        <v>41.414999999999999</v>
      </c>
      <c r="J306" s="4">
        <f t="shared" si="22"/>
        <v>51.414999999999999</v>
      </c>
      <c r="L306" t="s">
        <v>131</v>
      </c>
      <c r="M306">
        <v>8.3500000000000005E-2</v>
      </c>
    </row>
    <row r="307" spans="1:13" ht="16" x14ac:dyDescent="0.2">
      <c r="A307" t="s">
        <v>129</v>
      </c>
      <c r="B307" t="s">
        <v>27</v>
      </c>
      <c r="C307" s="3" t="s">
        <v>328</v>
      </c>
      <c r="D307" s="3">
        <v>3</v>
      </c>
      <c r="E307" t="s">
        <v>17</v>
      </c>
      <c r="F307" s="1">
        <v>42190</v>
      </c>
      <c r="G307">
        <v>6</v>
      </c>
      <c r="H307">
        <v>0.15640000000000001</v>
      </c>
      <c r="I307" s="4">
        <f t="shared" si="21"/>
        <v>51.414999999999999</v>
      </c>
      <c r="J307" s="4">
        <f t="shared" si="22"/>
        <v>61.414999999999999</v>
      </c>
      <c r="L307" t="s">
        <v>131</v>
      </c>
      <c r="M307">
        <v>8.3900000000000002E-2</v>
      </c>
    </row>
    <row r="308" spans="1:13" ht="16" x14ac:dyDescent="0.2">
      <c r="A308" t="s">
        <v>129</v>
      </c>
      <c r="B308" t="s">
        <v>27</v>
      </c>
      <c r="C308" s="3" t="s">
        <v>328</v>
      </c>
      <c r="D308" s="3">
        <v>3</v>
      </c>
      <c r="E308" t="s">
        <v>17</v>
      </c>
      <c r="F308" s="1">
        <v>42190</v>
      </c>
      <c r="G308">
        <v>7</v>
      </c>
      <c r="H308">
        <v>0.17280000000000001</v>
      </c>
      <c r="I308" s="4">
        <f t="shared" si="21"/>
        <v>61.414999999999999</v>
      </c>
      <c r="J308" s="4">
        <f t="shared" si="22"/>
        <v>71.414999999999992</v>
      </c>
      <c r="L308" t="s">
        <v>131</v>
      </c>
      <c r="M308">
        <v>9.2799999999999994E-2</v>
      </c>
    </row>
    <row r="309" spans="1:13" ht="16" x14ac:dyDescent="0.2">
      <c r="A309" t="s">
        <v>129</v>
      </c>
      <c r="B309" t="s">
        <v>27</v>
      </c>
      <c r="C309" s="3" t="s">
        <v>328</v>
      </c>
      <c r="D309" s="3">
        <v>3</v>
      </c>
      <c r="E309" t="s">
        <v>17</v>
      </c>
      <c r="F309" s="1">
        <v>42190</v>
      </c>
      <c r="G309">
        <v>8</v>
      </c>
      <c r="H309">
        <v>0.16539999999999999</v>
      </c>
      <c r="I309" s="4">
        <f t="shared" si="21"/>
        <v>71.414999999999992</v>
      </c>
      <c r="J309" s="4">
        <f t="shared" si="22"/>
        <v>81.414999999999992</v>
      </c>
      <c r="L309" t="s">
        <v>131</v>
      </c>
      <c r="M309">
        <v>8.2799999999999999E-2</v>
      </c>
    </row>
    <row r="310" spans="1:13" ht="16" x14ac:dyDescent="0.2">
      <c r="A310" t="s">
        <v>129</v>
      </c>
      <c r="B310" t="s">
        <v>27</v>
      </c>
      <c r="C310" s="3" t="s">
        <v>328</v>
      </c>
      <c r="D310" s="3">
        <v>3</v>
      </c>
      <c r="E310" t="s">
        <v>17</v>
      </c>
      <c r="F310" s="1">
        <v>42190</v>
      </c>
      <c r="G310">
        <v>9</v>
      </c>
      <c r="H310">
        <v>0.1522</v>
      </c>
      <c r="I310" s="4">
        <f t="shared" si="21"/>
        <v>81.414999999999992</v>
      </c>
      <c r="J310" s="4">
        <f t="shared" si="22"/>
        <v>91.414999999999992</v>
      </c>
      <c r="L310" t="s">
        <v>131</v>
      </c>
      <c r="M310">
        <v>8.0199999999999994E-2</v>
      </c>
    </row>
    <row r="311" spans="1:13" ht="16" x14ac:dyDescent="0.2">
      <c r="A311" t="s">
        <v>129</v>
      </c>
      <c r="B311" t="s">
        <v>27</v>
      </c>
      <c r="C311" s="3" t="s">
        <v>328</v>
      </c>
      <c r="D311" s="3">
        <v>3</v>
      </c>
      <c r="E311" t="s">
        <v>17</v>
      </c>
      <c r="F311" s="1">
        <v>42190</v>
      </c>
      <c r="G311">
        <v>10</v>
      </c>
      <c r="H311">
        <v>0.16120000000000001</v>
      </c>
      <c r="I311" s="4">
        <f t="shared" si="21"/>
        <v>91.414999999999992</v>
      </c>
      <c r="J311" s="4">
        <f t="shared" si="22"/>
        <v>101.41499999999999</v>
      </c>
      <c r="L311" t="s">
        <v>131</v>
      </c>
      <c r="M311">
        <v>8.2299999999999998E-2</v>
      </c>
    </row>
    <row r="312" spans="1:13" ht="16" x14ac:dyDescent="0.2">
      <c r="A312" t="s">
        <v>129</v>
      </c>
      <c r="B312" t="s">
        <v>27</v>
      </c>
      <c r="C312" s="3" t="s">
        <v>328</v>
      </c>
      <c r="D312" s="3">
        <v>3</v>
      </c>
      <c r="E312" t="s">
        <v>17</v>
      </c>
      <c r="F312" s="1">
        <v>42190</v>
      </c>
      <c r="G312">
        <v>11</v>
      </c>
      <c r="H312">
        <v>0.16020000000000001</v>
      </c>
      <c r="I312" s="4">
        <f t="shared" si="21"/>
        <v>101.41499999999999</v>
      </c>
      <c r="J312" s="4">
        <f t="shared" si="22"/>
        <v>111.41499999999999</v>
      </c>
      <c r="L312" t="s">
        <v>131</v>
      </c>
      <c r="M312">
        <v>8.5999999999999993E-2</v>
      </c>
    </row>
    <row r="313" spans="1:13" ht="16" x14ac:dyDescent="0.2">
      <c r="A313" t="s">
        <v>129</v>
      </c>
      <c r="B313" t="s">
        <v>27</v>
      </c>
      <c r="C313" s="3" t="s">
        <v>328</v>
      </c>
      <c r="D313" s="3">
        <v>3</v>
      </c>
      <c r="E313" t="s">
        <v>17</v>
      </c>
      <c r="F313" s="1">
        <v>42190</v>
      </c>
      <c r="G313">
        <v>12</v>
      </c>
      <c r="H313">
        <v>0.1462</v>
      </c>
      <c r="I313" s="4">
        <f t="shared" si="21"/>
        <v>111.41499999999999</v>
      </c>
      <c r="J313" s="4">
        <f>I313+9.32</f>
        <v>120.73499999999999</v>
      </c>
      <c r="K313">
        <v>9.32</v>
      </c>
      <c r="L313" t="s">
        <v>131</v>
      </c>
      <c r="M313">
        <v>7.4099999999999999E-2</v>
      </c>
    </row>
    <row r="314" spans="1:13" ht="16" x14ac:dyDescent="0.2">
      <c r="A314" t="s">
        <v>129</v>
      </c>
      <c r="B314" t="s">
        <v>27</v>
      </c>
      <c r="C314" s="3" t="s">
        <v>328</v>
      </c>
      <c r="D314" s="3">
        <v>3</v>
      </c>
      <c r="E314" t="s">
        <v>17</v>
      </c>
      <c r="F314" s="1">
        <v>42190</v>
      </c>
      <c r="G314">
        <v>13</v>
      </c>
      <c r="H314">
        <v>0.16159999999999999</v>
      </c>
      <c r="I314" s="4">
        <f t="shared" si="21"/>
        <v>120.73499999999999</v>
      </c>
      <c r="J314" s="4">
        <f t="shared" ref="J314:J330" si="23">I314+10</f>
        <v>130.73499999999999</v>
      </c>
      <c r="K314" t="s">
        <v>132</v>
      </c>
      <c r="L314" t="s">
        <v>131</v>
      </c>
      <c r="M314">
        <v>8.0199999999999994E-2</v>
      </c>
    </row>
    <row r="315" spans="1:13" ht="16" x14ac:dyDescent="0.2">
      <c r="A315" t="s">
        <v>129</v>
      </c>
      <c r="B315" t="s">
        <v>27</v>
      </c>
      <c r="C315" s="3" t="s">
        <v>328</v>
      </c>
      <c r="D315" s="3">
        <v>3</v>
      </c>
      <c r="E315" t="s">
        <v>17</v>
      </c>
      <c r="F315" s="1">
        <v>42190</v>
      </c>
      <c r="G315">
        <v>14</v>
      </c>
      <c r="H315">
        <v>0.1605</v>
      </c>
      <c r="I315" s="4">
        <f t="shared" si="21"/>
        <v>130.73499999999999</v>
      </c>
      <c r="J315" s="4">
        <f t="shared" si="23"/>
        <v>140.73499999999999</v>
      </c>
      <c r="L315" t="s">
        <v>131</v>
      </c>
      <c r="M315">
        <v>8.0799999999999997E-2</v>
      </c>
    </row>
    <row r="316" spans="1:13" ht="16" x14ac:dyDescent="0.2">
      <c r="A316" t="s">
        <v>129</v>
      </c>
      <c r="B316" t="s">
        <v>27</v>
      </c>
      <c r="C316" s="3" t="s">
        <v>328</v>
      </c>
      <c r="D316" s="3">
        <v>3</v>
      </c>
      <c r="E316" t="s">
        <v>17</v>
      </c>
      <c r="F316" s="1">
        <v>42190</v>
      </c>
      <c r="G316">
        <v>15</v>
      </c>
      <c r="H316">
        <v>0.1575</v>
      </c>
      <c r="I316" s="4">
        <f t="shared" si="21"/>
        <v>140.73499999999999</v>
      </c>
      <c r="J316" s="4">
        <f t="shared" si="23"/>
        <v>150.73499999999999</v>
      </c>
      <c r="L316" t="s">
        <v>131</v>
      </c>
      <c r="M316">
        <v>7.4200000000000002E-2</v>
      </c>
    </row>
    <row r="317" spans="1:13" ht="16" x14ac:dyDescent="0.2">
      <c r="A317" t="s">
        <v>129</v>
      </c>
      <c r="B317" t="s">
        <v>27</v>
      </c>
      <c r="C317" s="3" t="s">
        <v>328</v>
      </c>
      <c r="D317" s="3">
        <v>3</v>
      </c>
      <c r="E317" t="s">
        <v>17</v>
      </c>
      <c r="F317" s="1">
        <v>42190</v>
      </c>
      <c r="G317">
        <v>16</v>
      </c>
      <c r="H317">
        <v>0.15090000000000001</v>
      </c>
      <c r="I317" s="4">
        <f t="shared" si="21"/>
        <v>150.73499999999999</v>
      </c>
      <c r="J317" s="4">
        <f t="shared" si="23"/>
        <v>160.73499999999999</v>
      </c>
      <c r="L317" t="s">
        <v>131</v>
      </c>
      <c r="M317">
        <v>7.6100000000000001E-2</v>
      </c>
    </row>
    <row r="318" spans="1:13" ht="16" x14ac:dyDescent="0.2">
      <c r="A318" t="s">
        <v>129</v>
      </c>
      <c r="B318" t="s">
        <v>27</v>
      </c>
      <c r="C318" s="3" t="s">
        <v>328</v>
      </c>
      <c r="D318" s="3">
        <v>3</v>
      </c>
      <c r="E318" t="s">
        <v>17</v>
      </c>
      <c r="F318" s="1">
        <v>42190</v>
      </c>
      <c r="G318">
        <v>17</v>
      </c>
      <c r="H318">
        <v>0.14940000000000001</v>
      </c>
      <c r="I318" s="4">
        <f t="shared" si="21"/>
        <v>160.73499999999999</v>
      </c>
      <c r="J318" s="4">
        <f t="shared" si="23"/>
        <v>170.73499999999999</v>
      </c>
      <c r="L318" t="s">
        <v>131</v>
      </c>
      <c r="M318">
        <v>8.0699999999999994E-2</v>
      </c>
    </row>
    <row r="319" spans="1:13" ht="16" x14ac:dyDescent="0.2">
      <c r="A319" t="s">
        <v>129</v>
      </c>
      <c r="B319" t="s">
        <v>27</v>
      </c>
      <c r="C319" s="3" t="s">
        <v>328</v>
      </c>
      <c r="D319" s="3">
        <v>3</v>
      </c>
      <c r="E319" t="s">
        <v>17</v>
      </c>
      <c r="F319" s="1">
        <v>42190</v>
      </c>
      <c r="G319">
        <v>18</v>
      </c>
      <c r="H319">
        <v>0.15029999999999999</v>
      </c>
      <c r="I319" s="4">
        <f t="shared" si="21"/>
        <v>170.73499999999999</v>
      </c>
      <c r="J319" s="4">
        <f t="shared" si="23"/>
        <v>180.73499999999999</v>
      </c>
      <c r="L319" t="s">
        <v>131</v>
      </c>
      <c r="M319">
        <v>7.6600000000000001E-2</v>
      </c>
    </row>
    <row r="320" spans="1:13" ht="16" x14ac:dyDescent="0.2">
      <c r="A320" t="s">
        <v>129</v>
      </c>
      <c r="B320" t="s">
        <v>27</v>
      </c>
      <c r="C320" s="3" t="s">
        <v>328</v>
      </c>
      <c r="D320" s="3">
        <v>3</v>
      </c>
      <c r="E320" t="s">
        <v>17</v>
      </c>
      <c r="F320" s="1">
        <v>42190</v>
      </c>
      <c r="G320">
        <v>19</v>
      </c>
      <c r="H320">
        <v>0.15920000000000001</v>
      </c>
      <c r="I320" s="4">
        <f t="shared" si="21"/>
        <v>180.73499999999999</v>
      </c>
      <c r="J320" s="4">
        <f t="shared" si="23"/>
        <v>190.73499999999999</v>
      </c>
      <c r="L320" t="s">
        <v>131</v>
      </c>
      <c r="M320">
        <v>8.4900000000000003E-2</v>
      </c>
    </row>
    <row r="321" spans="1:13" ht="16" x14ac:dyDescent="0.2">
      <c r="A321" t="s">
        <v>129</v>
      </c>
      <c r="B321" t="s">
        <v>27</v>
      </c>
      <c r="C321" s="3" t="s">
        <v>328</v>
      </c>
      <c r="D321" s="3">
        <v>3</v>
      </c>
      <c r="E321" t="s">
        <v>17</v>
      </c>
      <c r="F321" s="1">
        <v>42190</v>
      </c>
      <c r="G321">
        <v>20</v>
      </c>
      <c r="H321">
        <v>0.1658</v>
      </c>
      <c r="I321" s="4">
        <f t="shared" si="21"/>
        <v>190.73499999999999</v>
      </c>
      <c r="J321" s="4">
        <f t="shared" si="23"/>
        <v>200.73499999999999</v>
      </c>
      <c r="L321" t="s">
        <v>131</v>
      </c>
      <c r="M321">
        <v>9.1700000000000004E-2</v>
      </c>
    </row>
    <row r="322" spans="1:13" ht="16" x14ac:dyDescent="0.2">
      <c r="A322" t="s">
        <v>129</v>
      </c>
      <c r="B322" t="s">
        <v>27</v>
      </c>
      <c r="C322" s="3" t="s">
        <v>328</v>
      </c>
      <c r="D322" s="3">
        <v>3</v>
      </c>
      <c r="E322" t="s">
        <v>17</v>
      </c>
      <c r="F322" s="1">
        <v>42190</v>
      </c>
      <c r="G322">
        <v>21</v>
      </c>
      <c r="H322">
        <v>0.1603</v>
      </c>
      <c r="I322" s="4">
        <f t="shared" si="21"/>
        <v>200.73499999999999</v>
      </c>
      <c r="J322" s="4">
        <f t="shared" si="23"/>
        <v>210.73499999999999</v>
      </c>
      <c r="L322" t="s">
        <v>131</v>
      </c>
      <c r="M322">
        <v>8.5800000000000001E-2</v>
      </c>
    </row>
    <row r="323" spans="1:13" ht="16" x14ac:dyDescent="0.2">
      <c r="A323" t="s">
        <v>129</v>
      </c>
      <c r="B323" t="s">
        <v>27</v>
      </c>
      <c r="C323" s="3" t="s">
        <v>328</v>
      </c>
      <c r="D323" s="3">
        <v>3</v>
      </c>
      <c r="E323" t="s">
        <v>17</v>
      </c>
      <c r="F323" s="1">
        <v>42190</v>
      </c>
      <c r="G323">
        <v>22</v>
      </c>
      <c r="H323">
        <v>0.17050000000000001</v>
      </c>
      <c r="I323" s="4">
        <f t="shared" si="21"/>
        <v>210.73499999999999</v>
      </c>
      <c r="J323" s="4">
        <f t="shared" si="23"/>
        <v>220.73499999999999</v>
      </c>
      <c r="L323" t="s">
        <v>131</v>
      </c>
      <c r="M323">
        <v>9.5299999999999996E-2</v>
      </c>
    </row>
    <row r="324" spans="1:13" ht="16" x14ac:dyDescent="0.2">
      <c r="A324" t="s">
        <v>129</v>
      </c>
      <c r="B324" t="s">
        <v>27</v>
      </c>
      <c r="C324" s="3" t="s">
        <v>328</v>
      </c>
      <c r="D324" s="3">
        <v>3</v>
      </c>
      <c r="E324" t="s">
        <v>17</v>
      </c>
      <c r="F324" s="1">
        <v>42190</v>
      </c>
      <c r="G324">
        <v>23</v>
      </c>
      <c r="H324">
        <v>0.16750000000000001</v>
      </c>
      <c r="I324" s="4">
        <f t="shared" si="21"/>
        <v>220.73499999999999</v>
      </c>
      <c r="J324" s="4">
        <f t="shared" si="23"/>
        <v>230.73499999999999</v>
      </c>
      <c r="L324" t="s">
        <v>131</v>
      </c>
      <c r="M324">
        <v>9.6000000000000002E-2</v>
      </c>
    </row>
    <row r="325" spans="1:13" ht="16" x14ac:dyDescent="0.2">
      <c r="A325" t="s">
        <v>129</v>
      </c>
      <c r="B325" t="s">
        <v>27</v>
      </c>
      <c r="C325" s="3" t="s">
        <v>328</v>
      </c>
      <c r="D325" s="3">
        <v>3</v>
      </c>
      <c r="E325" t="s">
        <v>17</v>
      </c>
      <c r="F325" s="1">
        <v>42190</v>
      </c>
      <c r="G325">
        <v>24</v>
      </c>
      <c r="H325">
        <v>0.17549999999999999</v>
      </c>
      <c r="I325" s="4">
        <f t="shared" si="21"/>
        <v>230.73499999999999</v>
      </c>
      <c r="J325" s="4">
        <f t="shared" si="23"/>
        <v>240.73499999999999</v>
      </c>
      <c r="L325" t="s">
        <v>131</v>
      </c>
      <c r="M325">
        <v>9.5600000000000004E-2</v>
      </c>
    </row>
    <row r="326" spans="1:13" ht="16" x14ac:dyDescent="0.2">
      <c r="A326" t="s">
        <v>129</v>
      </c>
      <c r="B326" t="s">
        <v>27</v>
      </c>
      <c r="C326" s="3" t="s">
        <v>328</v>
      </c>
      <c r="D326" s="3">
        <v>3</v>
      </c>
      <c r="E326" t="s">
        <v>17</v>
      </c>
      <c r="F326" s="1">
        <v>42190</v>
      </c>
      <c r="G326">
        <v>25</v>
      </c>
      <c r="H326">
        <v>0.17879999999999999</v>
      </c>
      <c r="I326" s="4">
        <f t="shared" si="21"/>
        <v>240.73499999999999</v>
      </c>
      <c r="J326" s="4">
        <f t="shared" si="23"/>
        <v>250.73499999999999</v>
      </c>
      <c r="L326" t="s">
        <v>131</v>
      </c>
      <c r="M326">
        <v>9.7900000000000001E-2</v>
      </c>
    </row>
    <row r="327" spans="1:13" ht="16" x14ac:dyDescent="0.2">
      <c r="A327" t="s">
        <v>129</v>
      </c>
      <c r="B327" t="s">
        <v>27</v>
      </c>
      <c r="C327" s="3" t="s">
        <v>328</v>
      </c>
      <c r="D327" s="3">
        <v>3</v>
      </c>
      <c r="E327" t="s">
        <v>17</v>
      </c>
      <c r="F327" s="1">
        <v>42190</v>
      </c>
      <c r="G327">
        <v>26</v>
      </c>
      <c r="H327">
        <v>0.18720000000000001</v>
      </c>
      <c r="I327" s="4">
        <f t="shared" si="21"/>
        <v>250.73499999999999</v>
      </c>
      <c r="J327" s="4">
        <f t="shared" si="23"/>
        <v>260.73500000000001</v>
      </c>
      <c r="K327" t="s">
        <v>133</v>
      </c>
      <c r="L327" t="s">
        <v>131</v>
      </c>
      <c r="M327">
        <v>0.1062</v>
      </c>
    </row>
    <row r="328" spans="1:13" ht="16" x14ac:dyDescent="0.2">
      <c r="A328" t="s">
        <v>129</v>
      </c>
      <c r="B328" t="s">
        <v>27</v>
      </c>
      <c r="C328" s="3" t="s">
        <v>328</v>
      </c>
      <c r="D328" s="3">
        <v>3</v>
      </c>
      <c r="E328" t="s">
        <v>17</v>
      </c>
      <c r="F328" s="1">
        <v>42190</v>
      </c>
      <c r="G328">
        <v>27</v>
      </c>
      <c r="H328">
        <v>0.19839999999999999</v>
      </c>
      <c r="I328" s="4">
        <f t="shared" si="21"/>
        <v>260.73500000000001</v>
      </c>
      <c r="J328" s="4">
        <f t="shared" si="23"/>
        <v>270.73500000000001</v>
      </c>
      <c r="L328" t="s">
        <v>131</v>
      </c>
      <c r="M328">
        <v>0.1091</v>
      </c>
    </row>
    <row r="329" spans="1:13" ht="16" x14ac:dyDescent="0.2">
      <c r="A329" t="s">
        <v>129</v>
      </c>
      <c r="B329" t="s">
        <v>27</v>
      </c>
      <c r="C329" s="3" t="s">
        <v>328</v>
      </c>
      <c r="D329" s="3">
        <v>3</v>
      </c>
      <c r="E329" t="s">
        <v>17</v>
      </c>
      <c r="F329" s="1">
        <v>42190</v>
      </c>
      <c r="G329">
        <v>28</v>
      </c>
      <c r="H329">
        <v>0.17549999999999999</v>
      </c>
      <c r="I329" s="4">
        <f t="shared" si="21"/>
        <v>270.73500000000001</v>
      </c>
      <c r="J329" s="4">
        <f t="shared" si="23"/>
        <v>280.73500000000001</v>
      </c>
      <c r="L329" t="s">
        <v>131</v>
      </c>
      <c r="M329">
        <v>0.1048</v>
      </c>
    </row>
    <row r="330" spans="1:13" ht="16" x14ac:dyDescent="0.2">
      <c r="A330" t="s">
        <v>129</v>
      </c>
      <c r="B330" t="s">
        <v>27</v>
      </c>
      <c r="C330" s="3" t="s">
        <v>328</v>
      </c>
      <c r="D330" s="3">
        <v>3</v>
      </c>
      <c r="E330" t="s">
        <v>17</v>
      </c>
      <c r="F330" s="1">
        <v>42190</v>
      </c>
      <c r="G330">
        <v>29</v>
      </c>
      <c r="H330">
        <v>0.18099999999999999</v>
      </c>
      <c r="I330" s="4">
        <f t="shared" si="21"/>
        <v>280.73500000000001</v>
      </c>
      <c r="J330" s="4">
        <f t="shared" si="23"/>
        <v>290.73500000000001</v>
      </c>
      <c r="L330" t="s">
        <v>131</v>
      </c>
      <c r="M330">
        <v>0.1023</v>
      </c>
    </row>
    <row r="331" spans="1:13" ht="16" x14ac:dyDescent="0.2">
      <c r="A331" t="s">
        <v>129</v>
      </c>
      <c r="B331" t="s">
        <v>27</v>
      </c>
      <c r="C331" s="3" t="s">
        <v>328</v>
      </c>
      <c r="D331" s="3">
        <v>3</v>
      </c>
      <c r="E331" t="s">
        <v>17</v>
      </c>
      <c r="F331" s="1">
        <v>42190</v>
      </c>
      <c r="G331">
        <v>30</v>
      </c>
      <c r="H331">
        <v>8.6599999999999996E-2</v>
      </c>
      <c r="I331" s="4">
        <f t="shared" si="21"/>
        <v>290.73500000000001</v>
      </c>
      <c r="J331" s="4">
        <f>I331+4.885</f>
        <v>295.62</v>
      </c>
      <c r="K331" t="s">
        <v>134</v>
      </c>
      <c r="L331" t="s">
        <v>131</v>
      </c>
      <c r="M331">
        <v>4.5600000000000002E-2</v>
      </c>
    </row>
    <row r="332" spans="1:13" ht="16" x14ac:dyDescent="0.2">
      <c r="A332" t="s">
        <v>129</v>
      </c>
      <c r="B332" t="s">
        <v>27</v>
      </c>
      <c r="C332" s="3" t="s">
        <v>328</v>
      </c>
      <c r="D332" s="3">
        <v>3</v>
      </c>
      <c r="E332" t="s">
        <v>17</v>
      </c>
      <c r="F332" s="1">
        <v>42190</v>
      </c>
      <c r="G332">
        <v>31</v>
      </c>
      <c r="H332">
        <v>0.1787</v>
      </c>
      <c r="I332" s="4">
        <f t="shared" si="21"/>
        <v>295.62</v>
      </c>
      <c r="J332" s="4">
        <f>I332+7.71</f>
        <v>303.33</v>
      </c>
      <c r="K332" t="s">
        <v>135</v>
      </c>
      <c r="L332" t="s">
        <v>131</v>
      </c>
      <c r="M332">
        <v>6.2799999999999995E-2</v>
      </c>
    </row>
    <row r="333" spans="1:13" ht="16" x14ac:dyDescent="0.2">
      <c r="A333" t="s">
        <v>115</v>
      </c>
      <c r="B333" t="s">
        <v>34</v>
      </c>
      <c r="C333" s="3" t="s">
        <v>333</v>
      </c>
      <c r="D333" s="3">
        <v>2</v>
      </c>
      <c r="E333" s="3" t="s">
        <v>15</v>
      </c>
      <c r="F333" s="1">
        <v>42181</v>
      </c>
      <c r="G333">
        <v>1</v>
      </c>
      <c r="H333">
        <v>0.15770000000000001</v>
      </c>
      <c r="I333" s="4">
        <v>0</v>
      </c>
      <c r="J333" s="4">
        <v>10</v>
      </c>
      <c r="K333" t="s">
        <v>111</v>
      </c>
      <c r="L333" t="s">
        <v>71</v>
      </c>
      <c r="M333">
        <v>7.2800000000000004E-2</v>
      </c>
    </row>
    <row r="334" spans="1:13" ht="16" x14ac:dyDescent="0.2">
      <c r="A334" t="s">
        <v>115</v>
      </c>
      <c r="B334" t="s">
        <v>34</v>
      </c>
      <c r="C334" s="3" t="s">
        <v>333</v>
      </c>
      <c r="D334" s="3">
        <v>2</v>
      </c>
      <c r="E334" s="3" t="s">
        <v>15</v>
      </c>
      <c r="F334" s="1">
        <v>42181</v>
      </c>
      <c r="G334">
        <v>2</v>
      </c>
      <c r="H334">
        <v>0.2051</v>
      </c>
      <c r="I334" s="4">
        <f t="shared" ref="I334:I369" si="24">J333</f>
        <v>10</v>
      </c>
      <c r="J334" s="4">
        <f t="shared" ref="J334:J368" si="25">I334+10</f>
        <v>20</v>
      </c>
      <c r="L334" t="s">
        <v>71</v>
      </c>
      <c r="M334">
        <v>0.11940000000000001</v>
      </c>
    </row>
    <row r="335" spans="1:13" ht="16" x14ac:dyDescent="0.2">
      <c r="A335" t="s">
        <v>115</v>
      </c>
      <c r="B335" t="s">
        <v>34</v>
      </c>
      <c r="C335" s="3" t="s">
        <v>333</v>
      </c>
      <c r="D335" s="3">
        <v>2</v>
      </c>
      <c r="E335" s="3" t="s">
        <v>15</v>
      </c>
      <c r="F335" s="1">
        <v>42181</v>
      </c>
      <c r="G335">
        <v>3</v>
      </c>
      <c r="H335">
        <v>0.17899999999999999</v>
      </c>
      <c r="I335" s="4">
        <f t="shared" si="24"/>
        <v>20</v>
      </c>
      <c r="J335" s="4">
        <f t="shared" si="25"/>
        <v>30</v>
      </c>
      <c r="L335" t="s">
        <v>71</v>
      </c>
      <c r="M335">
        <v>0.1094</v>
      </c>
    </row>
    <row r="336" spans="1:13" ht="16" x14ac:dyDescent="0.2">
      <c r="A336" t="s">
        <v>115</v>
      </c>
      <c r="B336" t="s">
        <v>34</v>
      </c>
      <c r="C336" s="3" t="s">
        <v>333</v>
      </c>
      <c r="D336" s="3">
        <v>2</v>
      </c>
      <c r="E336" s="3" t="s">
        <v>15</v>
      </c>
      <c r="F336" s="1">
        <v>42181</v>
      </c>
      <c r="G336">
        <v>4</v>
      </c>
      <c r="H336">
        <v>0.16789999999999999</v>
      </c>
      <c r="I336" s="4">
        <f t="shared" si="24"/>
        <v>30</v>
      </c>
      <c r="J336" s="4">
        <f t="shared" si="25"/>
        <v>40</v>
      </c>
      <c r="L336" t="s">
        <v>71</v>
      </c>
      <c r="M336">
        <v>0.1007</v>
      </c>
    </row>
    <row r="337" spans="1:13" ht="16" x14ac:dyDescent="0.2">
      <c r="A337" t="s">
        <v>115</v>
      </c>
      <c r="B337" t="s">
        <v>34</v>
      </c>
      <c r="C337" s="3" t="s">
        <v>333</v>
      </c>
      <c r="D337" s="3">
        <v>2</v>
      </c>
      <c r="E337" s="3" t="s">
        <v>15</v>
      </c>
      <c r="F337" s="1">
        <v>42181</v>
      </c>
      <c r="G337">
        <v>5</v>
      </c>
      <c r="H337">
        <v>0.191</v>
      </c>
      <c r="I337" s="4">
        <f t="shared" si="24"/>
        <v>40</v>
      </c>
      <c r="J337" s="4">
        <f t="shared" si="25"/>
        <v>50</v>
      </c>
      <c r="L337" t="s">
        <v>71</v>
      </c>
      <c r="M337">
        <v>0.11509999999999999</v>
      </c>
    </row>
    <row r="338" spans="1:13" ht="16" x14ac:dyDescent="0.2">
      <c r="A338" t="s">
        <v>115</v>
      </c>
      <c r="B338" t="s">
        <v>34</v>
      </c>
      <c r="C338" s="3" t="s">
        <v>333</v>
      </c>
      <c r="D338" s="3">
        <v>2</v>
      </c>
      <c r="E338" s="3" t="s">
        <v>15</v>
      </c>
      <c r="F338" s="1">
        <v>42181</v>
      </c>
      <c r="G338">
        <v>6</v>
      </c>
      <c r="H338">
        <v>0.17280000000000001</v>
      </c>
      <c r="I338" s="4">
        <f t="shared" si="24"/>
        <v>50</v>
      </c>
      <c r="J338" s="4">
        <f t="shared" si="25"/>
        <v>60</v>
      </c>
      <c r="L338" t="s">
        <v>71</v>
      </c>
      <c r="M338">
        <v>0.1019</v>
      </c>
    </row>
    <row r="339" spans="1:13" ht="16" x14ac:dyDescent="0.2">
      <c r="A339" t="s">
        <v>115</v>
      </c>
      <c r="B339" t="s">
        <v>34</v>
      </c>
      <c r="C339" s="3" t="s">
        <v>333</v>
      </c>
      <c r="D339" s="3">
        <v>2</v>
      </c>
      <c r="E339" s="3" t="s">
        <v>15</v>
      </c>
      <c r="F339" s="1">
        <v>42181</v>
      </c>
      <c r="G339">
        <v>7</v>
      </c>
      <c r="H339">
        <v>0.16980000000000001</v>
      </c>
      <c r="I339" s="4">
        <f t="shared" si="24"/>
        <v>60</v>
      </c>
      <c r="J339" s="4">
        <f t="shared" si="25"/>
        <v>70</v>
      </c>
      <c r="L339" t="s">
        <v>71</v>
      </c>
      <c r="M339">
        <v>0.10009999999999999</v>
      </c>
    </row>
    <row r="340" spans="1:13" ht="16" x14ac:dyDescent="0.2">
      <c r="A340" t="s">
        <v>115</v>
      </c>
      <c r="B340" t="s">
        <v>34</v>
      </c>
      <c r="C340" s="3" t="s">
        <v>333</v>
      </c>
      <c r="D340" s="3">
        <v>2</v>
      </c>
      <c r="E340" s="3" t="s">
        <v>15</v>
      </c>
      <c r="F340" s="1">
        <v>42181</v>
      </c>
      <c r="G340">
        <v>8</v>
      </c>
      <c r="H340">
        <v>0.17269999999999999</v>
      </c>
      <c r="I340" s="4">
        <f t="shared" si="24"/>
        <v>70</v>
      </c>
      <c r="J340" s="4">
        <f t="shared" si="25"/>
        <v>80</v>
      </c>
      <c r="L340" t="s">
        <v>71</v>
      </c>
      <c r="M340">
        <v>9.9900000000000003E-2</v>
      </c>
    </row>
    <row r="341" spans="1:13" ht="16" x14ac:dyDescent="0.2">
      <c r="A341" t="s">
        <v>115</v>
      </c>
      <c r="B341" t="s">
        <v>34</v>
      </c>
      <c r="C341" s="3" t="s">
        <v>333</v>
      </c>
      <c r="D341" s="3">
        <v>2</v>
      </c>
      <c r="E341" s="3" t="s">
        <v>15</v>
      </c>
      <c r="F341" s="1">
        <v>42181</v>
      </c>
      <c r="G341">
        <v>9</v>
      </c>
      <c r="H341">
        <v>0.18590000000000001</v>
      </c>
      <c r="I341" s="4">
        <f t="shared" si="24"/>
        <v>80</v>
      </c>
      <c r="J341" s="4">
        <f t="shared" si="25"/>
        <v>90</v>
      </c>
      <c r="L341" t="s">
        <v>71</v>
      </c>
      <c r="M341">
        <v>0.1077</v>
      </c>
    </row>
    <row r="342" spans="1:13" ht="16" x14ac:dyDescent="0.2">
      <c r="A342" t="s">
        <v>115</v>
      </c>
      <c r="B342" t="s">
        <v>34</v>
      </c>
      <c r="C342" s="3" t="s">
        <v>333</v>
      </c>
      <c r="D342" s="3">
        <v>2</v>
      </c>
      <c r="E342" s="3" t="s">
        <v>15</v>
      </c>
      <c r="F342" s="1">
        <v>42181</v>
      </c>
      <c r="G342">
        <v>10</v>
      </c>
      <c r="H342">
        <v>0.17150000000000001</v>
      </c>
      <c r="I342" s="4">
        <f t="shared" si="24"/>
        <v>90</v>
      </c>
      <c r="J342" s="4">
        <f t="shared" si="25"/>
        <v>100</v>
      </c>
      <c r="L342" t="s">
        <v>71</v>
      </c>
      <c r="M342">
        <v>9.9500000000000005E-2</v>
      </c>
    </row>
    <row r="343" spans="1:13" ht="16" x14ac:dyDescent="0.2">
      <c r="A343" t="s">
        <v>115</v>
      </c>
      <c r="B343" t="s">
        <v>34</v>
      </c>
      <c r="C343" s="3" t="s">
        <v>333</v>
      </c>
      <c r="D343" s="3">
        <v>2</v>
      </c>
      <c r="E343" s="3" t="s">
        <v>15</v>
      </c>
      <c r="F343" s="1">
        <v>42181</v>
      </c>
      <c r="G343">
        <v>11</v>
      </c>
      <c r="H343">
        <v>0.1661</v>
      </c>
      <c r="I343" s="4">
        <f t="shared" si="24"/>
        <v>100</v>
      </c>
      <c r="J343" s="4">
        <f t="shared" si="25"/>
        <v>110</v>
      </c>
      <c r="L343" t="s">
        <v>71</v>
      </c>
      <c r="M343">
        <v>9.6100000000000005E-2</v>
      </c>
    </row>
    <row r="344" spans="1:13" ht="16" x14ac:dyDescent="0.2">
      <c r="A344" t="s">
        <v>115</v>
      </c>
      <c r="B344" t="s">
        <v>34</v>
      </c>
      <c r="C344" s="3" t="s">
        <v>333</v>
      </c>
      <c r="D344" s="3">
        <v>2</v>
      </c>
      <c r="E344" s="3" t="s">
        <v>15</v>
      </c>
      <c r="F344" s="1">
        <v>42181</v>
      </c>
      <c r="G344">
        <v>12</v>
      </c>
      <c r="H344">
        <v>0.17119999999999999</v>
      </c>
      <c r="I344" s="4">
        <f t="shared" si="24"/>
        <v>110</v>
      </c>
      <c r="J344" s="4">
        <f t="shared" si="25"/>
        <v>120</v>
      </c>
      <c r="L344" t="s">
        <v>71</v>
      </c>
      <c r="M344">
        <v>9.9000000000000005E-2</v>
      </c>
    </row>
    <row r="345" spans="1:13" ht="16" x14ac:dyDescent="0.2">
      <c r="A345" t="s">
        <v>115</v>
      </c>
      <c r="B345" t="s">
        <v>34</v>
      </c>
      <c r="C345" s="3" t="s">
        <v>333</v>
      </c>
      <c r="D345" s="3">
        <v>2</v>
      </c>
      <c r="E345" s="3" t="s">
        <v>15</v>
      </c>
      <c r="F345" s="1">
        <v>42181</v>
      </c>
      <c r="G345">
        <v>13</v>
      </c>
      <c r="H345">
        <v>0.17380000000000001</v>
      </c>
      <c r="I345" s="4">
        <f t="shared" si="24"/>
        <v>120</v>
      </c>
      <c r="J345" s="4">
        <f t="shared" si="25"/>
        <v>130</v>
      </c>
      <c r="L345" t="s">
        <v>71</v>
      </c>
      <c r="M345">
        <v>0.1018</v>
      </c>
    </row>
    <row r="346" spans="1:13" ht="16" x14ac:dyDescent="0.2">
      <c r="A346" t="s">
        <v>115</v>
      </c>
      <c r="B346" t="s">
        <v>34</v>
      </c>
      <c r="C346" s="3" t="s">
        <v>333</v>
      </c>
      <c r="D346" s="3">
        <v>2</v>
      </c>
      <c r="E346" s="3" t="s">
        <v>15</v>
      </c>
      <c r="F346" s="1">
        <v>42181</v>
      </c>
      <c r="G346">
        <v>14</v>
      </c>
      <c r="H346">
        <v>0.1633</v>
      </c>
      <c r="I346" s="4">
        <f t="shared" si="24"/>
        <v>130</v>
      </c>
      <c r="J346" s="4">
        <f t="shared" si="25"/>
        <v>140</v>
      </c>
      <c r="L346" t="s">
        <v>71</v>
      </c>
      <c r="M346">
        <v>9.6199999999999994E-2</v>
      </c>
    </row>
    <row r="347" spans="1:13" ht="16" x14ac:dyDescent="0.2">
      <c r="A347" t="s">
        <v>115</v>
      </c>
      <c r="B347" t="s">
        <v>34</v>
      </c>
      <c r="C347" s="3" t="s">
        <v>333</v>
      </c>
      <c r="D347" s="3">
        <v>2</v>
      </c>
      <c r="E347" s="3" t="s">
        <v>15</v>
      </c>
      <c r="F347" s="1">
        <v>42181</v>
      </c>
      <c r="G347">
        <v>15</v>
      </c>
      <c r="H347">
        <v>0.15620000000000001</v>
      </c>
      <c r="I347" s="4">
        <f t="shared" si="24"/>
        <v>140</v>
      </c>
      <c r="J347" s="4">
        <f t="shared" si="25"/>
        <v>150</v>
      </c>
      <c r="L347" t="s">
        <v>71</v>
      </c>
      <c r="M347">
        <v>9.2799999999999994E-2</v>
      </c>
    </row>
    <row r="348" spans="1:13" ht="16" x14ac:dyDescent="0.2">
      <c r="A348" t="s">
        <v>115</v>
      </c>
      <c r="B348" t="s">
        <v>34</v>
      </c>
      <c r="C348" s="3" t="s">
        <v>333</v>
      </c>
      <c r="D348" s="3">
        <v>2</v>
      </c>
      <c r="E348" s="3" t="s">
        <v>15</v>
      </c>
      <c r="F348" s="1">
        <v>42181</v>
      </c>
      <c r="G348">
        <v>16</v>
      </c>
      <c r="H348">
        <v>0.1787</v>
      </c>
      <c r="I348" s="4">
        <f t="shared" si="24"/>
        <v>150</v>
      </c>
      <c r="J348" s="4">
        <f t="shared" si="25"/>
        <v>160</v>
      </c>
      <c r="L348" t="s">
        <v>71</v>
      </c>
      <c r="M348">
        <v>0.1027</v>
      </c>
    </row>
    <row r="349" spans="1:13" ht="16" x14ac:dyDescent="0.2">
      <c r="A349" t="s">
        <v>115</v>
      </c>
      <c r="B349" t="s">
        <v>34</v>
      </c>
      <c r="C349" s="3" t="s">
        <v>333</v>
      </c>
      <c r="D349" s="3">
        <v>2</v>
      </c>
      <c r="E349" s="3" t="s">
        <v>15</v>
      </c>
      <c r="F349" s="1">
        <v>42181</v>
      </c>
      <c r="G349">
        <v>17</v>
      </c>
      <c r="H349">
        <v>0.17249999999999999</v>
      </c>
      <c r="I349" s="4">
        <f t="shared" si="24"/>
        <v>160</v>
      </c>
      <c r="J349" s="4">
        <f t="shared" si="25"/>
        <v>170</v>
      </c>
      <c r="L349" t="s">
        <v>71</v>
      </c>
      <c r="M349">
        <v>9.9400000000000002E-2</v>
      </c>
    </row>
    <row r="350" spans="1:13" ht="16" x14ac:dyDescent="0.2">
      <c r="A350" t="s">
        <v>115</v>
      </c>
      <c r="B350" t="s">
        <v>34</v>
      </c>
      <c r="C350" s="3" t="s">
        <v>333</v>
      </c>
      <c r="D350" s="3">
        <v>2</v>
      </c>
      <c r="E350" s="3" t="s">
        <v>15</v>
      </c>
      <c r="F350" s="1">
        <v>42181</v>
      </c>
      <c r="G350">
        <v>18</v>
      </c>
      <c r="H350">
        <v>0.17069999999999999</v>
      </c>
      <c r="I350" s="4">
        <f t="shared" si="24"/>
        <v>170</v>
      </c>
      <c r="J350" s="4">
        <f t="shared" si="25"/>
        <v>180</v>
      </c>
      <c r="L350" t="s">
        <v>71</v>
      </c>
      <c r="M350">
        <v>9.7199999999999995E-2</v>
      </c>
    </row>
    <row r="351" spans="1:13" ht="16" x14ac:dyDescent="0.2">
      <c r="A351" t="s">
        <v>115</v>
      </c>
      <c r="B351" t="s">
        <v>34</v>
      </c>
      <c r="C351" s="3" t="s">
        <v>333</v>
      </c>
      <c r="D351" s="3">
        <v>2</v>
      </c>
      <c r="E351" s="3" t="s">
        <v>15</v>
      </c>
      <c r="F351" s="1">
        <v>42181</v>
      </c>
      <c r="G351">
        <v>19</v>
      </c>
      <c r="H351">
        <v>0.16</v>
      </c>
      <c r="I351" s="4">
        <f t="shared" si="24"/>
        <v>180</v>
      </c>
      <c r="J351" s="4">
        <f t="shared" si="25"/>
        <v>190</v>
      </c>
      <c r="L351" t="s">
        <v>71</v>
      </c>
      <c r="M351">
        <v>9.1800000000000007E-2</v>
      </c>
    </row>
    <row r="352" spans="1:13" ht="16" x14ac:dyDescent="0.2">
      <c r="A352" t="s">
        <v>115</v>
      </c>
      <c r="B352" t="s">
        <v>34</v>
      </c>
      <c r="C352" s="3" t="s">
        <v>333</v>
      </c>
      <c r="D352" s="3">
        <v>2</v>
      </c>
      <c r="E352" s="3" t="s">
        <v>15</v>
      </c>
      <c r="F352" s="1">
        <v>42181</v>
      </c>
      <c r="G352">
        <v>20</v>
      </c>
      <c r="H352">
        <v>0.16109999999999999</v>
      </c>
      <c r="I352" s="4">
        <f t="shared" si="24"/>
        <v>190</v>
      </c>
      <c r="J352" s="4">
        <f t="shared" si="25"/>
        <v>200</v>
      </c>
      <c r="L352" t="s">
        <v>71</v>
      </c>
      <c r="M352">
        <v>9.2600000000000002E-2</v>
      </c>
    </row>
    <row r="353" spans="1:13" ht="16" x14ac:dyDescent="0.2">
      <c r="A353" t="s">
        <v>115</v>
      </c>
      <c r="B353" t="s">
        <v>34</v>
      </c>
      <c r="C353" s="3" t="s">
        <v>333</v>
      </c>
      <c r="D353" s="3">
        <v>2</v>
      </c>
      <c r="E353" s="3" t="s">
        <v>15</v>
      </c>
      <c r="F353" s="1">
        <v>42181</v>
      </c>
      <c r="G353">
        <v>21</v>
      </c>
      <c r="H353">
        <v>0.17380000000000001</v>
      </c>
      <c r="I353" s="4">
        <f t="shared" si="24"/>
        <v>200</v>
      </c>
      <c r="J353" s="4">
        <f t="shared" si="25"/>
        <v>210</v>
      </c>
      <c r="L353" t="s">
        <v>71</v>
      </c>
      <c r="M353">
        <v>0.1003</v>
      </c>
    </row>
    <row r="354" spans="1:13" ht="16" x14ac:dyDescent="0.2">
      <c r="A354" t="s">
        <v>115</v>
      </c>
      <c r="B354" t="s">
        <v>34</v>
      </c>
      <c r="C354" s="3" t="s">
        <v>333</v>
      </c>
      <c r="D354" s="3">
        <v>2</v>
      </c>
      <c r="E354" s="3" t="s">
        <v>15</v>
      </c>
      <c r="F354" s="1">
        <v>42181</v>
      </c>
      <c r="G354">
        <v>22</v>
      </c>
      <c r="H354">
        <v>0.16520000000000001</v>
      </c>
      <c r="I354" s="4">
        <f t="shared" si="24"/>
        <v>210</v>
      </c>
      <c r="J354" s="4">
        <f t="shared" si="25"/>
        <v>220</v>
      </c>
      <c r="L354" t="s">
        <v>71</v>
      </c>
      <c r="M354">
        <v>9.1700000000000004E-2</v>
      </c>
    </row>
    <row r="355" spans="1:13" ht="16" x14ac:dyDescent="0.2">
      <c r="A355" t="s">
        <v>115</v>
      </c>
      <c r="B355" t="s">
        <v>34</v>
      </c>
      <c r="C355" s="3" t="s">
        <v>333</v>
      </c>
      <c r="D355" s="3">
        <v>2</v>
      </c>
      <c r="E355" s="3" t="s">
        <v>15</v>
      </c>
      <c r="F355" s="1">
        <v>42181</v>
      </c>
      <c r="G355">
        <v>23</v>
      </c>
      <c r="H355">
        <v>0.1661</v>
      </c>
      <c r="I355" s="4">
        <f t="shared" si="24"/>
        <v>220</v>
      </c>
      <c r="J355" s="4">
        <f t="shared" si="25"/>
        <v>230</v>
      </c>
      <c r="L355" t="s">
        <v>71</v>
      </c>
      <c r="M355">
        <v>9.1499999999999998E-2</v>
      </c>
    </row>
    <row r="356" spans="1:13" ht="16" x14ac:dyDescent="0.2">
      <c r="A356" t="s">
        <v>115</v>
      </c>
      <c r="B356" t="s">
        <v>34</v>
      </c>
      <c r="C356" s="3" t="s">
        <v>333</v>
      </c>
      <c r="D356" s="3">
        <v>2</v>
      </c>
      <c r="E356" s="3" t="s">
        <v>15</v>
      </c>
      <c r="F356" s="1">
        <v>42181</v>
      </c>
      <c r="G356">
        <v>24</v>
      </c>
      <c r="H356">
        <v>0.187</v>
      </c>
      <c r="I356" s="4">
        <f t="shared" si="24"/>
        <v>230</v>
      </c>
      <c r="J356" s="4">
        <f t="shared" si="25"/>
        <v>240</v>
      </c>
      <c r="L356" t="s">
        <v>71</v>
      </c>
      <c r="M356">
        <v>0.1045</v>
      </c>
    </row>
    <row r="357" spans="1:13" ht="16" x14ac:dyDescent="0.2">
      <c r="A357" t="s">
        <v>115</v>
      </c>
      <c r="B357" t="s">
        <v>34</v>
      </c>
      <c r="C357" s="3" t="s">
        <v>333</v>
      </c>
      <c r="D357" s="3">
        <v>2</v>
      </c>
      <c r="E357" s="3" t="s">
        <v>15</v>
      </c>
      <c r="F357" s="1">
        <v>42181</v>
      </c>
      <c r="G357">
        <v>25</v>
      </c>
      <c r="H357">
        <v>0.16830000000000001</v>
      </c>
      <c r="I357" s="4">
        <f t="shared" si="24"/>
        <v>240</v>
      </c>
      <c r="J357" s="4">
        <f t="shared" si="25"/>
        <v>250</v>
      </c>
      <c r="L357" t="s">
        <v>71</v>
      </c>
      <c r="M357">
        <v>9.4500000000000001E-2</v>
      </c>
    </row>
    <row r="358" spans="1:13" ht="16" x14ac:dyDescent="0.2">
      <c r="A358" t="s">
        <v>115</v>
      </c>
      <c r="B358" t="s">
        <v>34</v>
      </c>
      <c r="C358" s="3" t="s">
        <v>333</v>
      </c>
      <c r="D358" s="3">
        <v>2</v>
      </c>
      <c r="E358" s="3" t="s">
        <v>15</v>
      </c>
      <c r="F358" s="1">
        <v>42181</v>
      </c>
      <c r="G358">
        <v>26</v>
      </c>
      <c r="H358">
        <v>0.16350000000000001</v>
      </c>
      <c r="I358" s="4">
        <f t="shared" si="24"/>
        <v>250</v>
      </c>
      <c r="J358" s="4">
        <f t="shared" si="25"/>
        <v>260</v>
      </c>
      <c r="L358" t="s">
        <v>71</v>
      </c>
      <c r="M358">
        <v>9.3200000000000005E-2</v>
      </c>
    </row>
    <row r="359" spans="1:13" ht="16" x14ac:dyDescent="0.2">
      <c r="A359" t="s">
        <v>115</v>
      </c>
      <c r="B359" t="s">
        <v>34</v>
      </c>
      <c r="C359" s="3" t="s">
        <v>333</v>
      </c>
      <c r="D359" s="3">
        <v>2</v>
      </c>
      <c r="E359" s="3" t="s">
        <v>15</v>
      </c>
      <c r="F359" s="1">
        <v>42181</v>
      </c>
      <c r="G359">
        <v>27</v>
      </c>
      <c r="H359">
        <v>0.14649999999999999</v>
      </c>
      <c r="I359" s="4">
        <f t="shared" si="24"/>
        <v>260</v>
      </c>
      <c r="J359" s="4">
        <f t="shared" si="25"/>
        <v>270</v>
      </c>
      <c r="L359" t="s">
        <v>71</v>
      </c>
      <c r="M359">
        <v>8.43E-2</v>
      </c>
    </row>
    <row r="360" spans="1:13" ht="16" x14ac:dyDescent="0.2">
      <c r="A360" t="s">
        <v>115</v>
      </c>
      <c r="B360" t="s">
        <v>34</v>
      </c>
      <c r="C360" s="3" t="s">
        <v>333</v>
      </c>
      <c r="D360" s="3">
        <v>2</v>
      </c>
      <c r="E360" s="3" t="s">
        <v>15</v>
      </c>
      <c r="F360" s="1">
        <v>42181</v>
      </c>
      <c r="G360">
        <v>28</v>
      </c>
      <c r="H360">
        <v>0.17380000000000001</v>
      </c>
      <c r="I360" s="4">
        <f t="shared" si="24"/>
        <v>270</v>
      </c>
      <c r="J360" s="4">
        <f t="shared" si="25"/>
        <v>280</v>
      </c>
      <c r="L360" t="s">
        <v>71</v>
      </c>
      <c r="M360">
        <v>0.10299999999999999</v>
      </c>
    </row>
    <row r="361" spans="1:13" ht="16" x14ac:dyDescent="0.2">
      <c r="A361" t="s">
        <v>115</v>
      </c>
      <c r="B361" t="s">
        <v>34</v>
      </c>
      <c r="C361" s="3" t="s">
        <v>333</v>
      </c>
      <c r="D361" s="3">
        <v>2</v>
      </c>
      <c r="E361" s="3" t="s">
        <v>15</v>
      </c>
      <c r="F361" s="1">
        <v>42181</v>
      </c>
      <c r="G361">
        <v>29</v>
      </c>
      <c r="H361">
        <v>0.16489999999999999</v>
      </c>
      <c r="I361" s="4">
        <f t="shared" si="24"/>
        <v>280</v>
      </c>
      <c r="J361" s="4">
        <f t="shared" si="25"/>
        <v>290</v>
      </c>
      <c r="L361" t="s">
        <v>71</v>
      </c>
      <c r="M361">
        <v>0.10009999999999999</v>
      </c>
    </row>
    <row r="362" spans="1:13" ht="16" x14ac:dyDescent="0.2">
      <c r="A362" t="s">
        <v>115</v>
      </c>
      <c r="B362" t="s">
        <v>34</v>
      </c>
      <c r="C362" s="3" t="s">
        <v>333</v>
      </c>
      <c r="D362" s="3">
        <v>2</v>
      </c>
      <c r="E362" s="3" t="s">
        <v>15</v>
      </c>
      <c r="F362" s="1">
        <v>42181</v>
      </c>
      <c r="G362">
        <v>30</v>
      </c>
      <c r="H362">
        <v>0.15709999999999999</v>
      </c>
      <c r="I362" s="4">
        <f t="shared" si="24"/>
        <v>290</v>
      </c>
      <c r="J362" s="4">
        <f t="shared" si="25"/>
        <v>300</v>
      </c>
      <c r="L362" t="s">
        <v>71</v>
      </c>
      <c r="M362">
        <v>9.5000000000000001E-2</v>
      </c>
    </row>
    <row r="363" spans="1:13" ht="16" x14ac:dyDescent="0.2">
      <c r="A363" t="s">
        <v>115</v>
      </c>
      <c r="B363" t="s">
        <v>34</v>
      </c>
      <c r="C363" s="3" t="s">
        <v>333</v>
      </c>
      <c r="D363" s="3">
        <v>2</v>
      </c>
      <c r="E363" s="3" t="s">
        <v>15</v>
      </c>
      <c r="F363" s="1">
        <v>42181</v>
      </c>
      <c r="G363">
        <v>31</v>
      </c>
      <c r="H363">
        <v>0.15770000000000001</v>
      </c>
      <c r="I363" s="4">
        <f t="shared" si="24"/>
        <v>300</v>
      </c>
      <c r="J363" s="4">
        <f t="shared" si="25"/>
        <v>310</v>
      </c>
      <c r="L363" t="s">
        <v>71</v>
      </c>
      <c r="M363">
        <v>9.1600000000000001E-2</v>
      </c>
    </row>
    <row r="364" spans="1:13" ht="16" x14ac:dyDescent="0.2">
      <c r="A364" t="s">
        <v>115</v>
      </c>
      <c r="B364" t="s">
        <v>34</v>
      </c>
      <c r="C364" s="3" t="s">
        <v>333</v>
      </c>
      <c r="D364" s="3">
        <v>2</v>
      </c>
      <c r="E364" s="3" t="s">
        <v>15</v>
      </c>
      <c r="F364" s="1">
        <v>42181</v>
      </c>
      <c r="G364">
        <v>32</v>
      </c>
      <c r="H364">
        <v>0.1676</v>
      </c>
      <c r="I364" s="4">
        <f t="shared" si="24"/>
        <v>310</v>
      </c>
      <c r="J364" s="4">
        <f t="shared" si="25"/>
        <v>320</v>
      </c>
      <c r="L364" t="s">
        <v>71</v>
      </c>
      <c r="M364">
        <v>9.8400000000000001E-2</v>
      </c>
    </row>
    <row r="365" spans="1:13" ht="16" x14ac:dyDescent="0.2">
      <c r="A365" t="s">
        <v>115</v>
      </c>
      <c r="B365" t="s">
        <v>34</v>
      </c>
      <c r="C365" s="3" t="s">
        <v>333</v>
      </c>
      <c r="D365" s="3">
        <v>2</v>
      </c>
      <c r="E365" s="3" t="s">
        <v>15</v>
      </c>
      <c r="F365" s="1">
        <v>42181</v>
      </c>
      <c r="G365">
        <v>33</v>
      </c>
      <c r="H365">
        <v>0.16589999999999999</v>
      </c>
      <c r="I365" s="4">
        <f t="shared" si="24"/>
        <v>320</v>
      </c>
      <c r="J365" s="4">
        <f t="shared" si="25"/>
        <v>330</v>
      </c>
      <c r="L365" t="s">
        <v>71</v>
      </c>
      <c r="M365">
        <v>9.7199999999999995E-2</v>
      </c>
    </row>
    <row r="366" spans="1:13" ht="16" x14ac:dyDescent="0.2">
      <c r="A366" t="s">
        <v>115</v>
      </c>
      <c r="B366" t="s">
        <v>34</v>
      </c>
      <c r="C366" s="3" t="s">
        <v>333</v>
      </c>
      <c r="D366" s="3">
        <v>2</v>
      </c>
      <c r="E366" s="3" t="s">
        <v>15</v>
      </c>
      <c r="F366" s="1">
        <v>42181</v>
      </c>
      <c r="G366">
        <v>34</v>
      </c>
      <c r="H366">
        <v>0.16589999999999999</v>
      </c>
      <c r="I366" s="4">
        <f t="shared" si="24"/>
        <v>330</v>
      </c>
      <c r="J366" s="4">
        <f t="shared" si="25"/>
        <v>340</v>
      </c>
      <c r="L366" t="s">
        <v>71</v>
      </c>
      <c r="M366">
        <v>9.7100000000000006E-2</v>
      </c>
    </row>
    <row r="367" spans="1:13" ht="16" x14ac:dyDescent="0.2">
      <c r="A367" t="s">
        <v>115</v>
      </c>
      <c r="B367" t="s">
        <v>34</v>
      </c>
      <c r="C367" s="3" t="s">
        <v>333</v>
      </c>
      <c r="D367" s="3">
        <v>2</v>
      </c>
      <c r="E367" s="3" t="s">
        <v>15</v>
      </c>
      <c r="F367" s="1">
        <v>42181</v>
      </c>
      <c r="G367">
        <v>35</v>
      </c>
      <c r="H367">
        <v>0.17510000000000001</v>
      </c>
      <c r="I367" s="4">
        <f t="shared" si="24"/>
        <v>340</v>
      </c>
      <c r="J367" s="4">
        <f t="shared" si="25"/>
        <v>350</v>
      </c>
      <c r="L367" t="s">
        <v>71</v>
      </c>
      <c r="M367">
        <v>0.1033</v>
      </c>
    </row>
    <row r="368" spans="1:13" ht="16" x14ac:dyDescent="0.2">
      <c r="A368" t="s">
        <v>115</v>
      </c>
      <c r="B368" t="s">
        <v>34</v>
      </c>
      <c r="C368" s="3" t="s">
        <v>333</v>
      </c>
      <c r="D368" s="3">
        <v>2</v>
      </c>
      <c r="E368" s="3" t="s">
        <v>15</v>
      </c>
      <c r="F368" s="1">
        <v>42181</v>
      </c>
      <c r="G368">
        <v>36</v>
      </c>
      <c r="H368">
        <v>0.17299999999999999</v>
      </c>
      <c r="I368" s="4">
        <f t="shared" si="24"/>
        <v>350</v>
      </c>
      <c r="J368" s="4">
        <f t="shared" si="25"/>
        <v>360</v>
      </c>
      <c r="K368" t="s">
        <v>116</v>
      </c>
      <c r="L368" t="s">
        <v>71</v>
      </c>
      <c r="M368">
        <v>9.4600000000000004E-2</v>
      </c>
    </row>
    <row r="369" spans="1:13" ht="16" x14ac:dyDescent="0.2">
      <c r="A369" t="s">
        <v>115</v>
      </c>
      <c r="B369" t="s">
        <v>34</v>
      </c>
      <c r="C369" s="3" t="s">
        <v>333</v>
      </c>
      <c r="D369" s="3">
        <v>2</v>
      </c>
      <c r="E369" s="3" t="s">
        <v>15</v>
      </c>
      <c r="F369" s="1">
        <v>42181</v>
      </c>
      <c r="G369">
        <v>37</v>
      </c>
      <c r="H369">
        <v>9.1200000000000003E-2</v>
      </c>
      <c r="I369" s="4">
        <f t="shared" si="24"/>
        <v>360</v>
      </c>
      <c r="J369" s="4">
        <f>J368+3.405</f>
        <v>363.40499999999997</v>
      </c>
      <c r="K369" t="s">
        <v>117</v>
      </c>
      <c r="L369" t="s">
        <v>71</v>
      </c>
      <c r="M369">
        <v>4.07E-2</v>
      </c>
    </row>
    <row r="370" spans="1:13" ht="16" x14ac:dyDescent="0.2">
      <c r="A370" t="s">
        <v>118</v>
      </c>
      <c r="B370" t="s">
        <v>34</v>
      </c>
      <c r="C370" s="3" t="s">
        <v>333</v>
      </c>
      <c r="D370" s="3">
        <v>1</v>
      </c>
      <c r="E370" s="3" t="s">
        <v>15</v>
      </c>
      <c r="F370" s="1">
        <v>42181</v>
      </c>
      <c r="G370">
        <v>1</v>
      </c>
      <c r="H370">
        <v>0.21410000000000001</v>
      </c>
      <c r="I370" s="4">
        <v>0</v>
      </c>
      <c r="J370" s="4">
        <v>10</v>
      </c>
      <c r="L370" t="s">
        <v>71</v>
      </c>
      <c r="M370">
        <v>0.1145</v>
      </c>
    </row>
    <row r="371" spans="1:13" ht="16" x14ac:dyDescent="0.2">
      <c r="A371" t="s">
        <v>118</v>
      </c>
      <c r="B371" t="s">
        <v>34</v>
      </c>
      <c r="C371" s="3" t="s">
        <v>333</v>
      </c>
      <c r="D371" s="3">
        <v>1</v>
      </c>
      <c r="E371" s="3" t="s">
        <v>15</v>
      </c>
      <c r="F371" s="1">
        <v>42181</v>
      </c>
      <c r="G371">
        <v>2</v>
      </c>
      <c r="H371">
        <v>0.19900000000000001</v>
      </c>
      <c r="I371" s="4">
        <f t="shared" ref="I371:I404" si="26">J370</f>
        <v>10</v>
      </c>
      <c r="J371" s="4">
        <f t="shared" ref="J371:J404" si="27">I371+10</f>
        <v>20</v>
      </c>
      <c r="L371" t="s">
        <v>71</v>
      </c>
      <c r="M371">
        <v>0.12540000000000001</v>
      </c>
    </row>
    <row r="372" spans="1:13" ht="16" x14ac:dyDescent="0.2">
      <c r="A372" t="s">
        <v>118</v>
      </c>
      <c r="B372" t="s">
        <v>34</v>
      </c>
      <c r="C372" s="3" t="s">
        <v>333</v>
      </c>
      <c r="D372" s="3">
        <v>1</v>
      </c>
      <c r="E372" s="3" t="s">
        <v>15</v>
      </c>
      <c r="F372" s="1">
        <v>42181</v>
      </c>
      <c r="G372">
        <v>3</v>
      </c>
      <c r="H372">
        <v>0.18809999999999999</v>
      </c>
      <c r="I372" s="4">
        <f t="shared" si="26"/>
        <v>20</v>
      </c>
      <c r="J372" s="4">
        <f t="shared" si="27"/>
        <v>30</v>
      </c>
      <c r="L372" t="s">
        <v>71</v>
      </c>
      <c r="M372">
        <v>0.12</v>
      </c>
    </row>
    <row r="373" spans="1:13" ht="16" x14ac:dyDescent="0.2">
      <c r="A373" t="s">
        <v>118</v>
      </c>
      <c r="B373" t="s">
        <v>34</v>
      </c>
      <c r="C373" s="3" t="s">
        <v>333</v>
      </c>
      <c r="D373" s="3">
        <v>1</v>
      </c>
      <c r="E373" s="3" t="s">
        <v>15</v>
      </c>
      <c r="F373" s="1">
        <v>42181</v>
      </c>
      <c r="G373">
        <v>4</v>
      </c>
      <c r="H373">
        <v>0.19040000000000001</v>
      </c>
      <c r="I373" s="4">
        <f t="shared" si="26"/>
        <v>30</v>
      </c>
      <c r="J373" s="4">
        <f t="shared" si="27"/>
        <v>40</v>
      </c>
      <c r="L373" t="s">
        <v>71</v>
      </c>
      <c r="M373">
        <v>0.1244</v>
      </c>
    </row>
    <row r="374" spans="1:13" ht="16" x14ac:dyDescent="0.2">
      <c r="A374" t="s">
        <v>118</v>
      </c>
      <c r="B374" t="s">
        <v>34</v>
      </c>
      <c r="C374" s="3" t="s">
        <v>333</v>
      </c>
      <c r="D374" s="3">
        <v>1</v>
      </c>
      <c r="E374" s="3" t="s">
        <v>15</v>
      </c>
      <c r="F374" s="1">
        <v>42181</v>
      </c>
      <c r="G374">
        <v>5</v>
      </c>
      <c r="H374">
        <v>0.1895</v>
      </c>
      <c r="I374" s="4">
        <f t="shared" si="26"/>
        <v>40</v>
      </c>
      <c r="J374" s="4">
        <f t="shared" si="27"/>
        <v>50</v>
      </c>
      <c r="L374" t="s">
        <v>71</v>
      </c>
      <c r="M374">
        <v>0.1222</v>
      </c>
    </row>
    <row r="375" spans="1:13" ht="16" x14ac:dyDescent="0.2">
      <c r="A375" t="s">
        <v>118</v>
      </c>
      <c r="B375" t="s">
        <v>34</v>
      </c>
      <c r="C375" s="3" t="s">
        <v>333</v>
      </c>
      <c r="D375" s="3">
        <v>1</v>
      </c>
      <c r="E375" s="3" t="s">
        <v>15</v>
      </c>
      <c r="F375" s="1">
        <v>42181</v>
      </c>
      <c r="G375">
        <v>6</v>
      </c>
      <c r="H375">
        <v>0.17799999999999999</v>
      </c>
      <c r="I375" s="4">
        <f t="shared" si="26"/>
        <v>50</v>
      </c>
      <c r="J375" s="4">
        <f t="shared" si="27"/>
        <v>60</v>
      </c>
      <c r="L375" t="s">
        <v>71</v>
      </c>
      <c r="M375" s="2">
        <v>0.113</v>
      </c>
    </row>
    <row r="376" spans="1:13" ht="16" x14ac:dyDescent="0.2">
      <c r="A376" t="s">
        <v>118</v>
      </c>
      <c r="B376" t="s">
        <v>34</v>
      </c>
      <c r="C376" s="3" t="s">
        <v>333</v>
      </c>
      <c r="D376" s="3">
        <v>1</v>
      </c>
      <c r="E376" s="3" t="s">
        <v>15</v>
      </c>
      <c r="F376" s="1">
        <v>42181</v>
      </c>
      <c r="G376">
        <v>7</v>
      </c>
      <c r="H376">
        <v>0.17019999999999999</v>
      </c>
      <c r="I376" s="4">
        <f t="shared" si="26"/>
        <v>60</v>
      </c>
      <c r="J376" s="4">
        <f t="shared" si="27"/>
        <v>70</v>
      </c>
      <c r="L376" t="s">
        <v>71</v>
      </c>
      <c r="M376">
        <v>0.1089</v>
      </c>
    </row>
    <row r="377" spans="1:13" ht="16" x14ac:dyDescent="0.2">
      <c r="A377" t="s">
        <v>118</v>
      </c>
      <c r="B377" t="s">
        <v>34</v>
      </c>
      <c r="C377" s="3" t="s">
        <v>333</v>
      </c>
      <c r="D377" s="3">
        <v>1</v>
      </c>
      <c r="E377" s="3" t="s">
        <v>15</v>
      </c>
      <c r="F377" s="1">
        <v>42181</v>
      </c>
      <c r="G377">
        <v>8</v>
      </c>
      <c r="H377">
        <v>0.17730000000000001</v>
      </c>
      <c r="I377" s="4">
        <f t="shared" si="26"/>
        <v>70</v>
      </c>
      <c r="J377" s="4">
        <f t="shared" si="27"/>
        <v>80</v>
      </c>
      <c r="L377" t="s">
        <v>71</v>
      </c>
      <c r="M377">
        <v>0.1123</v>
      </c>
    </row>
    <row r="378" spans="1:13" ht="16" x14ac:dyDescent="0.2">
      <c r="A378" t="s">
        <v>118</v>
      </c>
      <c r="B378" t="s">
        <v>34</v>
      </c>
      <c r="C378" s="3" t="s">
        <v>333</v>
      </c>
      <c r="D378" s="3">
        <v>1</v>
      </c>
      <c r="E378" s="3" t="s">
        <v>15</v>
      </c>
      <c r="F378" s="1">
        <v>42181</v>
      </c>
      <c r="G378">
        <v>9</v>
      </c>
      <c r="H378">
        <v>0.1903</v>
      </c>
      <c r="I378" s="4">
        <f t="shared" si="26"/>
        <v>80</v>
      </c>
      <c r="J378" s="4">
        <f t="shared" si="27"/>
        <v>90</v>
      </c>
      <c r="L378" t="s">
        <v>71</v>
      </c>
      <c r="M378">
        <v>0.1236</v>
      </c>
    </row>
    <row r="379" spans="1:13" ht="16" x14ac:dyDescent="0.2">
      <c r="A379" t="s">
        <v>118</v>
      </c>
      <c r="B379" t="s">
        <v>34</v>
      </c>
      <c r="C379" s="3" t="s">
        <v>333</v>
      </c>
      <c r="D379" s="3">
        <v>1</v>
      </c>
      <c r="E379" s="3" t="s">
        <v>15</v>
      </c>
      <c r="F379" s="1">
        <v>42181</v>
      </c>
      <c r="G379">
        <v>10</v>
      </c>
      <c r="H379">
        <v>0.16819999999999999</v>
      </c>
      <c r="I379" s="4">
        <f t="shared" si="26"/>
        <v>90</v>
      </c>
      <c r="J379" s="4">
        <f t="shared" si="27"/>
        <v>100</v>
      </c>
      <c r="L379" t="s">
        <v>71</v>
      </c>
      <c r="M379">
        <v>0.1087</v>
      </c>
    </row>
    <row r="380" spans="1:13" ht="16" x14ac:dyDescent="0.2">
      <c r="A380" t="s">
        <v>118</v>
      </c>
      <c r="B380" t="s">
        <v>34</v>
      </c>
      <c r="C380" s="3" t="s">
        <v>333</v>
      </c>
      <c r="D380" s="3">
        <v>1</v>
      </c>
      <c r="E380" s="3" t="s">
        <v>15</v>
      </c>
      <c r="F380" s="1">
        <v>42181</v>
      </c>
      <c r="G380">
        <v>11</v>
      </c>
      <c r="H380">
        <v>0.1885</v>
      </c>
      <c r="I380" s="4">
        <f t="shared" si="26"/>
        <v>100</v>
      </c>
      <c r="J380" s="4">
        <f t="shared" si="27"/>
        <v>110</v>
      </c>
      <c r="L380" t="s">
        <v>71</v>
      </c>
      <c r="M380">
        <v>0.1197</v>
      </c>
    </row>
    <row r="381" spans="1:13" ht="16" x14ac:dyDescent="0.2">
      <c r="A381" t="s">
        <v>118</v>
      </c>
      <c r="B381" t="s">
        <v>34</v>
      </c>
      <c r="C381" s="3" t="s">
        <v>333</v>
      </c>
      <c r="D381" s="3">
        <v>1</v>
      </c>
      <c r="E381" s="3" t="s">
        <v>15</v>
      </c>
      <c r="F381" s="1">
        <v>42181</v>
      </c>
      <c r="G381">
        <v>12</v>
      </c>
      <c r="H381">
        <v>0.17799999999999999</v>
      </c>
      <c r="I381" s="4">
        <f t="shared" si="26"/>
        <v>110</v>
      </c>
      <c r="J381" s="4">
        <f t="shared" si="27"/>
        <v>120</v>
      </c>
      <c r="L381" t="s">
        <v>71</v>
      </c>
      <c r="M381">
        <v>0.114</v>
      </c>
    </row>
    <row r="382" spans="1:13" ht="16" x14ac:dyDescent="0.2">
      <c r="A382" t="s">
        <v>118</v>
      </c>
      <c r="B382" t="s">
        <v>34</v>
      </c>
      <c r="C382" s="3" t="s">
        <v>333</v>
      </c>
      <c r="D382" s="3">
        <v>1</v>
      </c>
      <c r="E382" s="3" t="s">
        <v>15</v>
      </c>
      <c r="F382" s="1">
        <v>42181</v>
      </c>
      <c r="G382">
        <v>13</v>
      </c>
      <c r="H382">
        <v>0.1772</v>
      </c>
      <c r="I382" s="4">
        <f t="shared" si="26"/>
        <v>120</v>
      </c>
      <c r="J382" s="4">
        <f t="shared" si="27"/>
        <v>130</v>
      </c>
      <c r="L382" t="s">
        <v>71</v>
      </c>
      <c r="M382">
        <v>0.1138</v>
      </c>
    </row>
    <row r="383" spans="1:13" ht="16" x14ac:dyDescent="0.2">
      <c r="A383" t="s">
        <v>118</v>
      </c>
      <c r="B383" t="s">
        <v>34</v>
      </c>
      <c r="C383" s="3" t="s">
        <v>333</v>
      </c>
      <c r="D383" s="3">
        <v>1</v>
      </c>
      <c r="E383" s="3" t="s">
        <v>15</v>
      </c>
      <c r="F383" s="1">
        <v>42181</v>
      </c>
      <c r="G383">
        <v>14</v>
      </c>
      <c r="H383">
        <v>0.16889999999999999</v>
      </c>
      <c r="I383" s="4">
        <f t="shared" si="26"/>
        <v>130</v>
      </c>
      <c r="J383" s="4">
        <f t="shared" si="27"/>
        <v>140</v>
      </c>
      <c r="L383" t="s">
        <v>71</v>
      </c>
      <c r="M383">
        <v>0.11219999999999999</v>
      </c>
    </row>
    <row r="384" spans="1:13" ht="16" x14ac:dyDescent="0.2">
      <c r="A384" t="s">
        <v>118</v>
      </c>
      <c r="B384" t="s">
        <v>34</v>
      </c>
      <c r="C384" s="3" t="s">
        <v>333</v>
      </c>
      <c r="D384" s="3">
        <v>1</v>
      </c>
      <c r="E384" s="3" t="s">
        <v>15</v>
      </c>
      <c r="F384" s="1">
        <v>42181</v>
      </c>
      <c r="G384">
        <v>15</v>
      </c>
      <c r="H384">
        <v>0.18</v>
      </c>
      <c r="I384" s="4">
        <f t="shared" si="26"/>
        <v>140</v>
      </c>
      <c r="J384" s="4">
        <f t="shared" si="27"/>
        <v>150</v>
      </c>
      <c r="L384" t="s">
        <v>71</v>
      </c>
      <c r="M384">
        <v>0.11799999999999999</v>
      </c>
    </row>
    <row r="385" spans="1:13" ht="16" x14ac:dyDescent="0.2">
      <c r="A385" t="s">
        <v>118</v>
      </c>
      <c r="B385" t="s">
        <v>34</v>
      </c>
      <c r="C385" s="3" t="s">
        <v>333</v>
      </c>
      <c r="D385" s="3">
        <v>1</v>
      </c>
      <c r="E385" s="3" t="s">
        <v>15</v>
      </c>
      <c r="F385" s="1">
        <v>42181</v>
      </c>
      <c r="G385">
        <v>16</v>
      </c>
      <c r="H385">
        <v>0.1817</v>
      </c>
      <c r="I385" s="4">
        <f t="shared" si="26"/>
        <v>150</v>
      </c>
      <c r="J385" s="4">
        <f t="shared" si="27"/>
        <v>160</v>
      </c>
      <c r="L385" t="s">
        <v>71</v>
      </c>
      <c r="M385">
        <v>0.1178</v>
      </c>
    </row>
    <row r="386" spans="1:13" ht="16" x14ac:dyDescent="0.2">
      <c r="A386" t="s">
        <v>118</v>
      </c>
      <c r="B386" t="s">
        <v>34</v>
      </c>
      <c r="C386" s="3" t="s">
        <v>333</v>
      </c>
      <c r="D386" s="3">
        <v>1</v>
      </c>
      <c r="E386" s="3" t="s">
        <v>15</v>
      </c>
      <c r="F386" s="1">
        <v>42181</v>
      </c>
      <c r="G386">
        <v>17</v>
      </c>
      <c r="H386">
        <v>0.1857</v>
      </c>
      <c r="I386" s="4">
        <f t="shared" si="26"/>
        <v>160</v>
      </c>
      <c r="J386" s="4">
        <f t="shared" si="27"/>
        <v>170</v>
      </c>
      <c r="L386" t="s">
        <v>71</v>
      </c>
      <c r="M386">
        <v>0.1169</v>
      </c>
    </row>
    <row r="387" spans="1:13" ht="16" x14ac:dyDescent="0.2">
      <c r="A387" t="s">
        <v>118</v>
      </c>
      <c r="B387" t="s">
        <v>34</v>
      </c>
      <c r="C387" s="3" t="s">
        <v>333</v>
      </c>
      <c r="D387" s="3">
        <v>1</v>
      </c>
      <c r="E387" s="3" t="s">
        <v>15</v>
      </c>
      <c r="F387" s="1">
        <v>42181</v>
      </c>
      <c r="G387">
        <v>18</v>
      </c>
      <c r="H387">
        <v>0.17860000000000001</v>
      </c>
      <c r="I387" s="4">
        <f t="shared" si="26"/>
        <v>170</v>
      </c>
      <c r="J387" s="4">
        <f t="shared" si="27"/>
        <v>180</v>
      </c>
      <c r="L387" t="s">
        <v>71</v>
      </c>
      <c r="M387">
        <v>0.111</v>
      </c>
    </row>
    <row r="388" spans="1:13" ht="16" x14ac:dyDescent="0.2">
      <c r="A388" t="s">
        <v>118</v>
      </c>
      <c r="B388" t="s">
        <v>34</v>
      </c>
      <c r="C388" s="3" t="s">
        <v>333</v>
      </c>
      <c r="D388" s="3">
        <v>1</v>
      </c>
      <c r="E388" s="3" t="s">
        <v>15</v>
      </c>
      <c r="F388" s="1">
        <v>42181</v>
      </c>
      <c r="G388">
        <v>19</v>
      </c>
      <c r="H388">
        <v>0.184</v>
      </c>
      <c r="I388" s="4">
        <f t="shared" si="26"/>
        <v>180</v>
      </c>
      <c r="J388" s="4">
        <f t="shared" si="27"/>
        <v>190</v>
      </c>
      <c r="L388" t="s">
        <v>71</v>
      </c>
      <c r="M388">
        <v>0.11600000000000001</v>
      </c>
    </row>
    <row r="389" spans="1:13" ht="16" x14ac:dyDescent="0.2">
      <c r="A389" t="s">
        <v>118</v>
      </c>
      <c r="B389" t="s">
        <v>34</v>
      </c>
      <c r="C389" s="3" t="s">
        <v>333</v>
      </c>
      <c r="D389" s="3">
        <v>1</v>
      </c>
      <c r="E389" s="3" t="s">
        <v>15</v>
      </c>
      <c r="F389" s="1">
        <v>42181</v>
      </c>
      <c r="G389">
        <v>20</v>
      </c>
      <c r="H389">
        <v>0.1835</v>
      </c>
      <c r="I389" s="4">
        <f t="shared" si="26"/>
        <v>190</v>
      </c>
      <c r="J389" s="4">
        <f t="shared" si="27"/>
        <v>200</v>
      </c>
      <c r="L389" t="s">
        <v>71</v>
      </c>
      <c r="M389">
        <v>0.12039999999999999</v>
      </c>
    </row>
    <row r="390" spans="1:13" ht="16" x14ac:dyDescent="0.2">
      <c r="A390" t="s">
        <v>118</v>
      </c>
      <c r="B390" t="s">
        <v>34</v>
      </c>
      <c r="C390" s="3" t="s">
        <v>333</v>
      </c>
      <c r="D390" s="3">
        <v>1</v>
      </c>
      <c r="E390" s="3" t="s">
        <v>15</v>
      </c>
      <c r="F390" s="1">
        <v>42181</v>
      </c>
      <c r="G390">
        <v>21</v>
      </c>
      <c r="H390">
        <v>0.182</v>
      </c>
      <c r="I390" s="4">
        <f t="shared" si="26"/>
        <v>200</v>
      </c>
      <c r="J390" s="4">
        <f t="shared" si="27"/>
        <v>210</v>
      </c>
      <c r="L390" t="s">
        <v>71</v>
      </c>
      <c r="M390">
        <v>0.1174</v>
      </c>
    </row>
    <row r="391" spans="1:13" ht="16" x14ac:dyDescent="0.2">
      <c r="A391" t="s">
        <v>118</v>
      </c>
      <c r="B391" t="s">
        <v>34</v>
      </c>
      <c r="C391" s="3" t="s">
        <v>333</v>
      </c>
      <c r="D391" s="3">
        <v>1</v>
      </c>
      <c r="E391" s="3" t="s">
        <v>15</v>
      </c>
      <c r="F391" s="1">
        <v>42181</v>
      </c>
      <c r="G391">
        <v>22</v>
      </c>
      <c r="H391">
        <v>0.1736</v>
      </c>
      <c r="I391" s="4">
        <f t="shared" si="26"/>
        <v>210</v>
      </c>
      <c r="J391" s="4">
        <f t="shared" si="27"/>
        <v>220</v>
      </c>
      <c r="L391" t="s">
        <v>71</v>
      </c>
      <c r="M391">
        <v>0.1119</v>
      </c>
    </row>
    <row r="392" spans="1:13" ht="16" x14ac:dyDescent="0.2">
      <c r="A392" t="s">
        <v>118</v>
      </c>
      <c r="B392" t="s">
        <v>34</v>
      </c>
      <c r="C392" s="3" t="s">
        <v>333</v>
      </c>
      <c r="D392" s="3">
        <v>1</v>
      </c>
      <c r="E392" s="3" t="s">
        <v>15</v>
      </c>
      <c r="F392" s="1">
        <v>42181</v>
      </c>
      <c r="G392">
        <v>23</v>
      </c>
      <c r="H392">
        <v>0.1711</v>
      </c>
      <c r="I392" s="4">
        <f t="shared" si="26"/>
        <v>220</v>
      </c>
      <c r="J392" s="4">
        <f t="shared" si="27"/>
        <v>230</v>
      </c>
      <c r="L392" t="s">
        <v>71</v>
      </c>
      <c r="M392">
        <v>0.1101</v>
      </c>
    </row>
    <row r="393" spans="1:13" ht="16" x14ac:dyDescent="0.2">
      <c r="A393" t="s">
        <v>118</v>
      </c>
      <c r="B393" t="s">
        <v>34</v>
      </c>
      <c r="C393" s="3" t="s">
        <v>333</v>
      </c>
      <c r="D393" s="3">
        <v>1</v>
      </c>
      <c r="E393" s="3" t="s">
        <v>15</v>
      </c>
      <c r="F393" s="1">
        <v>42181</v>
      </c>
      <c r="G393">
        <v>24</v>
      </c>
      <c r="H393">
        <v>0.16109999999999999</v>
      </c>
      <c r="I393" s="4">
        <f t="shared" si="26"/>
        <v>230</v>
      </c>
      <c r="J393" s="4">
        <f t="shared" si="27"/>
        <v>240</v>
      </c>
      <c r="L393" t="s">
        <v>71</v>
      </c>
      <c r="M393">
        <v>0.10249999999999999</v>
      </c>
    </row>
    <row r="394" spans="1:13" ht="16" x14ac:dyDescent="0.2">
      <c r="A394" t="s">
        <v>118</v>
      </c>
      <c r="B394" t="s">
        <v>34</v>
      </c>
      <c r="C394" s="3" t="s">
        <v>333</v>
      </c>
      <c r="D394" s="3">
        <v>1</v>
      </c>
      <c r="E394" s="3" t="s">
        <v>15</v>
      </c>
      <c r="F394" s="1">
        <v>42181</v>
      </c>
      <c r="G394">
        <v>25</v>
      </c>
      <c r="H394">
        <v>0.1741</v>
      </c>
      <c r="I394" s="4">
        <f t="shared" si="26"/>
        <v>240</v>
      </c>
      <c r="J394" s="4">
        <f t="shared" si="27"/>
        <v>250</v>
      </c>
      <c r="L394" t="s">
        <v>71</v>
      </c>
      <c r="M394">
        <v>0.1125</v>
      </c>
    </row>
    <row r="395" spans="1:13" ht="16" x14ac:dyDescent="0.2">
      <c r="A395" t="s">
        <v>118</v>
      </c>
      <c r="B395" t="s">
        <v>34</v>
      </c>
      <c r="C395" s="3" t="s">
        <v>333</v>
      </c>
      <c r="D395" s="3">
        <v>1</v>
      </c>
      <c r="E395" s="3" t="s">
        <v>15</v>
      </c>
      <c r="F395" s="1">
        <v>42181</v>
      </c>
      <c r="G395">
        <v>26</v>
      </c>
      <c r="H395">
        <v>0.18410000000000001</v>
      </c>
      <c r="I395" s="4">
        <f t="shared" si="26"/>
        <v>250</v>
      </c>
      <c r="J395" s="4">
        <f t="shared" si="27"/>
        <v>260</v>
      </c>
      <c r="L395" t="s">
        <v>71</v>
      </c>
      <c r="M395">
        <v>0.1206</v>
      </c>
    </row>
    <row r="396" spans="1:13" ht="16" x14ac:dyDescent="0.2">
      <c r="A396" t="s">
        <v>118</v>
      </c>
      <c r="B396" t="s">
        <v>34</v>
      </c>
      <c r="C396" s="3" t="s">
        <v>333</v>
      </c>
      <c r="D396" s="3">
        <v>1</v>
      </c>
      <c r="E396" s="3" t="s">
        <v>15</v>
      </c>
      <c r="F396" s="1">
        <v>42181</v>
      </c>
      <c r="G396">
        <v>27</v>
      </c>
      <c r="H396">
        <v>0.17180000000000001</v>
      </c>
      <c r="I396" s="4">
        <f t="shared" si="26"/>
        <v>260</v>
      </c>
      <c r="J396" s="4">
        <f t="shared" si="27"/>
        <v>270</v>
      </c>
      <c r="L396" t="s">
        <v>71</v>
      </c>
      <c r="M396">
        <v>0.11550000000000001</v>
      </c>
    </row>
    <row r="397" spans="1:13" ht="16" x14ac:dyDescent="0.2">
      <c r="A397" t="s">
        <v>118</v>
      </c>
      <c r="B397" t="s">
        <v>34</v>
      </c>
      <c r="C397" s="3" t="s">
        <v>333</v>
      </c>
      <c r="D397" s="3">
        <v>1</v>
      </c>
      <c r="E397" s="3" t="s">
        <v>15</v>
      </c>
      <c r="F397" s="1">
        <v>42181</v>
      </c>
      <c r="G397">
        <v>28</v>
      </c>
      <c r="H397">
        <v>0.1794</v>
      </c>
      <c r="I397" s="4">
        <f t="shared" si="26"/>
        <v>270</v>
      </c>
      <c r="J397" s="4">
        <f t="shared" si="27"/>
        <v>280</v>
      </c>
      <c r="L397" t="s">
        <v>71</v>
      </c>
      <c r="M397">
        <v>0.11600000000000001</v>
      </c>
    </row>
    <row r="398" spans="1:13" ht="16" x14ac:dyDescent="0.2">
      <c r="A398" t="s">
        <v>118</v>
      </c>
      <c r="B398" t="s">
        <v>34</v>
      </c>
      <c r="C398" s="3" t="s">
        <v>333</v>
      </c>
      <c r="D398" s="3">
        <v>1</v>
      </c>
      <c r="E398" s="3" t="s">
        <v>15</v>
      </c>
      <c r="F398" s="1">
        <v>42181</v>
      </c>
      <c r="G398">
        <v>29</v>
      </c>
      <c r="H398">
        <v>0.1857</v>
      </c>
      <c r="I398" s="4">
        <f t="shared" si="26"/>
        <v>280</v>
      </c>
      <c r="J398" s="4">
        <f t="shared" si="27"/>
        <v>290</v>
      </c>
      <c r="L398" t="s">
        <v>71</v>
      </c>
      <c r="M398">
        <v>0.125</v>
      </c>
    </row>
    <row r="399" spans="1:13" ht="16" x14ac:dyDescent="0.2">
      <c r="A399" t="s">
        <v>118</v>
      </c>
      <c r="B399" t="s">
        <v>34</v>
      </c>
      <c r="C399" s="3" t="s">
        <v>333</v>
      </c>
      <c r="D399" s="3">
        <v>1</v>
      </c>
      <c r="E399" s="3" t="s">
        <v>15</v>
      </c>
      <c r="F399" s="1">
        <v>42181</v>
      </c>
      <c r="G399">
        <v>30</v>
      </c>
      <c r="H399">
        <v>0.1749</v>
      </c>
      <c r="I399" s="4">
        <f t="shared" si="26"/>
        <v>290</v>
      </c>
      <c r="J399" s="4">
        <f t="shared" si="27"/>
        <v>300</v>
      </c>
      <c r="L399" t="s">
        <v>71</v>
      </c>
      <c r="M399">
        <v>0.11409999999999999</v>
      </c>
    </row>
    <row r="400" spans="1:13" ht="16" x14ac:dyDescent="0.2">
      <c r="A400" t="s">
        <v>118</v>
      </c>
      <c r="B400" t="s">
        <v>34</v>
      </c>
      <c r="C400" s="3" t="s">
        <v>333</v>
      </c>
      <c r="D400" s="3">
        <v>1</v>
      </c>
      <c r="E400" s="3" t="s">
        <v>15</v>
      </c>
      <c r="F400" s="1">
        <v>42181</v>
      </c>
      <c r="G400">
        <v>31</v>
      </c>
      <c r="H400">
        <v>0.1804</v>
      </c>
      <c r="I400" s="4">
        <f t="shared" si="26"/>
        <v>300</v>
      </c>
      <c r="J400" s="4">
        <f t="shared" si="27"/>
        <v>310</v>
      </c>
      <c r="K400" t="s">
        <v>87</v>
      </c>
      <c r="L400" t="s">
        <v>71</v>
      </c>
      <c r="M400">
        <v>0.1197</v>
      </c>
    </row>
    <row r="401" spans="1:13" ht="16" x14ac:dyDescent="0.2">
      <c r="A401" t="s">
        <v>118</v>
      </c>
      <c r="B401" t="s">
        <v>34</v>
      </c>
      <c r="C401" s="3" t="s">
        <v>333</v>
      </c>
      <c r="D401" s="3">
        <v>1</v>
      </c>
      <c r="E401" s="3" t="s">
        <v>15</v>
      </c>
      <c r="F401" s="1">
        <v>42181</v>
      </c>
      <c r="G401">
        <v>32</v>
      </c>
      <c r="H401">
        <v>0.1799</v>
      </c>
      <c r="I401" s="4">
        <f t="shared" si="26"/>
        <v>310</v>
      </c>
      <c r="J401" s="4">
        <f t="shared" si="27"/>
        <v>320</v>
      </c>
      <c r="L401" t="s">
        <v>71</v>
      </c>
      <c r="M401">
        <v>0.1235</v>
      </c>
    </row>
    <row r="402" spans="1:13" ht="16" x14ac:dyDescent="0.2">
      <c r="A402" t="s">
        <v>118</v>
      </c>
      <c r="B402" t="s">
        <v>34</v>
      </c>
      <c r="C402" s="3" t="s">
        <v>333</v>
      </c>
      <c r="D402" s="3">
        <v>1</v>
      </c>
      <c r="E402" s="3" t="s">
        <v>15</v>
      </c>
      <c r="F402" s="1">
        <v>42181</v>
      </c>
      <c r="G402">
        <v>33</v>
      </c>
      <c r="H402">
        <v>0.18509999999999999</v>
      </c>
      <c r="I402" s="4">
        <f t="shared" si="26"/>
        <v>320</v>
      </c>
      <c r="J402" s="4">
        <f t="shared" si="27"/>
        <v>330</v>
      </c>
      <c r="L402" t="s">
        <v>71</v>
      </c>
      <c r="M402">
        <v>0.126</v>
      </c>
    </row>
    <row r="403" spans="1:13" ht="16" x14ac:dyDescent="0.2">
      <c r="A403" t="s">
        <v>118</v>
      </c>
      <c r="B403" t="s">
        <v>34</v>
      </c>
      <c r="C403" s="3" t="s">
        <v>333</v>
      </c>
      <c r="D403" s="3">
        <v>1</v>
      </c>
      <c r="E403" s="3" t="s">
        <v>15</v>
      </c>
      <c r="F403" s="1">
        <v>42181</v>
      </c>
      <c r="G403">
        <v>34</v>
      </c>
      <c r="H403">
        <v>0.18759999999999999</v>
      </c>
      <c r="I403" s="4">
        <f t="shared" si="26"/>
        <v>330</v>
      </c>
      <c r="J403" s="4">
        <f t="shared" si="27"/>
        <v>340</v>
      </c>
      <c r="L403" t="s">
        <v>71</v>
      </c>
      <c r="M403">
        <v>0.12740000000000001</v>
      </c>
    </row>
    <row r="404" spans="1:13" ht="16" x14ac:dyDescent="0.2">
      <c r="A404" t="s">
        <v>118</v>
      </c>
      <c r="B404" t="s">
        <v>34</v>
      </c>
      <c r="C404" s="3" t="s">
        <v>333</v>
      </c>
      <c r="D404" s="3">
        <v>1</v>
      </c>
      <c r="E404" s="3" t="s">
        <v>15</v>
      </c>
      <c r="F404" s="1">
        <v>42181</v>
      </c>
      <c r="G404">
        <v>35</v>
      </c>
      <c r="H404">
        <v>0.21690000000000001</v>
      </c>
      <c r="I404" s="4">
        <f t="shared" si="26"/>
        <v>340</v>
      </c>
      <c r="J404" s="4">
        <f t="shared" si="27"/>
        <v>350</v>
      </c>
      <c r="L404" t="s">
        <v>71</v>
      </c>
      <c r="M404">
        <v>0.1193</v>
      </c>
    </row>
    <row r="405" spans="1:13" ht="16" x14ac:dyDescent="0.2">
      <c r="A405" t="s">
        <v>136</v>
      </c>
      <c r="B405" t="s">
        <v>34</v>
      </c>
      <c r="C405" s="3" t="s">
        <v>333</v>
      </c>
      <c r="D405" s="3">
        <v>1</v>
      </c>
      <c r="E405" t="s">
        <v>17</v>
      </c>
      <c r="F405" s="1">
        <v>42190</v>
      </c>
      <c r="G405">
        <v>1</v>
      </c>
      <c r="H405">
        <v>0.20100000000000001</v>
      </c>
      <c r="I405" s="4">
        <v>0</v>
      </c>
      <c r="J405" s="4">
        <v>8.3000000000000007</v>
      </c>
      <c r="K405" t="s">
        <v>137</v>
      </c>
      <c r="L405" t="s">
        <v>131</v>
      </c>
      <c r="M405">
        <v>0.1033</v>
      </c>
    </row>
    <row r="406" spans="1:13" ht="16" x14ac:dyDescent="0.2">
      <c r="A406" t="s">
        <v>136</v>
      </c>
      <c r="B406" t="s">
        <v>34</v>
      </c>
      <c r="C406" s="3" t="s">
        <v>333</v>
      </c>
      <c r="D406" s="3">
        <v>1</v>
      </c>
      <c r="E406" t="s">
        <v>17</v>
      </c>
      <c r="F406" s="1">
        <v>42190</v>
      </c>
      <c r="G406">
        <v>2</v>
      </c>
      <c r="H406">
        <v>0.20619999999999999</v>
      </c>
      <c r="I406" s="4">
        <f t="shared" ref="I406:I438" si="28">J405</f>
        <v>8.3000000000000007</v>
      </c>
      <c r="J406" s="4">
        <f>I406+10.29</f>
        <v>18.59</v>
      </c>
      <c r="K406" t="s">
        <v>138</v>
      </c>
      <c r="L406" t="s">
        <v>131</v>
      </c>
      <c r="M406">
        <v>0.1234</v>
      </c>
    </row>
    <row r="407" spans="1:13" ht="16" x14ac:dyDescent="0.2">
      <c r="A407" t="s">
        <v>136</v>
      </c>
      <c r="B407" t="s">
        <v>34</v>
      </c>
      <c r="C407" s="3" t="s">
        <v>333</v>
      </c>
      <c r="D407" s="3">
        <v>1</v>
      </c>
      <c r="E407" t="s">
        <v>17</v>
      </c>
      <c r="F407" s="1">
        <v>42190</v>
      </c>
      <c r="G407">
        <v>3</v>
      </c>
      <c r="H407">
        <v>0.1966</v>
      </c>
      <c r="I407" s="4">
        <f t="shared" si="28"/>
        <v>18.59</v>
      </c>
      <c r="J407" s="4">
        <f t="shared" ref="J407:J437" si="29">I407+10</f>
        <v>28.59</v>
      </c>
      <c r="L407" t="s">
        <v>131</v>
      </c>
      <c r="M407">
        <v>0.1234</v>
      </c>
    </row>
    <row r="408" spans="1:13" ht="16" x14ac:dyDescent="0.2">
      <c r="A408" t="s">
        <v>136</v>
      </c>
      <c r="B408" t="s">
        <v>34</v>
      </c>
      <c r="C408" s="3" t="s">
        <v>333</v>
      </c>
      <c r="D408" s="3">
        <v>1</v>
      </c>
      <c r="E408" t="s">
        <v>17</v>
      </c>
      <c r="F408" s="1">
        <v>42190</v>
      </c>
      <c r="G408">
        <v>4</v>
      </c>
      <c r="H408">
        <v>0.1971</v>
      </c>
      <c r="I408" s="4">
        <f t="shared" si="28"/>
        <v>28.59</v>
      </c>
      <c r="J408" s="4">
        <f t="shared" si="29"/>
        <v>38.590000000000003</v>
      </c>
      <c r="L408" t="s">
        <v>131</v>
      </c>
      <c r="M408">
        <v>0.1239</v>
      </c>
    </row>
    <row r="409" spans="1:13" ht="16" x14ac:dyDescent="0.2">
      <c r="A409" t="s">
        <v>136</v>
      </c>
      <c r="B409" t="s">
        <v>34</v>
      </c>
      <c r="C409" s="3" t="s">
        <v>333</v>
      </c>
      <c r="D409" s="3">
        <v>1</v>
      </c>
      <c r="E409" t="s">
        <v>17</v>
      </c>
      <c r="F409" s="1">
        <v>42190</v>
      </c>
      <c r="G409">
        <v>5</v>
      </c>
      <c r="H409">
        <v>0.19969999999999999</v>
      </c>
      <c r="I409" s="4">
        <f t="shared" si="28"/>
        <v>38.590000000000003</v>
      </c>
      <c r="J409" s="4">
        <f t="shared" si="29"/>
        <v>48.59</v>
      </c>
      <c r="L409" t="s">
        <v>131</v>
      </c>
      <c r="M409">
        <v>0.1222</v>
      </c>
    </row>
    <row r="410" spans="1:13" ht="16" x14ac:dyDescent="0.2">
      <c r="A410" t="s">
        <v>136</v>
      </c>
      <c r="B410" t="s">
        <v>34</v>
      </c>
      <c r="C410" s="3" t="s">
        <v>333</v>
      </c>
      <c r="D410" s="3">
        <v>1</v>
      </c>
      <c r="E410" t="s">
        <v>17</v>
      </c>
      <c r="F410" s="1">
        <v>42190</v>
      </c>
      <c r="G410">
        <v>6</v>
      </c>
      <c r="H410">
        <v>0.18440000000000001</v>
      </c>
      <c r="I410" s="4">
        <f t="shared" si="28"/>
        <v>48.59</v>
      </c>
      <c r="J410" s="4">
        <f t="shared" si="29"/>
        <v>58.59</v>
      </c>
      <c r="L410" t="s">
        <v>131</v>
      </c>
      <c r="M410">
        <v>0.1106</v>
      </c>
    </row>
    <row r="411" spans="1:13" ht="16" x14ac:dyDescent="0.2">
      <c r="A411" t="s">
        <v>136</v>
      </c>
      <c r="B411" t="s">
        <v>34</v>
      </c>
      <c r="C411" s="3" t="s">
        <v>333</v>
      </c>
      <c r="D411" s="3">
        <v>1</v>
      </c>
      <c r="E411" t="s">
        <v>17</v>
      </c>
      <c r="F411" s="1">
        <v>42190</v>
      </c>
      <c r="G411">
        <v>7</v>
      </c>
      <c r="H411">
        <v>0.1895</v>
      </c>
      <c r="I411" s="4">
        <f t="shared" si="28"/>
        <v>58.59</v>
      </c>
      <c r="J411" s="4">
        <f t="shared" si="29"/>
        <v>68.59</v>
      </c>
      <c r="L411" t="s">
        <v>131</v>
      </c>
      <c r="M411">
        <v>0.1142</v>
      </c>
    </row>
    <row r="412" spans="1:13" ht="16" x14ac:dyDescent="0.2">
      <c r="A412" t="s">
        <v>136</v>
      </c>
      <c r="B412" t="s">
        <v>34</v>
      </c>
      <c r="C412" s="3" t="s">
        <v>333</v>
      </c>
      <c r="D412" s="3">
        <v>1</v>
      </c>
      <c r="E412" t="s">
        <v>17</v>
      </c>
      <c r="F412" s="1">
        <v>42190</v>
      </c>
      <c r="G412">
        <v>8</v>
      </c>
      <c r="H412">
        <v>0.1827</v>
      </c>
      <c r="I412" s="4">
        <f t="shared" si="28"/>
        <v>68.59</v>
      </c>
      <c r="J412" s="4">
        <f t="shared" si="29"/>
        <v>78.59</v>
      </c>
      <c r="L412" t="s">
        <v>131</v>
      </c>
      <c r="M412">
        <v>0.1104</v>
      </c>
    </row>
    <row r="413" spans="1:13" ht="16" x14ac:dyDescent="0.2">
      <c r="A413" t="s">
        <v>136</v>
      </c>
      <c r="B413" t="s">
        <v>34</v>
      </c>
      <c r="C413" s="3" t="s">
        <v>333</v>
      </c>
      <c r="D413" s="3">
        <v>1</v>
      </c>
      <c r="E413" t="s">
        <v>17</v>
      </c>
      <c r="F413" s="1">
        <v>42190</v>
      </c>
      <c r="G413">
        <v>9</v>
      </c>
      <c r="H413">
        <v>0.20050000000000001</v>
      </c>
      <c r="I413" s="4">
        <f t="shared" si="28"/>
        <v>78.59</v>
      </c>
      <c r="J413" s="4">
        <f t="shared" si="29"/>
        <v>88.59</v>
      </c>
      <c r="L413" t="s">
        <v>131</v>
      </c>
      <c r="M413">
        <v>0.12470000000000001</v>
      </c>
    </row>
    <row r="414" spans="1:13" ht="16" x14ac:dyDescent="0.2">
      <c r="A414" t="s">
        <v>136</v>
      </c>
      <c r="B414" t="s">
        <v>34</v>
      </c>
      <c r="C414" s="3" t="s">
        <v>333</v>
      </c>
      <c r="D414" s="3">
        <v>1</v>
      </c>
      <c r="E414" t="s">
        <v>17</v>
      </c>
      <c r="F414" s="1">
        <v>42190</v>
      </c>
      <c r="G414">
        <v>10</v>
      </c>
      <c r="H414">
        <v>0.19570000000000001</v>
      </c>
      <c r="I414" s="4">
        <f t="shared" si="28"/>
        <v>88.59</v>
      </c>
      <c r="J414" s="4">
        <f t="shared" si="29"/>
        <v>98.59</v>
      </c>
      <c r="L414" t="s">
        <v>131</v>
      </c>
      <c r="M414">
        <v>0.1168</v>
      </c>
    </row>
    <row r="415" spans="1:13" ht="16" x14ac:dyDescent="0.2">
      <c r="A415" t="s">
        <v>136</v>
      </c>
      <c r="B415" t="s">
        <v>34</v>
      </c>
      <c r="C415" s="3" t="s">
        <v>333</v>
      </c>
      <c r="D415" s="3">
        <v>1</v>
      </c>
      <c r="E415" t="s">
        <v>17</v>
      </c>
      <c r="F415" s="1">
        <v>42190</v>
      </c>
      <c r="G415">
        <v>11</v>
      </c>
      <c r="H415">
        <v>0.19389999999999999</v>
      </c>
      <c r="I415" s="4">
        <f t="shared" si="28"/>
        <v>98.59</v>
      </c>
      <c r="J415" s="4">
        <f t="shared" si="29"/>
        <v>108.59</v>
      </c>
      <c r="L415" t="s">
        <v>131</v>
      </c>
      <c r="M415">
        <v>0.11799999999999999</v>
      </c>
    </row>
    <row r="416" spans="1:13" ht="16" x14ac:dyDescent="0.2">
      <c r="A416" t="s">
        <v>136</v>
      </c>
      <c r="B416" t="s">
        <v>34</v>
      </c>
      <c r="C416" s="3" t="s">
        <v>333</v>
      </c>
      <c r="D416" s="3">
        <v>1</v>
      </c>
      <c r="E416" t="s">
        <v>17</v>
      </c>
      <c r="F416" s="1">
        <v>42190</v>
      </c>
      <c r="G416">
        <v>12</v>
      </c>
      <c r="H416">
        <v>0.1981</v>
      </c>
      <c r="I416" s="4">
        <f t="shared" si="28"/>
        <v>108.59</v>
      </c>
      <c r="J416" s="4">
        <f t="shared" si="29"/>
        <v>118.59</v>
      </c>
      <c r="L416" t="s">
        <v>131</v>
      </c>
      <c r="M416">
        <v>0.1211</v>
      </c>
    </row>
    <row r="417" spans="1:13" ht="16" x14ac:dyDescent="0.2">
      <c r="A417" t="s">
        <v>136</v>
      </c>
      <c r="B417" t="s">
        <v>34</v>
      </c>
      <c r="C417" s="3" t="s">
        <v>333</v>
      </c>
      <c r="D417" s="3">
        <v>1</v>
      </c>
      <c r="E417" t="s">
        <v>17</v>
      </c>
      <c r="F417" s="1">
        <v>42190</v>
      </c>
      <c r="G417">
        <v>13</v>
      </c>
      <c r="H417">
        <v>0.18379999999999999</v>
      </c>
      <c r="I417" s="4">
        <f t="shared" si="28"/>
        <v>118.59</v>
      </c>
      <c r="J417" s="4">
        <f t="shared" si="29"/>
        <v>128.59</v>
      </c>
      <c r="L417" t="s">
        <v>131</v>
      </c>
      <c r="M417">
        <v>0.10920000000000001</v>
      </c>
    </row>
    <row r="418" spans="1:13" ht="16" x14ac:dyDescent="0.2">
      <c r="A418" t="s">
        <v>136</v>
      </c>
      <c r="B418" t="s">
        <v>34</v>
      </c>
      <c r="C418" s="3" t="s">
        <v>333</v>
      </c>
      <c r="D418" s="3">
        <v>1</v>
      </c>
      <c r="E418" t="s">
        <v>17</v>
      </c>
      <c r="F418" s="1">
        <v>42190</v>
      </c>
      <c r="G418">
        <v>14</v>
      </c>
      <c r="H418">
        <v>0.19620000000000001</v>
      </c>
      <c r="I418" s="4">
        <f t="shared" si="28"/>
        <v>128.59</v>
      </c>
      <c r="J418" s="4">
        <f t="shared" si="29"/>
        <v>138.59</v>
      </c>
      <c r="L418" t="s">
        <v>131</v>
      </c>
      <c r="M418">
        <v>0.1181</v>
      </c>
    </row>
    <row r="419" spans="1:13" ht="16" x14ac:dyDescent="0.2">
      <c r="A419" t="s">
        <v>136</v>
      </c>
      <c r="B419" t="s">
        <v>34</v>
      </c>
      <c r="C419" s="3" t="s">
        <v>333</v>
      </c>
      <c r="D419" s="3">
        <v>1</v>
      </c>
      <c r="E419" t="s">
        <v>17</v>
      </c>
      <c r="F419" s="1">
        <v>42190</v>
      </c>
      <c r="G419">
        <v>15</v>
      </c>
      <c r="H419">
        <v>0.19040000000000001</v>
      </c>
      <c r="I419" s="4">
        <f t="shared" si="28"/>
        <v>138.59</v>
      </c>
      <c r="J419" s="4">
        <f t="shared" si="29"/>
        <v>148.59</v>
      </c>
      <c r="L419" t="s">
        <v>131</v>
      </c>
      <c r="M419">
        <v>0.1125</v>
      </c>
    </row>
    <row r="420" spans="1:13" ht="16" x14ac:dyDescent="0.2">
      <c r="A420" t="s">
        <v>136</v>
      </c>
      <c r="B420" t="s">
        <v>34</v>
      </c>
      <c r="C420" s="3" t="s">
        <v>333</v>
      </c>
      <c r="D420" s="3">
        <v>1</v>
      </c>
      <c r="E420" t="s">
        <v>17</v>
      </c>
      <c r="F420" s="1">
        <v>42190</v>
      </c>
      <c r="G420">
        <v>16</v>
      </c>
      <c r="H420">
        <v>0.18529999999999999</v>
      </c>
      <c r="I420" s="4">
        <f t="shared" si="28"/>
        <v>148.59</v>
      </c>
      <c r="J420" s="4">
        <f t="shared" si="29"/>
        <v>158.59</v>
      </c>
      <c r="L420" t="s">
        <v>131</v>
      </c>
      <c r="M420">
        <v>0.1067</v>
      </c>
    </row>
    <row r="421" spans="1:13" ht="16" x14ac:dyDescent="0.2">
      <c r="A421" t="s">
        <v>136</v>
      </c>
      <c r="B421" t="s">
        <v>34</v>
      </c>
      <c r="C421" s="3" t="s">
        <v>333</v>
      </c>
      <c r="D421" s="3">
        <v>1</v>
      </c>
      <c r="E421" t="s">
        <v>17</v>
      </c>
      <c r="F421" s="1">
        <v>42190</v>
      </c>
      <c r="G421">
        <v>17</v>
      </c>
      <c r="H421">
        <v>0.1792</v>
      </c>
      <c r="I421" s="4">
        <f t="shared" si="28"/>
        <v>158.59</v>
      </c>
      <c r="J421" s="4">
        <f t="shared" si="29"/>
        <v>168.59</v>
      </c>
      <c r="L421" t="s">
        <v>131</v>
      </c>
      <c r="M421">
        <v>0.1043</v>
      </c>
    </row>
    <row r="422" spans="1:13" ht="16" x14ac:dyDescent="0.2">
      <c r="A422" t="s">
        <v>136</v>
      </c>
      <c r="B422" t="s">
        <v>34</v>
      </c>
      <c r="C422" s="3" t="s">
        <v>333</v>
      </c>
      <c r="D422" s="3">
        <v>1</v>
      </c>
      <c r="E422" t="s">
        <v>17</v>
      </c>
      <c r="F422" s="1">
        <v>42190</v>
      </c>
      <c r="G422">
        <v>18</v>
      </c>
      <c r="H422">
        <v>0.19289999999999999</v>
      </c>
      <c r="I422" s="4">
        <f t="shared" si="28"/>
        <v>168.59</v>
      </c>
      <c r="J422" s="4">
        <f t="shared" si="29"/>
        <v>178.59</v>
      </c>
      <c r="L422" t="s">
        <v>131</v>
      </c>
      <c r="M422">
        <v>0.1168</v>
      </c>
    </row>
    <row r="423" spans="1:13" ht="16" x14ac:dyDescent="0.2">
      <c r="A423" t="s">
        <v>136</v>
      </c>
      <c r="B423" t="s">
        <v>34</v>
      </c>
      <c r="C423" s="3" t="s">
        <v>333</v>
      </c>
      <c r="D423" s="3">
        <v>1</v>
      </c>
      <c r="E423" t="s">
        <v>17</v>
      </c>
      <c r="F423" s="1">
        <v>42190</v>
      </c>
      <c r="G423">
        <v>19</v>
      </c>
      <c r="H423">
        <v>0.187</v>
      </c>
      <c r="I423" s="4">
        <f t="shared" si="28"/>
        <v>178.59</v>
      </c>
      <c r="J423" s="4">
        <f t="shared" si="29"/>
        <v>188.59</v>
      </c>
      <c r="L423" t="s">
        <v>131</v>
      </c>
      <c r="M423">
        <v>0.1152</v>
      </c>
    </row>
    <row r="424" spans="1:13" ht="16" x14ac:dyDescent="0.2">
      <c r="A424" t="s">
        <v>136</v>
      </c>
      <c r="B424" t="s">
        <v>34</v>
      </c>
      <c r="C424" s="3" t="s">
        <v>333</v>
      </c>
      <c r="D424" s="3">
        <v>1</v>
      </c>
      <c r="E424" t="s">
        <v>17</v>
      </c>
      <c r="F424" s="1">
        <v>42190</v>
      </c>
      <c r="G424">
        <v>20</v>
      </c>
      <c r="H424">
        <v>0.18459999999999999</v>
      </c>
      <c r="I424" s="4">
        <f t="shared" si="28"/>
        <v>188.59</v>
      </c>
      <c r="J424" s="4">
        <f t="shared" si="29"/>
        <v>198.59</v>
      </c>
      <c r="L424" t="s">
        <v>131</v>
      </c>
      <c r="M424">
        <v>0.1109</v>
      </c>
    </row>
    <row r="425" spans="1:13" ht="16" x14ac:dyDescent="0.2">
      <c r="A425" t="s">
        <v>136</v>
      </c>
      <c r="B425" t="s">
        <v>34</v>
      </c>
      <c r="C425" s="3" t="s">
        <v>333</v>
      </c>
      <c r="D425" s="3">
        <v>1</v>
      </c>
      <c r="E425" t="s">
        <v>17</v>
      </c>
      <c r="F425" s="1">
        <v>42190</v>
      </c>
      <c r="G425">
        <v>21</v>
      </c>
      <c r="H425">
        <v>0.18529999999999999</v>
      </c>
      <c r="I425" s="4">
        <f t="shared" si="28"/>
        <v>198.59</v>
      </c>
      <c r="J425" s="4">
        <f t="shared" si="29"/>
        <v>208.59</v>
      </c>
      <c r="L425" t="s">
        <v>131</v>
      </c>
      <c r="M425">
        <v>0.1114</v>
      </c>
    </row>
    <row r="426" spans="1:13" ht="16" x14ac:dyDescent="0.2">
      <c r="A426" t="s">
        <v>136</v>
      </c>
      <c r="B426" t="s">
        <v>34</v>
      </c>
      <c r="C426" s="3" t="s">
        <v>333</v>
      </c>
      <c r="D426" s="3">
        <v>1</v>
      </c>
      <c r="E426" t="s">
        <v>17</v>
      </c>
      <c r="F426" s="1">
        <v>42190</v>
      </c>
      <c r="G426">
        <v>22</v>
      </c>
      <c r="H426">
        <v>0.18579999999999999</v>
      </c>
      <c r="I426" s="4">
        <f t="shared" si="28"/>
        <v>208.59</v>
      </c>
      <c r="J426" s="4">
        <f t="shared" si="29"/>
        <v>218.59</v>
      </c>
      <c r="L426" t="s">
        <v>131</v>
      </c>
      <c r="M426">
        <v>0.11260000000000001</v>
      </c>
    </row>
    <row r="427" spans="1:13" ht="16" x14ac:dyDescent="0.2">
      <c r="A427" t="s">
        <v>136</v>
      </c>
      <c r="B427" t="s">
        <v>34</v>
      </c>
      <c r="C427" s="3" t="s">
        <v>333</v>
      </c>
      <c r="D427" s="3">
        <v>1</v>
      </c>
      <c r="E427" t="s">
        <v>17</v>
      </c>
      <c r="F427" s="1">
        <v>42190</v>
      </c>
      <c r="G427">
        <v>23</v>
      </c>
      <c r="H427">
        <v>0.19350000000000001</v>
      </c>
      <c r="I427" s="4">
        <f t="shared" si="28"/>
        <v>218.59</v>
      </c>
      <c r="J427" s="4">
        <f t="shared" si="29"/>
        <v>228.59</v>
      </c>
      <c r="L427" t="s">
        <v>131</v>
      </c>
      <c r="M427">
        <v>0.11840000000000001</v>
      </c>
    </row>
    <row r="428" spans="1:13" ht="16" x14ac:dyDescent="0.2">
      <c r="A428" t="s">
        <v>136</v>
      </c>
      <c r="B428" t="s">
        <v>34</v>
      </c>
      <c r="C428" s="3" t="s">
        <v>333</v>
      </c>
      <c r="D428" s="3">
        <v>1</v>
      </c>
      <c r="E428" t="s">
        <v>17</v>
      </c>
      <c r="F428" s="1">
        <v>42190</v>
      </c>
      <c r="G428">
        <v>24</v>
      </c>
      <c r="H428">
        <v>0.19350000000000001</v>
      </c>
      <c r="I428" s="4">
        <f t="shared" si="28"/>
        <v>228.59</v>
      </c>
      <c r="J428" s="4">
        <f t="shared" si="29"/>
        <v>238.59</v>
      </c>
      <c r="L428" t="s">
        <v>131</v>
      </c>
      <c r="M428">
        <v>0.1179</v>
      </c>
    </row>
    <row r="429" spans="1:13" ht="16" x14ac:dyDescent="0.2">
      <c r="A429" t="s">
        <v>136</v>
      </c>
      <c r="B429" t="s">
        <v>34</v>
      </c>
      <c r="C429" s="3" t="s">
        <v>333</v>
      </c>
      <c r="D429" s="3">
        <v>1</v>
      </c>
      <c r="E429" t="s">
        <v>17</v>
      </c>
      <c r="F429" s="1">
        <v>42190</v>
      </c>
      <c r="G429">
        <v>25</v>
      </c>
      <c r="H429">
        <v>0.1923</v>
      </c>
      <c r="I429" s="4">
        <f t="shared" si="28"/>
        <v>238.59</v>
      </c>
      <c r="J429" s="4">
        <f t="shared" si="29"/>
        <v>248.59</v>
      </c>
      <c r="L429" t="s">
        <v>131</v>
      </c>
      <c r="M429">
        <v>0.114</v>
      </c>
    </row>
    <row r="430" spans="1:13" ht="16" x14ac:dyDescent="0.2">
      <c r="A430" t="s">
        <v>136</v>
      </c>
      <c r="B430" t="s">
        <v>34</v>
      </c>
      <c r="C430" s="3" t="s">
        <v>333</v>
      </c>
      <c r="D430" s="3">
        <v>1</v>
      </c>
      <c r="E430" t="s">
        <v>17</v>
      </c>
      <c r="F430" s="1">
        <v>42190</v>
      </c>
      <c r="G430">
        <v>26</v>
      </c>
      <c r="H430">
        <v>0.19900000000000001</v>
      </c>
      <c r="I430" s="4">
        <f t="shared" si="28"/>
        <v>248.59</v>
      </c>
      <c r="J430" s="4">
        <f t="shared" si="29"/>
        <v>258.59000000000003</v>
      </c>
      <c r="K430" t="s">
        <v>139</v>
      </c>
      <c r="L430" t="s">
        <v>131</v>
      </c>
      <c r="M430">
        <v>0.11559999999999999</v>
      </c>
    </row>
    <row r="431" spans="1:13" ht="16" x14ac:dyDescent="0.2">
      <c r="A431" t="s">
        <v>136</v>
      </c>
      <c r="B431" t="s">
        <v>34</v>
      </c>
      <c r="C431" s="3" t="s">
        <v>333</v>
      </c>
      <c r="D431" s="3">
        <v>1</v>
      </c>
      <c r="E431" t="s">
        <v>17</v>
      </c>
      <c r="F431" s="1">
        <v>42190</v>
      </c>
      <c r="G431">
        <v>27</v>
      </c>
      <c r="H431">
        <v>0.19639999999999999</v>
      </c>
      <c r="I431" s="4">
        <f t="shared" si="28"/>
        <v>258.59000000000003</v>
      </c>
      <c r="J431" s="4">
        <f t="shared" si="29"/>
        <v>268.59000000000003</v>
      </c>
      <c r="K431" t="s">
        <v>140</v>
      </c>
      <c r="L431" t="s">
        <v>131</v>
      </c>
      <c r="M431">
        <v>0.1087</v>
      </c>
    </row>
    <row r="432" spans="1:13" ht="16" x14ac:dyDescent="0.2">
      <c r="A432" t="s">
        <v>136</v>
      </c>
      <c r="B432" t="s">
        <v>34</v>
      </c>
      <c r="C432" s="3" t="s">
        <v>333</v>
      </c>
      <c r="D432" s="3">
        <v>1</v>
      </c>
      <c r="E432" t="s">
        <v>17</v>
      </c>
      <c r="F432" s="1">
        <v>42190</v>
      </c>
      <c r="G432">
        <v>28</v>
      </c>
      <c r="H432">
        <v>0.1953</v>
      </c>
      <c r="I432" s="4">
        <f t="shared" si="28"/>
        <v>268.59000000000003</v>
      </c>
      <c r="J432" s="4">
        <f t="shared" si="29"/>
        <v>278.59000000000003</v>
      </c>
      <c r="L432" t="s">
        <v>131</v>
      </c>
      <c r="M432">
        <v>0.10829999999999999</v>
      </c>
    </row>
    <row r="433" spans="1:13" ht="16" x14ac:dyDescent="0.2">
      <c r="A433" t="s">
        <v>136</v>
      </c>
      <c r="B433" t="s">
        <v>34</v>
      </c>
      <c r="C433" s="3" t="s">
        <v>333</v>
      </c>
      <c r="D433" s="3">
        <v>1</v>
      </c>
      <c r="E433" t="s">
        <v>17</v>
      </c>
      <c r="F433" s="1">
        <v>42190</v>
      </c>
      <c r="G433">
        <v>29</v>
      </c>
      <c r="H433">
        <v>0.19919999999999999</v>
      </c>
      <c r="I433" s="4">
        <f t="shared" si="28"/>
        <v>278.59000000000003</v>
      </c>
      <c r="J433" s="4">
        <f t="shared" si="29"/>
        <v>288.59000000000003</v>
      </c>
      <c r="L433" t="s">
        <v>131</v>
      </c>
      <c r="M433">
        <v>9.6000000000000002E-2</v>
      </c>
    </row>
    <row r="434" spans="1:13" ht="16" x14ac:dyDescent="0.2">
      <c r="A434" t="s">
        <v>136</v>
      </c>
      <c r="B434" t="s">
        <v>34</v>
      </c>
      <c r="C434" s="3" t="s">
        <v>333</v>
      </c>
      <c r="D434" s="3">
        <v>1</v>
      </c>
      <c r="E434" t="s">
        <v>17</v>
      </c>
      <c r="F434" s="1">
        <v>42190</v>
      </c>
      <c r="G434">
        <v>30</v>
      </c>
      <c r="H434">
        <v>0.22800000000000001</v>
      </c>
      <c r="I434" s="4">
        <f t="shared" si="28"/>
        <v>288.59000000000003</v>
      </c>
      <c r="J434" s="4">
        <f t="shared" si="29"/>
        <v>298.59000000000003</v>
      </c>
      <c r="L434" t="s">
        <v>131</v>
      </c>
      <c r="M434">
        <v>0.115</v>
      </c>
    </row>
    <row r="435" spans="1:13" ht="16" x14ac:dyDescent="0.2">
      <c r="A435" t="s">
        <v>136</v>
      </c>
      <c r="B435" t="s">
        <v>34</v>
      </c>
      <c r="C435" s="3" t="s">
        <v>333</v>
      </c>
      <c r="D435" s="3">
        <v>1</v>
      </c>
      <c r="E435" t="s">
        <v>17</v>
      </c>
      <c r="F435" s="1">
        <v>42190</v>
      </c>
      <c r="G435">
        <v>31</v>
      </c>
      <c r="H435">
        <v>0.23050000000000001</v>
      </c>
      <c r="I435" s="4">
        <f t="shared" si="28"/>
        <v>298.59000000000003</v>
      </c>
      <c r="J435" s="4">
        <f t="shared" si="29"/>
        <v>308.59000000000003</v>
      </c>
      <c r="L435" t="s">
        <v>131</v>
      </c>
      <c r="M435">
        <v>0.1152</v>
      </c>
    </row>
    <row r="436" spans="1:13" ht="16" x14ac:dyDescent="0.2">
      <c r="A436" t="s">
        <v>136</v>
      </c>
      <c r="B436" t="s">
        <v>34</v>
      </c>
      <c r="C436" s="3" t="s">
        <v>333</v>
      </c>
      <c r="D436" s="3">
        <v>1</v>
      </c>
      <c r="E436" t="s">
        <v>17</v>
      </c>
      <c r="F436" s="1">
        <v>42190</v>
      </c>
      <c r="G436">
        <v>32</v>
      </c>
      <c r="H436">
        <v>0.21029999999999999</v>
      </c>
      <c r="I436" s="4">
        <f t="shared" si="28"/>
        <v>308.59000000000003</v>
      </c>
      <c r="J436" s="4">
        <f t="shared" si="29"/>
        <v>318.59000000000003</v>
      </c>
      <c r="L436" t="s">
        <v>131</v>
      </c>
      <c r="M436">
        <v>0.11169999999999999</v>
      </c>
    </row>
    <row r="437" spans="1:13" ht="16" x14ac:dyDescent="0.2">
      <c r="A437" t="s">
        <v>136</v>
      </c>
      <c r="B437" t="s">
        <v>34</v>
      </c>
      <c r="C437" s="3" t="s">
        <v>333</v>
      </c>
      <c r="D437" s="3">
        <v>1</v>
      </c>
      <c r="E437" t="s">
        <v>17</v>
      </c>
      <c r="F437" s="1">
        <v>42190</v>
      </c>
      <c r="G437">
        <v>33</v>
      </c>
      <c r="H437">
        <v>0.21709999999999999</v>
      </c>
      <c r="I437" s="4">
        <f t="shared" si="28"/>
        <v>318.59000000000003</v>
      </c>
      <c r="J437" s="4">
        <f t="shared" si="29"/>
        <v>328.59000000000003</v>
      </c>
      <c r="L437" t="s">
        <v>131</v>
      </c>
      <c r="M437">
        <v>0.1207</v>
      </c>
    </row>
    <row r="438" spans="1:13" ht="16" x14ac:dyDescent="0.2">
      <c r="A438" t="s">
        <v>136</v>
      </c>
      <c r="B438" t="s">
        <v>34</v>
      </c>
      <c r="C438" s="3" t="s">
        <v>333</v>
      </c>
      <c r="D438" s="3">
        <v>1</v>
      </c>
      <c r="E438" t="s">
        <v>17</v>
      </c>
      <c r="F438" s="1">
        <v>42190</v>
      </c>
      <c r="G438">
        <v>34</v>
      </c>
      <c r="H438">
        <v>0.24510000000000001</v>
      </c>
      <c r="I438" s="4">
        <f t="shared" si="28"/>
        <v>328.59000000000003</v>
      </c>
      <c r="J438" s="4">
        <f>I438+11.02</f>
        <v>339.61</v>
      </c>
      <c r="K438" t="s">
        <v>141</v>
      </c>
      <c r="L438" t="s">
        <v>131</v>
      </c>
      <c r="M438">
        <v>0.15340000000000001</v>
      </c>
    </row>
    <row r="439" spans="1:13" ht="16" x14ac:dyDescent="0.2">
      <c r="A439" t="s">
        <v>150</v>
      </c>
      <c r="B439" t="s">
        <v>42</v>
      </c>
      <c r="C439" s="3" t="s">
        <v>335</v>
      </c>
      <c r="D439">
        <v>1</v>
      </c>
      <c r="E439" t="s">
        <v>15</v>
      </c>
      <c r="G439">
        <v>1</v>
      </c>
      <c r="H439">
        <v>0.1263</v>
      </c>
      <c r="I439" s="4">
        <v>0</v>
      </c>
      <c r="J439" s="4">
        <v>6.9</v>
      </c>
      <c r="M439">
        <v>9.2600000000000002E-2</v>
      </c>
    </row>
    <row r="440" spans="1:13" ht="16" x14ac:dyDescent="0.2">
      <c r="A440" t="s">
        <v>150</v>
      </c>
      <c r="B440" t="s">
        <v>42</v>
      </c>
      <c r="C440" s="3" t="s">
        <v>335</v>
      </c>
      <c r="D440">
        <v>1</v>
      </c>
      <c r="E440" t="s">
        <v>15</v>
      </c>
      <c r="G440">
        <v>2</v>
      </c>
      <c r="H440">
        <v>0.19769999999999999</v>
      </c>
      <c r="I440" s="4">
        <v>6.9</v>
      </c>
      <c r="J440" s="4">
        <f>I440+5.88</f>
        <v>12.780000000000001</v>
      </c>
      <c r="M440">
        <v>0.1605</v>
      </c>
    </row>
    <row r="441" spans="1:13" ht="16" x14ac:dyDescent="0.2">
      <c r="A441" t="s">
        <v>150</v>
      </c>
      <c r="B441" t="s">
        <v>42</v>
      </c>
      <c r="C441" s="3" t="s">
        <v>335</v>
      </c>
      <c r="D441">
        <v>1</v>
      </c>
      <c r="E441" t="s">
        <v>15</v>
      </c>
      <c r="G441">
        <v>3</v>
      </c>
      <c r="H441">
        <v>0.25700000000000001</v>
      </c>
      <c r="I441" s="4">
        <f>J440</f>
        <v>12.780000000000001</v>
      </c>
      <c r="J441" s="4">
        <f>I441+10</f>
        <v>22.78</v>
      </c>
      <c r="M441">
        <v>0.2011</v>
      </c>
    </row>
    <row r="442" spans="1:13" ht="16" x14ac:dyDescent="0.2">
      <c r="A442" t="s">
        <v>150</v>
      </c>
      <c r="B442" t="s">
        <v>42</v>
      </c>
      <c r="C442" s="3" t="s">
        <v>335</v>
      </c>
      <c r="D442">
        <v>1</v>
      </c>
      <c r="E442" t="s">
        <v>15</v>
      </c>
      <c r="G442">
        <v>4</v>
      </c>
      <c r="H442">
        <v>5.0299999999999997E-2</v>
      </c>
      <c r="I442" s="4">
        <f>J441</f>
        <v>22.78</v>
      </c>
      <c r="J442" s="4">
        <f>I442+2.85</f>
        <v>25.630000000000003</v>
      </c>
      <c r="M442">
        <v>3.9199999999999999E-2</v>
      </c>
    </row>
    <row r="443" spans="1:13" ht="16" x14ac:dyDescent="0.2">
      <c r="A443" t="s">
        <v>151</v>
      </c>
      <c r="B443" t="s">
        <v>42</v>
      </c>
      <c r="C443" s="3" t="s">
        <v>335</v>
      </c>
      <c r="D443">
        <v>2</v>
      </c>
      <c r="E443" t="s">
        <v>15</v>
      </c>
      <c r="F443" t="s">
        <v>152</v>
      </c>
      <c r="G443">
        <v>1</v>
      </c>
      <c r="H443">
        <v>0.1096</v>
      </c>
      <c r="I443" s="4">
        <v>0</v>
      </c>
      <c r="J443" s="4">
        <v>7</v>
      </c>
      <c r="M443">
        <v>8.0600000000000005E-2</v>
      </c>
    </row>
    <row r="444" spans="1:13" ht="16" x14ac:dyDescent="0.2">
      <c r="A444" t="s">
        <v>151</v>
      </c>
      <c r="B444" t="s">
        <v>42</v>
      </c>
      <c r="C444" s="3" t="s">
        <v>335</v>
      </c>
      <c r="D444">
        <v>2</v>
      </c>
      <c r="E444" t="s">
        <v>15</v>
      </c>
      <c r="F444" t="s">
        <v>153</v>
      </c>
      <c r="G444">
        <v>2</v>
      </c>
      <c r="H444">
        <v>0.14879999999999999</v>
      </c>
      <c r="I444" s="4">
        <v>7</v>
      </c>
      <c r="J444" s="4">
        <v>14</v>
      </c>
      <c r="M444">
        <v>0.1168</v>
      </c>
    </row>
    <row r="445" spans="1:13" ht="16" x14ac:dyDescent="0.2">
      <c r="A445" t="s">
        <v>151</v>
      </c>
      <c r="B445" t="s">
        <v>42</v>
      </c>
      <c r="C445" s="3" t="s">
        <v>335</v>
      </c>
      <c r="D445">
        <v>2</v>
      </c>
      <c r="E445" t="s">
        <v>15</v>
      </c>
      <c r="G445">
        <v>3</v>
      </c>
      <c r="H445">
        <v>0.2465</v>
      </c>
      <c r="I445" s="4">
        <v>14</v>
      </c>
      <c r="J445" s="4">
        <v>24</v>
      </c>
      <c r="M445">
        <v>0.1978</v>
      </c>
    </row>
    <row r="446" spans="1:13" ht="16" x14ac:dyDescent="0.2">
      <c r="A446" t="s">
        <v>151</v>
      </c>
      <c r="B446" t="s">
        <v>42</v>
      </c>
      <c r="C446" s="3" t="s">
        <v>335</v>
      </c>
      <c r="D446">
        <v>2</v>
      </c>
      <c r="E446" t="s">
        <v>15</v>
      </c>
      <c r="G446">
        <v>4</v>
      </c>
      <c r="H446">
        <v>0.26750000000000002</v>
      </c>
      <c r="I446" s="4">
        <v>24</v>
      </c>
      <c r="J446" s="4">
        <v>34</v>
      </c>
      <c r="M446">
        <v>0.2132</v>
      </c>
    </row>
    <row r="447" spans="1:13" ht="16" x14ac:dyDescent="0.2">
      <c r="A447" t="s">
        <v>151</v>
      </c>
      <c r="B447" t="s">
        <v>42</v>
      </c>
      <c r="C447" s="3" t="s">
        <v>335</v>
      </c>
      <c r="D447">
        <v>2</v>
      </c>
      <c r="E447" t="s">
        <v>15</v>
      </c>
      <c r="G447">
        <v>5</v>
      </c>
      <c r="H447">
        <v>0.18240000000000001</v>
      </c>
      <c r="I447" s="4">
        <v>34</v>
      </c>
      <c r="J447" s="4">
        <f>I447+7.01</f>
        <v>41.01</v>
      </c>
      <c r="K447" t="s">
        <v>154</v>
      </c>
      <c r="M447">
        <v>0.14380000000000001</v>
      </c>
    </row>
    <row r="448" spans="1:13" ht="16" x14ac:dyDescent="0.2">
      <c r="A448" t="s">
        <v>155</v>
      </c>
      <c r="B448" t="s">
        <v>42</v>
      </c>
      <c r="C448" s="3" t="s">
        <v>335</v>
      </c>
      <c r="D448">
        <v>3</v>
      </c>
      <c r="E448" t="s">
        <v>15</v>
      </c>
      <c r="G448">
        <v>1</v>
      </c>
      <c r="H448">
        <v>0.13239999999999999</v>
      </c>
      <c r="I448" s="4">
        <v>0</v>
      </c>
      <c r="J448" s="4">
        <v>7</v>
      </c>
      <c r="M448">
        <v>0.1095</v>
      </c>
    </row>
    <row r="449" spans="1:13" ht="16" x14ac:dyDescent="0.2">
      <c r="A449" t="s">
        <v>155</v>
      </c>
      <c r="B449" t="s">
        <v>42</v>
      </c>
      <c r="C449" s="3" t="s">
        <v>335</v>
      </c>
      <c r="D449">
        <v>3</v>
      </c>
      <c r="E449" t="s">
        <v>15</v>
      </c>
      <c r="G449">
        <v>2</v>
      </c>
      <c r="H449">
        <v>0.1017</v>
      </c>
      <c r="I449" s="4">
        <v>7</v>
      </c>
      <c r="J449" s="4">
        <v>13</v>
      </c>
      <c r="M449">
        <v>8.2799999999999999E-2</v>
      </c>
    </row>
    <row r="450" spans="1:13" ht="16" x14ac:dyDescent="0.2">
      <c r="A450" t="s">
        <v>155</v>
      </c>
      <c r="B450" t="s">
        <v>42</v>
      </c>
      <c r="C450" s="3" t="s">
        <v>335</v>
      </c>
      <c r="D450">
        <v>3</v>
      </c>
      <c r="E450" t="s">
        <v>15</v>
      </c>
      <c r="G450">
        <v>3</v>
      </c>
      <c r="H450">
        <v>0.27129999999999999</v>
      </c>
      <c r="I450" s="4">
        <v>13</v>
      </c>
      <c r="J450" s="4">
        <v>23</v>
      </c>
      <c r="M450">
        <v>0.2137</v>
      </c>
    </row>
    <row r="451" spans="1:13" ht="16" x14ac:dyDescent="0.2">
      <c r="A451" t="s">
        <v>155</v>
      </c>
      <c r="B451" t="s">
        <v>42</v>
      </c>
      <c r="C451" s="3" t="s">
        <v>335</v>
      </c>
      <c r="D451">
        <v>3</v>
      </c>
      <c r="E451" t="s">
        <v>15</v>
      </c>
      <c r="G451">
        <v>4</v>
      </c>
      <c r="H451">
        <v>0.27100000000000002</v>
      </c>
      <c r="I451" s="4">
        <v>23</v>
      </c>
      <c r="J451" s="4">
        <v>33</v>
      </c>
      <c r="M451">
        <v>0.21149999999999999</v>
      </c>
    </row>
    <row r="452" spans="1:13" ht="16" x14ac:dyDescent="0.2">
      <c r="A452" t="s">
        <v>155</v>
      </c>
      <c r="B452" t="s">
        <v>42</v>
      </c>
      <c r="C452" s="3" t="s">
        <v>335</v>
      </c>
      <c r="D452">
        <v>3</v>
      </c>
      <c r="E452" t="s">
        <v>15</v>
      </c>
      <c r="G452">
        <v>5</v>
      </c>
      <c r="H452">
        <v>0.2722</v>
      </c>
      <c r="I452" s="4">
        <v>33</v>
      </c>
      <c r="J452" s="4">
        <v>43</v>
      </c>
      <c r="M452">
        <v>0.21060000000000001</v>
      </c>
    </row>
    <row r="453" spans="1:13" ht="16" x14ac:dyDescent="0.2">
      <c r="A453" t="s">
        <v>155</v>
      </c>
      <c r="B453" t="s">
        <v>42</v>
      </c>
      <c r="C453" s="3" t="s">
        <v>335</v>
      </c>
      <c r="D453">
        <v>3</v>
      </c>
      <c r="E453" t="s">
        <v>15</v>
      </c>
      <c r="G453">
        <v>6</v>
      </c>
      <c r="H453">
        <v>0.23449999999999999</v>
      </c>
      <c r="I453" s="4">
        <v>43</v>
      </c>
      <c r="J453" s="4">
        <v>53</v>
      </c>
      <c r="K453" t="s">
        <v>156</v>
      </c>
      <c r="M453">
        <v>0.18099999999999999</v>
      </c>
    </row>
    <row r="454" spans="1:13" ht="16" x14ac:dyDescent="0.2">
      <c r="A454" t="s">
        <v>155</v>
      </c>
      <c r="B454" t="s">
        <v>42</v>
      </c>
      <c r="C454" s="3" t="s">
        <v>335</v>
      </c>
      <c r="D454">
        <v>3</v>
      </c>
      <c r="E454" t="s">
        <v>15</v>
      </c>
      <c r="G454">
        <v>7</v>
      </c>
      <c r="H454">
        <v>0.26369999999999999</v>
      </c>
      <c r="I454" s="4">
        <v>53</v>
      </c>
      <c r="J454" s="4">
        <v>63</v>
      </c>
      <c r="M454">
        <v>0.20130000000000001</v>
      </c>
    </row>
    <row r="455" spans="1:13" ht="16" x14ac:dyDescent="0.2">
      <c r="A455" t="s">
        <v>155</v>
      </c>
      <c r="B455" t="s">
        <v>42</v>
      </c>
      <c r="C455" s="3" t="s">
        <v>335</v>
      </c>
      <c r="D455">
        <v>3</v>
      </c>
      <c r="E455" t="s">
        <v>15</v>
      </c>
      <c r="G455">
        <v>8</v>
      </c>
      <c r="H455">
        <v>0.2399</v>
      </c>
      <c r="I455" s="4">
        <v>63</v>
      </c>
      <c r="J455" s="4">
        <v>73</v>
      </c>
      <c r="M455">
        <v>0.18809999999999999</v>
      </c>
    </row>
    <row r="456" spans="1:13" ht="16" x14ac:dyDescent="0.2">
      <c r="A456" t="s">
        <v>155</v>
      </c>
      <c r="B456" t="s">
        <v>42</v>
      </c>
      <c r="C456" s="3" t="s">
        <v>335</v>
      </c>
      <c r="D456">
        <v>3</v>
      </c>
      <c r="E456" t="s">
        <v>15</v>
      </c>
      <c r="G456">
        <v>9</v>
      </c>
      <c r="H456">
        <v>0.1014</v>
      </c>
      <c r="I456" s="4">
        <v>73</v>
      </c>
      <c r="J456" s="4">
        <f>I456+4.16</f>
        <v>77.16</v>
      </c>
      <c r="K456" t="s">
        <v>157</v>
      </c>
      <c r="M456">
        <v>8.1199999999999994E-2</v>
      </c>
    </row>
    <row r="457" spans="1:13" ht="16" x14ac:dyDescent="0.2">
      <c r="A457" t="s">
        <v>142</v>
      </c>
      <c r="B457" t="s">
        <v>143</v>
      </c>
      <c r="C457" s="3" t="s">
        <v>334</v>
      </c>
      <c r="D457" s="3">
        <v>2</v>
      </c>
      <c r="E457" t="s">
        <v>15</v>
      </c>
      <c r="G457">
        <v>1</v>
      </c>
      <c r="H457">
        <v>3.5720000000000002E-2</v>
      </c>
      <c r="I457" s="4">
        <v>0</v>
      </c>
      <c r="J457" s="4">
        <v>2.5</v>
      </c>
      <c r="K457" t="s">
        <v>144</v>
      </c>
      <c r="M457">
        <v>2.3699999999999999E-2</v>
      </c>
    </row>
    <row r="458" spans="1:13" ht="16" x14ac:dyDescent="0.2">
      <c r="A458" t="s">
        <v>142</v>
      </c>
      <c r="B458" t="s">
        <v>143</v>
      </c>
      <c r="C458" s="3" t="s">
        <v>334</v>
      </c>
      <c r="D458" s="3">
        <v>2</v>
      </c>
      <c r="E458" t="s">
        <v>15</v>
      </c>
      <c r="G458">
        <v>2</v>
      </c>
      <c r="H458">
        <v>0.21249999999999999</v>
      </c>
      <c r="I458" s="4">
        <v>2.5</v>
      </c>
      <c r="J458" s="4">
        <v>12.5</v>
      </c>
      <c r="M458">
        <v>0.1477</v>
      </c>
    </row>
    <row r="459" spans="1:13" ht="16" x14ac:dyDescent="0.2">
      <c r="A459" t="s">
        <v>142</v>
      </c>
      <c r="B459" t="s">
        <v>143</v>
      </c>
      <c r="C459" s="3" t="s">
        <v>334</v>
      </c>
      <c r="D459" s="3">
        <v>2</v>
      </c>
      <c r="E459" t="s">
        <v>15</v>
      </c>
      <c r="G459">
        <v>3</v>
      </c>
      <c r="H459">
        <v>0.2397</v>
      </c>
      <c r="I459" s="4">
        <v>12.5</v>
      </c>
      <c r="J459" s="4">
        <v>22.5</v>
      </c>
      <c r="K459" t="s">
        <v>145</v>
      </c>
      <c r="M459">
        <v>0.1661</v>
      </c>
    </row>
    <row r="460" spans="1:13" ht="16" x14ac:dyDescent="0.2">
      <c r="A460" t="s">
        <v>142</v>
      </c>
      <c r="B460" t="s">
        <v>143</v>
      </c>
      <c r="C460" s="3" t="s">
        <v>334</v>
      </c>
      <c r="D460" s="3">
        <v>2</v>
      </c>
      <c r="E460" t="s">
        <v>15</v>
      </c>
      <c r="G460">
        <v>4</v>
      </c>
      <c r="H460">
        <v>0.2298</v>
      </c>
      <c r="I460" s="4">
        <v>22.5</v>
      </c>
      <c r="J460" s="4">
        <v>32.5</v>
      </c>
      <c r="M460">
        <v>0.1651</v>
      </c>
    </row>
    <row r="461" spans="1:13" ht="16" x14ac:dyDescent="0.2">
      <c r="A461" t="s">
        <v>142</v>
      </c>
      <c r="B461" t="s">
        <v>143</v>
      </c>
      <c r="C461" s="3" t="s">
        <v>334</v>
      </c>
      <c r="D461" s="3">
        <v>2</v>
      </c>
      <c r="E461" t="s">
        <v>15</v>
      </c>
      <c r="G461">
        <v>5</v>
      </c>
      <c r="H461">
        <v>0.2283</v>
      </c>
      <c r="I461" s="4">
        <v>32.5</v>
      </c>
      <c r="J461" s="4">
        <v>42.5</v>
      </c>
      <c r="M461">
        <v>0.16550000000000001</v>
      </c>
    </row>
    <row r="462" spans="1:13" ht="16" x14ac:dyDescent="0.2">
      <c r="A462" t="s">
        <v>142</v>
      </c>
      <c r="B462" t="s">
        <v>143</v>
      </c>
      <c r="C462" s="3" t="s">
        <v>334</v>
      </c>
      <c r="D462" s="3">
        <v>2</v>
      </c>
      <c r="E462" t="s">
        <v>15</v>
      </c>
      <c r="G462">
        <v>6</v>
      </c>
      <c r="H462">
        <v>0.20369999999999999</v>
      </c>
      <c r="I462" s="4">
        <v>42.5</v>
      </c>
      <c r="J462" s="4">
        <v>52.23</v>
      </c>
      <c r="M462">
        <v>0.14480000000000001</v>
      </c>
    </row>
    <row r="463" spans="1:13" ht="16" x14ac:dyDescent="0.2">
      <c r="A463" t="s">
        <v>146</v>
      </c>
      <c r="B463" t="s">
        <v>143</v>
      </c>
      <c r="C463" s="3" t="s">
        <v>334</v>
      </c>
      <c r="D463" s="3">
        <v>3</v>
      </c>
      <c r="E463" t="s">
        <v>15</v>
      </c>
      <c r="G463">
        <v>1</v>
      </c>
      <c r="H463">
        <v>7.7399999999999997E-2</v>
      </c>
      <c r="I463" s="4">
        <v>0</v>
      </c>
      <c r="J463" s="4">
        <v>6</v>
      </c>
      <c r="M463">
        <v>5.5599999999999997E-2</v>
      </c>
    </row>
    <row r="464" spans="1:13" ht="16" x14ac:dyDescent="0.2">
      <c r="A464" t="s">
        <v>146</v>
      </c>
      <c r="B464" t="s">
        <v>143</v>
      </c>
      <c r="C464" s="3" t="s">
        <v>334</v>
      </c>
      <c r="D464" s="3">
        <v>3</v>
      </c>
      <c r="E464" t="s">
        <v>15</v>
      </c>
      <c r="G464">
        <v>2</v>
      </c>
      <c r="H464">
        <v>0.2019</v>
      </c>
      <c r="I464" s="4">
        <v>6</v>
      </c>
      <c r="J464" s="4">
        <v>16</v>
      </c>
      <c r="K464" t="s">
        <v>147</v>
      </c>
      <c r="M464">
        <v>0.14829999999999999</v>
      </c>
    </row>
    <row r="465" spans="1:13" ht="16" x14ac:dyDescent="0.2">
      <c r="A465" t="s">
        <v>146</v>
      </c>
      <c r="B465" t="s">
        <v>143</v>
      </c>
      <c r="C465" s="3" t="s">
        <v>334</v>
      </c>
      <c r="D465" s="3">
        <v>3</v>
      </c>
      <c r="E465" t="s">
        <v>15</v>
      </c>
      <c r="G465">
        <v>3</v>
      </c>
      <c r="H465">
        <v>0.22550000000000001</v>
      </c>
      <c r="I465" s="4">
        <v>16</v>
      </c>
      <c r="J465" s="4">
        <v>26</v>
      </c>
      <c r="M465">
        <v>0.16569999999999999</v>
      </c>
    </row>
    <row r="466" spans="1:13" ht="16" x14ac:dyDescent="0.2">
      <c r="A466" t="s">
        <v>146</v>
      </c>
      <c r="B466" t="s">
        <v>143</v>
      </c>
      <c r="C466" s="3" t="s">
        <v>334</v>
      </c>
      <c r="D466" s="3">
        <v>3</v>
      </c>
      <c r="E466" t="s">
        <v>15</v>
      </c>
      <c r="G466">
        <v>4</v>
      </c>
      <c r="H466">
        <v>0.22209999999999999</v>
      </c>
      <c r="I466" s="4">
        <v>26</v>
      </c>
      <c r="J466" s="4">
        <v>36</v>
      </c>
      <c r="M466">
        <v>0.1638</v>
      </c>
    </row>
    <row r="467" spans="1:13" ht="16" x14ac:dyDescent="0.2">
      <c r="A467" t="s">
        <v>146</v>
      </c>
      <c r="B467" t="s">
        <v>143</v>
      </c>
      <c r="C467" s="3" t="s">
        <v>334</v>
      </c>
      <c r="D467" s="3">
        <v>3</v>
      </c>
      <c r="E467" t="s">
        <v>15</v>
      </c>
      <c r="G467">
        <v>5</v>
      </c>
      <c r="H467">
        <v>0.23300000000000001</v>
      </c>
      <c r="I467" s="4">
        <v>36</v>
      </c>
      <c r="J467" s="4">
        <v>46</v>
      </c>
      <c r="M467">
        <v>0.1691</v>
      </c>
    </row>
    <row r="468" spans="1:13" ht="16" x14ac:dyDescent="0.2">
      <c r="A468" t="s">
        <v>146</v>
      </c>
      <c r="B468" t="s">
        <v>143</v>
      </c>
      <c r="C468" s="3" t="s">
        <v>334</v>
      </c>
      <c r="D468" s="3">
        <v>3</v>
      </c>
      <c r="E468" t="s">
        <v>15</v>
      </c>
      <c r="G468">
        <v>6</v>
      </c>
      <c r="H468">
        <v>0.2266</v>
      </c>
      <c r="I468" s="4">
        <v>46</v>
      </c>
      <c r="J468" s="4">
        <v>56</v>
      </c>
      <c r="M468">
        <v>0.16370000000000001</v>
      </c>
    </row>
    <row r="469" spans="1:13" ht="16" x14ac:dyDescent="0.2">
      <c r="A469" t="s">
        <v>146</v>
      </c>
      <c r="B469" t="s">
        <v>143</v>
      </c>
      <c r="C469" s="3" t="s">
        <v>334</v>
      </c>
      <c r="D469" s="3">
        <v>3</v>
      </c>
      <c r="E469" t="s">
        <v>15</v>
      </c>
      <c r="G469">
        <v>7</v>
      </c>
      <c r="H469">
        <v>0.2223</v>
      </c>
      <c r="I469" s="4">
        <v>56</v>
      </c>
      <c r="J469" s="4">
        <v>66</v>
      </c>
      <c r="M469">
        <v>0.161</v>
      </c>
    </row>
    <row r="470" spans="1:13" ht="16" x14ac:dyDescent="0.2">
      <c r="A470" t="s">
        <v>146</v>
      </c>
      <c r="B470" t="s">
        <v>143</v>
      </c>
      <c r="C470" s="3" t="s">
        <v>334</v>
      </c>
      <c r="D470" s="3">
        <v>3</v>
      </c>
      <c r="E470" t="s">
        <v>15</v>
      </c>
      <c r="G470">
        <v>8</v>
      </c>
      <c r="H470">
        <v>0.2253</v>
      </c>
      <c r="I470" s="4">
        <v>66</v>
      </c>
      <c r="J470" s="4">
        <v>76</v>
      </c>
      <c r="M470">
        <v>0.1666</v>
      </c>
    </row>
    <row r="471" spans="1:13" ht="16" x14ac:dyDescent="0.2">
      <c r="A471" t="s">
        <v>146</v>
      </c>
      <c r="B471" t="s">
        <v>143</v>
      </c>
      <c r="C471" s="3" t="s">
        <v>334</v>
      </c>
      <c r="D471" s="3">
        <v>3</v>
      </c>
      <c r="E471" t="s">
        <v>15</v>
      </c>
      <c r="G471">
        <v>9</v>
      </c>
      <c r="H471">
        <v>0.21390000000000001</v>
      </c>
      <c r="I471" s="4">
        <v>76</v>
      </c>
      <c r="J471" s="4">
        <v>86</v>
      </c>
      <c r="M471">
        <v>0.1588</v>
      </c>
    </row>
    <row r="472" spans="1:13" ht="16" x14ac:dyDescent="0.2">
      <c r="A472" t="s">
        <v>146</v>
      </c>
      <c r="B472" t="s">
        <v>143</v>
      </c>
      <c r="C472" s="3" t="s">
        <v>334</v>
      </c>
      <c r="D472" s="3">
        <v>3</v>
      </c>
      <c r="E472" t="s">
        <v>15</v>
      </c>
      <c r="G472">
        <v>10</v>
      </c>
      <c r="H472">
        <v>0.21829999999999999</v>
      </c>
      <c r="I472" s="4">
        <v>86</v>
      </c>
      <c r="J472" s="4">
        <v>96</v>
      </c>
      <c r="K472" t="s">
        <v>148</v>
      </c>
      <c r="M472">
        <v>0.16070000000000001</v>
      </c>
    </row>
    <row r="473" spans="1:13" ht="16" x14ac:dyDescent="0.2">
      <c r="A473" t="s">
        <v>61</v>
      </c>
      <c r="B473" t="s">
        <v>143</v>
      </c>
      <c r="C473" s="3" t="s">
        <v>334</v>
      </c>
      <c r="D473" s="3">
        <v>1</v>
      </c>
      <c r="E473" t="s">
        <v>15</v>
      </c>
      <c r="G473">
        <v>1</v>
      </c>
      <c r="H473">
        <v>6.9400000000000003E-2</v>
      </c>
      <c r="I473" s="4">
        <v>0</v>
      </c>
      <c r="J473" s="4">
        <v>5</v>
      </c>
      <c r="M473">
        <v>4.8800000000000003E-2</v>
      </c>
    </row>
    <row r="474" spans="1:13" ht="16" x14ac:dyDescent="0.2">
      <c r="A474" t="s">
        <v>61</v>
      </c>
      <c r="B474" t="s">
        <v>143</v>
      </c>
      <c r="C474" s="3" t="s">
        <v>334</v>
      </c>
      <c r="D474" s="3">
        <v>1</v>
      </c>
      <c r="E474" t="s">
        <v>15</v>
      </c>
      <c r="G474">
        <v>2</v>
      </c>
      <c r="H474">
        <v>0.22040000000000001</v>
      </c>
      <c r="I474" s="4">
        <v>5</v>
      </c>
      <c r="J474" s="4">
        <v>10</v>
      </c>
      <c r="M474">
        <v>0.15049999999999999</v>
      </c>
    </row>
    <row r="475" spans="1:13" ht="16" x14ac:dyDescent="0.2">
      <c r="A475" t="s">
        <v>61</v>
      </c>
      <c r="B475" t="s">
        <v>143</v>
      </c>
      <c r="C475" s="3" t="s">
        <v>334</v>
      </c>
      <c r="D475" s="3">
        <v>1</v>
      </c>
      <c r="E475" t="s">
        <v>15</v>
      </c>
      <c r="G475">
        <v>3</v>
      </c>
      <c r="H475">
        <v>0.23219999999999999</v>
      </c>
      <c r="I475" s="4">
        <v>10</v>
      </c>
      <c r="J475" s="4">
        <v>20</v>
      </c>
      <c r="M475">
        <v>0.16550000000000001</v>
      </c>
    </row>
    <row r="476" spans="1:13" ht="16" x14ac:dyDescent="0.2">
      <c r="A476" t="s">
        <v>61</v>
      </c>
      <c r="B476" t="s">
        <v>143</v>
      </c>
      <c r="C476" s="3" t="s">
        <v>334</v>
      </c>
      <c r="D476" s="3">
        <v>1</v>
      </c>
      <c r="E476" t="s">
        <v>15</v>
      </c>
      <c r="G476">
        <v>4</v>
      </c>
      <c r="H476">
        <v>0.24229999999999999</v>
      </c>
      <c r="I476" s="4">
        <v>20</v>
      </c>
      <c r="J476" s="4">
        <v>30</v>
      </c>
      <c r="M476">
        <v>0.17699999999999999</v>
      </c>
    </row>
    <row r="477" spans="1:13" ht="16" x14ac:dyDescent="0.2">
      <c r="A477" t="s">
        <v>61</v>
      </c>
      <c r="B477" t="s">
        <v>143</v>
      </c>
      <c r="C477" s="3" t="s">
        <v>334</v>
      </c>
      <c r="D477" s="3">
        <v>1</v>
      </c>
      <c r="E477" t="s">
        <v>15</v>
      </c>
      <c r="G477">
        <v>5</v>
      </c>
      <c r="H477">
        <v>0.22120000000000001</v>
      </c>
      <c r="I477" s="4">
        <v>30</v>
      </c>
      <c r="J477" s="4">
        <v>40</v>
      </c>
      <c r="M477">
        <v>0.1595</v>
      </c>
    </row>
    <row r="478" spans="1:13" ht="16" x14ac:dyDescent="0.2">
      <c r="A478" t="s">
        <v>61</v>
      </c>
      <c r="B478" t="s">
        <v>143</v>
      </c>
      <c r="C478" s="3" t="s">
        <v>334</v>
      </c>
      <c r="D478" s="3">
        <v>1</v>
      </c>
      <c r="E478" t="s">
        <v>15</v>
      </c>
      <c r="G478">
        <v>6</v>
      </c>
      <c r="H478">
        <v>0.22370000000000001</v>
      </c>
      <c r="I478" s="4">
        <v>40</v>
      </c>
      <c r="J478" s="4">
        <v>50</v>
      </c>
      <c r="M478">
        <v>0.15909999999999999</v>
      </c>
    </row>
    <row r="479" spans="1:13" ht="16" x14ac:dyDescent="0.2">
      <c r="A479" t="s">
        <v>61</v>
      </c>
      <c r="B479" t="s">
        <v>143</v>
      </c>
      <c r="C479" s="3" t="s">
        <v>334</v>
      </c>
      <c r="D479" s="3">
        <v>1</v>
      </c>
      <c r="E479" t="s">
        <v>15</v>
      </c>
      <c r="G479">
        <v>7</v>
      </c>
      <c r="H479">
        <v>0.2293</v>
      </c>
      <c r="I479" s="4">
        <v>50</v>
      </c>
      <c r="J479" s="4">
        <v>60</v>
      </c>
      <c r="M479">
        <v>0.16289999999999999</v>
      </c>
    </row>
    <row r="480" spans="1:13" ht="16" x14ac:dyDescent="0.2">
      <c r="A480" t="s">
        <v>61</v>
      </c>
      <c r="B480" t="s">
        <v>143</v>
      </c>
      <c r="C480" s="3" t="s">
        <v>334</v>
      </c>
      <c r="D480" s="3">
        <v>1</v>
      </c>
      <c r="E480" t="s">
        <v>15</v>
      </c>
      <c r="G480">
        <v>8</v>
      </c>
      <c r="H480">
        <v>0.22919999999999999</v>
      </c>
      <c r="I480" s="4">
        <v>60</v>
      </c>
      <c r="J480" s="4">
        <v>70</v>
      </c>
      <c r="M480">
        <v>0.16389999999999999</v>
      </c>
    </row>
    <row r="481" spans="1:13" ht="16" x14ac:dyDescent="0.2">
      <c r="A481" t="s">
        <v>61</v>
      </c>
      <c r="B481" t="s">
        <v>143</v>
      </c>
      <c r="C481" s="3" t="s">
        <v>334</v>
      </c>
      <c r="D481" s="3">
        <v>1</v>
      </c>
      <c r="E481" t="s">
        <v>15</v>
      </c>
      <c r="G481">
        <v>9</v>
      </c>
      <c r="H481">
        <v>0.22839999999999999</v>
      </c>
      <c r="I481" s="4">
        <v>70</v>
      </c>
      <c r="J481" s="4">
        <v>80</v>
      </c>
      <c r="M481">
        <v>0.16600000000000001</v>
      </c>
    </row>
    <row r="482" spans="1:13" ht="16" x14ac:dyDescent="0.2">
      <c r="A482" t="s">
        <v>61</v>
      </c>
      <c r="B482" t="s">
        <v>143</v>
      </c>
      <c r="C482" s="3" t="s">
        <v>334</v>
      </c>
      <c r="D482" s="3">
        <v>1</v>
      </c>
      <c r="E482" t="s">
        <v>15</v>
      </c>
      <c r="G482">
        <v>10</v>
      </c>
      <c r="H482">
        <v>0.2117</v>
      </c>
      <c r="I482" s="4">
        <v>80</v>
      </c>
      <c r="J482" s="4">
        <v>90</v>
      </c>
      <c r="K482">
        <f>AVERAGE(7.63,7.93)</f>
        <v>7.7799999999999994</v>
      </c>
      <c r="M482">
        <v>0.1525</v>
      </c>
    </row>
    <row r="483" spans="1:13" ht="16" x14ac:dyDescent="0.2">
      <c r="A483" t="s">
        <v>61</v>
      </c>
      <c r="B483" t="s">
        <v>143</v>
      </c>
      <c r="C483" s="3" t="s">
        <v>334</v>
      </c>
      <c r="D483" s="3">
        <v>1</v>
      </c>
      <c r="E483" t="s">
        <v>15</v>
      </c>
      <c r="G483">
        <v>11</v>
      </c>
      <c r="H483">
        <v>0.15790000000000001</v>
      </c>
      <c r="I483" s="4">
        <v>90</v>
      </c>
      <c r="J483" s="4">
        <v>97.78</v>
      </c>
      <c r="K483" t="s">
        <v>149</v>
      </c>
      <c r="M483">
        <v>0.11360000000000001</v>
      </c>
    </row>
    <row r="484" spans="1:13" ht="16" x14ac:dyDescent="0.2">
      <c r="A484" t="s">
        <v>51</v>
      </c>
      <c r="B484" t="s">
        <v>52</v>
      </c>
      <c r="C484" s="3" t="s">
        <v>329</v>
      </c>
      <c r="D484" s="3">
        <v>1</v>
      </c>
      <c r="E484" s="3" t="s">
        <v>15</v>
      </c>
      <c r="F484" s="1">
        <v>42176</v>
      </c>
      <c r="G484">
        <v>1</v>
      </c>
      <c r="H484">
        <v>0.21560000000000001</v>
      </c>
      <c r="I484" s="7">
        <v>0</v>
      </c>
      <c r="J484" s="7">
        <v>10</v>
      </c>
      <c r="K484" t="s">
        <v>89</v>
      </c>
      <c r="L484" t="s">
        <v>71</v>
      </c>
      <c r="M484">
        <v>7.4899999999999994E-2</v>
      </c>
    </row>
    <row r="485" spans="1:13" ht="16" x14ac:dyDescent="0.2">
      <c r="A485" t="s">
        <v>51</v>
      </c>
      <c r="B485" t="s">
        <v>52</v>
      </c>
      <c r="C485" s="3" t="s">
        <v>329</v>
      </c>
      <c r="D485" s="3">
        <v>1</v>
      </c>
      <c r="E485" s="3" t="s">
        <v>15</v>
      </c>
      <c r="F485" s="1">
        <v>42176</v>
      </c>
      <c r="G485">
        <v>2</v>
      </c>
      <c r="H485">
        <v>0.20630000000000001</v>
      </c>
      <c r="I485" s="7">
        <v>10</v>
      </c>
      <c r="J485" s="7"/>
      <c r="K485" t="s">
        <v>90</v>
      </c>
      <c r="L485" t="s">
        <v>71</v>
      </c>
      <c r="M485">
        <v>9.0899999999999995E-2</v>
      </c>
    </row>
    <row r="486" spans="1:13" ht="16" x14ac:dyDescent="0.2">
      <c r="A486" t="s">
        <v>51</v>
      </c>
      <c r="B486" t="s">
        <v>52</v>
      </c>
      <c r="C486" s="3" t="s">
        <v>329</v>
      </c>
      <c r="D486" s="3">
        <v>1</v>
      </c>
      <c r="E486" s="3" t="s">
        <v>15</v>
      </c>
      <c r="F486" s="1">
        <v>42176</v>
      </c>
      <c r="G486">
        <v>3</v>
      </c>
      <c r="H486">
        <v>0.20230000000000001</v>
      </c>
      <c r="I486" s="7"/>
      <c r="J486" s="7"/>
      <c r="L486" t="s">
        <v>71</v>
      </c>
      <c r="M486">
        <v>0.1067</v>
      </c>
    </row>
    <row r="487" spans="1:13" ht="16" x14ac:dyDescent="0.2">
      <c r="A487" t="s">
        <v>51</v>
      </c>
      <c r="B487" t="s">
        <v>52</v>
      </c>
      <c r="C487" s="3" t="s">
        <v>329</v>
      </c>
      <c r="D487" s="3">
        <v>1</v>
      </c>
      <c r="E487" s="3" t="s">
        <v>15</v>
      </c>
      <c r="F487" s="1">
        <v>42176</v>
      </c>
      <c r="G487">
        <v>4</v>
      </c>
      <c r="H487">
        <v>0.2243</v>
      </c>
      <c r="I487" s="7"/>
      <c r="J487" s="7"/>
      <c r="L487" t="s">
        <v>71</v>
      </c>
      <c r="M487">
        <v>0.1177</v>
      </c>
    </row>
    <row r="488" spans="1:13" ht="16" x14ac:dyDescent="0.2">
      <c r="A488" t="s">
        <v>51</v>
      </c>
      <c r="B488" t="s">
        <v>52</v>
      </c>
      <c r="C488" s="3" t="s">
        <v>329</v>
      </c>
      <c r="D488" s="3">
        <v>1</v>
      </c>
      <c r="E488" s="3" t="s">
        <v>15</v>
      </c>
      <c r="F488" s="1">
        <v>42176</v>
      </c>
      <c r="G488">
        <v>5</v>
      </c>
      <c r="H488">
        <v>0.20050000000000001</v>
      </c>
      <c r="I488" s="7"/>
      <c r="J488" s="7"/>
      <c r="L488" t="s">
        <v>71</v>
      </c>
      <c r="M488">
        <v>0.1026</v>
      </c>
    </row>
    <row r="489" spans="1:13" ht="16" x14ac:dyDescent="0.2">
      <c r="A489" t="s">
        <v>51</v>
      </c>
      <c r="B489" t="s">
        <v>52</v>
      </c>
      <c r="C489" s="3" t="s">
        <v>329</v>
      </c>
      <c r="D489" s="3">
        <v>1</v>
      </c>
      <c r="E489" s="3" t="s">
        <v>15</v>
      </c>
      <c r="F489" s="1">
        <v>42176</v>
      </c>
      <c r="G489">
        <v>6</v>
      </c>
      <c r="H489">
        <v>0.21740000000000001</v>
      </c>
      <c r="I489" s="7"/>
      <c r="J489" s="7"/>
      <c r="K489" t="s">
        <v>91</v>
      </c>
      <c r="L489" t="s">
        <v>71</v>
      </c>
      <c r="M489">
        <v>0.11020000000000001</v>
      </c>
    </row>
    <row r="490" spans="1:13" ht="16" x14ac:dyDescent="0.2">
      <c r="A490" t="s">
        <v>51</v>
      </c>
      <c r="B490" t="s">
        <v>52</v>
      </c>
      <c r="C490" s="3" t="s">
        <v>329</v>
      </c>
      <c r="D490" s="3">
        <v>1</v>
      </c>
      <c r="E490" s="3" t="s">
        <v>15</v>
      </c>
      <c r="F490" s="1">
        <v>42176</v>
      </c>
      <c r="G490">
        <v>7</v>
      </c>
      <c r="H490">
        <v>0.20710000000000001</v>
      </c>
      <c r="I490" s="7"/>
      <c r="J490" s="7"/>
      <c r="K490" t="s">
        <v>87</v>
      </c>
      <c r="L490" t="s">
        <v>71</v>
      </c>
      <c r="M490">
        <v>0.10199999999999999</v>
      </c>
    </row>
    <row r="491" spans="1:13" ht="16" x14ac:dyDescent="0.2">
      <c r="A491" t="s">
        <v>51</v>
      </c>
      <c r="B491" t="s">
        <v>52</v>
      </c>
      <c r="C491" s="3" t="s">
        <v>329</v>
      </c>
      <c r="D491" s="3">
        <v>1</v>
      </c>
      <c r="E491" s="3" t="s">
        <v>15</v>
      </c>
      <c r="F491" s="1">
        <v>42176</v>
      </c>
      <c r="G491">
        <v>8</v>
      </c>
      <c r="H491">
        <v>0.22639999999999999</v>
      </c>
      <c r="I491" s="7"/>
      <c r="J491" s="7"/>
      <c r="L491" t="s">
        <v>71</v>
      </c>
      <c r="M491">
        <v>9.9900000000000003E-2</v>
      </c>
    </row>
    <row r="492" spans="1:13" ht="16" x14ac:dyDescent="0.2">
      <c r="A492" t="s">
        <v>51</v>
      </c>
      <c r="B492" t="s">
        <v>52</v>
      </c>
      <c r="C492" s="3" t="s">
        <v>329</v>
      </c>
      <c r="D492" s="3">
        <v>1</v>
      </c>
      <c r="E492" s="3" t="s">
        <v>15</v>
      </c>
      <c r="F492" s="1">
        <v>42176</v>
      </c>
      <c r="G492">
        <v>9</v>
      </c>
      <c r="H492">
        <v>0.2414</v>
      </c>
      <c r="I492" s="7"/>
      <c r="J492" s="7"/>
      <c r="L492" t="s">
        <v>71</v>
      </c>
      <c r="M492">
        <v>9.9299999999999999E-2</v>
      </c>
    </row>
    <row r="493" spans="1:13" ht="16" x14ac:dyDescent="0.2">
      <c r="A493" t="s">
        <v>51</v>
      </c>
      <c r="B493" t="s">
        <v>52</v>
      </c>
      <c r="C493" s="3" t="s">
        <v>329</v>
      </c>
      <c r="D493" s="3">
        <v>1</v>
      </c>
      <c r="E493" s="3" t="s">
        <v>15</v>
      </c>
      <c r="F493" s="1">
        <v>42176</v>
      </c>
      <c r="G493">
        <v>10</v>
      </c>
      <c r="H493">
        <v>0.22489999999999999</v>
      </c>
      <c r="I493" s="7"/>
      <c r="J493" s="7"/>
      <c r="L493" t="s">
        <v>71</v>
      </c>
      <c r="M493">
        <v>8.8599999999999998E-2</v>
      </c>
    </row>
    <row r="494" spans="1:13" ht="16" x14ac:dyDescent="0.2">
      <c r="A494" t="s">
        <v>51</v>
      </c>
      <c r="B494" t="s">
        <v>52</v>
      </c>
      <c r="C494" s="3" t="s">
        <v>329</v>
      </c>
      <c r="D494" s="3">
        <v>1</v>
      </c>
      <c r="E494" s="3" t="s">
        <v>15</v>
      </c>
      <c r="F494" s="1">
        <v>42176</v>
      </c>
      <c r="G494">
        <v>11</v>
      </c>
      <c r="H494">
        <v>0.23080000000000001</v>
      </c>
      <c r="I494" s="7"/>
      <c r="J494" s="7"/>
      <c r="K494" t="s">
        <v>91</v>
      </c>
      <c r="L494" t="s">
        <v>71</v>
      </c>
      <c r="M494">
        <v>9.0300000000000005E-2</v>
      </c>
    </row>
    <row r="495" spans="1:13" ht="16" x14ac:dyDescent="0.2">
      <c r="A495" t="s">
        <v>51</v>
      </c>
      <c r="B495" t="s">
        <v>52</v>
      </c>
      <c r="C495" s="3" t="s">
        <v>329</v>
      </c>
      <c r="D495" s="3">
        <v>1</v>
      </c>
      <c r="E495" s="3" t="s">
        <v>15</v>
      </c>
      <c r="F495" s="1">
        <v>42176</v>
      </c>
      <c r="G495">
        <v>12</v>
      </c>
      <c r="H495">
        <v>0.23039999999999999</v>
      </c>
      <c r="I495" s="7"/>
      <c r="J495" s="7"/>
      <c r="L495" t="s">
        <v>71</v>
      </c>
      <c r="M495">
        <v>9.2499999999999999E-2</v>
      </c>
    </row>
    <row r="496" spans="1:13" ht="16" x14ac:dyDescent="0.2">
      <c r="A496" t="s">
        <v>51</v>
      </c>
      <c r="B496" t="s">
        <v>52</v>
      </c>
      <c r="C496" s="3" t="s">
        <v>329</v>
      </c>
      <c r="D496" s="3">
        <v>1</v>
      </c>
      <c r="E496" s="3" t="s">
        <v>15</v>
      </c>
      <c r="F496" s="1">
        <v>42176</v>
      </c>
      <c r="G496">
        <v>13</v>
      </c>
      <c r="H496">
        <v>0.25159999999999999</v>
      </c>
      <c r="I496" s="7"/>
      <c r="J496" s="7"/>
      <c r="L496" t="s">
        <v>71</v>
      </c>
      <c r="M496">
        <v>9.9900000000000003E-2</v>
      </c>
    </row>
    <row r="497" spans="1:13" ht="16" x14ac:dyDescent="0.2">
      <c r="A497" t="s">
        <v>51</v>
      </c>
      <c r="B497" t="s">
        <v>52</v>
      </c>
      <c r="C497" s="3" t="s">
        <v>329</v>
      </c>
      <c r="D497" s="3">
        <v>1</v>
      </c>
      <c r="E497" s="3" t="s">
        <v>15</v>
      </c>
      <c r="F497" s="1">
        <v>42176</v>
      </c>
      <c r="G497">
        <v>14</v>
      </c>
      <c r="H497">
        <v>0.22639999999999999</v>
      </c>
      <c r="I497" s="7"/>
      <c r="J497" s="7"/>
      <c r="L497" t="s">
        <v>71</v>
      </c>
      <c r="M497">
        <v>8.7099999999999997E-2</v>
      </c>
    </row>
    <row r="498" spans="1:13" ht="16" x14ac:dyDescent="0.2">
      <c r="A498" t="s">
        <v>51</v>
      </c>
      <c r="B498" t="s">
        <v>52</v>
      </c>
      <c r="C498" s="3" t="s">
        <v>329</v>
      </c>
      <c r="D498" s="3">
        <v>1</v>
      </c>
      <c r="E498" s="3" t="s">
        <v>15</v>
      </c>
      <c r="F498" s="1">
        <v>42176</v>
      </c>
      <c r="G498">
        <v>15</v>
      </c>
      <c r="H498">
        <v>0.24379999999999999</v>
      </c>
      <c r="I498" s="7"/>
      <c r="J498" s="7"/>
      <c r="L498" t="s">
        <v>71</v>
      </c>
      <c r="M498">
        <v>9.2200000000000004E-2</v>
      </c>
    </row>
    <row r="499" spans="1:13" ht="16" x14ac:dyDescent="0.2">
      <c r="A499" t="s">
        <v>51</v>
      </c>
      <c r="B499" t="s">
        <v>52</v>
      </c>
      <c r="C499" s="3" t="s">
        <v>329</v>
      </c>
      <c r="D499" s="3">
        <v>1</v>
      </c>
      <c r="E499" s="3" t="s">
        <v>15</v>
      </c>
      <c r="F499" s="1">
        <v>42176</v>
      </c>
      <c r="G499">
        <v>16</v>
      </c>
      <c r="H499">
        <v>0.2389</v>
      </c>
      <c r="I499" s="7"/>
      <c r="J499" s="7"/>
      <c r="L499" t="s">
        <v>71</v>
      </c>
      <c r="M499">
        <v>9.5899999999999999E-2</v>
      </c>
    </row>
    <row r="500" spans="1:13" ht="16" x14ac:dyDescent="0.2">
      <c r="A500" t="s">
        <v>51</v>
      </c>
      <c r="B500" t="s">
        <v>52</v>
      </c>
      <c r="C500" s="3" t="s">
        <v>329</v>
      </c>
      <c r="D500" s="3">
        <v>1</v>
      </c>
      <c r="E500" s="3" t="s">
        <v>15</v>
      </c>
      <c r="F500" s="1">
        <v>42176</v>
      </c>
      <c r="G500">
        <v>17</v>
      </c>
      <c r="H500">
        <v>0.2303</v>
      </c>
      <c r="I500" s="7"/>
      <c r="J500" s="7"/>
      <c r="L500" t="s">
        <v>71</v>
      </c>
      <c r="M500">
        <v>8.7400000000000005E-2</v>
      </c>
    </row>
    <row r="501" spans="1:13" ht="16" x14ac:dyDescent="0.2">
      <c r="A501" t="s">
        <v>51</v>
      </c>
      <c r="B501" t="s">
        <v>52</v>
      </c>
      <c r="C501" s="3" t="s">
        <v>329</v>
      </c>
      <c r="D501" s="3">
        <v>1</v>
      </c>
      <c r="E501" s="3" t="s">
        <v>15</v>
      </c>
      <c r="F501" s="1">
        <v>42176</v>
      </c>
      <c r="G501">
        <v>18</v>
      </c>
      <c r="H501">
        <v>0.2344</v>
      </c>
      <c r="I501" s="7"/>
      <c r="J501" s="7"/>
      <c r="K501" t="s">
        <v>91</v>
      </c>
      <c r="L501" t="s">
        <v>71</v>
      </c>
      <c r="M501">
        <v>8.6199999999999999E-2</v>
      </c>
    </row>
    <row r="502" spans="1:13" ht="16" x14ac:dyDescent="0.2">
      <c r="A502" t="s">
        <v>51</v>
      </c>
      <c r="B502" t="s">
        <v>52</v>
      </c>
      <c r="C502" s="3" t="s">
        <v>329</v>
      </c>
      <c r="D502" s="3">
        <v>1</v>
      </c>
      <c r="E502" s="3" t="s">
        <v>15</v>
      </c>
      <c r="F502" s="1">
        <v>42176</v>
      </c>
      <c r="G502">
        <v>19</v>
      </c>
      <c r="H502">
        <v>0.26119999999999999</v>
      </c>
      <c r="I502" s="7">
        <v>11.48</v>
      </c>
      <c r="J502" s="7">
        <v>10.76</v>
      </c>
      <c r="L502" t="s">
        <v>71</v>
      </c>
      <c r="M502">
        <v>0.1022</v>
      </c>
    </row>
    <row r="503" spans="1:13" ht="16" x14ac:dyDescent="0.2">
      <c r="A503" t="s">
        <v>51</v>
      </c>
      <c r="B503" t="s">
        <v>52</v>
      </c>
      <c r="C503" s="3" t="s">
        <v>329</v>
      </c>
      <c r="D503" s="3">
        <v>1</v>
      </c>
      <c r="E503" s="3" t="s">
        <v>15</v>
      </c>
      <c r="F503" s="1">
        <v>42176</v>
      </c>
      <c r="G503">
        <v>20</v>
      </c>
      <c r="H503">
        <v>0.2203</v>
      </c>
      <c r="I503" s="7">
        <v>10.18</v>
      </c>
      <c r="J503" s="7">
        <v>9.1</v>
      </c>
      <c r="L503" t="s">
        <v>71</v>
      </c>
      <c r="M503">
        <v>8.4500000000000006E-2</v>
      </c>
    </row>
    <row r="504" spans="1:13" ht="16" x14ac:dyDescent="0.2">
      <c r="A504" t="s">
        <v>51</v>
      </c>
      <c r="B504" t="s">
        <v>52</v>
      </c>
      <c r="C504" s="3" t="s">
        <v>329</v>
      </c>
      <c r="D504" s="3">
        <v>1</v>
      </c>
      <c r="E504" s="3" t="s">
        <v>15</v>
      </c>
      <c r="F504" s="1">
        <v>42176</v>
      </c>
      <c r="G504">
        <v>21</v>
      </c>
      <c r="H504">
        <v>0.24610000000000001</v>
      </c>
      <c r="I504" s="7"/>
      <c r="J504" s="7"/>
      <c r="L504" t="s">
        <v>71</v>
      </c>
      <c r="M504">
        <v>9.6799999999999997E-2</v>
      </c>
    </row>
    <row r="505" spans="1:13" ht="16" x14ac:dyDescent="0.2">
      <c r="A505" t="s">
        <v>51</v>
      </c>
      <c r="B505" t="s">
        <v>52</v>
      </c>
      <c r="C505" s="3" t="s">
        <v>329</v>
      </c>
      <c r="D505" s="3">
        <v>1</v>
      </c>
      <c r="E505" s="3" t="s">
        <v>15</v>
      </c>
      <c r="F505" s="1">
        <v>42176</v>
      </c>
      <c r="G505">
        <v>22</v>
      </c>
      <c r="H505">
        <v>0.2263</v>
      </c>
      <c r="I505" s="7"/>
      <c r="J505" s="7"/>
      <c r="L505" t="s">
        <v>71</v>
      </c>
      <c r="M505">
        <v>8.4500000000000006E-2</v>
      </c>
    </row>
    <row r="506" spans="1:13" ht="16" x14ac:dyDescent="0.2">
      <c r="A506" t="s">
        <v>51</v>
      </c>
      <c r="B506" t="s">
        <v>52</v>
      </c>
      <c r="C506" s="3" t="s">
        <v>329</v>
      </c>
      <c r="D506" s="3">
        <v>1</v>
      </c>
      <c r="E506" s="3" t="s">
        <v>15</v>
      </c>
      <c r="F506" s="1">
        <v>42176</v>
      </c>
      <c r="G506">
        <v>23</v>
      </c>
      <c r="H506">
        <v>0.23549999999999999</v>
      </c>
      <c r="I506" s="7"/>
      <c r="J506" s="7"/>
      <c r="L506" t="s">
        <v>71</v>
      </c>
      <c r="M506">
        <v>8.3699999999999997E-2</v>
      </c>
    </row>
    <row r="507" spans="1:13" ht="16" x14ac:dyDescent="0.2">
      <c r="A507" t="s">
        <v>51</v>
      </c>
      <c r="B507" t="s">
        <v>52</v>
      </c>
      <c r="C507" s="3" t="s">
        <v>329</v>
      </c>
      <c r="D507" s="3">
        <v>1</v>
      </c>
      <c r="E507" s="3" t="s">
        <v>15</v>
      </c>
      <c r="F507" s="1">
        <v>42176</v>
      </c>
      <c r="G507">
        <v>24</v>
      </c>
      <c r="H507">
        <v>0.21529999999999999</v>
      </c>
      <c r="I507" s="7"/>
      <c r="J507" s="7"/>
      <c r="K507" t="s">
        <v>92</v>
      </c>
      <c r="L507" t="s">
        <v>71</v>
      </c>
      <c r="M507">
        <v>7.8399999999999997E-2</v>
      </c>
    </row>
    <row r="508" spans="1:13" ht="16" x14ac:dyDescent="0.2">
      <c r="A508" t="s">
        <v>51</v>
      </c>
      <c r="B508" t="s">
        <v>52</v>
      </c>
      <c r="C508" s="3" t="s">
        <v>329</v>
      </c>
      <c r="D508" s="3">
        <v>1</v>
      </c>
      <c r="E508" s="3" t="s">
        <v>15</v>
      </c>
      <c r="F508" s="1">
        <v>42176</v>
      </c>
      <c r="G508">
        <v>25</v>
      </c>
      <c r="H508">
        <v>0.2243</v>
      </c>
      <c r="I508" s="7"/>
      <c r="J508" s="7"/>
      <c r="L508" t="s">
        <v>71</v>
      </c>
      <c r="M508">
        <v>8.3199999999999996E-2</v>
      </c>
    </row>
    <row r="509" spans="1:13" ht="16" x14ac:dyDescent="0.2">
      <c r="A509" t="s">
        <v>51</v>
      </c>
      <c r="B509" t="s">
        <v>52</v>
      </c>
      <c r="C509" s="3" t="s">
        <v>329</v>
      </c>
      <c r="D509" s="3">
        <v>1</v>
      </c>
      <c r="E509" s="3" t="s">
        <v>15</v>
      </c>
      <c r="F509" s="1">
        <v>42176</v>
      </c>
      <c r="G509">
        <v>26</v>
      </c>
      <c r="H509">
        <v>0.24679999999999999</v>
      </c>
      <c r="I509" s="7"/>
      <c r="J509" s="7"/>
      <c r="K509" t="s">
        <v>93</v>
      </c>
      <c r="L509" t="s">
        <v>71</v>
      </c>
      <c r="M509">
        <v>0.10059999999999999</v>
      </c>
    </row>
    <row r="510" spans="1:13" ht="16" x14ac:dyDescent="0.2">
      <c r="A510" t="s">
        <v>51</v>
      </c>
      <c r="B510" t="s">
        <v>52</v>
      </c>
      <c r="C510" s="3" t="s">
        <v>329</v>
      </c>
      <c r="D510" s="3">
        <v>1</v>
      </c>
      <c r="E510" s="3" t="s">
        <v>15</v>
      </c>
      <c r="F510" s="1">
        <v>42176</v>
      </c>
      <c r="G510">
        <v>27</v>
      </c>
      <c r="H510">
        <v>0.23219999999999999</v>
      </c>
      <c r="I510" s="7"/>
      <c r="J510" s="7"/>
      <c r="K510" t="s">
        <v>93</v>
      </c>
      <c r="L510" t="s">
        <v>71</v>
      </c>
      <c r="M510">
        <v>9.4E-2</v>
      </c>
    </row>
    <row r="511" spans="1:13" ht="16" x14ac:dyDescent="0.2">
      <c r="A511" t="s">
        <v>51</v>
      </c>
      <c r="B511" t="s">
        <v>52</v>
      </c>
      <c r="C511" s="3" t="s">
        <v>329</v>
      </c>
      <c r="D511" s="3">
        <v>1</v>
      </c>
      <c r="E511" s="3" t="s">
        <v>15</v>
      </c>
      <c r="F511" s="1">
        <v>42176</v>
      </c>
      <c r="G511">
        <v>28</v>
      </c>
      <c r="H511">
        <v>0.2349</v>
      </c>
      <c r="I511" s="7"/>
      <c r="J511" s="7"/>
      <c r="K511" t="s">
        <v>93</v>
      </c>
      <c r="L511" t="s">
        <v>71</v>
      </c>
      <c r="M511">
        <v>9.7600000000000006E-2</v>
      </c>
    </row>
    <row r="512" spans="1:13" ht="16" x14ac:dyDescent="0.2">
      <c r="A512" t="s">
        <v>51</v>
      </c>
      <c r="B512" t="s">
        <v>52</v>
      </c>
      <c r="C512" s="3" t="s">
        <v>329</v>
      </c>
      <c r="D512" s="3">
        <v>1</v>
      </c>
      <c r="E512" s="3" t="s">
        <v>15</v>
      </c>
      <c r="F512" s="1">
        <v>42176</v>
      </c>
      <c r="G512">
        <v>29</v>
      </c>
      <c r="H512">
        <v>0.2397</v>
      </c>
      <c r="I512" s="7"/>
      <c r="J512" s="7"/>
      <c r="K512" t="s">
        <v>94</v>
      </c>
      <c r="L512" t="s">
        <v>71</v>
      </c>
      <c r="M512">
        <v>9.6000000000000002E-2</v>
      </c>
    </row>
    <row r="513" spans="1:13" ht="16" x14ac:dyDescent="0.2">
      <c r="A513" t="s">
        <v>51</v>
      </c>
      <c r="B513" t="s">
        <v>52</v>
      </c>
      <c r="C513" s="3" t="s">
        <v>329</v>
      </c>
      <c r="D513" s="3">
        <v>1</v>
      </c>
      <c r="E513" s="3" t="s">
        <v>15</v>
      </c>
      <c r="F513" s="1">
        <v>42176</v>
      </c>
      <c r="G513">
        <v>30</v>
      </c>
      <c r="H513">
        <v>0.22969999999999999</v>
      </c>
      <c r="I513" s="7"/>
      <c r="J513" s="7"/>
      <c r="K513" t="s">
        <v>94</v>
      </c>
      <c r="L513" t="s">
        <v>71</v>
      </c>
      <c r="M513">
        <v>9.6500000000000002E-2</v>
      </c>
    </row>
    <row r="514" spans="1:13" ht="16" x14ac:dyDescent="0.2">
      <c r="A514" t="s">
        <v>51</v>
      </c>
      <c r="B514" t="s">
        <v>52</v>
      </c>
      <c r="C514" s="3" t="s">
        <v>329</v>
      </c>
      <c r="D514" s="3">
        <v>1</v>
      </c>
      <c r="E514" s="3" t="s">
        <v>15</v>
      </c>
      <c r="F514" s="1">
        <v>42176</v>
      </c>
      <c r="G514">
        <v>31</v>
      </c>
      <c r="H514">
        <v>0.2462</v>
      </c>
      <c r="I514" s="7"/>
      <c r="J514" s="7"/>
      <c r="L514" t="s">
        <v>71</v>
      </c>
      <c r="M514">
        <v>0.1023</v>
      </c>
    </row>
    <row r="515" spans="1:13" ht="16" x14ac:dyDescent="0.2">
      <c r="A515" t="s">
        <v>51</v>
      </c>
      <c r="B515" t="s">
        <v>52</v>
      </c>
      <c r="C515" s="3" t="s">
        <v>329</v>
      </c>
      <c r="D515" s="3">
        <v>1</v>
      </c>
      <c r="E515" s="3" t="s">
        <v>15</v>
      </c>
      <c r="F515" s="1">
        <v>42176</v>
      </c>
      <c r="G515">
        <v>32</v>
      </c>
      <c r="H515">
        <v>0.22839999999999999</v>
      </c>
      <c r="I515" s="7"/>
      <c r="J515" s="7"/>
      <c r="K515" t="s">
        <v>86</v>
      </c>
      <c r="L515" t="s">
        <v>71</v>
      </c>
      <c r="M515">
        <v>9.4500000000000001E-2</v>
      </c>
    </row>
    <row r="516" spans="1:13" ht="16" x14ac:dyDescent="0.2">
      <c r="A516" t="s">
        <v>51</v>
      </c>
      <c r="B516" t="s">
        <v>52</v>
      </c>
      <c r="C516" s="3" t="s">
        <v>329</v>
      </c>
      <c r="D516" s="3">
        <v>1</v>
      </c>
      <c r="E516" s="3" t="s">
        <v>15</v>
      </c>
      <c r="F516" s="1">
        <v>42176</v>
      </c>
      <c r="G516">
        <v>33</v>
      </c>
      <c r="H516">
        <v>0.22969999999999999</v>
      </c>
      <c r="I516" s="7"/>
      <c r="J516" s="7"/>
      <c r="L516" t="s">
        <v>71</v>
      </c>
      <c r="M516">
        <v>0.1002</v>
      </c>
    </row>
    <row r="517" spans="1:13" ht="16" x14ac:dyDescent="0.2">
      <c r="A517" t="s">
        <v>51</v>
      </c>
      <c r="B517" t="s">
        <v>52</v>
      </c>
      <c r="C517" s="3" t="s">
        <v>329</v>
      </c>
      <c r="D517" s="3">
        <v>1</v>
      </c>
      <c r="E517" s="3" t="s">
        <v>15</v>
      </c>
      <c r="F517" s="1">
        <v>42176</v>
      </c>
      <c r="G517">
        <v>34</v>
      </c>
      <c r="H517">
        <v>0.2253</v>
      </c>
      <c r="I517" s="7"/>
      <c r="J517" s="7"/>
      <c r="K517" t="s">
        <v>94</v>
      </c>
      <c r="L517" t="s">
        <v>71</v>
      </c>
      <c r="M517">
        <v>9.8500000000000004E-2</v>
      </c>
    </row>
    <row r="518" spans="1:13" ht="16" x14ac:dyDescent="0.2">
      <c r="A518" t="s">
        <v>51</v>
      </c>
      <c r="B518" t="s">
        <v>52</v>
      </c>
      <c r="C518" s="3" t="s">
        <v>329</v>
      </c>
      <c r="D518" s="3">
        <v>1</v>
      </c>
      <c r="E518" s="3" t="s">
        <v>15</v>
      </c>
      <c r="F518" s="1">
        <v>42176</v>
      </c>
      <c r="G518">
        <v>35</v>
      </c>
      <c r="H518">
        <v>0.24970000000000001</v>
      </c>
      <c r="I518" s="7"/>
      <c r="J518" s="7"/>
      <c r="K518">
        <v>10.84</v>
      </c>
      <c r="L518" t="s">
        <v>71</v>
      </c>
      <c r="M518">
        <v>0.10630000000000001</v>
      </c>
    </row>
    <row r="519" spans="1:13" ht="16" x14ac:dyDescent="0.2">
      <c r="A519" t="s">
        <v>51</v>
      </c>
      <c r="B519" t="s">
        <v>52</v>
      </c>
      <c r="C519" s="3" t="s">
        <v>329</v>
      </c>
      <c r="D519" s="3">
        <v>1</v>
      </c>
      <c r="E519" s="3" t="s">
        <v>15</v>
      </c>
      <c r="F519" s="1">
        <v>42176</v>
      </c>
      <c r="G519">
        <v>36</v>
      </c>
      <c r="H519">
        <v>0.22009999999999999</v>
      </c>
      <c r="I519" s="7"/>
      <c r="J519" s="7"/>
      <c r="L519" t="s">
        <v>71</v>
      </c>
      <c r="M519">
        <v>9.3200000000000005E-2</v>
      </c>
    </row>
    <row r="520" spans="1:13" ht="16" x14ac:dyDescent="0.2">
      <c r="A520" t="s">
        <v>51</v>
      </c>
      <c r="B520" t="s">
        <v>52</v>
      </c>
      <c r="C520" s="3" t="s">
        <v>329</v>
      </c>
      <c r="D520" s="3">
        <v>1</v>
      </c>
      <c r="E520" s="3" t="s">
        <v>15</v>
      </c>
      <c r="F520" s="1">
        <v>42176</v>
      </c>
      <c r="G520">
        <v>37</v>
      </c>
      <c r="H520">
        <v>0.2366</v>
      </c>
      <c r="I520" s="7"/>
      <c r="J520" s="7"/>
      <c r="L520" t="s">
        <v>71</v>
      </c>
      <c r="M520">
        <v>0.1037</v>
      </c>
    </row>
    <row r="521" spans="1:13" ht="16" x14ac:dyDescent="0.2">
      <c r="A521" t="s">
        <v>51</v>
      </c>
      <c r="B521" t="s">
        <v>52</v>
      </c>
      <c r="C521" s="3" t="s">
        <v>329</v>
      </c>
      <c r="D521" s="3">
        <v>1</v>
      </c>
      <c r="E521" s="3" t="s">
        <v>15</v>
      </c>
      <c r="F521" s="1">
        <v>42176</v>
      </c>
      <c r="G521">
        <v>38</v>
      </c>
      <c r="H521">
        <v>0.21149999999999999</v>
      </c>
      <c r="I521" s="7"/>
      <c r="J521" s="7"/>
      <c r="L521" t="s">
        <v>71</v>
      </c>
      <c r="M521">
        <v>0.1075</v>
      </c>
    </row>
    <row r="522" spans="1:13" ht="16" x14ac:dyDescent="0.2">
      <c r="A522" t="s">
        <v>51</v>
      </c>
      <c r="B522" t="s">
        <v>52</v>
      </c>
      <c r="C522" s="3" t="s">
        <v>329</v>
      </c>
      <c r="D522" s="3">
        <v>1</v>
      </c>
      <c r="E522" s="3" t="s">
        <v>15</v>
      </c>
      <c r="F522" s="1">
        <v>42176</v>
      </c>
      <c r="G522">
        <v>39</v>
      </c>
      <c r="H522">
        <v>0.19950000000000001</v>
      </c>
      <c r="I522" s="7"/>
      <c r="J522" s="7"/>
      <c r="L522" t="s">
        <v>71</v>
      </c>
      <c r="M522">
        <v>0.1075</v>
      </c>
    </row>
    <row r="523" spans="1:13" ht="16" x14ac:dyDescent="0.2">
      <c r="A523" t="s">
        <v>53</v>
      </c>
      <c r="B523" t="s">
        <v>52</v>
      </c>
      <c r="C523" s="3" t="s">
        <v>329</v>
      </c>
      <c r="D523" s="3">
        <v>2</v>
      </c>
      <c r="E523" s="3" t="s">
        <v>15</v>
      </c>
      <c r="F523" s="1">
        <v>42176</v>
      </c>
      <c r="G523">
        <v>1</v>
      </c>
      <c r="H523">
        <v>0.1956</v>
      </c>
      <c r="I523" s="7">
        <v>0</v>
      </c>
      <c r="J523" s="7">
        <v>10</v>
      </c>
      <c r="K523" t="s">
        <v>87</v>
      </c>
      <c r="L523" t="s">
        <v>71</v>
      </c>
      <c r="M523">
        <v>8.77E-2</v>
      </c>
    </row>
    <row r="524" spans="1:13" ht="16" x14ac:dyDescent="0.2">
      <c r="A524" t="s">
        <v>53</v>
      </c>
      <c r="B524" t="s">
        <v>52</v>
      </c>
      <c r="C524" s="3" t="s">
        <v>329</v>
      </c>
      <c r="D524" s="3">
        <v>2</v>
      </c>
      <c r="E524" s="3" t="s">
        <v>15</v>
      </c>
      <c r="F524" s="1">
        <v>42176</v>
      </c>
      <c r="G524">
        <v>2</v>
      </c>
      <c r="H524">
        <v>0.2399</v>
      </c>
      <c r="I524" s="7"/>
      <c r="J524" s="7"/>
      <c r="L524" t="s">
        <v>71</v>
      </c>
      <c r="M524">
        <v>0.13639999999999999</v>
      </c>
    </row>
    <row r="525" spans="1:13" ht="16" x14ac:dyDescent="0.2">
      <c r="A525" t="s">
        <v>53</v>
      </c>
      <c r="B525" t="s">
        <v>52</v>
      </c>
      <c r="C525" s="3" t="s">
        <v>329</v>
      </c>
      <c r="D525" s="3">
        <v>2</v>
      </c>
      <c r="E525" s="3" t="s">
        <v>15</v>
      </c>
      <c r="F525" s="1">
        <v>42176</v>
      </c>
      <c r="G525">
        <v>3</v>
      </c>
      <c r="H525">
        <v>0.2306</v>
      </c>
      <c r="I525" s="7"/>
      <c r="J525" s="7"/>
      <c r="L525" t="s">
        <v>71</v>
      </c>
      <c r="M525">
        <v>0.12659999999999999</v>
      </c>
    </row>
    <row r="526" spans="1:13" ht="16" x14ac:dyDescent="0.2">
      <c r="A526" t="s">
        <v>53</v>
      </c>
      <c r="B526" t="s">
        <v>52</v>
      </c>
      <c r="C526" s="3" t="s">
        <v>329</v>
      </c>
      <c r="D526" s="3">
        <v>2</v>
      </c>
      <c r="E526" s="3" t="s">
        <v>15</v>
      </c>
      <c r="F526" s="1">
        <v>42176</v>
      </c>
      <c r="G526">
        <v>4</v>
      </c>
      <c r="H526">
        <v>0.2387</v>
      </c>
      <c r="I526" s="7"/>
      <c r="J526" s="7"/>
      <c r="L526" t="s">
        <v>71</v>
      </c>
      <c r="M526">
        <v>0.1138</v>
      </c>
    </row>
    <row r="527" spans="1:13" ht="16" x14ac:dyDescent="0.2">
      <c r="A527" t="s">
        <v>53</v>
      </c>
      <c r="B527" t="s">
        <v>52</v>
      </c>
      <c r="C527" s="3" t="s">
        <v>329</v>
      </c>
      <c r="D527" s="3">
        <v>2</v>
      </c>
      <c r="E527" s="3" t="s">
        <v>15</v>
      </c>
      <c r="F527" s="1">
        <v>42176</v>
      </c>
      <c r="G527">
        <v>5</v>
      </c>
      <c r="H527">
        <v>0.24529999999999999</v>
      </c>
      <c r="I527" s="7"/>
      <c r="J527" s="7"/>
      <c r="L527" t="s">
        <v>71</v>
      </c>
      <c r="M527">
        <v>0.1132</v>
      </c>
    </row>
    <row r="528" spans="1:13" ht="16" x14ac:dyDescent="0.2">
      <c r="A528" t="s">
        <v>53</v>
      </c>
      <c r="B528" t="s">
        <v>52</v>
      </c>
      <c r="C528" s="3" t="s">
        <v>329</v>
      </c>
      <c r="D528" s="3">
        <v>2</v>
      </c>
      <c r="E528" s="3" t="s">
        <v>15</v>
      </c>
      <c r="F528" s="1">
        <v>42176</v>
      </c>
      <c r="G528">
        <v>6</v>
      </c>
      <c r="H528">
        <v>0.23169999999999999</v>
      </c>
      <c r="I528" s="7"/>
      <c r="J528" s="7"/>
      <c r="K528" t="s">
        <v>94</v>
      </c>
      <c r="L528" t="s">
        <v>71</v>
      </c>
      <c r="M528">
        <v>0.1089</v>
      </c>
    </row>
    <row r="529" spans="1:13" ht="16" x14ac:dyDescent="0.2">
      <c r="A529" t="s">
        <v>53</v>
      </c>
      <c r="B529" t="s">
        <v>52</v>
      </c>
      <c r="C529" s="3" t="s">
        <v>329</v>
      </c>
      <c r="D529" s="3">
        <v>2</v>
      </c>
      <c r="E529" s="3" t="s">
        <v>15</v>
      </c>
      <c r="F529" s="1">
        <v>42176</v>
      </c>
      <c r="G529">
        <v>7</v>
      </c>
      <c r="H529">
        <v>0.23130000000000001</v>
      </c>
      <c r="I529" s="7"/>
      <c r="J529" s="7"/>
      <c r="L529" t="s">
        <v>71</v>
      </c>
      <c r="M529">
        <v>0.1065</v>
      </c>
    </row>
    <row r="530" spans="1:13" ht="16" x14ac:dyDescent="0.2">
      <c r="A530" t="s">
        <v>53</v>
      </c>
      <c r="B530" t="s">
        <v>52</v>
      </c>
      <c r="C530" s="3" t="s">
        <v>329</v>
      </c>
      <c r="D530" s="3">
        <v>2</v>
      </c>
      <c r="E530" s="3" t="s">
        <v>15</v>
      </c>
      <c r="F530" s="1">
        <v>42176</v>
      </c>
      <c r="G530">
        <v>8</v>
      </c>
      <c r="H530">
        <v>0.2339</v>
      </c>
      <c r="I530" s="7"/>
      <c r="J530" s="7"/>
      <c r="L530" t="s">
        <v>71</v>
      </c>
      <c r="M530">
        <v>0.1077</v>
      </c>
    </row>
    <row r="531" spans="1:13" ht="16" x14ac:dyDescent="0.2">
      <c r="A531" t="s">
        <v>53</v>
      </c>
      <c r="B531" t="s">
        <v>52</v>
      </c>
      <c r="C531" s="3" t="s">
        <v>329</v>
      </c>
      <c r="D531" s="3">
        <v>2</v>
      </c>
      <c r="E531" s="3" t="s">
        <v>15</v>
      </c>
      <c r="F531" s="1">
        <v>42176</v>
      </c>
      <c r="G531">
        <v>9</v>
      </c>
      <c r="H531">
        <v>0.2311</v>
      </c>
      <c r="I531" s="7"/>
      <c r="J531" s="7"/>
      <c r="L531" t="s">
        <v>71</v>
      </c>
      <c r="M531">
        <v>0.1013</v>
      </c>
    </row>
    <row r="532" spans="1:13" ht="16" x14ac:dyDescent="0.2">
      <c r="A532" t="s">
        <v>53</v>
      </c>
      <c r="B532" t="s">
        <v>52</v>
      </c>
      <c r="C532" s="3" t="s">
        <v>329</v>
      </c>
      <c r="D532" s="3">
        <v>2</v>
      </c>
      <c r="E532" s="3" t="s">
        <v>15</v>
      </c>
      <c r="F532" s="1">
        <v>42176</v>
      </c>
      <c r="G532">
        <v>10</v>
      </c>
      <c r="H532">
        <v>0.23780000000000001</v>
      </c>
      <c r="I532" s="7"/>
      <c r="J532" s="7"/>
      <c r="L532" t="s">
        <v>71</v>
      </c>
      <c r="M532">
        <v>0.1077</v>
      </c>
    </row>
    <row r="533" spans="1:13" ht="16" x14ac:dyDescent="0.2">
      <c r="A533" t="s">
        <v>53</v>
      </c>
      <c r="B533" t="s">
        <v>52</v>
      </c>
      <c r="C533" s="3" t="s">
        <v>329</v>
      </c>
      <c r="D533" s="3">
        <v>2</v>
      </c>
      <c r="E533" s="3" t="s">
        <v>15</v>
      </c>
      <c r="F533" s="1">
        <v>42176</v>
      </c>
      <c r="G533">
        <v>11</v>
      </c>
      <c r="H533">
        <v>0.223</v>
      </c>
      <c r="I533" s="7"/>
      <c r="J533" s="7"/>
      <c r="L533" t="s">
        <v>71</v>
      </c>
      <c r="M533">
        <v>0.1009</v>
      </c>
    </row>
    <row r="534" spans="1:13" ht="16" x14ac:dyDescent="0.2">
      <c r="A534" t="s">
        <v>53</v>
      </c>
      <c r="B534" t="s">
        <v>52</v>
      </c>
      <c r="C534" s="3" t="s">
        <v>329</v>
      </c>
      <c r="D534" s="3">
        <v>2</v>
      </c>
      <c r="E534" s="3" t="s">
        <v>15</v>
      </c>
      <c r="F534" s="1">
        <v>42176</v>
      </c>
      <c r="G534">
        <v>12</v>
      </c>
      <c r="H534">
        <v>0.24310000000000001</v>
      </c>
      <c r="I534" s="7"/>
      <c r="J534" s="7"/>
      <c r="L534" t="s">
        <v>71</v>
      </c>
      <c r="M534">
        <v>0.1074</v>
      </c>
    </row>
    <row r="535" spans="1:13" ht="16" x14ac:dyDescent="0.2">
      <c r="A535" t="s">
        <v>53</v>
      </c>
      <c r="B535" t="s">
        <v>52</v>
      </c>
      <c r="C535" s="3" t="s">
        <v>329</v>
      </c>
      <c r="D535" s="3">
        <v>2</v>
      </c>
      <c r="E535" s="3" t="s">
        <v>15</v>
      </c>
      <c r="F535" s="1">
        <v>42176</v>
      </c>
      <c r="G535">
        <v>13</v>
      </c>
      <c r="H535">
        <v>0.24249999999999999</v>
      </c>
      <c r="I535" s="7"/>
      <c r="J535" s="7"/>
      <c r="L535" t="s">
        <v>71</v>
      </c>
      <c r="M535">
        <v>0.1019</v>
      </c>
    </row>
    <row r="536" spans="1:13" ht="16" x14ac:dyDescent="0.2">
      <c r="A536" t="s">
        <v>53</v>
      </c>
      <c r="B536" t="s">
        <v>52</v>
      </c>
      <c r="C536" s="3" t="s">
        <v>329</v>
      </c>
      <c r="D536" s="3">
        <v>2</v>
      </c>
      <c r="E536" s="3" t="s">
        <v>15</v>
      </c>
      <c r="F536" s="1">
        <v>42176</v>
      </c>
      <c r="G536">
        <v>14</v>
      </c>
      <c r="H536">
        <v>0.2293</v>
      </c>
      <c r="I536" s="7"/>
      <c r="J536" s="7"/>
      <c r="L536" t="s">
        <v>71</v>
      </c>
      <c r="M536">
        <v>0.10349999999999999</v>
      </c>
    </row>
    <row r="537" spans="1:13" ht="16" x14ac:dyDescent="0.2">
      <c r="A537" t="s">
        <v>53</v>
      </c>
      <c r="B537" t="s">
        <v>52</v>
      </c>
      <c r="C537" s="3" t="s">
        <v>329</v>
      </c>
      <c r="D537" s="3">
        <v>2</v>
      </c>
      <c r="E537" s="3" t="s">
        <v>15</v>
      </c>
      <c r="F537" s="1">
        <v>42176</v>
      </c>
      <c r="G537">
        <v>15</v>
      </c>
      <c r="H537">
        <v>0.24030000000000001</v>
      </c>
      <c r="I537" s="7"/>
      <c r="J537" s="7"/>
      <c r="L537" t="s">
        <v>71</v>
      </c>
      <c r="M537">
        <v>0.1043</v>
      </c>
    </row>
    <row r="538" spans="1:13" ht="16" x14ac:dyDescent="0.2">
      <c r="A538" t="s">
        <v>53</v>
      </c>
      <c r="B538" t="s">
        <v>52</v>
      </c>
      <c r="C538" s="3" t="s">
        <v>329</v>
      </c>
      <c r="D538" s="3">
        <v>2</v>
      </c>
      <c r="E538" s="3" t="s">
        <v>15</v>
      </c>
      <c r="F538" s="1">
        <v>42176</v>
      </c>
      <c r="G538">
        <v>16</v>
      </c>
      <c r="H538">
        <v>0.24010000000000001</v>
      </c>
      <c r="I538" s="7"/>
      <c r="J538" s="7"/>
      <c r="L538" t="s">
        <v>71</v>
      </c>
      <c r="M538">
        <v>0.1072</v>
      </c>
    </row>
    <row r="539" spans="1:13" ht="16" x14ac:dyDescent="0.2">
      <c r="A539" t="s">
        <v>53</v>
      </c>
      <c r="B539" t="s">
        <v>52</v>
      </c>
      <c r="C539" s="3" t="s">
        <v>329</v>
      </c>
      <c r="D539" s="3">
        <v>2</v>
      </c>
      <c r="E539" s="3" t="s">
        <v>15</v>
      </c>
      <c r="F539" s="1">
        <v>42176</v>
      </c>
      <c r="G539">
        <v>17</v>
      </c>
      <c r="H539">
        <v>0.2306</v>
      </c>
      <c r="I539" s="7"/>
      <c r="J539" s="7"/>
      <c r="L539" t="s">
        <v>71</v>
      </c>
      <c r="M539">
        <v>0.1019</v>
      </c>
    </row>
    <row r="540" spans="1:13" ht="16" x14ac:dyDescent="0.2">
      <c r="A540" t="s">
        <v>53</v>
      </c>
      <c r="B540" t="s">
        <v>52</v>
      </c>
      <c r="C540" s="3" t="s">
        <v>329</v>
      </c>
      <c r="D540" s="3">
        <v>2</v>
      </c>
      <c r="E540" s="3" t="s">
        <v>15</v>
      </c>
      <c r="F540" s="1">
        <v>42176</v>
      </c>
      <c r="G540">
        <v>18</v>
      </c>
      <c r="H540">
        <v>0.23350000000000001</v>
      </c>
      <c r="I540" s="7"/>
      <c r="J540" s="7"/>
      <c r="L540" t="s">
        <v>71</v>
      </c>
      <c r="M540">
        <v>0.1031</v>
      </c>
    </row>
    <row r="541" spans="1:13" ht="16" x14ac:dyDescent="0.2">
      <c r="A541" t="s">
        <v>53</v>
      </c>
      <c r="B541" t="s">
        <v>52</v>
      </c>
      <c r="C541" s="3" t="s">
        <v>329</v>
      </c>
      <c r="D541" s="3">
        <v>2</v>
      </c>
      <c r="E541" s="3" t="s">
        <v>15</v>
      </c>
      <c r="F541" s="1">
        <v>42176</v>
      </c>
      <c r="G541">
        <v>19</v>
      </c>
      <c r="H541">
        <v>0.2442</v>
      </c>
      <c r="I541" s="7"/>
      <c r="J541" s="7"/>
      <c r="L541" t="s">
        <v>71</v>
      </c>
      <c r="M541">
        <v>0.10970000000000001</v>
      </c>
    </row>
    <row r="542" spans="1:13" ht="16" x14ac:dyDescent="0.2">
      <c r="A542" t="s">
        <v>53</v>
      </c>
      <c r="B542" t="s">
        <v>52</v>
      </c>
      <c r="C542" s="3" t="s">
        <v>329</v>
      </c>
      <c r="D542" s="3">
        <v>2</v>
      </c>
      <c r="E542" s="3" t="s">
        <v>15</v>
      </c>
      <c r="F542" s="1">
        <v>42176</v>
      </c>
      <c r="G542">
        <v>20</v>
      </c>
      <c r="H542">
        <v>0.2301</v>
      </c>
      <c r="I542" s="7"/>
      <c r="J542" s="7"/>
      <c r="L542" t="s">
        <v>71</v>
      </c>
      <c r="M542">
        <v>0.1052</v>
      </c>
    </row>
    <row r="543" spans="1:13" ht="16" x14ac:dyDescent="0.2">
      <c r="A543" t="s">
        <v>53</v>
      </c>
      <c r="B543" t="s">
        <v>52</v>
      </c>
      <c r="C543" s="3" t="s">
        <v>329</v>
      </c>
      <c r="D543" s="3">
        <v>2</v>
      </c>
      <c r="E543" s="3" t="s">
        <v>15</v>
      </c>
      <c r="F543" s="1">
        <v>42176</v>
      </c>
      <c r="G543">
        <v>21</v>
      </c>
      <c r="H543">
        <v>0.2404</v>
      </c>
      <c r="I543" s="7"/>
      <c r="J543" s="7"/>
      <c r="K543" t="s">
        <v>95</v>
      </c>
      <c r="L543" t="s">
        <v>71</v>
      </c>
      <c r="M543">
        <v>0.1085</v>
      </c>
    </row>
    <row r="544" spans="1:13" ht="16" x14ac:dyDescent="0.2">
      <c r="A544" t="s">
        <v>53</v>
      </c>
      <c r="B544" t="s">
        <v>52</v>
      </c>
      <c r="C544" s="3" t="s">
        <v>329</v>
      </c>
      <c r="D544" s="3">
        <v>2</v>
      </c>
      <c r="E544" s="3" t="s">
        <v>15</v>
      </c>
      <c r="F544" s="1">
        <v>42176</v>
      </c>
      <c r="G544">
        <v>22</v>
      </c>
      <c r="H544">
        <v>0.23899999999999999</v>
      </c>
      <c r="I544" s="7"/>
      <c r="J544" s="7"/>
      <c r="L544" t="s">
        <v>71</v>
      </c>
      <c r="M544">
        <v>0.10390000000000001</v>
      </c>
    </row>
    <row r="545" spans="1:13" ht="16" x14ac:dyDescent="0.2">
      <c r="A545" t="s">
        <v>53</v>
      </c>
      <c r="B545" t="s">
        <v>52</v>
      </c>
      <c r="C545" s="3" t="s">
        <v>329</v>
      </c>
      <c r="D545" s="3">
        <v>2</v>
      </c>
      <c r="E545" s="3" t="s">
        <v>15</v>
      </c>
      <c r="F545" s="1">
        <v>42176</v>
      </c>
      <c r="G545">
        <v>23</v>
      </c>
      <c r="H545">
        <v>0.23230000000000001</v>
      </c>
      <c r="I545" s="7"/>
      <c r="J545" s="7"/>
      <c r="L545" t="s">
        <v>71</v>
      </c>
      <c r="M545">
        <v>0.1055</v>
      </c>
    </row>
    <row r="546" spans="1:13" ht="16" x14ac:dyDescent="0.2">
      <c r="A546" t="s">
        <v>53</v>
      </c>
      <c r="B546" t="s">
        <v>52</v>
      </c>
      <c r="C546" s="3" t="s">
        <v>329</v>
      </c>
      <c r="D546" s="3">
        <v>2</v>
      </c>
      <c r="E546" s="3" t="s">
        <v>15</v>
      </c>
      <c r="F546" s="1">
        <v>42176</v>
      </c>
      <c r="G546">
        <v>24</v>
      </c>
      <c r="H546">
        <v>0.23749999999999999</v>
      </c>
      <c r="I546" s="7"/>
      <c r="J546" s="7"/>
      <c r="K546" t="s">
        <v>86</v>
      </c>
      <c r="L546" t="s">
        <v>71</v>
      </c>
      <c r="M546">
        <v>0.10680000000000001</v>
      </c>
    </row>
    <row r="547" spans="1:13" ht="16" x14ac:dyDescent="0.2">
      <c r="A547" t="s">
        <v>53</v>
      </c>
      <c r="B547" t="s">
        <v>52</v>
      </c>
      <c r="C547" s="3" t="s">
        <v>329</v>
      </c>
      <c r="D547" s="3">
        <v>2</v>
      </c>
      <c r="E547" s="3" t="s">
        <v>15</v>
      </c>
      <c r="F547" s="1">
        <v>42176</v>
      </c>
      <c r="G547">
        <v>25</v>
      </c>
      <c r="H547">
        <v>0.2407</v>
      </c>
      <c r="I547" s="7"/>
      <c r="J547" s="7"/>
      <c r="L547" t="s">
        <v>71</v>
      </c>
      <c r="M547">
        <v>0.1089</v>
      </c>
    </row>
    <row r="548" spans="1:13" ht="16" x14ac:dyDescent="0.2">
      <c r="A548" t="s">
        <v>53</v>
      </c>
      <c r="B548" t="s">
        <v>52</v>
      </c>
      <c r="C548" s="3" t="s">
        <v>329</v>
      </c>
      <c r="D548" s="3">
        <v>2</v>
      </c>
      <c r="E548" s="3" t="s">
        <v>15</v>
      </c>
      <c r="F548" s="1">
        <v>42176</v>
      </c>
      <c r="G548">
        <v>26</v>
      </c>
      <c r="H548">
        <v>0.2356</v>
      </c>
      <c r="I548" s="7"/>
      <c r="J548" s="7"/>
      <c r="L548" t="s">
        <v>71</v>
      </c>
      <c r="M548">
        <v>0.1043</v>
      </c>
    </row>
    <row r="549" spans="1:13" ht="16" x14ac:dyDescent="0.2">
      <c r="A549" t="s">
        <v>53</v>
      </c>
      <c r="B549" t="s">
        <v>52</v>
      </c>
      <c r="C549" s="3" t="s">
        <v>329</v>
      </c>
      <c r="D549" s="3">
        <v>2</v>
      </c>
      <c r="E549" s="3" t="s">
        <v>15</v>
      </c>
      <c r="F549" s="1">
        <v>42176</v>
      </c>
      <c r="G549">
        <v>27</v>
      </c>
      <c r="H549">
        <v>0.2291</v>
      </c>
      <c r="I549" s="7"/>
      <c r="J549" s="7"/>
      <c r="L549" t="s">
        <v>71</v>
      </c>
      <c r="M549">
        <v>0.1019</v>
      </c>
    </row>
    <row r="550" spans="1:13" ht="16" x14ac:dyDescent="0.2">
      <c r="A550" t="s">
        <v>53</v>
      </c>
      <c r="B550" t="s">
        <v>52</v>
      </c>
      <c r="C550" s="3" t="s">
        <v>329</v>
      </c>
      <c r="D550" s="3">
        <v>2</v>
      </c>
      <c r="E550" s="3" t="s">
        <v>15</v>
      </c>
      <c r="F550" s="1">
        <v>42176</v>
      </c>
      <c r="G550">
        <v>28</v>
      </c>
      <c r="H550">
        <v>0.2364</v>
      </c>
      <c r="I550" s="7"/>
      <c r="J550" s="7"/>
      <c r="L550" t="s">
        <v>71</v>
      </c>
      <c r="M550">
        <v>0.10829999999999999</v>
      </c>
    </row>
    <row r="551" spans="1:13" ht="16" x14ac:dyDescent="0.2">
      <c r="A551" t="s">
        <v>53</v>
      </c>
      <c r="B551" t="s">
        <v>52</v>
      </c>
      <c r="C551" s="3" t="s">
        <v>329</v>
      </c>
      <c r="D551" s="3">
        <v>2</v>
      </c>
      <c r="E551" s="3" t="s">
        <v>15</v>
      </c>
      <c r="F551" s="1">
        <v>42176</v>
      </c>
      <c r="G551">
        <v>29</v>
      </c>
      <c r="H551">
        <v>0.2379</v>
      </c>
      <c r="I551" s="7"/>
      <c r="J551" s="7"/>
      <c r="L551" t="s">
        <v>71</v>
      </c>
      <c r="M551">
        <v>0.1075</v>
      </c>
    </row>
    <row r="552" spans="1:13" ht="16" x14ac:dyDescent="0.2">
      <c r="A552" t="s">
        <v>53</v>
      </c>
      <c r="B552" t="s">
        <v>52</v>
      </c>
      <c r="C552" s="3" t="s">
        <v>329</v>
      </c>
      <c r="D552" s="3">
        <v>2</v>
      </c>
      <c r="E552" s="3" t="s">
        <v>15</v>
      </c>
      <c r="F552" s="1">
        <v>42176</v>
      </c>
      <c r="G552">
        <v>30</v>
      </c>
      <c r="H552">
        <v>0.24460000000000001</v>
      </c>
      <c r="I552" s="7"/>
      <c r="J552" s="7"/>
      <c r="K552" t="s">
        <v>94</v>
      </c>
      <c r="L552" t="s">
        <v>71</v>
      </c>
      <c r="M552">
        <v>0.1138</v>
      </c>
    </row>
    <row r="553" spans="1:13" ht="16" x14ac:dyDescent="0.2">
      <c r="A553" t="s">
        <v>53</v>
      </c>
      <c r="B553" t="s">
        <v>52</v>
      </c>
      <c r="C553" s="3" t="s">
        <v>329</v>
      </c>
      <c r="D553" s="3">
        <v>2</v>
      </c>
      <c r="E553" s="3" t="s">
        <v>15</v>
      </c>
      <c r="F553" s="1">
        <v>42176</v>
      </c>
      <c r="G553">
        <v>31</v>
      </c>
      <c r="H553">
        <v>0.23180000000000001</v>
      </c>
      <c r="I553" s="7"/>
      <c r="J553" s="7"/>
      <c r="L553" t="s">
        <v>71</v>
      </c>
      <c r="M553">
        <v>0.1075</v>
      </c>
    </row>
    <row r="554" spans="1:13" ht="16" x14ac:dyDescent="0.2">
      <c r="A554" t="s">
        <v>53</v>
      </c>
      <c r="B554" t="s">
        <v>52</v>
      </c>
      <c r="C554" s="3" t="s">
        <v>329</v>
      </c>
      <c r="D554" s="3">
        <v>2</v>
      </c>
      <c r="E554" s="3" t="s">
        <v>15</v>
      </c>
      <c r="F554" s="1">
        <v>42176</v>
      </c>
      <c r="G554">
        <v>32</v>
      </c>
      <c r="H554">
        <v>0.22600000000000001</v>
      </c>
      <c r="I554" s="7"/>
      <c r="J554" s="7"/>
      <c r="L554" t="s">
        <v>71</v>
      </c>
      <c r="M554">
        <v>0.1091</v>
      </c>
    </row>
    <row r="555" spans="1:13" ht="16" x14ac:dyDescent="0.2">
      <c r="A555" t="s">
        <v>53</v>
      </c>
      <c r="B555" t="s">
        <v>52</v>
      </c>
      <c r="C555" s="3" t="s">
        <v>329</v>
      </c>
      <c r="D555" s="3">
        <v>2</v>
      </c>
      <c r="E555" s="3" t="s">
        <v>15</v>
      </c>
      <c r="F555" s="1">
        <v>42176</v>
      </c>
      <c r="G555">
        <v>33</v>
      </c>
      <c r="H555">
        <v>0.2389</v>
      </c>
      <c r="I555" s="7"/>
      <c r="J555" s="7"/>
      <c r="L555" t="s">
        <v>71</v>
      </c>
      <c r="M555">
        <v>0.12620000000000001</v>
      </c>
    </row>
    <row r="556" spans="1:13" ht="16" x14ac:dyDescent="0.2">
      <c r="A556" t="s">
        <v>53</v>
      </c>
      <c r="B556" t="s">
        <v>52</v>
      </c>
      <c r="C556" s="3" t="s">
        <v>329</v>
      </c>
      <c r="D556" s="3">
        <v>2</v>
      </c>
      <c r="E556" s="3" t="s">
        <v>15</v>
      </c>
      <c r="F556" s="1">
        <v>42176</v>
      </c>
      <c r="G556">
        <v>34</v>
      </c>
      <c r="H556">
        <v>0.23480000000000001</v>
      </c>
      <c r="I556" s="7"/>
      <c r="J556" s="7"/>
      <c r="L556" t="s">
        <v>71</v>
      </c>
      <c r="M556">
        <v>0.1323</v>
      </c>
    </row>
    <row r="557" spans="1:13" ht="16" x14ac:dyDescent="0.2">
      <c r="A557" t="s">
        <v>53</v>
      </c>
      <c r="B557" t="s">
        <v>52</v>
      </c>
      <c r="C557" s="3" t="s">
        <v>329</v>
      </c>
      <c r="D557" s="3">
        <v>2</v>
      </c>
      <c r="E557" s="3" t="s">
        <v>15</v>
      </c>
      <c r="F557" s="1">
        <v>42176</v>
      </c>
      <c r="G557">
        <v>35</v>
      </c>
      <c r="H557">
        <v>0.21390000000000001</v>
      </c>
      <c r="I557" s="7">
        <v>8.74</v>
      </c>
      <c r="J557" s="7">
        <v>8.84</v>
      </c>
      <c r="K557" t="s">
        <v>96</v>
      </c>
      <c r="L557" t="s">
        <v>71</v>
      </c>
      <c r="M557">
        <v>8.9399999999999993E-2</v>
      </c>
    </row>
    <row r="558" spans="1:13" ht="16" x14ac:dyDescent="0.2">
      <c r="A558" t="s">
        <v>54</v>
      </c>
      <c r="B558" t="s">
        <v>52</v>
      </c>
      <c r="C558" s="3" t="s">
        <v>329</v>
      </c>
      <c r="D558" s="3">
        <v>3</v>
      </c>
      <c r="E558" s="3" t="s">
        <v>15</v>
      </c>
      <c r="F558" s="1">
        <v>42176</v>
      </c>
      <c r="G558">
        <v>1</v>
      </c>
      <c r="H558">
        <v>0.19939999999999999</v>
      </c>
      <c r="I558" s="7">
        <v>0</v>
      </c>
      <c r="J558" s="7">
        <v>9.0150000000000006</v>
      </c>
      <c r="K558" t="s">
        <v>105</v>
      </c>
      <c r="L558" t="s">
        <v>71</v>
      </c>
      <c r="M558">
        <v>7.51E-2</v>
      </c>
    </row>
    <row r="559" spans="1:13" ht="16" x14ac:dyDescent="0.2">
      <c r="A559" t="s">
        <v>54</v>
      </c>
      <c r="B559" t="s">
        <v>52</v>
      </c>
      <c r="C559" s="3" t="s">
        <v>329</v>
      </c>
      <c r="D559" s="3">
        <v>3</v>
      </c>
      <c r="E559" s="3" t="s">
        <v>15</v>
      </c>
      <c r="F559" s="1">
        <v>42176</v>
      </c>
      <c r="G559">
        <v>2</v>
      </c>
      <c r="H559">
        <v>0.2324</v>
      </c>
      <c r="I559" s="7">
        <f t="shared" ref="I559:I575" si="30">J558</f>
        <v>9.0150000000000006</v>
      </c>
      <c r="J559" s="7">
        <f t="shared" ref="J559:J575" si="31">I559+10</f>
        <v>19.015000000000001</v>
      </c>
      <c r="L559" t="s">
        <v>71</v>
      </c>
      <c r="M559">
        <v>0.12470000000000001</v>
      </c>
    </row>
    <row r="560" spans="1:13" ht="16" x14ac:dyDescent="0.2">
      <c r="A560" t="s">
        <v>54</v>
      </c>
      <c r="B560" t="s">
        <v>52</v>
      </c>
      <c r="C560" s="3" t="s">
        <v>329</v>
      </c>
      <c r="D560" s="3">
        <v>3</v>
      </c>
      <c r="E560" s="3" t="s">
        <v>15</v>
      </c>
      <c r="F560" s="1">
        <v>42176</v>
      </c>
      <c r="G560">
        <v>3</v>
      </c>
      <c r="H560">
        <v>0.2167</v>
      </c>
      <c r="I560" s="7">
        <f t="shared" si="30"/>
        <v>19.015000000000001</v>
      </c>
      <c r="J560" s="7">
        <f t="shared" si="31"/>
        <v>29.015000000000001</v>
      </c>
      <c r="L560" t="s">
        <v>71</v>
      </c>
      <c r="M560">
        <v>0.11509999999999999</v>
      </c>
    </row>
    <row r="561" spans="1:13" ht="16" x14ac:dyDescent="0.2">
      <c r="A561" t="s">
        <v>54</v>
      </c>
      <c r="B561" t="s">
        <v>52</v>
      </c>
      <c r="C561" s="3" t="s">
        <v>329</v>
      </c>
      <c r="D561" s="3">
        <v>3</v>
      </c>
      <c r="E561" s="3" t="s">
        <v>15</v>
      </c>
      <c r="F561" s="1">
        <v>42176</v>
      </c>
      <c r="G561">
        <v>4</v>
      </c>
      <c r="H561">
        <v>0.24179999999999999</v>
      </c>
      <c r="I561" s="7">
        <f t="shared" si="30"/>
        <v>29.015000000000001</v>
      </c>
      <c r="J561" s="7">
        <f t="shared" si="31"/>
        <v>39.015000000000001</v>
      </c>
      <c r="K561" t="s">
        <v>94</v>
      </c>
      <c r="L561" t="s">
        <v>71</v>
      </c>
      <c r="M561">
        <v>0.1099</v>
      </c>
    </row>
    <row r="562" spans="1:13" ht="16" x14ac:dyDescent="0.2">
      <c r="A562" t="s">
        <v>54</v>
      </c>
      <c r="B562" t="s">
        <v>52</v>
      </c>
      <c r="C562" s="3" t="s">
        <v>329</v>
      </c>
      <c r="D562" s="3">
        <v>3</v>
      </c>
      <c r="E562" s="3" t="s">
        <v>15</v>
      </c>
      <c r="F562" s="1">
        <v>42176</v>
      </c>
      <c r="G562">
        <v>5</v>
      </c>
      <c r="H562">
        <v>0.24299999999999999</v>
      </c>
      <c r="I562" s="7">
        <f t="shared" si="30"/>
        <v>39.015000000000001</v>
      </c>
      <c r="J562" s="7">
        <f t="shared" si="31"/>
        <v>49.015000000000001</v>
      </c>
      <c r="L562" t="s">
        <v>71</v>
      </c>
      <c r="M562">
        <v>0.1062</v>
      </c>
    </row>
    <row r="563" spans="1:13" ht="16" x14ac:dyDescent="0.2">
      <c r="A563" t="s">
        <v>54</v>
      </c>
      <c r="B563" t="s">
        <v>52</v>
      </c>
      <c r="C563" s="3" t="s">
        <v>329</v>
      </c>
      <c r="D563" s="3">
        <v>3</v>
      </c>
      <c r="E563" s="3" t="s">
        <v>15</v>
      </c>
      <c r="F563" s="1">
        <v>42176</v>
      </c>
      <c r="G563">
        <v>6</v>
      </c>
      <c r="H563">
        <v>0.24149999999999999</v>
      </c>
      <c r="I563" s="7">
        <f t="shared" si="30"/>
        <v>49.015000000000001</v>
      </c>
      <c r="J563" s="7">
        <f t="shared" si="31"/>
        <v>59.015000000000001</v>
      </c>
      <c r="L563" t="s">
        <v>71</v>
      </c>
      <c r="M563">
        <v>0.10299999999999999</v>
      </c>
    </row>
    <row r="564" spans="1:13" ht="16" x14ac:dyDescent="0.2">
      <c r="A564" t="s">
        <v>54</v>
      </c>
      <c r="B564" t="s">
        <v>52</v>
      </c>
      <c r="C564" s="3" t="s">
        <v>329</v>
      </c>
      <c r="D564" s="3">
        <v>3</v>
      </c>
      <c r="E564" s="3" t="s">
        <v>15</v>
      </c>
      <c r="F564" s="1">
        <v>42176</v>
      </c>
      <c r="G564">
        <v>7</v>
      </c>
      <c r="H564">
        <v>0.24779999999999999</v>
      </c>
      <c r="I564" s="7">
        <f t="shared" si="30"/>
        <v>59.015000000000001</v>
      </c>
      <c r="J564" s="7">
        <f t="shared" si="31"/>
        <v>69.015000000000001</v>
      </c>
      <c r="L564" t="s">
        <v>71</v>
      </c>
      <c r="M564">
        <v>0.1079</v>
      </c>
    </row>
    <row r="565" spans="1:13" ht="16" x14ac:dyDescent="0.2">
      <c r="A565" t="s">
        <v>54</v>
      </c>
      <c r="B565" t="s">
        <v>52</v>
      </c>
      <c r="C565" s="3" t="s">
        <v>329</v>
      </c>
      <c r="D565" s="3">
        <v>3</v>
      </c>
      <c r="E565" s="3" t="s">
        <v>15</v>
      </c>
      <c r="F565" s="1">
        <v>42176</v>
      </c>
      <c r="G565">
        <v>8</v>
      </c>
      <c r="H565">
        <v>0.21659999999999999</v>
      </c>
      <c r="I565" s="7">
        <f t="shared" si="30"/>
        <v>69.015000000000001</v>
      </c>
      <c r="J565" s="7">
        <f t="shared" si="31"/>
        <v>79.015000000000001</v>
      </c>
      <c r="L565" t="s">
        <v>71</v>
      </c>
      <c r="M565">
        <v>9.2499999999999999E-2</v>
      </c>
    </row>
    <row r="566" spans="1:13" ht="16" x14ac:dyDescent="0.2">
      <c r="A566" t="s">
        <v>54</v>
      </c>
      <c r="B566" t="s">
        <v>52</v>
      </c>
      <c r="C566" s="3" t="s">
        <v>329</v>
      </c>
      <c r="D566" s="3">
        <v>3</v>
      </c>
      <c r="E566" s="3" t="s">
        <v>15</v>
      </c>
      <c r="F566" s="1">
        <v>42176</v>
      </c>
      <c r="G566">
        <v>9</v>
      </c>
      <c r="H566">
        <v>0.2102</v>
      </c>
      <c r="I566" s="7">
        <f t="shared" si="30"/>
        <v>79.015000000000001</v>
      </c>
      <c r="J566" s="7">
        <f t="shared" si="31"/>
        <v>89.015000000000001</v>
      </c>
      <c r="K566" t="s">
        <v>106</v>
      </c>
      <c r="L566" t="s">
        <v>71</v>
      </c>
      <c r="M566">
        <v>8.2799999999999999E-2</v>
      </c>
    </row>
    <row r="567" spans="1:13" ht="16" x14ac:dyDescent="0.2">
      <c r="A567" t="s">
        <v>54</v>
      </c>
      <c r="B567" t="s">
        <v>52</v>
      </c>
      <c r="C567" s="3" t="s">
        <v>329</v>
      </c>
      <c r="D567" s="3">
        <v>3</v>
      </c>
      <c r="E567" s="3" t="s">
        <v>15</v>
      </c>
      <c r="F567" s="1">
        <v>42176</v>
      </c>
      <c r="G567">
        <v>10</v>
      </c>
      <c r="H567">
        <v>0.20369999999999999</v>
      </c>
      <c r="I567" s="7">
        <f t="shared" si="30"/>
        <v>89.015000000000001</v>
      </c>
      <c r="J567" s="7">
        <f t="shared" si="31"/>
        <v>99.015000000000001</v>
      </c>
      <c r="K567" t="s">
        <v>107</v>
      </c>
      <c r="L567" t="s">
        <v>71</v>
      </c>
      <c r="M567">
        <v>6.7400000000000002E-2</v>
      </c>
    </row>
    <row r="568" spans="1:13" ht="16" x14ac:dyDescent="0.2">
      <c r="A568" t="s">
        <v>54</v>
      </c>
      <c r="B568" t="s">
        <v>52</v>
      </c>
      <c r="C568" s="3" t="s">
        <v>329</v>
      </c>
      <c r="D568" s="3">
        <v>3</v>
      </c>
      <c r="E568" s="3" t="s">
        <v>15</v>
      </c>
      <c r="F568" s="1">
        <v>42176</v>
      </c>
      <c r="G568">
        <v>11</v>
      </c>
      <c r="H568">
        <v>0.2387</v>
      </c>
      <c r="I568" s="7">
        <f t="shared" si="30"/>
        <v>99.015000000000001</v>
      </c>
      <c r="J568" s="7">
        <f t="shared" si="31"/>
        <v>109.015</v>
      </c>
      <c r="K568" t="s">
        <v>107</v>
      </c>
      <c r="L568" t="s">
        <v>71</v>
      </c>
      <c r="M568">
        <v>8.9599999999999999E-2</v>
      </c>
    </row>
    <row r="569" spans="1:13" ht="16" x14ac:dyDescent="0.2">
      <c r="A569" t="s">
        <v>54</v>
      </c>
      <c r="B569" t="s">
        <v>52</v>
      </c>
      <c r="C569" s="3" t="s">
        <v>329</v>
      </c>
      <c r="D569" s="3">
        <v>3</v>
      </c>
      <c r="E569" s="3" t="s">
        <v>15</v>
      </c>
      <c r="F569" s="1">
        <v>42176</v>
      </c>
      <c r="G569">
        <v>12</v>
      </c>
      <c r="H569">
        <v>0.2369</v>
      </c>
      <c r="I569" s="7">
        <f t="shared" si="30"/>
        <v>109.015</v>
      </c>
      <c r="J569" s="7">
        <f t="shared" si="31"/>
        <v>119.015</v>
      </c>
      <c r="L569" t="s">
        <v>71</v>
      </c>
      <c r="M569">
        <v>0.1065</v>
      </c>
    </row>
    <row r="570" spans="1:13" ht="16" x14ac:dyDescent="0.2">
      <c r="A570" t="s">
        <v>54</v>
      </c>
      <c r="B570" t="s">
        <v>52</v>
      </c>
      <c r="C570" s="3" t="s">
        <v>329</v>
      </c>
      <c r="D570" s="3">
        <v>3</v>
      </c>
      <c r="E570" s="3" t="s">
        <v>15</v>
      </c>
      <c r="F570" s="1">
        <v>42176</v>
      </c>
      <c r="G570">
        <v>13</v>
      </c>
      <c r="H570">
        <v>0.23469999999999999</v>
      </c>
      <c r="I570" s="7">
        <f t="shared" si="30"/>
        <v>119.015</v>
      </c>
      <c r="J570" s="7">
        <f t="shared" si="31"/>
        <v>129.01499999999999</v>
      </c>
      <c r="L570" t="s">
        <v>71</v>
      </c>
      <c r="M570">
        <v>9.7600000000000006E-2</v>
      </c>
    </row>
    <row r="571" spans="1:13" ht="16" x14ac:dyDescent="0.2">
      <c r="A571" t="s">
        <v>54</v>
      </c>
      <c r="B571" t="s">
        <v>52</v>
      </c>
      <c r="C571" s="3" t="s">
        <v>329</v>
      </c>
      <c r="D571" s="3">
        <v>3</v>
      </c>
      <c r="E571" s="3" t="s">
        <v>15</v>
      </c>
      <c r="F571" s="1">
        <v>42176</v>
      </c>
      <c r="G571">
        <v>14</v>
      </c>
      <c r="H571">
        <v>0.2394</v>
      </c>
      <c r="I571" s="7">
        <f t="shared" si="30"/>
        <v>129.01499999999999</v>
      </c>
      <c r="J571" s="7">
        <f t="shared" si="31"/>
        <v>139.01499999999999</v>
      </c>
      <c r="L571" t="s">
        <v>71</v>
      </c>
      <c r="M571">
        <v>0.1028</v>
      </c>
    </row>
    <row r="572" spans="1:13" ht="16" x14ac:dyDescent="0.2">
      <c r="A572" t="s">
        <v>54</v>
      </c>
      <c r="B572" t="s">
        <v>52</v>
      </c>
      <c r="C572" s="3" t="s">
        <v>329</v>
      </c>
      <c r="D572" s="3">
        <v>3</v>
      </c>
      <c r="E572" s="3" t="s">
        <v>15</v>
      </c>
      <c r="F572" s="1">
        <v>42176</v>
      </c>
      <c r="G572">
        <v>15</v>
      </c>
      <c r="H572">
        <v>0.23810000000000001</v>
      </c>
      <c r="I572" s="7">
        <f t="shared" si="30"/>
        <v>139.01499999999999</v>
      </c>
      <c r="J572" s="7">
        <f t="shared" si="31"/>
        <v>149.01499999999999</v>
      </c>
      <c r="L572" t="s">
        <v>71</v>
      </c>
      <c r="M572">
        <v>0.1042</v>
      </c>
    </row>
    <row r="573" spans="1:13" ht="16" x14ac:dyDescent="0.2">
      <c r="A573" t="s">
        <v>54</v>
      </c>
      <c r="B573" t="s">
        <v>52</v>
      </c>
      <c r="C573" s="3" t="s">
        <v>329</v>
      </c>
      <c r="D573" s="3">
        <v>3</v>
      </c>
      <c r="E573" s="3" t="s">
        <v>15</v>
      </c>
      <c r="F573" s="1">
        <v>42176</v>
      </c>
      <c r="G573">
        <v>16</v>
      </c>
      <c r="H573">
        <v>0.2185</v>
      </c>
      <c r="I573" s="7">
        <f t="shared" si="30"/>
        <v>149.01499999999999</v>
      </c>
      <c r="J573" s="7">
        <f t="shared" si="31"/>
        <v>159.01499999999999</v>
      </c>
      <c r="L573" t="s">
        <v>71</v>
      </c>
      <c r="M573">
        <v>0.10732</v>
      </c>
    </row>
    <row r="574" spans="1:13" ht="16" x14ac:dyDescent="0.2">
      <c r="A574" t="s">
        <v>54</v>
      </c>
      <c r="B574" t="s">
        <v>52</v>
      </c>
      <c r="C574" s="3" t="s">
        <v>329</v>
      </c>
      <c r="D574" s="3">
        <v>3</v>
      </c>
      <c r="E574" s="3" t="s">
        <v>15</v>
      </c>
      <c r="F574" s="1">
        <v>42176</v>
      </c>
      <c r="G574">
        <v>17</v>
      </c>
      <c r="H574">
        <v>0.22040000000000001</v>
      </c>
      <c r="I574" s="7">
        <f t="shared" si="30"/>
        <v>159.01499999999999</v>
      </c>
      <c r="J574" s="7">
        <f t="shared" si="31"/>
        <v>169.01499999999999</v>
      </c>
      <c r="L574" t="s">
        <v>71</v>
      </c>
      <c r="M574">
        <v>0.1216</v>
      </c>
    </row>
    <row r="575" spans="1:13" ht="16" x14ac:dyDescent="0.2">
      <c r="A575" t="s">
        <v>54</v>
      </c>
      <c r="B575" t="s">
        <v>52</v>
      </c>
      <c r="C575" s="3" t="s">
        <v>329</v>
      </c>
      <c r="D575" s="3">
        <v>3</v>
      </c>
      <c r="E575" s="3" t="s">
        <v>15</v>
      </c>
      <c r="F575" s="1">
        <v>42176</v>
      </c>
      <c r="G575">
        <v>18</v>
      </c>
      <c r="H575">
        <v>0.2346</v>
      </c>
      <c r="I575" s="7">
        <f t="shared" si="30"/>
        <v>169.01499999999999</v>
      </c>
      <c r="J575" s="7">
        <f t="shared" si="31"/>
        <v>179.01499999999999</v>
      </c>
      <c r="K575" t="s">
        <v>108</v>
      </c>
      <c r="L575" t="s">
        <v>71</v>
      </c>
      <c r="M575">
        <v>0.105</v>
      </c>
    </row>
    <row r="576" spans="1:13" ht="16" x14ac:dyDescent="0.2">
      <c r="A576" t="s">
        <v>56</v>
      </c>
      <c r="B576" t="s">
        <v>57</v>
      </c>
      <c r="C576" s="3" t="s">
        <v>330</v>
      </c>
      <c r="D576" s="3">
        <v>1</v>
      </c>
      <c r="E576" s="3" t="s">
        <v>15</v>
      </c>
      <c r="F576" s="1">
        <v>42176</v>
      </c>
      <c r="G576">
        <v>1</v>
      </c>
      <c r="H576">
        <v>0.23760000000000001</v>
      </c>
      <c r="I576" s="4">
        <v>0</v>
      </c>
      <c r="J576" s="4">
        <v>10</v>
      </c>
      <c r="L576" t="s">
        <v>71</v>
      </c>
      <c r="M576">
        <v>9.9699999999999997E-2</v>
      </c>
    </row>
    <row r="577" spans="1:13" ht="16" x14ac:dyDescent="0.2">
      <c r="A577" t="s">
        <v>56</v>
      </c>
      <c r="B577" t="s">
        <v>57</v>
      </c>
      <c r="C577" s="3" t="s">
        <v>330</v>
      </c>
      <c r="D577" s="3">
        <v>1</v>
      </c>
      <c r="E577" s="3" t="s">
        <v>15</v>
      </c>
      <c r="F577" s="1">
        <v>42176</v>
      </c>
      <c r="G577">
        <v>2</v>
      </c>
      <c r="H577">
        <v>0.2157</v>
      </c>
      <c r="I577" s="4">
        <f t="shared" ref="I577:I611" si="32">J576</f>
        <v>10</v>
      </c>
      <c r="J577" s="4">
        <f t="shared" ref="J577:J611" si="33">I577+10</f>
        <v>20</v>
      </c>
      <c r="L577" t="s">
        <v>71</v>
      </c>
      <c r="M577">
        <v>0.1144</v>
      </c>
    </row>
    <row r="578" spans="1:13" ht="16" x14ac:dyDescent="0.2">
      <c r="A578" t="s">
        <v>56</v>
      </c>
      <c r="B578" t="s">
        <v>57</v>
      </c>
      <c r="C578" s="3" t="s">
        <v>330</v>
      </c>
      <c r="D578" s="3">
        <v>1</v>
      </c>
      <c r="E578" s="3" t="s">
        <v>15</v>
      </c>
      <c r="F578" s="1">
        <v>42176</v>
      </c>
      <c r="G578">
        <v>3</v>
      </c>
      <c r="H578">
        <v>0.21740000000000001</v>
      </c>
      <c r="I578" s="4">
        <f t="shared" si="32"/>
        <v>20</v>
      </c>
      <c r="J578" s="4">
        <f t="shared" si="33"/>
        <v>30</v>
      </c>
      <c r="L578" t="s">
        <v>71</v>
      </c>
      <c r="M578">
        <v>0.11890000000000001</v>
      </c>
    </row>
    <row r="579" spans="1:13" ht="16" x14ac:dyDescent="0.2">
      <c r="A579" t="s">
        <v>56</v>
      </c>
      <c r="B579" t="s">
        <v>57</v>
      </c>
      <c r="C579" s="3" t="s">
        <v>330</v>
      </c>
      <c r="D579" s="3">
        <v>1</v>
      </c>
      <c r="E579" s="3" t="s">
        <v>15</v>
      </c>
      <c r="F579" s="1">
        <v>42176</v>
      </c>
      <c r="G579">
        <v>4</v>
      </c>
      <c r="H579">
        <v>0.22</v>
      </c>
      <c r="I579" s="4">
        <f t="shared" si="32"/>
        <v>30</v>
      </c>
      <c r="J579" s="4">
        <f t="shared" si="33"/>
        <v>40</v>
      </c>
      <c r="L579" t="s">
        <v>71</v>
      </c>
      <c r="M579">
        <v>0.12379999999999999</v>
      </c>
    </row>
    <row r="580" spans="1:13" ht="16" x14ac:dyDescent="0.2">
      <c r="A580" t="s">
        <v>56</v>
      </c>
      <c r="B580" t="s">
        <v>57</v>
      </c>
      <c r="C580" s="3" t="s">
        <v>330</v>
      </c>
      <c r="D580" s="3">
        <v>1</v>
      </c>
      <c r="E580" s="3" t="s">
        <v>15</v>
      </c>
      <c r="F580" s="1">
        <v>42176</v>
      </c>
      <c r="G580">
        <v>5</v>
      </c>
      <c r="H580">
        <v>0.2051</v>
      </c>
      <c r="I580" s="4">
        <f t="shared" si="32"/>
        <v>40</v>
      </c>
      <c r="J580" s="4">
        <f t="shared" si="33"/>
        <v>50</v>
      </c>
      <c r="L580" t="s">
        <v>71</v>
      </c>
      <c r="M580">
        <v>0.1134</v>
      </c>
    </row>
    <row r="581" spans="1:13" ht="16" x14ac:dyDescent="0.2">
      <c r="A581" t="s">
        <v>56</v>
      </c>
      <c r="B581" t="s">
        <v>57</v>
      </c>
      <c r="C581" s="3" t="s">
        <v>330</v>
      </c>
      <c r="D581" s="3">
        <v>1</v>
      </c>
      <c r="E581" s="3" t="s">
        <v>15</v>
      </c>
      <c r="F581" s="1">
        <v>42176</v>
      </c>
      <c r="G581">
        <v>6</v>
      </c>
      <c r="H581">
        <v>0.2064</v>
      </c>
      <c r="I581" s="4">
        <f t="shared" si="32"/>
        <v>50</v>
      </c>
      <c r="J581" s="4">
        <f t="shared" si="33"/>
        <v>60</v>
      </c>
      <c r="L581" t="s">
        <v>71</v>
      </c>
      <c r="M581">
        <v>0.1089</v>
      </c>
    </row>
    <row r="582" spans="1:13" ht="16" x14ac:dyDescent="0.2">
      <c r="A582" t="s">
        <v>56</v>
      </c>
      <c r="B582" t="s">
        <v>57</v>
      </c>
      <c r="C582" s="3" t="s">
        <v>330</v>
      </c>
      <c r="D582" s="3">
        <v>1</v>
      </c>
      <c r="E582" s="3" t="s">
        <v>15</v>
      </c>
      <c r="F582" s="1">
        <v>42176</v>
      </c>
      <c r="G582">
        <v>7</v>
      </c>
      <c r="H582">
        <v>0.18890000000000001</v>
      </c>
      <c r="I582" s="4">
        <f t="shared" si="32"/>
        <v>60</v>
      </c>
      <c r="J582" s="4">
        <f t="shared" si="33"/>
        <v>70</v>
      </c>
      <c r="L582" t="s">
        <v>71</v>
      </c>
      <c r="M582">
        <v>0.10050000000000001</v>
      </c>
    </row>
    <row r="583" spans="1:13" ht="16" x14ac:dyDescent="0.2">
      <c r="A583" t="s">
        <v>56</v>
      </c>
      <c r="B583" t="s">
        <v>57</v>
      </c>
      <c r="C583" s="3" t="s">
        <v>330</v>
      </c>
      <c r="D583" s="3">
        <v>1</v>
      </c>
      <c r="E583" s="3" t="s">
        <v>15</v>
      </c>
      <c r="F583" s="1">
        <v>42176</v>
      </c>
      <c r="G583">
        <v>8</v>
      </c>
      <c r="H583">
        <v>0.2162</v>
      </c>
      <c r="I583" s="4">
        <f t="shared" si="32"/>
        <v>70</v>
      </c>
      <c r="J583" s="4">
        <f t="shared" si="33"/>
        <v>80</v>
      </c>
      <c r="L583" t="s">
        <v>71</v>
      </c>
      <c r="M583">
        <v>0.11899999999999999</v>
      </c>
    </row>
    <row r="584" spans="1:13" ht="16" x14ac:dyDescent="0.2">
      <c r="A584" t="s">
        <v>56</v>
      </c>
      <c r="B584" t="s">
        <v>57</v>
      </c>
      <c r="C584" s="3" t="s">
        <v>330</v>
      </c>
      <c r="D584" s="3">
        <v>1</v>
      </c>
      <c r="E584" s="3" t="s">
        <v>15</v>
      </c>
      <c r="F584" s="1">
        <v>42176</v>
      </c>
      <c r="G584">
        <v>9</v>
      </c>
      <c r="H584">
        <v>0.20219999999999999</v>
      </c>
      <c r="I584" s="4">
        <f t="shared" si="32"/>
        <v>80</v>
      </c>
      <c r="J584" s="4">
        <f t="shared" si="33"/>
        <v>90</v>
      </c>
      <c r="L584" t="s">
        <v>71</v>
      </c>
      <c r="M584">
        <v>0.1094</v>
      </c>
    </row>
    <row r="585" spans="1:13" ht="16" x14ac:dyDescent="0.2">
      <c r="A585" t="s">
        <v>56</v>
      </c>
      <c r="B585" t="s">
        <v>57</v>
      </c>
      <c r="C585" s="3" t="s">
        <v>330</v>
      </c>
      <c r="D585" s="3">
        <v>1</v>
      </c>
      <c r="E585" s="3" t="s">
        <v>15</v>
      </c>
      <c r="F585" s="1">
        <v>42176</v>
      </c>
      <c r="G585">
        <v>10</v>
      </c>
      <c r="H585">
        <v>0.191</v>
      </c>
      <c r="I585" s="4">
        <f t="shared" si="32"/>
        <v>90</v>
      </c>
      <c r="J585" s="4">
        <f t="shared" si="33"/>
        <v>100</v>
      </c>
      <c r="L585" t="s">
        <v>71</v>
      </c>
      <c r="M585">
        <v>9.9099999999999994E-2</v>
      </c>
    </row>
    <row r="586" spans="1:13" ht="16" x14ac:dyDescent="0.2">
      <c r="A586" t="s">
        <v>56</v>
      </c>
      <c r="B586" t="s">
        <v>57</v>
      </c>
      <c r="C586" s="3" t="s">
        <v>330</v>
      </c>
      <c r="D586" s="3">
        <v>1</v>
      </c>
      <c r="E586" s="3" t="s">
        <v>15</v>
      </c>
      <c r="F586" s="1">
        <v>42176</v>
      </c>
      <c r="G586">
        <v>11</v>
      </c>
      <c r="H586">
        <v>0.21679999999999999</v>
      </c>
      <c r="I586" s="4">
        <f t="shared" si="32"/>
        <v>100</v>
      </c>
      <c r="J586" s="4">
        <f t="shared" si="33"/>
        <v>110</v>
      </c>
      <c r="K586" t="s">
        <v>83</v>
      </c>
      <c r="L586" t="s">
        <v>71</v>
      </c>
      <c r="M586">
        <v>0.11219999999999999</v>
      </c>
    </row>
    <row r="587" spans="1:13" ht="16" x14ac:dyDescent="0.2">
      <c r="A587" t="s">
        <v>56</v>
      </c>
      <c r="B587" t="s">
        <v>57</v>
      </c>
      <c r="C587" s="3" t="s">
        <v>330</v>
      </c>
      <c r="D587" s="3">
        <v>1</v>
      </c>
      <c r="E587" s="3" t="s">
        <v>15</v>
      </c>
      <c r="F587" s="1">
        <v>42176</v>
      </c>
      <c r="G587">
        <v>12</v>
      </c>
      <c r="H587">
        <v>0.19289999999999999</v>
      </c>
      <c r="I587" s="4">
        <f t="shared" si="32"/>
        <v>110</v>
      </c>
      <c r="J587" s="4">
        <f t="shared" si="33"/>
        <v>120</v>
      </c>
      <c r="L587" t="s">
        <v>71</v>
      </c>
      <c r="M587">
        <v>0.10199999999999999</v>
      </c>
    </row>
    <row r="588" spans="1:13" ht="16" x14ac:dyDescent="0.2">
      <c r="A588" t="s">
        <v>56</v>
      </c>
      <c r="B588" t="s">
        <v>57</v>
      </c>
      <c r="C588" s="3" t="s">
        <v>330</v>
      </c>
      <c r="D588" s="3">
        <v>1</v>
      </c>
      <c r="E588" s="3" t="s">
        <v>15</v>
      </c>
      <c r="F588" s="1">
        <v>42176</v>
      </c>
      <c r="G588">
        <v>13</v>
      </c>
      <c r="H588">
        <v>0.2177</v>
      </c>
      <c r="I588" s="4">
        <f t="shared" si="32"/>
        <v>120</v>
      </c>
      <c r="J588" s="4">
        <f t="shared" si="33"/>
        <v>130</v>
      </c>
      <c r="L588" t="s">
        <v>71</v>
      </c>
      <c r="M588">
        <v>0.1104</v>
      </c>
    </row>
    <row r="589" spans="1:13" ht="16" x14ac:dyDescent="0.2">
      <c r="A589" t="s">
        <v>56</v>
      </c>
      <c r="B589" t="s">
        <v>57</v>
      </c>
      <c r="C589" s="3" t="s">
        <v>330</v>
      </c>
      <c r="D589" s="3">
        <v>1</v>
      </c>
      <c r="E589" s="3" t="s">
        <v>15</v>
      </c>
      <c r="F589" s="1">
        <v>42176</v>
      </c>
      <c r="G589">
        <v>14</v>
      </c>
      <c r="H589">
        <v>0.22989999999999999</v>
      </c>
      <c r="I589" s="4">
        <f t="shared" si="32"/>
        <v>130</v>
      </c>
      <c r="J589" s="4">
        <f t="shared" si="33"/>
        <v>140</v>
      </c>
      <c r="L589" t="s">
        <v>71</v>
      </c>
      <c r="M589">
        <v>0.1124</v>
      </c>
    </row>
    <row r="590" spans="1:13" ht="16" x14ac:dyDescent="0.2">
      <c r="A590" t="s">
        <v>56</v>
      </c>
      <c r="B590" t="s">
        <v>57</v>
      </c>
      <c r="C590" s="3" t="s">
        <v>330</v>
      </c>
      <c r="D590" s="3">
        <v>1</v>
      </c>
      <c r="E590" s="3" t="s">
        <v>15</v>
      </c>
      <c r="F590" s="1">
        <v>42176</v>
      </c>
      <c r="G590">
        <v>15</v>
      </c>
      <c r="H590">
        <v>0.2356</v>
      </c>
      <c r="I590" s="4">
        <f t="shared" si="32"/>
        <v>140</v>
      </c>
      <c r="J590" s="4">
        <f t="shared" si="33"/>
        <v>150</v>
      </c>
      <c r="L590" t="s">
        <v>71</v>
      </c>
      <c r="M590">
        <v>0.11409999999999999</v>
      </c>
    </row>
    <row r="591" spans="1:13" ht="16" x14ac:dyDescent="0.2">
      <c r="A591" t="s">
        <v>56</v>
      </c>
      <c r="B591" t="s">
        <v>57</v>
      </c>
      <c r="C591" s="3" t="s">
        <v>330</v>
      </c>
      <c r="D591" s="3">
        <v>1</v>
      </c>
      <c r="E591" s="3" t="s">
        <v>15</v>
      </c>
      <c r="F591" s="1">
        <v>42176</v>
      </c>
      <c r="G591">
        <v>16</v>
      </c>
      <c r="H591">
        <v>0.23799999999999999</v>
      </c>
      <c r="I591" s="4">
        <f t="shared" si="32"/>
        <v>150</v>
      </c>
      <c r="J591" s="4">
        <f t="shared" si="33"/>
        <v>160</v>
      </c>
      <c r="L591" t="s">
        <v>71</v>
      </c>
      <c r="M591">
        <v>0.1085</v>
      </c>
    </row>
    <row r="592" spans="1:13" ht="16" x14ac:dyDescent="0.2">
      <c r="A592" t="s">
        <v>56</v>
      </c>
      <c r="B592" t="s">
        <v>57</v>
      </c>
      <c r="C592" s="3" t="s">
        <v>330</v>
      </c>
      <c r="D592" s="3">
        <v>1</v>
      </c>
      <c r="E592" s="3" t="s">
        <v>15</v>
      </c>
      <c r="F592" s="1">
        <v>42176</v>
      </c>
      <c r="G592">
        <v>17</v>
      </c>
      <c r="H592">
        <v>0.24429999999999999</v>
      </c>
      <c r="I592" s="4">
        <f t="shared" si="32"/>
        <v>160</v>
      </c>
      <c r="J592" s="4">
        <f t="shared" si="33"/>
        <v>170</v>
      </c>
      <c r="L592" t="s">
        <v>71</v>
      </c>
      <c r="M592">
        <v>0.115</v>
      </c>
    </row>
    <row r="593" spans="1:13" ht="16" x14ac:dyDescent="0.2">
      <c r="A593" t="s">
        <v>56</v>
      </c>
      <c r="B593" t="s">
        <v>57</v>
      </c>
      <c r="C593" s="3" t="s">
        <v>330</v>
      </c>
      <c r="D593" s="3">
        <v>1</v>
      </c>
      <c r="E593" s="3" t="s">
        <v>15</v>
      </c>
      <c r="F593" s="1">
        <v>42176</v>
      </c>
      <c r="G593">
        <v>18</v>
      </c>
      <c r="H593">
        <v>0.23380000000000001</v>
      </c>
      <c r="I593" s="4">
        <f t="shared" si="32"/>
        <v>170</v>
      </c>
      <c r="J593" s="4">
        <f t="shared" si="33"/>
        <v>180</v>
      </c>
      <c r="L593" t="s">
        <v>71</v>
      </c>
      <c r="M593">
        <v>0.1004</v>
      </c>
    </row>
    <row r="594" spans="1:13" ht="16" x14ac:dyDescent="0.2">
      <c r="A594" t="s">
        <v>56</v>
      </c>
      <c r="B594" t="s">
        <v>57</v>
      </c>
      <c r="C594" s="3" t="s">
        <v>330</v>
      </c>
      <c r="D594" s="3">
        <v>1</v>
      </c>
      <c r="E594" s="3" t="s">
        <v>15</v>
      </c>
      <c r="F594" s="1">
        <v>42176</v>
      </c>
      <c r="G594">
        <v>19</v>
      </c>
      <c r="H594">
        <v>0.21809999999999999</v>
      </c>
      <c r="I594" s="4">
        <f t="shared" si="32"/>
        <v>180</v>
      </c>
      <c r="J594" s="4">
        <f t="shared" si="33"/>
        <v>190</v>
      </c>
      <c r="L594" t="s">
        <v>71</v>
      </c>
      <c r="M594">
        <v>9.7600000000000006E-2</v>
      </c>
    </row>
    <row r="595" spans="1:13" ht="16" x14ac:dyDescent="0.2">
      <c r="A595" t="s">
        <v>56</v>
      </c>
      <c r="B595" t="s">
        <v>57</v>
      </c>
      <c r="C595" s="3" t="s">
        <v>330</v>
      </c>
      <c r="D595" s="3">
        <v>1</v>
      </c>
      <c r="E595" s="3" t="s">
        <v>15</v>
      </c>
      <c r="F595" s="1">
        <v>42176</v>
      </c>
      <c r="G595">
        <v>20</v>
      </c>
      <c r="H595">
        <v>0.24729999999999999</v>
      </c>
      <c r="I595" s="4">
        <f t="shared" si="32"/>
        <v>190</v>
      </c>
      <c r="J595" s="4">
        <f t="shared" si="33"/>
        <v>200</v>
      </c>
      <c r="L595" t="s">
        <v>71</v>
      </c>
      <c r="M595">
        <v>0.11070000000000001</v>
      </c>
    </row>
    <row r="596" spans="1:13" ht="16" x14ac:dyDescent="0.2">
      <c r="A596" t="s">
        <v>56</v>
      </c>
      <c r="B596" t="s">
        <v>57</v>
      </c>
      <c r="C596" s="3" t="s">
        <v>330</v>
      </c>
      <c r="D596" s="3">
        <v>1</v>
      </c>
      <c r="E596" s="3" t="s">
        <v>15</v>
      </c>
      <c r="F596" s="1">
        <v>42176</v>
      </c>
      <c r="G596">
        <v>21</v>
      </c>
      <c r="H596">
        <v>0.24709999999999999</v>
      </c>
      <c r="I596" s="4">
        <f t="shared" si="32"/>
        <v>200</v>
      </c>
      <c r="J596" s="4">
        <f t="shared" si="33"/>
        <v>210</v>
      </c>
      <c r="L596" t="s">
        <v>71</v>
      </c>
      <c r="M596">
        <v>0.11260000000000001</v>
      </c>
    </row>
    <row r="597" spans="1:13" ht="16" x14ac:dyDescent="0.2">
      <c r="A597" t="s">
        <v>56</v>
      </c>
      <c r="B597" t="s">
        <v>57</v>
      </c>
      <c r="C597" s="3" t="s">
        <v>330</v>
      </c>
      <c r="D597" s="3">
        <v>1</v>
      </c>
      <c r="E597" s="3" t="s">
        <v>15</v>
      </c>
      <c r="F597" s="1">
        <v>42176</v>
      </c>
      <c r="G597">
        <v>22</v>
      </c>
      <c r="H597">
        <v>0.2369</v>
      </c>
      <c r="I597" s="4">
        <f t="shared" si="32"/>
        <v>210</v>
      </c>
      <c r="J597" s="4">
        <f t="shared" si="33"/>
        <v>220</v>
      </c>
      <c r="L597" t="s">
        <v>71</v>
      </c>
      <c r="M597">
        <v>0.1105</v>
      </c>
    </row>
    <row r="598" spans="1:13" ht="16" x14ac:dyDescent="0.2">
      <c r="A598" t="s">
        <v>56</v>
      </c>
      <c r="B598" t="s">
        <v>57</v>
      </c>
      <c r="C598" s="3" t="s">
        <v>330</v>
      </c>
      <c r="D598" s="3">
        <v>1</v>
      </c>
      <c r="E598" s="3" t="s">
        <v>15</v>
      </c>
      <c r="F598" s="1">
        <v>42176</v>
      </c>
      <c r="G598">
        <v>23</v>
      </c>
      <c r="H598">
        <v>0.2387</v>
      </c>
      <c r="I598" s="4">
        <f t="shared" si="32"/>
        <v>220</v>
      </c>
      <c r="J598" s="4">
        <f t="shared" si="33"/>
        <v>230</v>
      </c>
      <c r="L598" t="s">
        <v>71</v>
      </c>
      <c r="M598">
        <v>0.1085</v>
      </c>
    </row>
    <row r="599" spans="1:13" ht="16" x14ac:dyDescent="0.2">
      <c r="A599" t="s">
        <v>56</v>
      </c>
      <c r="B599" t="s">
        <v>57</v>
      </c>
      <c r="C599" s="3" t="s">
        <v>330</v>
      </c>
      <c r="D599" s="3">
        <v>1</v>
      </c>
      <c r="E599" s="3" t="s">
        <v>15</v>
      </c>
      <c r="F599" s="1">
        <v>42176</v>
      </c>
      <c r="G599">
        <v>24</v>
      </c>
      <c r="H599">
        <v>0.252</v>
      </c>
      <c r="I599" s="4">
        <f t="shared" si="32"/>
        <v>230</v>
      </c>
      <c r="J599" s="4">
        <f t="shared" si="33"/>
        <v>240</v>
      </c>
      <c r="L599" t="s">
        <v>71</v>
      </c>
      <c r="M599">
        <v>9.7100000000000006E-2</v>
      </c>
    </row>
    <row r="600" spans="1:13" ht="16" x14ac:dyDescent="0.2">
      <c r="A600" t="s">
        <v>56</v>
      </c>
      <c r="B600" t="s">
        <v>57</v>
      </c>
      <c r="C600" s="3" t="s">
        <v>330</v>
      </c>
      <c r="D600" s="3">
        <v>1</v>
      </c>
      <c r="E600" s="3" t="s">
        <v>15</v>
      </c>
      <c r="F600" s="1">
        <v>42176</v>
      </c>
      <c r="G600">
        <v>25</v>
      </c>
      <c r="H600">
        <v>0.23880000000000001</v>
      </c>
      <c r="I600" s="4">
        <f t="shared" si="32"/>
        <v>240</v>
      </c>
      <c r="J600" s="4">
        <f t="shared" si="33"/>
        <v>250</v>
      </c>
      <c r="L600" t="s">
        <v>71</v>
      </c>
      <c r="M600">
        <v>9.9500000000000005E-2</v>
      </c>
    </row>
    <row r="601" spans="1:13" ht="16" x14ac:dyDescent="0.2">
      <c r="A601" t="s">
        <v>56</v>
      </c>
      <c r="B601" t="s">
        <v>57</v>
      </c>
      <c r="C601" s="3" t="s">
        <v>330</v>
      </c>
      <c r="D601" s="3">
        <v>1</v>
      </c>
      <c r="E601" s="3" t="s">
        <v>15</v>
      </c>
      <c r="F601" s="1">
        <v>42176</v>
      </c>
      <c r="G601">
        <v>26</v>
      </c>
      <c r="H601">
        <v>0.1988</v>
      </c>
      <c r="I601" s="4">
        <f t="shared" si="32"/>
        <v>250</v>
      </c>
      <c r="J601" s="4">
        <f t="shared" si="33"/>
        <v>260</v>
      </c>
      <c r="K601" t="s">
        <v>84</v>
      </c>
      <c r="L601" t="s">
        <v>71</v>
      </c>
      <c r="M601">
        <v>9.8400000000000001E-2</v>
      </c>
    </row>
    <row r="602" spans="1:13" ht="16" x14ac:dyDescent="0.2">
      <c r="A602" t="s">
        <v>56</v>
      </c>
      <c r="B602" t="s">
        <v>57</v>
      </c>
      <c r="C602" s="3" t="s">
        <v>330</v>
      </c>
      <c r="D602" s="3">
        <v>1</v>
      </c>
      <c r="E602" s="3" t="s">
        <v>15</v>
      </c>
      <c r="F602" s="1">
        <v>42176</v>
      </c>
      <c r="G602">
        <v>27</v>
      </c>
      <c r="H602">
        <v>0.16950000000000001</v>
      </c>
      <c r="I602" s="4">
        <f t="shared" si="32"/>
        <v>260</v>
      </c>
      <c r="J602" s="4">
        <f t="shared" si="33"/>
        <v>270</v>
      </c>
      <c r="K602" t="s">
        <v>85</v>
      </c>
      <c r="L602" t="s">
        <v>71</v>
      </c>
      <c r="M602">
        <v>8.3000000000000004E-2</v>
      </c>
    </row>
    <row r="603" spans="1:13" ht="16" x14ac:dyDescent="0.2">
      <c r="A603" t="s">
        <v>56</v>
      </c>
      <c r="B603" t="s">
        <v>57</v>
      </c>
      <c r="C603" s="3" t="s">
        <v>330</v>
      </c>
      <c r="D603" s="3">
        <v>1</v>
      </c>
      <c r="E603" s="3" t="s">
        <v>15</v>
      </c>
      <c r="F603" s="1">
        <v>42176</v>
      </c>
      <c r="G603">
        <v>28</v>
      </c>
      <c r="H603">
        <v>0.2356</v>
      </c>
      <c r="I603" s="4">
        <f t="shared" si="32"/>
        <v>270</v>
      </c>
      <c r="J603" s="4">
        <f t="shared" si="33"/>
        <v>280</v>
      </c>
      <c r="L603" t="s">
        <v>71</v>
      </c>
      <c r="M603">
        <v>9.0899999999999995E-2</v>
      </c>
    </row>
    <row r="604" spans="1:13" ht="16" x14ac:dyDescent="0.2">
      <c r="A604" t="s">
        <v>56</v>
      </c>
      <c r="B604" t="s">
        <v>57</v>
      </c>
      <c r="C604" s="3" t="s">
        <v>330</v>
      </c>
      <c r="D604" s="3">
        <v>1</v>
      </c>
      <c r="E604" s="3" t="s">
        <v>15</v>
      </c>
      <c r="F604" s="1">
        <v>42176</v>
      </c>
      <c r="G604">
        <v>29</v>
      </c>
      <c r="H604">
        <v>0.23330000000000001</v>
      </c>
      <c r="I604" s="4">
        <f t="shared" si="32"/>
        <v>280</v>
      </c>
      <c r="J604" s="4">
        <f t="shared" si="33"/>
        <v>290</v>
      </c>
      <c r="L604" t="s">
        <v>71</v>
      </c>
      <c r="M604">
        <v>9.2399999999999996E-2</v>
      </c>
    </row>
    <row r="605" spans="1:13" ht="16" x14ac:dyDescent="0.2">
      <c r="A605" t="s">
        <v>56</v>
      </c>
      <c r="B605" t="s">
        <v>57</v>
      </c>
      <c r="C605" s="3" t="s">
        <v>330</v>
      </c>
      <c r="D605" s="3">
        <v>1</v>
      </c>
      <c r="E605" s="3" t="s">
        <v>15</v>
      </c>
      <c r="F605" s="1">
        <v>42176</v>
      </c>
      <c r="G605">
        <v>30</v>
      </c>
      <c r="H605">
        <v>0.23180000000000001</v>
      </c>
      <c r="I605" s="4">
        <f t="shared" si="32"/>
        <v>290</v>
      </c>
      <c r="J605" s="4">
        <f t="shared" si="33"/>
        <v>300</v>
      </c>
      <c r="L605" t="s">
        <v>71</v>
      </c>
      <c r="M605">
        <v>8.9700000000000002E-2</v>
      </c>
    </row>
    <row r="606" spans="1:13" ht="16" x14ac:dyDescent="0.2">
      <c r="A606" t="s">
        <v>56</v>
      </c>
      <c r="B606" t="s">
        <v>57</v>
      </c>
      <c r="C606" s="3" t="s">
        <v>330</v>
      </c>
      <c r="D606" s="3">
        <v>1</v>
      </c>
      <c r="E606" s="3" t="s">
        <v>15</v>
      </c>
      <c r="F606" s="1">
        <v>42176</v>
      </c>
      <c r="G606">
        <v>31</v>
      </c>
      <c r="H606">
        <v>0.2276</v>
      </c>
      <c r="I606" s="4">
        <f t="shared" si="32"/>
        <v>300</v>
      </c>
      <c r="J606" s="4">
        <f t="shared" si="33"/>
        <v>310</v>
      </c>
      <c r="K606" t="s">
        <v>86</v>
      </c>
      <c r="L606" t="s">
        <v>71</v>
      </c>
      <c r="M606">
        <v>6.9199999999999998E-2</v>
      </c>
    </row>
    <row r="607" spans="1:13" ht="16" x14ac:dyDescent="0.2">
      <c r="A607" t="s">
        <v>56</v>
      </c>
      <c r="B607" t="s">
        <v>57</v>
      </c>
      <c r="C607" s="3" t="s">
        <v>330</v>
      </c>
      <c r="D607" s="3">
        <v>1</v>
      </c>
      <c r="E607" s="3" t="s">
        <v>15</v>
      </c>
      <c r="F607" s="1">
        <v>42176</v>
      </c>
      <c r="G607">
        <v>32</v>
      </c>
      <c r="H607">
        <v>0.25209999999999999</v>
      </c>
      <c r="I607" s="4">
        <f t="shared" si="32"/>
        <v>310</v>
      </c>
      <c r="J607" s="4">
        <f t="shared" si="33"/>
        <v>320</v>
      </c>
      <c r="L607" t="s">
        <v>71</v>
      </c>
      <c r="M607">
        <v>0.11849999999999999</v>
      </c>
    </row>
    <row r="608" spans="1:13" ht="16" x14ac:dyDescent="0.2">
      <c r="A608" t="s">
        <v>56</v>
      </c>
      <c r="B608" t="s">
        <v>57</v>
      </c>
      <c r="C608" s="3" t="s">
        <v>330</v>
      </c>
      <c r="D608" s="3">
        <v>1</v>
      </c>
      <c r="E608" s="3" t="s">
        <v>15</v>
      </c>
      <c r="F608" s="1">
        <v>42176</v>
      </c>
      <c r="G608">
        <v>33</v>
      </c>
      <c r="H608">
        <v>0.2392</v>
      </c>
      <c r="I608" s="4">
        <f t="shared" si="32"/>
        <v>320</v>
      </c>
      <c r="J608" s="4">
        <f t="shared" si="33"/>
        <v>330</v>
      </c>
      <c r="K608" t="s">
        <v>87</v>
      </c>
      <c r="L608" t="s">
        <v>71</v>
      </c>
      <c r="M608">
        <v>0.1089</v>
      </c>
    </row>
    <row r="609" spans="1:13" ht="16" x14ac:dyDescent="0.2">
      <c r="A609" t="s">
        <v>56</v>
      </c>
      <c r="B609" t="s">
        <v>57</v>
      </c>
      <c r="C609" s="3" t="s">
        <v>330</v>
      </c>
      <c r="D609" s="3">
        <v>1</v>
      </c>
      <c r="E609" s="3" t="s">
        <v>15</v>
      </c>
      <c r="F609" s="1">
        <v>42176</v>
      </c>
      <c r="G609">
        <v>34</v>
      </c>
      <c r="H609">
        <v>0.23280000000000001</v>
      </c>
      <c r="I609" s="4">
        <f t="shared" si="32"/>
        <v>330</v>
      </c>
      <c r="J609" s="4">
        <f t="shared" si="33"/>
        <v>340</v>
      </c>
      <c r="L609" t="s">
        <v>71</v>
      </c>
      <c r="M609">
        <v>0.1036</v>
      </c>
    </row>
    <row r="610" spans="1:13" ht="16" x14ac:dyDescent="0.2">
      <c r="A610" t="s">
        <v>56</v>
      </c>
      <c r="B610" t="s">
        <v>57</v>
      </c>
      <c r="C610" s="3" t="s">
        <v>330</v>
      </c>
      <c r="D610" s="3">
        <v>1</v>
      </c>
      <c r="E610" s="3" t="s">
        <v>15</v>
      </c>
      <c r="F610" s="1">
        <v>42176</v>
      </c>
      <c r="G610">
        <v>35</v>
      </c>
      <c r="H610">
        <v>0.2452</v>
      </c>
      <c r="I610" s="4">
        <f t="shared" si="32"/>
        <v>340</v>
      </c>
      <c r="J610" s="4">
        <f t="shared" si="33"/>
        <v>350</v>
      </c>
      <c r="L610" t="s">
        <v>71</v>
      </c>
      <c r="M610">
        <v>0.11550000000000001</v>
      </c>
    </row>
    <row r="611" spans="1:13" ht="16" x14ac:dyDescent="0.2">
      <c r="A611" t="s">
        <v>56</v>
      </c>
      <c r="B611" t="s">
        <v>57</v>
      </c>
      <c r="C611" s="3" t="s">
        <v>330</v>
      </c>
      <c r="D611" s="3">
        <v>1</v>
      </c>
      <c r="E611" s="3" t="s">
        <v>15</v>
      </c>
      <c r="F611" s="1">
        <v>42176</v>
      </c>
      <c r="G611">
        <v>36</v>
      </c>
      <c r="H611">
        <v>0.2293</v>
      </c>
      <c r="I611" s="4">
        <f t="shared" si="32"/>
        <v>350</v>
      </c>
      <c r="J611" s="4">
        <f t="shared" si="33"/>
        <v>360</v>
      </c>
      <c r="L611" t="s">
        <v>71</v>
      </c>
      <c r="M611">
        <v>0.10879999999999999</v>
      </c>
    </row>
    <row r="612" spans="1:13" ht="16" x14ac:dyDescent="0.2">
      <c r="A612" t="s">
        <v>56</v>
      </c>
      <c r="B612" t="s">
        <v>57</v>
      </c>
      <c r="C612" s="3" t="s">
        <v>330</v>
      </c>
      <c r="D612" s="3">
        <v>1</v>
      </c>
      <c r="E612" s="3" t="s">
        <v>15</v>
      </c>
      <c r="F612" s="1">
        <v>42176</v>
      </c>
      <c r="G612">
        <v>37</v>
      </c>
      <c r="H612">
        <v>6.8199999999999997E-2</v>
      </c>
      <c r="I612" s="4">
        <v>360</v>
      </c>
      <c r="J612" s="4">
        <f>J611+2.955</f>
        <v>362.95499999999998</v>
      </c>
      <c r="K612" t="s">
        <v>88</v>
      </c>
      <c r="L612" t="s">
        <v>71</v>
      </c>
      <c r="M612">
        <v>3.2000000000000001E-2</v>
      </c>
    </row>
    <row r="613" spans="1:13" ht="16" x14ac:dyDescent="0.2">
      <c r="A613" t="s">
        <v>97</v>
      </c>
      <c r="B613" t="s">
        <v>57</v>
      </c>
      <c r="C613" s="3" t="s">
        <v>330</v>
      </c>
      <c r="D613" s="3">
        <v>2</v>
      </c>
      <c r="E613" s="3" t="s">
        <v>15</v>
      </c>
      <c r="F613" s="1">
        <v>42176</v>
      </c>
      <c r="G613">
        <v>1</v>
      </c>
      <c r="H613">
        <v>0.2072</v>
      </c>
      <c r="I613" s="4">
        <v>0</v>
      </c>
      <c r="J613" s="4">
        <v>9.2750000000000004</v>
      </c>
      <c r="K613" t="s">
        <v>98</v>
      </c>
      <c r="L613" t="s">
        <v>71</v>
      </c>
      <c r="M613">
        <v>9.0999999999999998E-2</v>
      </c>
    </row>
    <row r="614" spans="1:13" ht="16" x14ac:dyDescent="0.2">
      <c r="A614" t="s">
        <v>97</v>
      </c>
      <c r="B614" t="s">
        <v>57</v>
      </c>
      <c r="C614" s="3" t="s">
        <v>330</v>
      </c>
      <c r="D614" s="3">
        <v>2</v>
      </c>
      <c r="E614" s="3" t="s">
        <v>15</v>
      </c>
      <c r="F614" s="1">
        <v>42176</v>
      </c>
      <c r="G614">
        <v>2</v>
      </c>
      <c r="H614">
        <v>0.21820000000000001</v>
      </c>
      <c r="I614" s="4">
        <f t="shared" ref="I614:I631" si="34">J613</f>
        <v>9.2750000000000004</v>
      </c>
      <c r="J614" s="4">
        <f t="shared" ref="J614:J630" si="35">I614+10</f>
        <v>19.274999999999999</v>
      </c>
      <c r="L614" t="s">
        <v>71</v>
      </c>
      <c r="M614">
        <v>0.1085</v>
      </c>
    </row>
    <row r="615" spans="1:13" ht="16" x14ac:dyDescent="0.2">
      <c r="A615" t="s">
        <v>97</v>
      </c>
      <c r="B615" t="s">
        <v>57</v>
      </c>
      <c r="C615" s="3" t="s">
        <v>330</v>
      </c>
      <c r="D615" s="3">
        <v>2</v>
      </c>
      <c r="E615" s="3" t="s">
        <v>15</v>
      </c>
      <c r="F615" s="1">
        <v>42176</v>
      </c>
      <c r="G615">
        <v>3</v>
      </c>
      <c r="H615">
        <v>0.2283</v>
      </c>
      <c r="I615" s="4">
        <f t="shared" si="34"/>
        <v>19.274999999999999</v>
      </c>
      <c r="J615" s="4">
        <f t="shared" si="35"/>
        <v>29.274999999999999</v>
      </c>
      <c r="L615" t="s">
        <v>71</v>
      </c>
      <c r="M615">
        <v>0.1211</v>
      </c>
    </row>
    <row r="616" spans="1:13" ht="16" x14ac:dyDescent="0.2">
      <c r="A616" t="s">
        <v>97</v>
      </c>
      <c r="B616" t="s">
        <v>57</v>
      </c>
      <c r="C616" s="3" t="s">
        <v>330</v>
      </c>
      <c r="D616" s="3">
        <v>2</v>
      </c>
      <c r="E616" s="3" t="s">
        <v>15</v>
      </c>
      <c r="F616" s="1">
        <v>42176</v>
      </c>
      <c r="G616">
        <v>4</v>
      </c>
      <c r="H616">
        <v>0.19289999999999999</v>
      </c>
      <c r="I616" s="4">
        <f t="shared" si="34"/>
        <v>29.274999999999999</v>
      </c>
      <c r="J616" s="4">
        <f t="shared" si="35"/>
        <v>39.274999999999999</v>
      </c>
      <c r="L616" t="s">
        <v>71</v>
      </c>
      <c r="M616">
        <v>0.1075</v>
      </c>
    </row>
    <row r="617" spans="1:13" ht="16" x14ac:dyDescent="0.2">
      <c r="A617" t="s">
        <v>97</v>
      </c>
      <c r="B617" t="s">
        <v>57</v>
      </c>
      <c r="C617" s="3" t="s">
        <v>330</v>
      </c>
      <c r="D617" s="3">
        <v>2</v>
      </c>
      <c r="E617" s="3" t="s">
        <v>15</v>
      </c>
      <c r="F617" s="1">
        <v>42176</v>
      </c>
      <c r="G617">
        <v>5</v>
      </c>
      <c r="H617">
        <v>0.2069</v>
      </c>
      <c r="I617" s="4">
        <f t="shared" si="34"/>
        <v>39.274999999999999</v>
      </c>
      <c r="J617" s="4">
        <f t="shared" si="35"/>
        <v>49.274999999999999</v>
      </c>
      <c r="L617" t="s">
        <v>71</v>
      </c>
      <c r="M617">
        <v>0.11749999999999999</v>
      </c>
    </row>
    <row r="618" spans="1:13" ht="16" x14ac:dyDescent="0.2">
      <c r="A618" t="s">
        <v>97</v>
      </c>
      <c r="B618" t="s">
        <v>57</v>
      </c>
      <c r="C618" s="3" t="s">
        <v>330</v>
      </c>
      <c r="D618" s="3">
        <v>2</v>
      </c>
      <c r="E618" s="3" t="s">
        <v>15</v>
      </c>
      <c r="F618" s="1">
        <v>42176</v>
      </c>
      <c r="G618">
        <v>6</v>
      </c>
      <c r="H618">
        <v>0.20519999999999999</v>
      </c>
      <c r="I618" s="4">
        <f t="shared" si="34"/>
        <v>49.274999999999999</v>
      </c>
      <c r="J618" s="4">
        <f t="shared" si="35"/>
        <v>59.274999999999999</v>
      </c>
      <c r="L618" t="s">
        <v>71</v>
      </c>
      <c r="M618">
        <v>0.1099</v>
      </c>
    </row>
    <row r="619" spans="1:13" ht="16" x14ac:dyDescent="0.2">
      <c r="A619" t="s">
        <v>97</v>
      </c>
      <c r="B619" t="s">
        <v>57</v>
      </c>
      <c r="C619" s="3" t="s">
        <v>330</v>
      </c>
      <c r="D619" s="3">
        <v>2</v>
      </c>
      <c r="E619" s="3" t="s">
        <v>15</v>
      </c>
      <c r="F619" s="1">
        <v>42176</v>
      </c>
      <c r="G619">
        <v>7</v>
      </c>
      <c r="H619">
        <v>0.21060000000000001</v>
      </c>
      <c r="I619" s="4">
        <f t="shared" si="34"/>
        <v>59.274999999999999</v>
      </c>
      <c r="J619" s="4">
        <f t="shared" si="35"/>
        <v>69.275000000000006</v>
      </c>
      <c r="L619" t="s">
        <v>71</v>
      </c>
      <c r="M619">
        <v>0.1094</v>
      </c>
    </row>
    <row r="620" spans="1:13" ht="16" x14ac:dyDescent="0.2">
      <c r="A620" t="s">
        <v>97</v>
      </c>
      <c r="B620" t="s">
        <v>57</v>
      </c>
      <c r="C620" s="3" t="s">
        <v>330</v>
      </c>
      <c r="D620" s="3">
        <v>2</v>
      </c>
      <c r="E620" s="3" t="s">
        <v>15</v>
      </c>
      <c r="F620" s="1">
        <v>42176</v>
      </c>
      <c r="G620">
        <v>8</v>
      </c>
      <c r="H620">
        <v>0.2452</v>
      </c>
      <c r="I620" s="4">
        <f t="shared" si="34"/>
        <v>69.275000000000006</v>
      </c>
      <c r="J620" s="4">
        <f t="shared" si="35"/>
        <v>79.275000000000006</v>
      </c>
      <c r="L620" t="s">
        <v>71</v>
      </c>
      <c r="M620">
        <v>0.1197</v>
      </c>
    </row>
    <row r="621" spans="1:13" ht="16" x14ac:dyDescent="0.2">
      <c r="A621" t="s">
        <v>97</v>
      </c>
      <c r="B621" t="s">
        <v>57</v>
      </c>
      <c r="C621" s="3" t="s">
        <v>330</v>
      </c>
      <c r="D621" s="3">
        <v>2</v>
      </c>
      <c r="E621" s="3" t="s">
        <v>15</v>
      </c>
      <c r="F621" s="1">
        <v>42176</v>
      </c>
      <c r="G621">
        <v>9</v>
      </c>
      <c r="H621">
        <v>0.24410000000000001</v>
      </c>
      <c r="I621" s="4">
        <f t="shared" si="34"/>
        <v>79.275000000000006</v>
      </c>
      <c r="J621" s="4">
        <f t="shared" si="35"/>
        <v>89.275000000000006</v>
      </c>
      <c r="L621" t="s">
        <v>71</v>
      </c>
      <c r="M621">
        <v>0.121</v>
      </c>
    </row>
    <row r="622" spans="1:13" ht="16" x14ac:dyDescent="0.2">
      <c r="A622" t="s">
        <v>97</v>
      </c>
      <c r="B622" t="s">
        <v>57</v>
      </c>
      <c r="C622" s="3" t="s">
        <v>330</v>
      </c>
      <c r="D622" s="3">
        <v>2</v>
      </c>
      <c r="E622" s="3" t="s">
        <v>15</v>
      </c>
      <c r="F622" s="1">
        <v>42176</v>
      </c>
      <c r="G622">
        <v>10</v>
      </c>
      <c r="H622">
        <v>0.24060000000000001</v>
      </c>
      <c r="I622" s="4">
        <f t="shared" si="34"/>
        <v>89.275000000000006</v>
      </c>
      <c r="J622" s="4">
        <f t="shared" si="35"/>
        <v>99.275000000000006</v>
      </c>
      <c r="L622" t="s">
        <v>71</v>
      </c>
      <c r="M622">
        <v>0.11899999999999999</v>
      </c>
    </row>
    <row r="623" spans="1:13" ht="16" x14ac:dyDescent="0.2">
      <c r="A623" t="s">
        <v>97</v>
      </c>
      <c r="B623" t="s">
        <v>57</v>
      </c>
      <c r="C623" s="3" t="s">
        <v>330</v>
      </c>
      <c r="D623" s="3">
        <v>2</v>
      </c>
      <c r="E623" s="3" t="s">
        <v>15</v>
      </c>
      <c r="F623" s="1">
        <v>42176</v>
      </c>
      <c r="G623">
        <v>11</v>
      </c>
      <c r="H623">
        <v>0.25319999999999998</v>
      </c>
      <c r="I623" s="4">
        <f t="shared" si="34"/>
        <v>99.275000000000006</v>
      </c>
      <c r="J623" s="4">
        <f t="shared" si="35"/>
        <v>109.27500000000001</v>
      </c>
      <c r="L623" t="s">
        <v>71</v>
      </c>
      <c r="M623">
        <v>0.1278</v>
      </c>
    </row>
    <row r="624" spans="1:13" ht="16" x14ac:dyDescent="0.2">
      <c r="A624" t="s">
        <v>97</v>
      </c>
      <c r="B624" t="s">
        <v>57</v>
      </c>
      <c r="C624" s="3" t="s">
        <v>330</v>
      </c>
      <c r="D624" s="3">
        <v>2</v>
      </c>
      <c r="E624" s="3" t="s">
        <v>15</v>
      </c>
      <c r="F624" s="1">
        <v>42176</v>
      </c>
      <c r="G624">
        <v>12</v>
      </c>
      <c r="H624">
        <v>0.23580000000000001</v>
      </c>
      <c r="I624" s="4">
        <f t="shared" si="34"/>
        <v>109.27500000000001</v>
      </c>
      <c r="J624" s="4">
        <f t="shared" si="35"/>
        <v>119.27500000000001</v>
      </c>
      <c r="L624" t="s">
        <v>71</v>
      </c>
      <c r="M624">
        <v>0.1186</v>
      </c>
    </row>
    <row r="625" spans="1:13" ht="16" x14ac:dyDescent="0.2">
      <c r="A625" t="s">
        <v>97</v>
      </c>
      <c r="B625" t="s">
        <v>57</v>
      </c>
      <c r="C625" s="3" t="s">
        <v>330</v>
      </c>
      <c r="D625" s="3">
        <v>2</v>
      </c>
      <c r="E625" s="3" t="s">
        <v>15</v>
      </c>
      <c r="F625" s="1">
        <v>42176</v>
      </c>
      <c r="G625">
        <v>13</v>
      </c>
      <c r="H625">
        <v>0.24299999999999999</v>
      </c>
      <c r="I625" s="4">
        <f t="shared" si="34"/>
        <v>119.27500000000001</v>
      </c>
      <c r="J625" s="4">
        <f t="shared" si="35"/>
        <v>129.27500000000001</v>
      </c>
      <c r="K625" t="s">
        <v>87</v>
      </c>
      <c r="L625" t="s">
        <v>71</v>
      </c>
      <c r="M625">
        <v>0.115</v>
      </c>
    </row>
    <row r="626" spans="1:13" ht="16" x14ac:dyDescent="0.2">
      <c r="A626" t="s">
        <v>97</v>
      </c>
      <c r="B626" t="s">
        <v>57</v>
      </c>
      <c r="C626" s="3" t="s">
        <v>330</v>
      </c>
      <c r="D626" s="3">
        <v>2</v>
      </c>
      <c r="E626" s="3" t="s">
        <v>15</v>
      </c>
      <c r="F626" s="1">
        <v>42176</v>
      </c>
      <c r="G626">
        <v>14</v>
      </c>
      <c r="H626">
        <v>0.23810000000000001</v>
      </c>
      <c r="I626" s="4">
        <f t="shared" si="34"/>
        <v>129.27500000000001</v>
      </c>
      <c r="J626" s="4">
        <f t="shared" si="35"/>
        <v>139.27500000000001</v>
      </c>
      <c r="L626" t="s">
        <v>71</v>
      </c>
      <c r="M626">
        <v>0.1172</v>
      </c>
    </row>
    <row r="627" spans="1:13" ht="16" x14ac:dyDescent="0.2">
      <c r="A627" t="s">
        <v>97</v>
      </c>
      <c r="B627" t="s">
        <v>57</v>
      </c>
      <c r="C627" s="3" t="s">
        <v>330</v>
      </c>
      <c r="D627" s="3">
        <v>2</v>
      </c>
      <c r="E627" s="3" t="s">
        <v>15</v>
      </c>
      <c r="F627" s="1">
        <v>42176</v>
      </c>
      <c r="G627">
        <v>15</v>
      </c>
      <c r="H627">
        <v>0.23730000000000001</v>
      </c>
      <c r="I627" s="4">
        <f t="shared" si="34"/>
        <v>139.27500000000001</v>
      </c>
      <c r="J627" s="4">
        <f t="shared" si="35"/>
        <v>149.27500000000001</v>
      </c>
      <c r="L627" t="s">
        <v>71</v>
      </c>
      <c r="M627">
        <v>0.1162</v>
      </c>
    </row>
    <row r="628" spans="1:13" ht="16" x14ac:dyDescent="0.2">
      <c r="A628" t="s">
        <v>97</v>
      </c>
      <c r="B628" t="s">
        <v>57</v>
      </c>
      <c r="C628" s="3" t="s">
        <v>330</v>
      </c>
      <c r="D628" s="3">
        <v>2</v>
      </c>
      <c r="E628" s="3" t="s">
        <v>15</v>
      </c>
      <c r="F628" s="1">
        <v>42176</v>
      </c>
      <c r="G628">
        <v>16</v>
      </c>
      <c r="H628">
        <v>0.24490000000000001</v>
      </c>
      <c r="I628" s="4">
        <f t="shared" si="34"/>
        <v>149.27500000000001</v>
      </c>
      <c r="J628" s="4">
        <f t="shared" si="35"/>
        <v>159.27500000000001</v>
      </c>
      <c r="L628" t="s">
        <v>71</v>
      </c>
      <c r="M628">
        <v>0.11650000000000001</v>
      </c>
    </row>
    <row r="629" spans="1:13" ht="16" x14ac:dyDescent="0.2">
      <c r="A629" t="s">
        <v>97</v>
      </c>
      <c r="B629" t="s">
        <v>57</v>
      </c>
      <c r="C629" s="3" t="s">
        <v>330</v>
      </c>
      <c r="D629" s="3">
        <v>2</v>
      </c>
      <c r="E629" s="3" t="s">
        <v>15</v>
      </c>
      <c r="F629" s="1">
        <v>42176</v>
      </c>
      <c r="G629">
        <v>17</v>
      </c>
      <c r="H629">
        <v>0.26269999999999999</v>
      </c>
      <c r="I629" s="4">
        <f t="shared" si="34"/>
        <v>159.27500000000001</v>
      </c>
      <c r="J629" s="4">
        <f t="shared" si="35"/>
        <v>169.27500000000001</v>
      </c>
      <c r="L629" t="s">
        <v>71</v>
      </c>
      <c r="M629">
        <v>0.13389999999999999</v>
      </c>
    </row>
    <row r="630" spans="1:13" ht="16" x14ac:dyDescent="0.2">
      <c r="A630" t="s">
        <v>97</v>
      </c>
      <c r="B630" t="s">
        <v>57</v>
      </c>
      <c r="C630" s="3" t="s">
        <v>330</v>
      </c>
      <c r="D630" s="3">
        <v>2</v>
      </c>
      <c r="E630" s="3" t="s">
        <v>15</v>
      </c>
      <c r="F630" s="1">
        <v>42176</v>
      </c>
      <c r="G630">
        <v>18</v>
      </c>
      <c r="H630">
        <v>0.23599999999999999</v>
      </c>
      <c r="I630" s="4">
        <f t="shared" si="34"/>
        <v>169.27500000000001</v>
      </c>
      <c r="J630" s="4">
        <f t="shared" si="35"/>
        <v>179.27500000000001</v>
      </c>
      <c r="L630" t="s">
        <v>71</v>
      </c>
      <c r="M630">
        <v>0.11409999999999999</v>
      </c>
    </row>
    <row r="631" spans="1:13" ht="16" x14ac:dyDescent="0.2">
      <c r="A631" t="s">
        <v>97</v>
      </c>
      <c r="B631" t="s">
        <v>57</v>
      </c>
      <c r="C631" s="3" t="s">
        <v>330</v>
      </c>
      <c r="D631" s="3">
        <v>2</v>
      </c>
      <c r="E631" s="3" t="s">
        <v>15</v>
      </c>
      <c r="F631" s="1">
        <v>42176</v>
      </c>
      <c r="G631">
        <v>19</v>
      </c>
      <c r="H631">
        <v>0.1646</v>
      </c>
      <c r="I631" s="5">
        <f t="shared" si="34"/>
        <v>179.27500000000001</v>
      </c>
      <c r="J631" s="5">
        <f>J630+6.825</f>
        <v>186.1</v>
      </c>
      <c r="K631" t="s">
        <v>99</v>
      </c>
      <c r="L631" t="s">
        <v>71</v>
      </c>
      <c r="M631">
        <v>8.5199999999999998E-2</v>
      </c>
    </row>
    <row r="632" spans="1:13" ht="16" x14ac:dyDescent="0.2">
      <c r="A632" t="s">
        <v>97</v>
      </c>
      <c r="B632" t="s">
        <v>57</v>
      </c>
      <c r="C632" s="3" t="s">
        <v>330</v>
      </c>
      <c r="D632" s="3">
        <v>2</v>
      </c>
      <c r="E632" s="3" t="s">
        <v>15</v>
      </c>
      <c r="F632" s="1">
        <v>42176</v>
      </c>
      <c r="G632">
        <v>20</v>
      </c>
      <c r="H632" t="s">
        <v>100</v>
      </c>
      <c r="I632" s="5"/>
      <c r="J632" s="5"/>
      <c r="K632" t="s">
        <v>101</v>
      </c>
      <c r="L632" t="s">
        <v>71</v>
      </c>
      <c r="M632" t="s">
        <v>102</v>
      </c>
    </row>
    <row r="633" spans="1:13" ht="16" x14ac:dyDescent="0.2">
      <c r="A633" t="s">
        <v>97</v>
      </c>
      <c r="B633" t="s">
        <v>57</v>
      </c>
      <c r="C633" s="3" t="s">
        <v>330</v>
      </c>
      <c r="D633" s="3">
        <v>2</v>
      </c>
      <c r="E633" s="3" t="s">
        <v>15</v>
      </c>
      <c r="F633" s="1">
        <v>42176</v>
      </c>
      <c r="G633">
        <v>21</v>
      </c>
      <c r="H633" t="s">
        <v>100</v>
      </c>
      <c r="I633" s="5"/>
      <c r="J633" s="5"/>
      <c r="K633" t="s">
        <v>101</v>
      </c>
      <c r="L633" t="s">
        <v>71</v>
      </c>
      <c r="M633" t="s">
        <v>102</v>
      </c>
    </row>
    <row r="634" spans="1:13" ht="16" x14ac:dyDescent="0.2">
      <c r="A634" t="s">
        <v>97</v>
      </c>
      <c r="B634" t="s">
        <v>57</v>
      </c>
      <c r="C634" s="3" t="s">
        <v>330</v>
      </c>
      <c r="D634" s="3">
        <v>2</v>
      </c>
      <c r="E634" s="3" t="s">
        <v>15</v>
      </c>
      <c r="F634" s="1">
        <v>42176</v>
      </c>
      <c r="G634">
        <v>22</v>
      </c>
      <c r="H634">
        <v>7.0400000000000004E-2</v>
      </c>
      <c r="I634" s="5">
        <v>1.32</v>
      </c>
      <c r="J634" s="5">
        <v>4.72</v>
      </c>
      <c r="K634" t="s">
        <v>103</v>
      </c>
      <c r="L634" t="s">
        <v>71</v>
      </c>
      <c r="M634">
        <v>3.6700000000000003E-2</v>
      </c>
    </row>
    <row r="635" spans="1:13" ht="16" x14ac:dyDescent="0.2">
      <c r="A635" t="s">
        <v>97</v>
      </c>
      <c r="B635" t="s">
        <v>57</v>
      </c>
      <c r="C635" s="3" t="s">
        <v>330</v>
      </c>
      <c r="D635" s="3">
        <v>2</v>
      </c>
      <c r="E635" s="3" t="s">
        <v>15</v>
      </c>
      <c r="F635" s="1">
        <v>42176</v>
      </c>
      <c r="G635">
        <v>23</v>
      </c>
      <c r="H635">
        <v>0.2349</v>
      </c>
      <c r="I635" s="5"/>
      <c r="J635" s="5"/>
      <c r="L635" t="s">
        <v>71</v>
      </c>
      <c r="M635">
        <v>0.11799999999999999</v>
      </c>
    </row>
    <row r="636" spans="1:13" ht="16" x14ac:dyDescent="0.2">
      <c r="A636" t="s">
        <v>97</v>
      </c>
      <c r="B636" t="s">
        <v>57</v>
      </c>
      <c r="C636" s="3" t="s">
        <v>330</v>
      </c>
      <c r="D636" s="3">
        <v>2</v>
      </c>
      <c r="E636" s="3" t="s">
        <v>15</v>
      </c>
      <c r="F636" s="1">
        <v>42176</v>
      </c>
      <c r="G636">
        <v>24</v>
      </c>
      <c r="H636">
        <v>0.254</v>
      </c>
      <c r="I636" s="5"/>
      <c r="J636" s="5"/>
      <c r="L636" t="s">
        <v>71</v>
      </c>
      <c r="M636">
        <v>0.12790000000000001</v>
      </c>
    </row>
    <row r="637" spans="1:13" ht="16" x14ac:dyDescent="0.2">
      <c r="A637" t="s">
        <v>97</v>
      </c>
      <c r="B637" t="s">
        <v>57</v>
      </c>
      <c r="C637" s="3" t="s">
        <v>330</v>
      </c>
      <c r="D637" s="3">
        <v>2</v>
      </c>
      <c r="E637" s="3" t="s">
        <v>15</v>
      </c>
      <c r="F637" s="1">
        <v>42176</v>
      </c>
      <c r="G637">
        <v>25</v>
      </c>
      <c r="H637">
        <v>0.26340000000000002</v>
      </c>
      <c r="I637" s="5"/>
      <c r="J637" s="5"/>
      <c r="L637" t="s">
        <v>71</v>
      </c>
      <c r="M637">
        <v>0.13850000000000001</v>
      </c>
    </row>
    <row r="638" spans="1:13" ht="16" x14ac:dyDescent="0.2">
      <c r="A638" t="s">
        <v>97</v>
      </c>
      <c r="B638" t="s">
        <v>57</v>
      </c>
      <c r="C638" s="3" t="s">
        <v>330</v>
      </c>
      <c r="D638" s="3">
        <v>2</v>
      </c>
      <c r="E638" s="3" t="s">
        <v>15</v>
      </c>
      <c r="F638" s="1">
        <v>42176</v>
      </c>
      <c r="G638">
        <v>26</v>
      </c>
      <c r="H638">
        <v>0.24979999999999999</v>
      </c>
      <c r="I638" s="5"/>
      <c r="J638" s="5"/>
      <c r="L638" t="s">
        <v>71</v>
      </c>
      <c r="M638">
        <v>0.12520000000000001</v>
      </c>
    </row>
    <row r="639" spans="1:13" ht="16" x14ac:dyDescent="0.2">
      <c r="A639" t="s">
        <v>97</v>
      </c>
      <c r="B639" t="s">
        <v>57</v>
      </c>
      <c r="C639" s="3" t="s">
        <v>330</v>
      </c>
      <c r="D639" s="3">
        <v>2</v>
      </c>
      <c r="E639" s="3" t="s">
        <v>15</v>
      </c>
      <c r="F639" s="1">
        <v>42176</v>
      </c>
      <c r="G639">
        <v>27</v>
      </c>
      <c r="H639">
        <v>0.2571</v>
      </c>
      <c r="I639" s="5"/>
      <c r="J639" s="5"/>
      <c r="L639" t="s">
        <v>71</v>
      </c>
      <c r="M639">
        <v>0.12790000000000001</v>
      </c>
    </row>
    <row r="640" spans="1:13" ht="16" x14ac:dyDescent="0.2">
      <c r="A640" t="s">
        <v>97</v>
      </c>
      <c r="B640" t="s">
        <v>57</v>
      </c>
      <c r="C640" s="3" t="s">
        <v>330</v>
      </c>
      <c r="D640" s="3">
        <v>2</v>
      </c>
      <c r="E640" s="3" t="s">
        <v>15</v>
      </c>
      <c r="F640" s="1">
        <v>42176</v>
      </c>
      <c r="G640">
        <v>28</v>
      </c>
      <c r="H640">
        <v>0.25440000000000002</v>
      </c>
      <c r="I640" s="5"/>
      <c r="J640" s="5"/>
      <c r="L640" t="s">
        <v>71</v>
      </c>
      <c r="M640">
        <v>0.1273</v>
      </c>
    </row>
    <row r="641" spans="1:13" ht="16" x14ac:dyDescent="0.2">
      <c r="A641" t="s">
        <v>97</v>
      </c>
      <c r="B641" t="s">
        <v>57</v>
      </c>
      <c r="C641" s="3" t="s">
        <v>330</v>
      </c>
      <c r="D641" s="3">
        <v>2</v>
      </c>
      <c r="E641" s="3" t="s">
        <v>15</v>
      </c>
      <c r="F641" s="1">
        <v>42176</v>
      </c>
      <c r="G641">
        <v>29</v>
      </c>
      <c r="H641">
        <v>0.2429</v>
      </c>
      <c r="I641" s="5"/>
      <c r="J641" s="5"/>
      <c r="L641" t="s">
        <v>71</v>
      </c>
      <c r="M641">
        <v>0.1173</v>
      </c>
    </row>
    <row r="642" spans="1:13" ht="16" x14ac:dyDescent="0.2">
      <c r="A642" t="s">
        <v>97</v>
      </c>
      <c r="B642" t="s">
        <v>57</v>
      </c>
      <c r="C642" s="3" t="s">
        <v>330</v>
      </c>
      <c r="D642" s="3">
        <v>2</v>
      </c>
      <c r="E642" s="3" t="s">
        <v>15</v>
      </c>
      <c r="F642" s="1">
        <v>42176</v>
      </c>
      <c r="G642">
        <v>30</v>
      </c>
      <c r="H642">
        <v>0.2457</v>
      </c>
      <c r="I642" s="5"/>
      <c r="J642" s="5"/>
      <c r="L642" t="s">
        <v>71</v>
      </c>
      <c r="M642">
        <v>0.1202</v>
      </c>
    </row>
    <row r="643" spans="1:13" ht="16" x14ac:dyDescent="0.2">
      <c r="A643" t="s">
        <v>97</v>
      </c>
      <c r="B643" t="s">
        <v>57</v>
      </c>
      <c r="C643" s="3" t="s">
        <v>330</v>
      </c>
      <c r="D643" s="3">
        <v>2</v>
      </c>
      <c r="E643" s="3" t="s">
        <v>15</v>
      </c>
      <c r="F643" s="1">
        <v>42176</v>
      </c>
      <c r="G643">
        <v>31</v>
      </c>
      <c r="H643">
        <v>0.246</v>
      </c>
      <c r="I643" s="5"/>
      <c r="J643" s="5"/>
      <c r="L643" t="s">
        <v>71</v>
      </c>
      <c r="M643">
        <v>0.124</v>
      </c>
    </row>
    <row r="644" spans="1:13" ht="16" x14ac:dyDescent="0.2">
      <c r="A644" t="s">
        <v>97</v>
      </c>
      <c r="B644" t="s">
        <v>57</v>
      </c>
      <c r="C644" s="3" t="s">
        <v>330</v>
      </c>
      <c r="D644" s="3">
        <v>2</v>
      </c>
      <c r="E644" s="3" t="s">
        <v>15</v>
      </c>
      <c r="F644" s="1">
        <v>42176</v>
      </c>
      <c r="G644">
        <v>32</v>
      </c>
      <c r="H644">
        <v>0.25800000000000001</v>
      </c>
      <c r="I644" s="5"/>
      <c r="J644" s="5"/>
      <c r="L644" t="s">
        <v>71</v>
      </c>
      <c r="M644">
        <v>0.1288</v>
      </c>
    </row>
    <row r="645" spans="1:13" ht="16" x14ac:dyDescent="0.2">
      <c r="A645" t="s">
        <v>97</v>
      </c>
      <c r="B645" t="s">
        <v>57</v>
      </c>
      <c r="C645" s="3" t="s">
        <v>330</v>
      </c>
      <c r="D645" s="3">
        <v>2</v>
      </c>
      <c r="E645" s="3" t="s">
        <v>15</v>
      </c>
      <c r="F645" s="1">
        <v>42176</v>
      </c>
      <c r="G645">
        <v>33</v>
      </c>
      <c r="H645">
        <v>0.2571</v>
      </c>
      <c r="I645" s="5"/>
      <c r="J645" s="5"/>
      <c r="L645" t="s">
        <v>71</v>
      </c>
      <c r="M645">
        <v>0.13100000000000001</v>
      </c>
    </row>
    <row r="646" spans="1:13" ht="16" x14ac:dyDescent="0.2">
      <c r="A646" t="s">
        <v>97</v>
      </c>
      <c r="B646" t="s">
        <v>57</v>
      </c>
      <c r="C646" s="3" t="s">
        <v>330</v>
      </c>
      <c r="D646" s="3">
        <v>2</v>
      </c>
      <c r="E646" s="3" t="s">
        <v>15</v>
      </c>
      <c r="F646" s="1">
        <v>42176</v>
      </c>
      <c r="G646">
        <v>34</v>
      </c>
      <c r="H646">
        <v>0.26190000000000002</v>
      </c>
      <c r="I646" s="5"/>
      <c r="J646" s="5"/>
      <c r="L646" t="s">
        <v>71</v>
      </c>
      <c r="M646">
        <v>0.1328</v>
      </c>
    </row>
    <row r="647" spans="1:13" ht="16" x14ac:dyDescent="0.2">
      <c r="A647" t="s">
        <v>97</v>
      </c>
      <c r="B647" t="s">
        <v>57</v>
      </c>
      <c r="C647" s="3" t="s">
        <v>330</v>
      </c>
      <c r="D647" s="3">
        <v>2</v>
      </c>
      <c r="E647" s="3" t="s">
        <v>15</v>
      </c>
      <c r="F647" s="1">
        <v>42176</v>
      </c>
      <c r="G647">
        <v>35</v>
      </c>
      <c r="H647">
        <v>0.24490000000000001</v>
      </c>
      <c r="I647" s="5"/>
      <c r="J647" s="5"/>
      <c r="L647" t="s">
        <v>71</v>
      </c>
      <c r="M647">
        <v>0.12559999999999999</v>
      </c>
    </row>
    <row r="648" spans="1:13" ht="16" x14ac:dyDescent="0.2">
      <c r="A648" t="s">
        <v>97</v>
      </c>
      <c r="B648" t="s">
        <v>57</v>
      </c>
      <c r="C648" s="3" t="s">
        <v>330</v>
      </c>
      <c r="D648" s="3">
        <v>2</v>
      </c>
      <c r="E648" s="3" t="s">
        <v>15</v>
      </c>
      <c r="F648" s="1">
        <v>42176</v>
      </c>
      <c r="G648">
        <v>36</v>
      </c>
      <c r="H648">
        <v>0.22559999999999999</v>
      </c>
      <c r="I648" s="5"/>
      <c r="J648" s="5"/>
      <c r="L648" t="s">
        <v>71</v>
      </c>
      <c r="M648">
        <v>0.1171</v>
      </c>
    </row>
    <row r="649" spans="1:13" ht="16" x14ac:dyDescent="0.2">
      <c r="A649" t="s">
        <v>97</v>
      </c>
      <c r="B649" t="s">
        <v>57</v>
      </c>
      <c r="C649" s="3" t="s">
        <v>330</v>
      </c>
      <c r="D649" s="3">
        <v>2</v>
      </c>
      <c r="E649" s="3" t="s">
        <v>15</v>
      </c>
      <c r="F649" s="1">
        <v>42176</v>
      </c>
      <c r="G649">
        <v>37</v>
      </c>
      <c r="H649">
        <v>0.21690000000000001</v>
      </c>
      <c r="I649" s="5"/>
      <c r="J649" s="5"/>
      <c r="L649" t="s">
        <v>71</v>
      </c>
      <c r="M649">
        <v>0.1125</v>
      </c>
    </row>
    <row r="650" spans="1:13" ht="16" x14ac:dyDescent="0.2">
      <c r="A650" t="s">
        <v>97</v>
      </c>
      <c r="B650" t="s">
        <v>57</v>
      </c>
      <c r="C650" s="3" t="s">
        <v>330</v>
      </c>
      <c r="D650" s="3">
        <v>2</v>
      </c>
      <c r="E650" s="3" t="s">
        <v>15</v>
      </c>
      <c r="F650" s="1">
        <v>42176</v>
      </c>
      <c r="G650">
        <v>38</v>
      </c>
      <c r="H650">
        <v>4.3499999999999997E-2</v>
      </c>
      <c r="I650" s="5"/>
      <c r="J650" s="5">
        <v>2.2650000000000001</v>
      </c>
      <c r="K650" t="s">
        <v>104</v>
      </c>
      <c r="L650" t="s">
        <v>71</v>
      </c>
      <c r="M650">
        <v>2.3199999999999998E-2</v>
      </c>
    </row>
    <row r="651" spans="1:13" ht="16" x14ac:dyDescent="0.2">
      <c r="A651" t="s">
        <v>59</v>
      </c>
      <c r="B651" t="s">
        <v>57</v>
      </c>
      <c r="C651" s="3" t="s">
        <v>330</v>
      </c>
      <c r="D651" s="3">
        <v>3</v>
      </c>
      <c r="E651" t="s">
        <v>15</v>
      </c>
      <c r="F651" s="1">
        <v>42181</v>
      </c>
      <c r="G651">
        <v>1</v>
      </c>
      <c r="H651">
        <v>0.1991</v>
      </c>
      <c r="I651" s="4">
        <v>0</v>
      </c>
      <c r="J651" s="4">
        <v>10</v>
      </c>
      <c r="K651" t="s">
        <v>111</v>
      </c>
      <c r="L651" t="s">
        <v>71</v>
      </c>
      <c r="M651">
        <v>8.7599999999999997E-2</v>
      </c>
    </row>
    <row r="652" spans="1:13" ht="16" x14ac:dyDescent="0.2">
      <c r="A652" t="s">
        <v>59</v>
      </c>
      <c r="B652" t="s">
        <v>57</v>
      </c>
      <c r="C652" s="3" t="s">
        <v>330</v>
      </c>
      <c r="D652" s="3">
        <v>3</v>
      </c>
      <c r="E652" t="s">
        <v>15</v>
      </c>
      <c r="F652" s="1">
        <v>42181</v>
      </c>
      <c r="G652">
        <v>2</v>
      </c>
      <c r="H652">
        <v>0.20730000000000001</v>
      </c>
      <c r="I652" s="4">
        <v>10</v>
      </c>
      <c r="J652" s="4">
        <f t="shared" ref="J652:J685" si="36">I652+10</f>
        <v>20</v>
      </c>
      <c r="L652" t="s">
        <v>71</v>
      </c>
      <c r="M652">
        <v>9.8400000000000001E-2</v>
      </c>
    </row>
    <row r="653" spans="1:13" ht="16" x14ac:dyDescent="0.2">
      <c r="A653" t="s">
        <v>59</v>
      </c>
      <c r="B653" t="s">
        <v>57</v>
      </c>
      <c r="C653" s="3" t="s">
        <v>330</v>
      </c>
      <c r="D653" s="3">
        <v>3</v>
      </c>
      <c r="E653" t="s">
        <v>15</v>
      </c>
      <c r="F653" s="1">
        <v>42181</v>
      </c>
      <c r="G653">
        <v>3</v>
      </c>
      <c r="H653">
        <v>0.2094</v>
      </c>
      <c r="I653" s="4">
        <f t="shared" ref="I653:I686" si="37">J652</f>
        <v>20</v>
      </c>
      <c r="J653" s="4">
        <f t="shared" si="36"/>
        <v>30</v>
      </c>
      <c r="L653" t="s">
        <v>71</v>
      </c>
      <c r="M653">
        <v>9.3899999999999997E-2</v>
      </c>
    </row>
    <row r="654" spans="1:13" ht="16" x14ac:dyDescent="0.2">
      <c r="A654" t="s">
        <v>59</v>
      </c>
      <c r="B654" t="s">
        <v>57</v>
      </c>
      <c r="C654" s="3" t="s">
        <v>330</v>
      </c>
      <c r="D654" s="3">
        <v>3</v>
      </c>
      <c r="E654" t="s">
        <v>15</v>
      </c>
      <c r="F654" s="1">
        <v>42181</v>
      </c>
      <c r="G654">
        <v>4</v>
      </c>
      <c r="H654">
        <v>0.21329999999999999</v>
      </c>
      <c r="I654" s="4">
        <f t="shared" si="37"/>
        <v>30</v>
      </c>
      <c r="J654" s="4">
        <f t="shared" si="36"/>
        <v>40</v>
      </c>
      <c r="L654" t="s">
        <v>71</v>
      </c>
      <c r="M654">
        <v>9.9299999999999999E-2</v>
      </c>
    </row>
    <row r="655" spans="1:13" ht="16" x14ac:dyDescent="0.2">
      <c r="A655" t="s">
        <v>59</v>
      </c>
      <c r="B655" t="s">
        <v>57</v>
      </c>
      <c r="C655" s="3" t="s">
        <v>330</v>
      </c>
      <c r="D655" s="3">
        <v>3</v>
      </c>
      <c r="E655" t="s">
        <v>15</v>
      </c>
      <c r="F655" s="1">
        <v>42181</v>
      </c>
      <c r="G655">
        <v>5</v>
      </c>
      <c r="H655">
        <v>0.20430000000000001</v>
      </c>
      <c r="I655" s="4">
        <f t="shared" si="37"/>
        <v>40</v>
      </c>
      <c r="J655" s="4">
        <f t="shared" si="36"/>
        <v>50</v>
      </c>
      <c r="L655" t="s">
        <v>71</v>
      </c>
      <c r="M655">
        <v>0.1008</v>
      </c>
    </row>
    <row r="656" spans="1:13" ht="16" x14ac:dyDescent="0.2">
      <c r="A656" t="s">
        <v>59</v>
      </c>
      <c r="B656" t="s">
        <v>57</v>
      </c>
      <c r="C656" s="3" t="s">
        <v>330</v>
      </c>
      <c r="D656" s="3">
        <v>3</v>
      </c>
      <c r="E656" t="s">
        <v>15</v>
      </c>
      <c r="F656" s="1">
        <v>42181</v>
      </c>
      <c r="G656">
        <v>6</v>
      </c>
      <c r="H656">
        <v>0.19539999999999999</v>
      </c>
      <c r="I656" s="4">
        <f t="shared" si="37"/>
        <v>50</v>
      </c>
      <c r="J656" s="4">
        <f t="shared" si="36"/>
        <v>60</v>
      </c>
      <c r="L656" t="s">
        <v>71</v>
      </c>
      <c r="M656">
        <v>9.98E-2</v>
      </c>
    </row>
    <row r="657" spans="1:13" ht="16" x14ac:dyDescent="0.2">
      <c r="A657" t="s">
        <v>59</v>
      </c>
      <c r="B657" t="s">
        <v>57</v>
      </c>
      <c r="C657" s="3" t="s">
        <v>330</v>
      </c>
      <c r="D657" s="3">
        <v>3</v>
      </c>
      <c r="E657" t="s">
        <v>15</v>
      </c>
      <c r="F657" s="1">
        <v>42181</v>
      </c>
      <c r="G657">
        <v>7</v>
      </c>
      <c r="H657">
        <v>0.19520000000000001</v>
      </c>
      <c r="I657" s="4">
        <f t="shared" si="37"/>
        <v>60</v>
      </c>
      <c r="J657" s="4">
        <f t="shared" si="36"/>
        <v>70</v>
      </c>
      <c r="L657" t="s">
        <v>71</v>
      </c>
      <c r="M657">
        <v>9.6199999999999994E-2</v>
      </c>
    </row>
    <row r="658" spans="1:13" ht="16" x14ac:dyDescent="0.2">
      <c r="A658" t="s">
        <v>59</v>
      </c>
      <c r="B658" t="s">
        <v>57</v>
      </c>
      <c r="C658" s="3" t="s">
        <v>330</v>
      </c>
      <c r="D658" s="3">
        <v>3</v>
      </c>
      <c r="E658" t="s">
        <v>15</v>
      </c>
      <c r="F658" s="1">
        <v>42181</v>
      </c>
      <c r="G658">
        <v>8</v>
      </c>
      <c r="H658">
        <v>0.19670000000000001</v>
      </c>
      <c r="I658" s="4">
        <f t="shared" si="37"/>
        <v>70</v>
      </c>
      <c r="J658" s="4">
        <f t="shared" si="36"/>
        <v>80</v>
      </c>
      <c r="L658" t="s">
        <v>71</v>
      </c>
      <c r="M658">
        <v>9.4500000000000001E-2</v>
      </c>
    </row>
    <row r="659" spans="1:13" ht="16" x14ac:dyDescent="0.2">
      <c r="A659" t="s">
        <v>59</v>
      </c>
      <c r="B659" t="s">
        <v>57</v>
      </c>
      <c r="C659" s="3" t="s">
        <v>330</v>
      </c>
      <c r="D659" s="3">
        <v>3</v>
      </c>
      <c r="E659" t="s">
        <v>15</v>
      </c>
      <c r="F659" s="1">
        <v>42181</v>
      </c>
      <c r="G659">
        <v>9</v>
      </c>
      <c r="H659">
        <v>0.19719999999999999</v>
      </c>
      <c r="I659" s="4">
        <f t="shared" si="37"/>
        <v>80</v>
      </c>
      <c r="J659" s="4">
        <f t="shared" si="36"/>
        <v>90</v>
      </c>
      <c r="L659" t="s">
        <v>71</v>
      </c>
      <c r="M659">
        <v>9.7900000000000001E-2</v>
      </c>
    </row>
    <row r="660" spans="1:13" ht="16" x14ac:dyDescent="0.2">
      <c r="A660" t="s">
        <v>59</v>
      </c>
      <c r="B660" t="s">
        <v>57</v>
      </c>
      <c r="C660" s="3" t="s">
        <v>330</v>
      </c>
      <c r="D660" s="3">
        <v>3</v>
      </c>
      <c r="E660" t="s">
        <v>15</v>
      </c>
      <c r="F660" s="1">
        <v>42181</v>
      </c>
      <c r="G660">
        <v>10</v>
      </c>
      <c r="H660">
        <v>0.2301</v>
      </c>
      <c r="I660" s="4">
        <f t="shared" si="37"/>
        <v>90</v>
      </c>
      <c r="J660" s="4">
        <f t="shared" si="36"/>
        <v>100</v>
      </c>
      <c r="L660" t="s">
        <v>71</v>
      </c>
      <c r="M660">
        <v>0.1009</v>
      </c>
    </row>
    <row r="661" spans="1:13" ht="16" x14ac:dyDescent="0.2">
      <c r="A661" t="s">
        <v>59</v>
      </c>
      <c r="B661" t="s">
        <v>57</v>
      </c>
      <c r="C661" s="3" t="s">
        <v>330</v>
      </c>
      <c r="D661" s="3">
        <v>3</v>
      </c>
      <c r="E661" t="s">
        <v>15</v>
      </c>
      <c r="F661" s="1">
        <v>42181</v>
      </c>
      <c r="G661">
        <v>11</v>
      </c>
      <c r="H661">
        <v>0.22919999999999999</v>
      </c>
      <c r="I661" s="4">
        <f t="shared" si="37"/>
        <v>100</v>
      </c>
      <c r="J661" s="4">
        <f t="shared" si="36"/>
        <v>110</v>
      </c>
      <c r="L661" t="s">
        <v>71</v>
      </c>
      <c r="M661">
        <v>9.3399999999999997E-2</v>
      </c>
    </row>
    <row r="662" spans="1:13" ht="16" x14ac:dyDescent="0.2">
      <c r="A662" t="s">
        <v>59</v>
      </c>
      <c r="B662" t="s">
        <v>57</v>
      </c>
      <c r="C662" s="3" t="s">
        <v>330</v>
      </c>
      <c r="D662" s="3">
        <v>3</v>
      </c>
      <c r="E662" t="s">
        <v>15</v>
      </c>
      <c r="F662" s="1">
        <v>42181</v>
      </c>
      <c r="G662">
        <v>12</v>
      </c>
      <c r="H662">
        <v>0.24809999999999999</v>
      </c>
      <c r="I662" s="4">
        <f t="shared" si="37"/>
        <v>110</v>
      </c>
      <c r="J662" s="4">
        <f t="shared" si="36"/>
        <v>120</v>
      </c>
      <c r="L662" t="s">
        <v>71</v>
      </c>
      <c r="M662">
        <v>0.1077</v>
      </c>
    </row>
    <row r="663" spans="1:13" ht="16" x14ac:dyDescent="0.2">
      <c r="A663" t="s">
        <v>59</v>
      </c>
      <c r="B663" t="s">
        <v>57</v>
      </c>
      <c r="C663" s="3" t="s">
        <v>330</v>
      </c>
      <c r="D663" s="3">
        <v>3</v>
      </c>
      <c r="E663" t="s">
        <v>15</v>
      </c>
      <c r="F663" s="1">
        <v>42181</v>
      </c>
      <c r="G663">
        <v>13</v>
      </c>
      <c r="H663">
        <v>0.23949999999999999</v>
      </c>
      <c r="I663" s="4">
        <f t="shared" si="37"/>
        <v>120</v>
      </c>
      <c r="J663" s="4">
        <f t="shared" si="36"/>
        <v>130</v>
      </c>
      <c r="L663" t="s">
        <v>71</v>
      </c>
      <c r="M663">
        <v>0.10050000000000001</v>
      </c>
    </row>
    <row r="664" spans="1:13" ht="16" x14ac:dyDescent="0.2">
      <c r="A664" t="s">
        <v>59</v>
      </c>
      <c r="B664" t="s">
        <v>57</v>
      </c>
      <c r="C664" s="3" t="s">
        <v>330</v>
      </c>
      <c r="D664" s="3">
        <v>3</v>
      </c>
      <c r="E664" t="s">
        <v>15</v>
      </c>
      <c r="F664" s="1">
        <v>42181</v>
      </c>
      <c r="G664">
        <v>14</v>
      </c>
      <c r="H664">
        <v>0.2417</v>
      </c>
      <c r="I664" s="4">
        <f t="shared" si="37"/>
        <v>130</v>
      </c>
      <c r="J664" s="4">
        <f t="shared" si="36"/>
        <v>140</v>
      </c>
      <c r="L664" t="s">
        <v>71</v>
      </c>
      <c r="M664">
        <v>0.1022</v>
      </c>
    </row>
    <row r="665" spans="1:13" ht="16" x14ac:dyDescent="0.2">
      <c r="A665" t="s">
        <v>59</v>
      </c>
      <c r="B665" t="s">
        <v>57</v>
      </c>
      <c r="C665" s="3" t="s">
        <v>330</v>
      </c>
      <c r="D665" s="3">
        <v>3</v>
      </c>
      <c r="E665" t="s">
        <v>15</v>
      </c>
      <c r="F665" s="1">
        <v>42181</v>
      </c>
      <c r="G665">
        <v>15</v>
      </c>
      <c r="H665">
        <v>0.23580000000000001</v>
      </c>
      <c r="I665" s="4">
        <f t="shared" si="37"/>
        <v>140</v>
      </c>
      <c r="J665" s="4">
        <f t="shared" si="36"/>
        <v>150</v>
      </c>
      <c r="L665" t="s">
        <v>71</v>
      </c>
      <c r="M665">
        <v>0.10680000000000001</v>
      </c>
    </row>
    <row r="666" spans="1:13" ht="16" x14ac:dyDescent="0.2">
      <c r="A666" t="s">
        <v>59</v>
      </c>
      <c r="B666" t="s">
        <v>57</v>
      </c>
      <c r="C666" s="3" t="s">
        <v>330</v>
      </c>
      <c r="D666" s="3">
        <v>3</v>
      </c>
      <c r="E666" t="s">
        <v>15</v>
      </c>
      <c r="F666" s="1">
        <v>42181</v>
      </c>
      <c r="G666">
        <v>16</v>
      </c>
      <c r="H666">
        <v>0.246</v>
      </c>
      <c r="I666" s="4">
        <f t="shared" si="37"/>
        <v>150</v>
      </c>
      <c r="J666" s="4">
        <f t="shared" si="36"/>
        <v>160</v>
      </c>
      <c r="L666" t="s">
        <v>71</v>
      </c>
      <c r="M666">
        <v>0.1158</v>
      </c>
    </row>
    <row r="667" spans="1:13" ht="16" x14ac:dyDescent="0.2">
      <c r="A667" t="s">
        <v>59</v>
      </c>
      <c r="B667" t="s">
        <v>57</v>
      </c>
      <c r="C667" s="3" t="s">
        <v>330</v>
      </c>
      <c r="D667" s="3">
        <v>3</v>
      </c>
      <c r="E667" t="s">
        <v>15</v>
      </c>
      <c r="F667" s="1">
        <v>42181</v>
      </c>
      <c r="G667">
        <v>17</v>
      </c>
      <c r="H667">
        <v>0.24349999999999999</v>
      </c>
      <c r="I667" s="4">
        <f t="shared" si="37"/>
        <v>160</v>
      </c>
      <c r="J667" s="4">
        <f t="shared" si="36"/>
        <v>170</v>
      </c>
      <c r="L667" t="s">
        <v>71</v>
      </c>
      <c r="M667">
        <v>0.1152</v>
      </c>
    </row>
    <row r="668" spans="1:13" ht="16" x14ac:dyDescent="0.2">
      <c r="A668" t="s">
        <v>59</v>
      </c>
      <c r="B668" t="s">
        <v>57</v>
      </c>
      <c r="C668" s="3" t="s">
        <v>330</v>
      </c>
      <c r="D668" s="3">
        <v>3</v>
      </c>
      <c r="E668" t="s">
        <v>15</v>
      </c>
      <c r="F668" s="1">
        <v>42181</v>
      </c>
      <c r="G668">
        <v>18</v>
      </c>
      <c r="H668">
        <v>0.23319999999999999</v>
      </c>
      <c r="I668" s="4">
        <f t="shared" si="37"/>
        <v>170</v>
      </c>
      <c r="J668" s="4">
        <f t="shared" si="36"/>
        <v>180</v>
      </c>
      <c r="L668" t="s">
        <v>71</v>
      </c>
      <c r="M668">
        <v>0.10639999999999999</v>
      </c>
    </row>
    <row r="669" spans="1:13" ht="16" x14ac:dyDescent="0.2">
      <c r="A669" t="s">
        <v>59</v>
      </c>
      <c r="B669" t="s">
        <v>57</v>
      </c>
      <c r="C669" s="3" t="s">
        <v>330</v>
      </c>
      <c r="D669" s="3">
        <v>3</v>
      </c>
      <c r="E669" t="s">
        <v>15</v>
      </c>
      <c r="F669" s="1">
        <v>42181</v>
      </c>
      <c r="G669">
        <v>19</v>
      </c>
      <c r="H669">
        <v>0.24909999999999999</v>
      </c>
      <c r="I669" s="4">
        <f t="shared" si="37"/>
        <v>180</v>
      </c>
      <c r="J669" s="4">
        <f t="shared" si="36"/>
        <v>190</v>
      </c>
      <c r="L669" t="s">
        <v>71</v>
      </c>
      <c r="M669">
        <v>0.1148</v>
      </c>
    </row>
    <row r="670" spans="1:13" ht="16" x14ac:dyDescent="0.2">
      <c r="A670" t="s">
        <v>59</v>
      </c>
      <c r="B670" t="s">
        <v>57</v>
      </c>
      <c r="C670" s="3" t="s">
        <v>330</v>
      </c>
      <c r="D670" s="3">
        <v>3</v>
      </c>
      <c r="E670" t="s">
        <v>15</v>
      </c>
      <c r="F670" s="1">
        <v>42181</v>
      </c>
      <c r="G670">
        <v>20</v>
      </c>
      <c r="H670">
        <v>0.23699999999999999</v>
      </c>
      <c r="I670" s="4">
        <f t="shared" si="37"/>
        <v>190</v>
      </c>
      <c r="J670" s="4">
        <f t="shared" si="36"/>
        <v>200</v>
      </c>
      <c r="L670" t="s">
        <v>71</v>
      </c>
      <c r="M670">
        <v>0.11219999999999999</v>
      </c>
    </row>
    <row r="671" spans="1:13" ht="16" x14ac:dyDescent="0.2">
      <c r="A671" t="s">
        <v>59</v>
      </c>
      <c r="B671" t="s">
        <v>57</v>
      </c>
      <c r="C671" s="3" t="s">
        <v>330</v>
      </c>
      <c r="D671" s="3">
        <v>3</v>
      </c>
      <c r="E671" t="s">
        <v>15</v>
      </c>
      <c r="F671" s="1">
        <v>42181</v>
      </c>
      <c r="G671">
        <v>21</v>
      </c>
      <c r="H671">
        <v>0.24329999999999999</v>
      </c>
      <c r="I671" s="4">
        <f t="shared" si="37"/>
        <v>200</v>
      </c>
      <c r="J671" s="4">
        <f t="shared" si="36"/>
        <v>210</v>
      </c>
      <c r="L671" t="s">
        <v>71</v>
      </c>
      <c r="M671">
        <v>0.11600000000000001</v>
      </c>
    </row>
    <row r="672" spans="1:13" ht="16" x14ac:dyDescent="0.2">
      <c r="A672" t="s">
        <v>59</v>
      </c>
      <c r="B672" t="s">
        <v>57</v>
      </c>
      <c r="C672" s="3" t="s">
        <v>330</v>
      </c>
      <c r="D672" s="3">
        <v>3</v>
      </c>
      <c r="E672" t="s">
        <v>15</v>
      </c>
      <c r="F672" s="1">
        <v>42181</v>
      </c>
      <c r="G672">
        <v>22</v>
      </c>
      <c r="H672">
        <v>0.24340000000000001</v>
      </c>
      <c r="I672" s="4">
        <f t="shared" si="37"/>
        <v>210</v>
      </c>
      <c r="J672" s="4">
        <f t="shared" si="36"/>
        <v>220</v>
      </c>
      <c r="L672" t="s">
        <v>71</v>
      </c>
      <c r="M672">
        <v>0.11260000000000001</v>
      </c>
    </row>
    <row r="673" spans="1:13" ht="16" x14ac:dyDescent="0.2">
      <c r="A673" t="s">
        <v>59</v>
      </c>
      <c r="B673" t="s">
        <v>57</v>
      </c>
      <c r="C673" s="3" t="s">
        <v>330</v>
      </c>
      <c r="D673" s="3">
        <v>3</v>
      </c>
      <c r="E673" t="s">
        <v>15</v>
      </c>
      <c r="F673" s="1">
        <v>42181</v>
      </c>
      <c r="G673">
        <v>23</v>
      </c>
      <c r="H673">
        <v>0.2412</v>
      </c>
      <c r="I673" s="4">
        <f t="shared" si="37"/>
        <v>220</v>
      </c>
      <c r="J673" s="4">
        <f t="shared" si="36"/>
        <v>230</v>
      </c>
      <c r="L673" t="s">
        <v>71</v>
      </c>
      <c r="M673">
        <v>0.1119</v>
      </c>
    </row>
    <row r="674" spans="1:13" ht="16" x14ac:dyDescent="0.2">
      <c r="A674" t="s">
        <v>59</v>
      </c>
      <c r="B674" t="s">
        <v>57</v>
      </c>
      <c r="C674" s="3" t="s">
        <v>330</v>
      </c>
      <c r="D674" s="3">
        <v>3</v>
      </c>
      <c r="E674" t="s">
        <v>15</v>
      </c>
      <c r="F674" s="1">
        <v>42181</v>
      </c>
      <c r="G674">
        <v>24</v>
      </c>
      <c r="H674">
        <v>0.24</v>
      </c>
      <c r="I674" s="4">
        <f t="shared" si="37"/>
        <v>230</v>
      </c>
      <c r="J674" s="4">
        <f t="shared" si="36"/>
        <v>240</v>
      </c>
      <c r="L674" t="s">
        <v>71</v>
      </c>
      <c r="M674">
        <v>0.1038</v>
      </c>
    </row>
    <row r="675" spans="1:13" ht="16" x14ac:dyDescent="0.2">
      <c r="A675" t="s">
        <v>59</v>
      </c>
      <c r="B675" t="s">
        <v>57</v>
      </c>
      <c r="C675" s="3" t="s">
        <v>330</v>
      </c>
      <c r="D675" s="3">
        <v>3</v>
      </c>
      <c r="E675" t="s">
        <v>15</v>
      </c>
      <c r="F675" s="1">
        <v>42181</v>
      </c>
      <c r="G675">
        <v>25</v>
      </c>
      <c r="H675">
        <v>0.24709999999999999</v>
      </c>
      <c r="I675" s="4">
        <f t="shared" si="37"/>
        <v>240</v>
      </c>
      <c r="J675" s="4">
        <f t="shared" si="36"/>
        <v>250</v>
      </c>
      <c r="L675" t="s">
        <v>71</v>
      </c>
      <c r="M675">
        <v>0.10580000000000001</v>
      </c>
    </row>
    <row r="676" spans="1:13" ht="16" x14ac:dyDescent="0.2">
      <c r="A676" t="s">
        <v>59</v>
      </c>
      <c r="B676" t="s">
        <v>57</v>
      </c>
      <c r="C676" s="3" t="s">
        <v>330</v>
      </c>
      <c r="D676" s="3">
        <v>3</v>
      </c>
      <c r="E676" t="s">
        <v>15</v>
      </c>
      <c r="F676" s="1">
        <v>42181</v>
      </c>
      <c r="G676">
        <v>26</v>
      </c>
      <c r="H676">
        <v>0.24179999999999999</v>
      </c>
      <c r="I676" s="4">
        <f t="shared" si="37"/>
        <v>250</v>
      </c>
      <c r="J676" s="4">
        <f t="shared" si="36"/>
        <v>260</v>
      </c>
      <c r="L676" t="s">
        <v>71</v>
      </c>
      <c r="M676">
        <v>0.1016</v>
      </c>
    </row>
    <row r="677" spans="1:13" ht="16" x14ac:dyDescent="0.2">
      <c r="A677" t="s">
        <v>59</v>
      </c>
      <c r="B677" t="s">
        <v>57</v>
      </c>
      <c r="C677" s="3" t="s">
        <v>330</v>
      </c>
      <c r="D677" s="3">
        <v>3</v>
      </c>
      <c r="E677" t="s">
        <v>15</v>
      </c>
      <c r="F677" s="1">
        <v>42181</v>
      </c>
      <c r="G677">
        <v>27</v>
      </c>
      <c r="H677">
        <v>0.23749999999999999</v>
      </c>
      <c r="I677" s="4">
        <f t="shared" si="37"/>
        <v>260</v>
      </c>
      <c r="J677" s="4">
        <f t="shared" si="36"/>
        <v>270</v>
      </c>
      <c r="L677" t="s">
        <v>71</v>
      </c>
      <c r="M677">
        <v>0.1033</v>
      </c>
    </row>
    <row r="678" spans="1:13" ht="16" x14ac:dyDescent="0.2">
      <c r="A678" t="s">
        <v>59</v>
      </c>
      <c r="B678" t="s">
        <v>57</v>
      </c>
      <c r="C678" s="3" t="s">
        <v>330</v>
      </c>
      <c r="D678" s="3">
        <v>3</v>
      </c>
      <c r="E678" t="s">
        <v>15</v>
      </c>
      <c r="F678" s="1">
        <v>42181</v>
      </c>
      <c r="G678">
        <v>28</v>
      </c>
      <c r="H678">
        <v>0.22989999999999999</v>
      </c>
      <c r="I678" s="4">
        <f t="shared" si="37"/>
        <v>270</v>
      </c>
      <c r="J678" s="4">
        <f t="shared" si="36"/>
        <v>280</v>
      </c>
      <c r="L678" t="s">
        <v>71</v>
      </c>
      <c r="M678">
        <v>9.7299999999999998E-2</v>
      </c>
    </row>
    <row r="679" spans="1:13" ht="16" x14ac:dyDescent="0.2">
      <c r="A679" t="s">
        <v>59</v>
      </c>
      <c r="B679" t="s">
        <v>57</v>
      </c>
      <c r="C679" s="3" t="s">
        <v>330</v>
      </c>
      <c r="D679" s="3">
        <v>3</v>
      </c>
      <c r="E679" t="s">
        <v>15</v>
      </c>
      <c r="F679" s="1">
        <v>42181</v>
      </c>
      <c r="G679">
        <v>29</v>
      </c>
      <c r="H679">
        <v>0.23580000000000001</v>
      </c>
      <c r="I679" s="4">
        <f t="shared" si="37"/>
        <v>280</v>
      </c>
      <c r="J679" s="4">
        <f t="shared" si="36"/>
        <v>290</v>
      </c>
      <c r="L679" t="s">
        <v>71</v>
      </c>
      <c r="M679">
        <v>0.1043</v>
      </c>
    </row>
    <row r="680" spans="1:13" ht="16" x14ac:dyDescent="0.2">
      <c r="A680" t="s">
        <v>59</v>
      </c>
      <c r="B680" t="s">
        <v>57</v>
      </c>
      <c r="C680" s="3" t="s">
        <v>330</v>
      </c>
      <c r="D680" s="3">
        <v>3</v>
      </c>
      <c r="E680" t="s">
        <v>15</v>
      </c>
      <c r="F680" s="1">
        <v>42181</v>
      </c>
      <c r="G680">
        <v>30</v>
      </c>
      <c r="H680">
        <v>0.24110000000000001</v>
      </c>
      <c r="I680" s="4">
        <f t="shared" si="37"/>
        <v>290</v>
      </c>
      <c r="J680" s="4">
        <f t="shared" si="36"/>
        <v>300</v>
      </c>
      <c r="L680" t="s">
        <v>71</v>
      </c>
      <c r="M680">
        <v>9.9699999999999997E-2</v>
      </c>
    </row>
    <row r="681" spans="1:13" ht="16" x14ac:dyDescent="0.2">
      <c r="A681" t="s">
        <v>59</v>
      </c>
      <c r="B681" t="s">
        <v>57</v>
      </c>
      <c r="C681" s="3" t="s">
        <v>330</v>
      </c>
      <c r="D681" s="3">
        <v>3</v>
      </c>
      <c r="E681" t="s">
        <v>15</v>
      </c>
      <c r="F681" s="1">
        <v>42181</v>
      </c>
      <c r="G681">
        <v>31</v>
      </c>
      <c r="H681">
        <v>0.23860000000000001</v>
      </c>
      <c r="I681" s="4">
        <f t="shared" si="37"/>
        <v>300</v>
      </c>
      <c r="J681" s="4">
        <f t="shared" si="36"/>
        <v>310</v>
      </c>
      <c r="L681" t="s">
        <v>71</v>
      </c>
      <c r="M681">
        <v>9.8199999999999996E-2</v>
      </c>
    </row>
    <row r="682" spans="1:13" ht="16" x14ac:dyDescent="0.2">
      <c r="A682" t="s">
        <v>59</v>
      </c>
      <c r="B682" t="s">
        <v>57</v>
      </c>
      <c r="C682" s="3" t="s">
        <v>330</v>
      </c>
      <c r="D682" s="3">
        <v>3</v>
      </c>
      <c r="E682" t="s">
        <v>15</v>
      </c>
      <c r="F682" s="1">
        <v>42181</v>
      </c>
      <c r="G682">
        <v>32</v>
      </c>
      <c r="H682">
        <v>0.2054</v>
      </c>
      <c r="I682" s="4">
        <f t="shared" si="37"/>
        <v>310</v>
      </c>
      <c r="J682" s="4">
        <f t="shared" si="36"/>
        <v>320</v>
      </c>
      <c r="L682" t="s">
        <v>71</v>
      </c>
      <c r="M682">
        <v>9.8900000000000002E-2</v>
      </c>
    </row>
    <row r="683" spans="1:13" ht="16" x14ac:dyDescent="0.2">
      <c r="A683" t="s">
        <v>59</v>
      </c>
      <c r="B683" t="s">
        <v>57</v>
      </c>
      <c r="C683" s="3" t="s">
        <v>330</v>
      </c>
      <c r="D683" s="3">
        <v>3</v>
      </c>
      <c r="E683" t="s">
        <v>15</v>
      </c>
      <c r="F683" s="1">
        <v>42181</v>
      </c>
      <c r="G683">
        <v>33</v>
      </c>
      <c r="H683">
        <v>0.20269999999999999</v>
      </c>
      <c r="I683" s="4">
        <f t="shared" si="37"/>
        <v>320</v>
      </c>
      <c r="J683" s="4">
        <f t="shared" si="36"/>
        <v>330</v>
      </c>
      <c r="L683" t="s">
        <v>71</v>
      </c>
      <c r="M683">
        <v>9.8299999999999998E-2</v>
      </c>
    </row>
    <row r="684" spans="1:13" ht="16" x14ac:dyDescent="0.2">
      <c r="A684" t="s">
        <v>59</v>
      </c>
      <c r="B684" t="s">
        <v>57</v>
      </c>
      <c r="C684" s="3" t="s">
        <v>330</v>
      </c>
      <c r="D684" s="3">
        <v>3</v>
      </c>
      <c r="E684" t="s">
        <v>15</v>
      </c>
      <c r="F684" s="1">
        <v>42181</v>
      </c>
      <c r="G684">
        <v>34</v>
      </c>
      <c r="H684">
        <v>0.19620000000000001</v>
      </c>
      <c r="I684" s="4">
        <f t="shared" si="37"/>
        <v>330</v>
      </c>
      <c r="J684" s="4">
        <f t="shared" si="36"/>
        <v>340</v>
      </c>
      <c r="L684" t="s">
        <v>71</v>
      </c>
      <c r="M684">
        <v>9.4200000000000006E-2</v>
      </c>
    </row>
    <row r="685" spans="1:13" ht="16" x14ac:dyDescent="0.2">
      <c r="A685" t="s">
        <v>59</v>
      </c>
      <c r="B685" t="s">
        <v>57</v>
      </c>
      <c r="C685" s="3" t="s">
        <v>330</v>
      </c>
      <c r="D685" s="3">
        <v>3</v>
      </c>
      <c r="E685" t="s">
        <v>15</v>
      </c>
      <c r="F685" s="1">
        <v>42181</v>
      </c>
      <c r="G685">
        <v>35</v>
      </c>
      <c r="H685">
        <v>0.21060000000000001</v>
      </c>
      <c r="I685" s="4">
        <f t="shared" si="37"/>
        <v>340</v>
      </c>
      <c r="J685" s="4">
        <f t="shared" si="36"/>
        <v>350</v>
      </c>
      <c r="L685" t="s">
        <v>71</v>
      </c>
      <c r="M685">
        <v>0.1057</v>
      </c>
    </row>
    <row r="686" spans="1:13" ht="16" x14ac:dyDescent="0.2">
      <c r="A686" t="s">
        <v>59</v>
      </c>
      <c r="B686" t="s">
        <v>57</v>
      </c>
      <c r="C686" s="3" t="s">
        <v>330</v>
      </c>
      <c r="D686" s="3">
        <v>3</v>
      </c>
      <c r="E686" t="s">
        <v>15</v>
      </c>
      <c r="F686" s="1">
        <v>42181</v>
      </c>
      <c r="G686">
        <v>36</v>
      </c>
      <c r="H686">
        <v>0.18909999999999999</v>
      </c>
      <c r="I686" s="4">
        <f t="shared" si="37"/>
        <v>350</v>
      </c>
      <c r="J686" s="4">
        <f>J685+8.86</f>
        <v>358.86</v>
      </c>
      <c r="K686" t="s">
        <v>128</v>
      </c>
      <c r="L686" t="s">
        <v>71</v>
      </c>
      <c r="M686">
        <v>9.5699999999999993E-2</v>
      </c>
    </row>
  </sheetData>
  <sortState xmlns:xlrd2="http://schemas.microsoft.com/office/spreadsheetml/2017/richdata2" ref="A2:M686">
    <sortCondition ref="C1:C686"/>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84"/>
  <sheetViews>
    <sheetView topLeftCell="A61" workbookViewId="0">
      <selection activeCell="C76" sqref="C76"/>
    </sheetView>
  </sheetViews>
  <sheetFormatPr baseColWidth="10" defaultColWidth="8.83203125" defaultRowHeight="15" x14ac:dyDescent="0.2"/>
  <cols>
    <col min="2" max="2" width="18.5" customWidth="1"/>
    <col min="3" max="3" width="18.83203125" customWidth="1"/>
    <col min="4" max="5" width="9.1640625" customWidth="1"/>
    <col min="6" max="7" width="25.5" customWidth="1"/>
  </cols>
  <sheetData>
    <row r="2" spans="1:7" x14ac:dyDescent="0.2">
      <c r="A2" t="s">
        <v>158</v>
      </c>
      <c r="B2" t="s">
        <v>159</v>
      </c>
      <c r="C2" t="s">
        <v>160</v>
      </c>
      <c r="D2" t="s">
        <v>161</v>
      </c>
      <c r="E2" t="s">
        <v>162</v>
      </c>
      <c r="F2" t="s">
        <v>163</v>
      </c>
      <c r="G2" t="s">
        <v>164</v>
      </c>
    </row>
    <row r="3" spans="1:7" x14ac:dyDescent="0.2">
      <c r="B3" t="s">
        <v>165</v>
      </c>
      <c r="C3" t="s">
        <v>166</v>
      </c>
      <c r="D3" t="s">
        <v>167</v>
      </c>
      <c r="E3" t="s">
        <v>168</v>
      </c>
      <c r="F3" t="s">
        <v>169</v>
      </c>
    </row>
    <row r="4" spans="1:7" x14ac:dyDescent="0.2">
      <c r="B4" t="s">
        <v>165</v>
      </c>
      <c r="C4" t="s">
        <v>170</v>
      </c>
      <c r="E4" t="s">
        <v>168</v>
      </c>
      <c r="F4" t="s">
        <v>169</v>
      </c>
    </row>
    <row r="5" spans="1:7" x14ac:dyDescent="0.2">
      <c r="B5" t="s">
        <v>165</v>
      </c>
      <c r="C5" t="s">
        <v>171</v>
      </c>
      <c r="E5" t="s">
        <v>168</v>
      </c>
      <c r="F5" t="s">
        <v>169</v>
      </c>
    </row>
    <row r="6" spans="1:7" x14ac:dyDescent="0.2">
      <c r="B6" t="s">
        <v>165</v>
      </c>
      <c r="C6" t="s">
        <v>172</v>
      </c>
      <c r="E6" t="s">
        <v>168</v>
      </c>
      <c r="F6" t="s">
        <v>173</v>
      </c>
    </row>
    <row r="7" spans="1:7" x14ac:dyDescent="0.2">
      <c r="B7" t="s">
        <v>165</v>
      </c>
      <c r="C7" t="s">
        <v>174</v>
      </c>
      <c r="E7" t="s">
        <v>168</v>
      </c>
      <c r="F7" t="s">
        <v>173</v>
      </c>
    </row>
    <row r="8" spans="1:7" x14ac:dyDescent="0.2">
      <c r="B8" t="s">
        <v>165</v>
      </c>
      <c r="C8" t="s">
        <v>175</v>
      </c>
      <c r="E8" t="s">
        <v>168</v>
      </c>
      <c r="F8" t="s">
        <v>173</v>
      </c>
    </row>
    <row r="9" spans="1:7" x14ac:dyDescent="0.2">
      <c r="B9" t="s">
        <v>165</v>
      </c>
      <c r="C9" t="s">
        <v>176</v>
      </c>
      <c r="E9" t="s">
        <v>168</v>
      </c>
      <c r="F9" t="s">
        <v>173</v>
      </c>
    </row>
    <row r="10" spans="1:7" x14ac:dyDescent="0.2">
      <c r="B10" t="s">
        <v>165</v>
      </c>
      <c r="C10" t="s">
        <v>177</v>
      </c>
      <c r="D10" t="s">
        <v>167</v>
      </c>
      <c r="E10" t="s">
        <v>168</v>
      </c>
      <c r="F10" t="s">
        <v>173</v>
      </c>
    </row>
    <row r="11" spans="1:7" x14ac:dyDescent="0.2">
      <c r="B11" t="s">
        <v>165</v>
      </c>
      <c r="C11" t="s">
        <v>178</v>
      </c>
      <c r="E11" t="s">
        <v>168</v>
      </c>
      <c r="F11" t="s">
        <v>179</v>
      </c>
    </row>
    <row r="12" spans="1:7" x14ac:dyDescent="0.2">
      <c r="B12" t="s">
        <v>165</v>
      </c>
      <c r="C12" t="s">
        <v>180</v>
      </c>
      <c r="D12" t="s">
        <v>167</v>
      </c>
      <c r="E12" t="s">
        <v>168</v>
      </c>
      <c r="F12" t="s">
        <v>181</v>
      </c>
    </row>
    <row r="13" spans="1:7" x14ac:dyDescent="0.2">
      <c r="B13" t="s">
        <v>165</v>
      </c>
      <c r="C13" t="s">
        <v>182</v>
      </c>
      <c r="D13" t="s">
        <v>167</v>
      </c>
      <c r="E13" t="s">
        <v>168</v>
      </c>
      <c r="F13" t="s">
        <v>181</v>
      </c>
    </row>
    <row r="14" spans="1:7" x14ac:dyDescent="0.2">
      <c r="B14" t="s">
        <v>165</v>
      </c>
      <c r="C14" t="s">
        <v>183</v>
      </c>
      <c r="D14" t="s">
        <v>167</v>
      </c>
      <c r="E14" t="s">
        <v>168</v>
      </c>
      <c r="F14" t="s">
        <v>184</v>
      </c>
    </row>
    <row r="15" spans="1:7" x14ac:dyDescent="0.2">
      <c r="B15" t="s">
        <v>165</v>
      </c>
      <c r="C15" t="s">
        <v>185</v>
      </c>
      <c r="D15" t="s">
        <v>167</v>
      </c>
      <c r="E15" t="s">
        <v>168</v>
      </c>
      <c r="F15" t="s">
        <v>186</v>
      </c>
    </row>
    <row r="16" spans="1:7" x14ac:dyDescent="0.2">
      <c r="B16" t="s">
        <v>165</v>
      </c>
      <c r="C16" t="s">
        <v>187</v>
      </c>
      <c r="E16" t="s">
        <v>168</v>
      </c>
      <c r="F16" t="s">
        <v>188</v>
      </c>
    </row>
    <row r="17" spans="1:8" x14ac:dyDescent="0.2">
      <c r="A17" t="s">
        <v>189</v>
      </c>
      <c r="B17" s="6" t="s">
        <v>165</v>
      </c>
      <c r="C17" s="6" t="s">
        <v>190</v>
      </c>
      <c r="D17" s="6"/>
      <c r="E17" s="6" t="s">
        <v>168</v>
      </c>
      <c r="F17" s="6" t="s">
        <v>188</v>
      </c>
      <c r="G17" s="6" t="s">
        <v>191</v>
      </c>
    </row>
    <row r="18" spans="1:8" x14ac:dyDescent="0.2">
      <c r="A18" t="s">
        <v>189</v>
      </c>
      <c r="B18" s="6" t="s">
        <v>165</v>
      </c>
      <c r="C18" s="6" t="s">
        <v>192</v>
      </c>
      <c r="D18" s="6"/>
      <c r="E18" s="6" t="s">
        <v>168</v>
      </c>
      <c r="F18" s="6" t="s">
        <v>193</v>
      </c>
      <c r="G18" s="6" t="s">
        <v>194</v>
      </c>
    </row>
    <row r="19" spans="1:8" x14ac:dyDescent="0.2">
      <c r="B19" t="s">
        <v>165</v>
      </c>
      <c r="C19" t="s">
        <v>195</v>
      </c>
      <c r="D19" t="s">
        <v>196</v>
      </c>
      <c r="E19" t="s">
        <v>168</v>
      </c>
      <c r="F19" t="s">
        <v>197</v>
      </c>
    </row>
    <row r="20" spans="1:8" x14ac:dyDescent="0.2">
      <c r="A20" t="s">
        <v>189</v>
      </c>
      <c r="B20" s="6" t="s">
        <v>165</v>
      </c>
      <c r="C20" s="6" t="s">
        <v>198</v>
      </c>
      <c r="D20" s="6"/>
      <c r="E20" s="6" t="s">
        <v>168</v>
      </c>
      <c r="F20" s="6" t="s">
        <v>199</v>
      </c>
      <c r="G20" s="6" t="s">
        <v>200</v>
      </c>
    </row>
    <row r="21" spans="1:8" x14ac:dyDescent="0.2">
      <c r="B21" s="6" t="s">
        <v>165</v>
      </c>
      <c r="C21" s="6" t="s">
        <v>201</v>
      </c>
      <c r="D21" s="6">
        <v>30.15</v>
      </c>
      <c r="E21" s="6" t="s">
        <v>168</v>
      </c>
      <c r="F21" s="6" t="s">
        <v>202</v>
      </c>
    </row>
    <row r="22" spans="1:8" x14ac:dyDescent="0.2">
      <c r="B22" s="6" t="s">
        <v>165</v>
      </c>
      <c r="C22" s="6" t="s">
        <v>203</v>
      </c>
      <c r="D22" s="6">
        <v>34.1</v>
      </c>
      <c r="E22" s="6" t="s">
        <v>168</v>
      </c>
      <c r="F22" s="6" t="s">
        <v>204</v>
      </c>
      <c r="G22" s="6"/>
    </row>
    <row r="23" spans="1:8" x14ac:dyDescent="0.2">
      <c r="A23" t="s">
        <v>189</v>
      </c>
      <c r="B23" s="6" t="s">
        <v>165</v>
      </c>
      <c r="C23" s="6" t="s">
        <v>205</v>
      </c>
      <c r="D23" s="6">
        <v>35.81</v>
      </c>
      <c r="E23" s="6" t="s">
        <v>168</v>
      </c>
      <c r="F23" s="6" t="s">
        <v>204</v>
      </c>
      <c r="G23" s="6" t="s">
        <v>206</v>
      </c>
    </row>
    <row r="24" spans="1:8" x14ac:dyDescent="0.2">
      <c r="A24" t="s">
        <v>189</v>
      </c>
      <c r="B24" s="6" t="s">
        <v>165</v>
      </c>
      <c r="C24" s="6" t="s">
        <v>207</v>
      </c>
      <c r="D24" s="6"/>
      <c r="E24" s="6" t="s">
        <v>168</v>
      </c>
      <c r="F24" s="6" t="s">
        <v>208</v>
      </c>
      <c r="G24" s="6" t="s">
        <v>209</v>
      </c>
      <c r="H24" t="s">
        <v>210</v>
      </c>
    </row>
    <row r="25" spans="1:8" x14ac:dyDescent="0.2">
      <c r="B25" s="6" t="s">
        <v>165</v>
      </c>
      <c r="C25" s="6" t="s">
        <v>211</v>
      </c>
      <c r="D25" s="6"/>
      <c r="E25" s="6" t="s">
        <v>168</v>
      </c>
      <c r="F25" s="6" t="s">
        <v>184</v>
      </c>
      <c r="G25" s="6"/>
      <c r="H25" t="s">
        <v>210</v>
      </c>
    </row>
    <row r="26" spans="1:8" x14ac:dyDescent="0.2">
      <c r="B26" s="6" t="s">
        <v>165</v>
      </c>
      <c r="C26" s="6" t="s">
        <v>212</v>
      </c>
      <c r="D26" s="6"/>
      <c r="E26" s="6" t="s">
        <v>168</v>
      </c>
      <c r="F26" s="6" t="s">
        <v>184</v>
      </c>
      <c r="G26" s="6"/>
      <c r="H26" t="s">
        <v>210</v>
      </c>
    </row>
    <row r="27" spans="1:8" x14ac:dyDescent="0.2">
      <c r="B27" t="s">
        <v>165</v>
      </c>
      <c r="C27" t="s">
        <v>213</v>
      </c>
      <c r="E27" t="s">
        <v>168</v>
      </c>
      <c r="F27" t="s">
        <v>214</v>
      </c>
    </row>
    <row r="28" spans="1:8" x14ac:dyDescent="0.2">
      <c r="A28" t="s">
        <v>189</v>
      </c>
      <c r="B28" s="6" t="s">
        <v>165</v>
      </c>
      <c r="C28" s="6" t="s">
        <v>215</v>
      </c>
      <c r="D28" s="6"/>
      <c r="E28" s="6" t="s">
        <v>168</v>
      </c>
      <c r="F28" s="6" t="s">
        <v>216</v>
      </c>
      <c r="G28" s="6" t="s">
        <v>217</v>
      </c>
    </row>
    <row r="29" spans="1:8" x14ac:dyDescent="0.2">
      <c r="A29" t="s">
        <v>189</v>
      </c>
      <c r="B29" s="6" t="s">
        <v>165</v>
      </c>
      <c r="C29" s="6" t="s">
        <v>218</v>
      </c>
      <c r="D29" s="6"/>
      <c r="E29" s="6" t="s">
        <v>168</v>
      </c>
      <c r="F29" s="6" t="s">
        <v>216</v>
      </c>
      <c r="G29" s="6" t="s">
        <v>219</v>
      </c>
      <c r="H29" t="s">
        <v>220</v>
      </c>
    </row>
    <row r="30" spans="1:8" x14ac:dyDescent="0.2">
      <c r="A30" t="s">
        <v>189</v>
      </c>
      <c r="B30" s="6" t="s">
        <v>165</v>
      </c>
      <c r="C30" s="6" t="s">
        <v>221</v>
      </c>
      <c r="D30" s="6"/>
      <c r="E30" s="6" t="s">
        <v>168</v>
      </c>
      <c r="F30" s="2" t="s">
        <v>216</v>
      </c>
      <c r="G30" s="2" t="s">
        <v>222</v>
      </c>
      <c r="H30" t="s">
        <v>223</v>
      </c>
    </row>
    <row r="31" spans="1:8" x14ac:dyDescent="0.2">
      <c r="A31" t="s">
        <v>189</v>
      </c>
      <c r="B31" s="6" t="s">
        <v>165</v>
      </c>
      <c r="C31" s="6" t="s">
        <v>224</v>
      </c>
      <c r="D31" s="6"/>
      <c r="E31" s="6" t="s">
        <v>168</v>
      </c>
      <c r="F31" s="6" t="s">
        <v>225</v>
      </c>
      <c r="G31" s="6"/>
    </row>
    <row r="32" spans="1:8" x14ac:dyDescent="0.2">
      <c r="B32" s="6" t="s">
        <v>165</v>
      </c>
      <c r="C32" s="6" t="s">
        <v>226</v>
      </c>
      <c r="D32" s="6"/>
      <c r="E32" s="6" t="s">
        <v>168</v>
      </c>
      <c r="F32" s="6" t="s">
        <v>227</v>
      </c>
      <c r="G32" s="6" t="s">
        <v>228</v>
      </c>
    </row>
    <row r="33" spans="1:8" x14ac:dyDescent="0.2">
      <c r="B33" t="s">
        <v>165</v>
      </c>
      <c r="C33" t="s">
        <v>229</v>
      </c>
      <c r="D33" t="s">
        <v>167</v>
      </c>
      <c r="E33" t="s">
        <v>168</v>
      </c>
      <c r="F33" t="s">
        <v>230</v>
      </c>
    </row>
    <row r="34" spans="1:8" x14ac:dyDescent="0.2">
      <c r="A34" t="s">
        <v>189</v>
      </c>
      <c r="B34" s="6" t="s">
        <v>165</v>
      </c>
      <c r="C34" s="6" t="s">
        <v>231</v>
      </c>
      <c r="D34" s="6"/>
      <c r="E34" s="6" t="s">
        <v>168</v>
      </c>
      <c r="F34" s="6" t="s">
        <v>232</v>
      </c>
      <c r="G34" s="6" t="s">
        <v>233</v>
      </c>
    </row>
    <row r="35" spans="1:8" x14ac:dyDescent="0.2">
      <c r="A35" t="s">
        <v>189</v>
      </c>
      <c r="B35" s="6" t="s">
        <v>165</v>
      </c>
      <c r="C35" s="6" t="s">
        <v>234</v>
      </c>
      <c r="D35" s="6"/>
      <c r="E35" s="6" t="s">
        <v>168</v>
      </c>
      <c r="F35" s="6" t="s">
        <v>235</v>
      </c>
      <c r="G35" s="6" t="s">
        <v>236</v>
      </c>
    </row>
    <row r="36" spans="1:8" x14ac:dyDescent="0.2">
      <c r="B36" t="s">
        <v>165</v>
      </c>
      <c r="C36" t="s">
        <v>237</v>
      </c>
      <c r="E36" t="s">
        <v>168</v>
      </c>
      <c r="F36" s="2" t="s">
        <v>230</v>
      </c>
      <c r="G36" s="2"/>
      <c r="H36" s="2"/>
    </row>
    <row r="37" spans="1:8" x14ac:dyDescent="0.2">
      <c r="A37" t="s">
        <v>189</v>
      </c>
      <c r="B37" s="6" t="s">
        <v>165</v>
      </c>
      <c r="C37" s="6" t="s">
        <v>238</v>
      </c>
      <c r="D37" s="6"/>
      <c r="E37" s="6" t="s">
        <v>168</v>
      </c>
      <c r="F37" s="6" t="s">
        <v>230</v>
      </c>
      <c r="G37" s="6" t="s">
        <v>239</v>
      </c>
      <c r="H37" s="2" t="s">
        <v>240</v>
      </c>
    </row>
    <row r="38" spans="1:8" x14ac:dyDescent="0.2">
      <c r="B38" t="s">
        <v>165</v>
      </c>
      <c r="C38" t="s">
        <v>241</v>
      </c>
      <c r="E38" t="s">
        <v>168</v>
      </c>
      <c r="F38" t="s">
        <v>242</v>
      </c>
    </row>
    <row r="39" spans="1:8" x14ac:dyDescent="0.2">
      <c r="B39" t="s">
        <v>165</v>
      </c>
      <c r="C39" t="s">
        <v>243</v>
      </c>
      <c r="D39" t="s">
        <v>167</v>
      </c>
      <c r="E39" t="s">
        <v>168</v>
      </c>
      <c r="F39" t="s">
        <v>244</v>
      </c>
    </row>
    <row r="40" spans="1:8" x14ac:dyDescent="0.2">
      <c r="B40" t="s">
        <v>165</v>
      </c>
      <c r="C40" t="s">
        <v>245</v>
      </c>
      <c r="E40" t="s">
        <v>168</v>
      </c>
      <c r="F40" t="s">
        <v>244</v>
      </c>
    </row>
    <row r="41" spans="1:8" x14ac:dyDescent="0.2">
      <c r="B41" t="s">
        <v>165</v>
      </c>
      <c r="C41" t="s">
        <v>246</v>
      </c>
      <c r="E41" t="s">
        <v>168</v>
      </c>
      <c r="F41" t="s">
        <v>247</v>
      </c>
    </row>
    <row r="42" spans="1:8" x14ac:dyDescent="0.2">
      <c r="B42" t="s">
        <v>165</v>
      </c>
      <c r="C42" t="s">
        <v>248</v>
      </c>
      <c r="E42" t="s">
        <v>168</v>
      </c>
      <c r="F42" t="s">
        <v>249</v>
      </c>
    </row>
    <row r="43" spans="1:8" x14ac:dyDescent="0.2">
      <c r="A43" t="s">
        <v>189</v>
      </c>
      <c r="B43" s="6" t="s">
        <v>165</v>
      </c>
      <c r="C43" s="6" t="s">
        <v>250</v>
      </c>
      <c r="D43" s="6"/>
      <c r="E43" s="6" t="s">
        <v>168</v>
      </c>
      <c r="F43" s="6" t="s">
        <v>251</v>
      </c>
      <c r="G43" s="6" t="s">
        <v>252</v>
      </c>
    </row>
    <row r="44" spans="1:8" x14ac:dyDescent="0.2">
      <c r="B44" t="s">
        <v>165</v>
      </c>
      <c r="C44" t="s">
        <v>253</v>
      </c>
      <c r="D44" t="s">
        <v>167</v>
      </c>
      <c r="E44" t="s">
        <v>168</v>
      </c>
      <c r="F44" t="s">
        <v>254</v>
      </c>
    </row>
    <row r="45" spans="1:8" x14ac:dyDescent="0.2">
      <c r="A45" t="s">
        <v>189</v>
      </c>
      <c r="B45" s="6" t="s">
        <v>165</v>
      </c>
      <c r="C45" s="6" t="s">
        <v>255</v>
      </c>
      <c r="D45" s="6"/>
      <c r="E45" s="6" t="s">
        <v>168</v>
      </c>
      <c r="F45" s="6" t="s">
        <v>254</v>
      </c>
      <c r="G45" s="6" t="s">
        <v>256</v>
      </c>
    </row>
    <row r="46" spans="1:8" x14ac:dyDescent="0.2">
      <c r="B46" t="s">
        <v>165</v>
      </c>
      <c r="C46" t="s">
        <v>257</v>
      </c>
      <c r="E46" t="s">
        <v>168</v>
      </c>
      <c r="F46" t="s">
        <v>258</v>
      </c>
    </row>
    <row r="47" spans="1:8" x14ac:dyDescent="0.2">
      <c r="A47" t="s">
        <v>189</v>
      </c>
      <c r="B47" s="6" t="s">
        <v>165</v>
      </c>
      <c r="C47" s="6" t="s">
        <v>259</v>
      </c>
      <c r="D47" s="6" t="s">
        <v>167</v>
      </c>
      <c r="E47" s="6" t="s">
        <v>168</v>
      </c>
      <c r="F47" s="6" t="s">
        <v>258</v>
      </c>
    </row>
    <row r="48" spans="1:8" x14ac:dyDescent="0.2">
      <c r="B48" t="s">
        <v>165</v>
      </c>
      <c r="C48" t="s">
        <v>260</v>
      </c>
      <c r="E48" t="s">
        <v>168</v>
      </c>
      <c r="F48" t="s">
        <v>258</v>
      </c>
    </row>
    <row r="49" spans="1:8" x14ac:dyDescent="0.2">
      <c r="A49" t="s">
        <v>189</v>
      </c>
      <c r="B49" s="6" t="s">
        <v>165</v>
      </c>
      <c r="C49" s="6" t="s">
        <v>261</v>
      </c>
      <c r="D49" s="6"/>
      <c r="E49" s="6" t="s">
        <v>168</v>
      </c>
      <c r="F49" s="2" t="s">
        <v>258</v>
      </c>
      <c r="G49" s="2"/>
      <c r="H49" t="s">
        <v>262</v>
      </c>
    </row>
    <row r="50" spans="1:8" x14ac:dyDescent="0.2">
      <c r="B50" t="s">
        <v>165</v>
      </c>
      <c r="C50" t="s">
        <v>263</v>
      </c>
      <c r="D50" t="s">
        <v>167</v>
      </c>
      <c r="E50" t="s">
        <v>168</v>
      </c>
      <c r="F50" t="s">
        <v>264</v>
      </c>
      <c r="H50" t="s">
        <v>265</v>
      </c>
    </row>
    <row r="51" spans="1:8" x14ac:dyDescent="0.2">
      <c r="B51" t="s">
        <v>165</v>
      </c>
      <c r="C51" t="s">
        <v>266</v>
      </c>
      <c r="D51" t="s">
        <v>167</v>
      </c>
      <c r="E51" t="s">
        <v>168</v>
      </c>
      <c r="F51" t="s">
        <v>264</v>
      </c>
      <c r="H51" t="s">
        <v>265</v>
      </c>
    </row>
    <row r="52" spans="1:8" x14ac:dyDescent="0.2">
      <c r="A52" t="s">
        <v>189</v>
      </c>
      <c r="B52" s="6" t="s">
        <v>165</v>
      </c>
      <c r="C52" s="6" t="s">
        <v>267</v>
      </c>
      <c r="D52" s="6"/>
      <c r="E52" s="6" t="s">
        <v>168</v>
      </c>
      <c r="F52" s="6" t="s">
        <v>264</v>
      </c>
      <c r="G52" s="6" t="s">
        <v>268</v>
      </c>
      <c r="H52" t="s">
        <v>265</v>
      </c>
    </row>
    <row r="53" spans="1:8" x14ac:dyDescent="0.2">
      <c r="B53" t="s">
        <v>165</v>
      </c>
      <c r="C53" t="s">
        <v>269</v>
      </c>
      <c r="E53" t="s">
        <v>168</v>
      </c>
      <c r="F53" t="s">
        <v>270</v>
      </c>
    </row>
    <row r="54" spans="1:8" x14ac:dyDescent="0.2">
      <c r="B54" t="s">
        <v>165</v>
      </c>
      <c r="C54" t="s">
        <v>271</v>
      </c>
      <c r="E54" t="s">
        <v>168</v>
      </c>
      <c r="F54" t="s">
        <v>270</v>
      </c>
    </row>
    <row r="55" spans="1:8" x14ac:dyDescent="0.2">
      <c r="B55" t="s">
        <v>165</v>
      </c>
      <c r="C55" t="s">
        <v>272</v>
      </c>
      <c r="E55" t="s">
        <v>168</v>
      </c>
      <c r="F55" t="s">
        <v>270</v>
      </c>
    </row>
    <row r="56" spans="1:8" x14ac:dyDescent="0.2">
      <c r="A56" t="s">
        <v>189</v>
      </c>
      <c r="B56" s="6" t="s">
        <v>165</v>
      </c>
      <c r="C56" s="6" t="s">
        <v>273</v>
      </c>
      <c r="D56" s="6"/>
      <c r="E56" s="6" t="b">
        <v>1</v>
      </c>
      <c r="F56" s="6" t="s">
        <v>270</v>
      </c>
      <c r="G56" s="6" t="s">
        <v>274</v>
      </c>
      <c r="H56" t="s">
        <v>275</v>
      </c>
    </row>
    <row r="57" spans="1:8" x14ac:dyDescent="0.2">
      <c r="B57" t="s">
        <v>165</v>
      </c>
      <c r="C57" t="s">
        <v>276</v>
      </c>
      <c r="E57" t="s">
        <v>168</v>
      </c>
      <c r="F57" t="s">
        <v>277</v>
      </c>
    </row>
    <row r="58" spans="1:8" x14ac:dyDescent="0.2">
      <c r="B58" t="s">
        <v>165</v>
      </c>
      <c r="C58" t="s">
        <v>278</v>
      </c>
      <c r="D58" t="s">
        <v>167</v>
      </c>
      <c r="E58" t="s">
        <v>168</v>
      </c>
      <c r="F58" t="s">
        <v>277</v>
      </c>
    </row>
    <row r="59" spans="1:8" x14ac:dyDescent="0.2">
      <c r="A59" t="s">
        <v>189</v>
      </c>
      <c r="B59" s="6" t="s">
        <v>165</v>
      </c>
      <c r="C59" s="6" t="s">
        <v>279</v>
      </c>
      <c r="D59" s="6"/>
      <c r="E59" s="6" t="s">
        <v>168</v>
      </c>
      <c r="F59" s="6" t="s">
        <v>280</v>
      </c>
      <c r="G59" s="6" t="s">
        <v>281</v>
      </c>
    </row>
    <row r="60" spans="1:8" x14ac:dyDescent="0.2">
      <c r="B60" t="s">
        <v>165</v>
      </c>
      <c r="C60" t="s">
        <v>282</v>
      </c>
      <c r="E60" t="s">
        <v>168</v>
      </c>
      <c r="F60" t="s">
        <v>283</v>
      </c>
    </row>
    <row r="61" spans="1:8" x14ac:dyDescent="0.2">
      <c r="B61" t="s">
        <v>165</v>
      </c>
      <c r="C61" t="s">
        <v>284</v>
      </c>
      <c r="E61" t="s">
        <v>168</v>
      </c>
      <c r="F61" t="s">
        <v>285</v>
      </c>
    </row>
    <row r="62" spans="1:8" x14ac:dyDescent="0.2">
      <c r="B62" t="s">
        <v>165</v>
      </c>
      <c r="C62" t="s">
        <v>286</v>
      </c>
      <c r="E62" t="s">
        <v>168</v>
      </c>
      <c r="F62" t="s">
        <v>287</v>
      </c>
    </row>
    <row r="63" spans="1:8" x14ac:dyDescent="0.2">
      <c r="A63" t="s">
        <v>189</v>
      </c>
      <c r="B63" s="6" t="s">
        <v>165</v>
      </c>
      <c r="C63" s="6" t="s">
        <v>288</v>
      </c>
      <c r="D63" s="6"/>
      <c r="E63" s="6" t="s">
        <v>168</v>
      </c>
      <c r="F63" s="6" t="s">
        <v>287</v>
      </c>
      <c r="G63" s="6" t="s">
        <v>289</v>
      </c>
    </row>
    <row r="65" spans="2:6" x14ac:dyDescent="0.2">
      <c r="B65" t="s">
        <v>290</v>
      </c>
      <c r="C65" t="s">
        <v>291</v>
      </c>
      <c r="E65" t="s">
        <v>168</v>
      </c>
      <c r="F65" t="s">
        <v>292</v>
      </c>
    </row>
    <row r="66" spans="2:6" x14ac:dyDescent="0.2">
      <c r="B66" t="s">
        <v>290</v>
      </c>
      <c r="C66" t="s">
        <v>293</v>
      </c>
      <c r="E66" t="s">
        <v>168</v>
      </c>
      <c r="F66" t="s">
        <v>294</v>
      </c>
    </row>
    <row r="67" spans="2:6" x14ac:dyDescent="0.2">
      <c r="B67" t="s">
        <v>290</v>
      </c>
      <c r="C67" t="s">
        <v>295</v>
      </c>
      <c r="E67" t="s">
        <v>168</v>
      </c>
      <c r="F67" t="s">
        <v>296</v>
      </c>
    </row>
    <row r="68" spans="2:6" x14ac:dyDescent="0.2">
      <c r="B68" t="s">
        <v>290</v>
      </c>
      <c r="C68" t="s">
        <v>297</v>
      </c>
      <c r="E68" t="s">
        <v>168</v>
      </c>
      <c r="F68" t="s">
        <v>298</v>
      </c>
    </row>
    <row r="69" spans="2:6" x14ac:dyDescent="0.2">
      <c r="B69" t="s">
        <v>290</v>
      </c>
      <c r="C69" t="s">
        <v>299</v>
      </c>
      <c r="E69" t="s">
        <v>168</v>
      </c>
      <c r="F69" t="s">
        <v>300</v>
      </c>
    </row>
    <row r="70" spans="2:6" x14ac:dyDescent="0.2">
      <c r="B70" t="s">
        <v>290</v>
      </c>
      <c r="C70" t="s">
        <v>301</v>
      </c>
      <c r="E70" t="s">
        <v>168</v>
      </c>
      <c r="F70" t="s">
        <v>302</v>
      </c>
    </row>
    <row r="71" spans="2:6" x14ac:dyDescent="0.2">
      <c r="B71" t="s">
        <v>290</v>
      </c>
      <c r="C71" t="s">
        <v>303</v>
      </c>
      <c r="E71" t="s">
        <v>168</v>
      </c>
      <c r="F71" t="s">
        <v>304</v>
      </c>
    </row>
    <row r="72" spans="2:6" x14ac:dyDescent="0.2">
      <c r="B72" t="s">
        <v>290</v>
      </c>
      <c r="C72" t="s">
        <v>305</v>
      </c>
      <c r="E72" t="s">
        <v>168</v>
      </c>
      <c r="F72" t="s">
        <v>306</v>
      </c>
    </row>
    <row r="73" spans="2:6" x14ac:dyDescent="0.2">
      <c r="B73" t="s">
        <v>290</v>
      </c>
      <c r="C73" t="s">
        <v>307</v>
      </c>
      <c r="E73" t="s">
        <v>168</v>
      </c>
      <c r="F73" t="s">
        <v>308</v>
      </c>
    </row>
    <row r="74" spans="2:6" x14ac:dyDescent="0.2">
      <c r="B74" t="s">
        <v>290</v>
      </c>
      <c r="C74" t="s">
        <v>309</v>
      </c>
      <c r="E74" t="s">
        <v>168</v>
      </c>
      <c r="F74" t="s">
        <v>310</v>
      </c>
    </row>
    <row r="75" spans="2:6" x14ac:dyDescent="0.2">
      <c r="B75" t="s">
        <v>290</v>
      </c>
      <c r="C75" t="s">
        <v>311</v>
      </c>
      <c r="E75" t="s">
        <v>168</v>
      </c>
      <c r="F75" t="s">
        <v>312</v>
      </c>
    </row>
    <row r="76" spans="2:6" x14ac:dyDescent="0.2">
      <c r="B76" t="s">
        <v>290</v>
      </c>
      <c r="C76" t="s">
        <v>313</v>
      </c>
      <c r="E76" t="s">
        <v>168</v>
      </c>
      <c r="F76" t="s">
        <v>314</v>
      </c>
    </row>
    <row r="78" spans="2:6" x14ac:dyDescent="0.2">
      <c r="B78" t="s">
        <v>315</v>
      </c>
      <c r="C78" t="s">
        <v>316</v>
      </c>
      <c r="E78" t="s">
        <v>317</v>
      </c>
      <c r="F78" t="s">
        <v>318</v>
      </c>
    </row>
    <row r="79" spans="2:6" x14ac:dyDescent="0.2">
      <c r="B79" t="s">
        <v>315</v>
      </c>
      <c r="C79" t="s">
        <v>319</v>
      </c>
      <c r="D79" t="s">
        <v>167</v>
      </c>
      <c r="E79" t="s">
        <v>317</v>
      </c>
      <c r="F79" t="s">
        <v>320</v>
      </c>
    </row>
    <row r="80" spans="2:6" x14ac:dyDescent="0.2">
      <c r="B80" t="s">
        <v>315</v>
      </c>
      <c r="C80" t="s">
        <v>321</v>
      </c>
      <c r="D80" t="s">
        <v>167</v>
      </c>
      <c r="E80" t="s">
        <v>317</v>
      </c>
      <c r="F80" t="s">
        <v>320</v>
      </c>
    </row>
    <row r="81" spans="2:6" x14ac:dyDescent="0.2">
      <c r="B81" t="s">
        <v>315</v>
      </c>
      <c r="C81" t="s">
        <v>322</v>
      </c>
      <c r="D81" t="s">
        <v>167</v>
      </c>
      <c r="E81" t="s">
        <v>317</v>
      </c>
      <c r="F81" t="s">
        <v>320</v>
      </c>
    </row>
    <row r="82" spans="2:6" x14ac:dyDescent="0.2">
      <c r="B82" t="s">
        <v>315</v>
      </c>
      <c r="C82" t="s">
        <v>323</v>
      </c>
      <c r="D82" t="s">
        <v>167</v>
      </c>
      <c r="E82" t="s">
        <v>317</v>
      </c>
      <c r="F82" t="s">
        <v>320</v>
      </c>
    </row>
    <row r="83" spans="2:6" x14ac:dyDescent="0.2">
      <c r="B83" t="s">
        <v>315</v>
      </c>
      <c r="C83" t="s">
        <v>324</v>
      </c>
      <c r="E83" t="s">
        <v>317</v>
      </c>
      <c r="F83" t="s">
        <v>320</v>
      </c>
    </row>
    <row r="84" spans="2:6" x14ac:dyDescent="0.2">
      <c r="B84" t="s">
        <v>315</v>
      </c>
      <c r="C84" t="s">
        <v>325</v>
      </c>
      <c r="E84" t="s">
        <v>317</v>
      </c>
      <c r="F84" t="s">
        <v>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Manual_Coring</vt:lpstr>
      <vt:lpstr>Core_processing</vt:lpstr>
      <vt:lpstr>File_lookup</vt:lpstr>
    </vt:vector>
  </TitlesOfParts>
  <Manager/>
  <Company>James Cook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Cheesman</dc:creator>
  <cp:keywords/>
  <dc:description/>
  <cp:lastModifiedBy>Microsoft Office User</cp:lastModifiedBy>
  <cp:revision/>
  <dcterms:created xsi:type="dcterms:W3CDTF">2015-06-18T00:20:14Z</dcterms:created>
  <dcterms:modified xsi:type="dcterms:W3CDTF">2022-05-01T20:48:20Z</dcterms:modified>
  <cp:category/>
  <cp:contentStatus/>
</cp:coreProperties>
</file>