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355" windowWidth="14805" windowHeight="8010" firstSheet="3" activeTab="6"/>
  </bookViews>
  <sheets>
    <sheet name="Categorical Variable" sheetId="1" r:id="rId1"/>
    <sheet name="Numerical Variables" sheetId="2" r:id="rId2"/>
    <sheet name="Cross Table Dataset" sheetId="3" r:id="rId3"/>
    <sheet name="Scatter Plot Data" sheetId="4" r:id="rId4"/>
    <sheet name="Measure of Central Tendency" sheetId="5" r:id="rId5"/>
    <sheet name="Variance" sheetId="6" r:id="rId6"/>
    <sheet name="SD &amp; CoV" sheetId="7" r:id="rId7"/>
    <sheet name="Correlation" sheetId="8" r:id="rId8"/>
  </sheets>
  <calcPr calcId="152511"/>
</workbook>
</file>

<file path=xl/calcChain.xml><?xml version="1.0" encoding="utf-8"?>
<calcChain xmlns="http://schemas.openxmlformats.org/spreadsheetml/2006/main">
  <c r="H8" i="8" l="1"/>
  <c r="F8" i="8"/>
  <c r="J8" i="7"/>
  <c r="J7" i="7"/>
  <c r="H8" i="7"/>
  <c r="H7" i="7"/>
  <c r="D6" i="7"/>
  <c r="D12" i="6"/>
  <c r="I8" i="5"/>
  <c r="I7" i="5"/>
  <c r="H8" i="5"/>
  <c r="H7" i="5"/>
  <c r="G8" i="5"/>
  <c r="G7" i="5"/>
  <c r="K8" i="2"/>
  <c r="L24" i="2"/>
  <c r="J24" i="2"/>
  <c r="J12" i="2"/>
  <c r="J13" i="2" l="1"/>
  <c r="J14" i="2"/>
  <c r="J15" i="2"/>
  <c r="J16" i="2"/>
  <c r="J17" i="2"/>
  <c r="J18" i="2"/>
  <c r="J19" i="2"/>
  <c r="J20" i="2"/>
  <c r="J21" i="2"/>
  <c r="L18" i="2" l="1"/>
  <c r="L17" i="2"/>
  <c r="L16" i="2"/>
  <c r="L14" i="2"/>
  <c r="L21" i="2"/>
  <c r="L13" i="2"/>
  <c r="L20" i="2"/>
  <c r="L15" i="2"/>
  <c r="L19" i="2"/>
  <c r="L12" i="2"/>
  <c r="C17" i="8"/>
  <c r="B17" i="8"/>
  <c r="D16" i="7" l="1"/>
  <c r="D15" i="7"/>
  <c r="D14" i="7"/>
  <c r="D13" i="7"/>
  <c r="D12" i="7"/>
  <c r="D11" i="7"/>
  <c r="D10" i="7"/>
  <c r="D9" i="7"/>
  <c r="D8" i="7"/>
  <c r="D7" i="7"/>
  <c r="C11" i="1" l="1"/>
  <c r="E9" i="3" l="1"/>
  <c r="D9" i="3"/>
  <c r="C9" i="3"/>
  <c r="F8" i="3"/>
  <c r="F7" i="3"/>
  <c r="F6" i="3"/>
  <c r="F9" i="3" l="1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<sst xmlns="http://schemas.openxmlformats.org/spreadsheetml/2006/main" count="83" uniqueCount="69">
  <si>
    <t>Frequency</t>
  </si>
  <si>
    <t>Audi</t>
  </si>
  <si>
    <t>BMW</t>
  </si>
  <si>
    <t>Mercedes</t>
  </si>
  <si>
    <t>Total</t>
  </si>
  <si>
    <t>Dataset</t>
  </si>
  <si>
    <t>Type of investment \ Investor</t>
  </si>
  <si>
    <t>Investor A</t>
  </si>
  <si>
    <t>Investor B</t>
  </si>
  <si>
    <t>Investor C</t>
  </si>
  <si>
    <t>Stocks</t>
  </si>
  <si>
    <t>Bonds</t>
  </si>
  <si>
    <t>Real Estate</t>
  </si>
  <si>
    <t>Student ID</t>
  </si>
  <si>
    <t>Reading</t>
  </si>
  <si>
    <t>Writing</t>
  </si>
  <si>
    <t>Students Test Score</t>
  </si>
  <si>
    <t>Investment Data</t>
  </si>
  <si>
    <t>Date</t>
  </si>
  <si>
    <t>Apple (AAPL)</t>
  </si>
  <si>
    <t>Alphabet (GOOGL)</t>
  </si>
  <si>
    <t>Bank of America (BAC)</t>
  </si>
  <si>
    <t>Toyota</t>
  </si>
  <si>
    <t>Honda</t>
  </si>
  <si>
    <t>Position</t>
  </si>
  <si>
    <t>Islamabad</t>
  </si>
  <si>
    <t>Peshawar</t>
  </si>
  <si>
    <t>Background</t>
  </si>
  <si>
    <t>Decide whether you have to use sample or population formula for the variance</t>
  </si>
  <si>
    <t>Calculate the variance of their income</t>
  </si>
  <si>
    <t>Generally, what does this number tell you?</t>
  </si>
  <si>
    <t>Annual income</t>
  </si>
  <si>
    <t>You have the annual personal income of 11 people from Karachi</t>
  </si>
  <si>
    <t>Pizza Prices in Pakistan</t>
  </si>
  <si>
    <t>Standard deviation and coefficient of variation</t>
  </si>
  <si>
    <t>Pizza price example</t>
  </si>
  <si>
    <t>Islamabad in PKR</t>
  </si>
  <si>
    <t>In Iranian Rial</t>
  </si>
  <si>
    <t>Decide whether you have to use sample or population formula for the standard deviation and the coefficient of variation</t>
  </si>
  <si>
    <t>Please Interpret the numbers</t>
  </si>
  <si>
    <t>Annual income Pakistan</t>
  </si>
  <si>
    <t>Annual income Canada</t>
  </si>
  <si>
    <t>You have the personal income of 10 people from the Pakistan and 11 from Canada</t>
  </si>
  <si>
    <t>Calculate the standard deviation of income in the Pakistan and in Canada</t>
  </si>
  <si>
    <t>Calculate the coefficient of variation of income</t>
  </si>
  <si>
    <t>Correlation</t>
  </si>
  <si>
    <t>Calculate the correlation coefficient of the two datasets.</t>
  </si>
  <si>
    <t>Solution:</t>
  </si>
  <si>
    <t>Mean</t>
  </si>
  <si>
    <t>Test scores</t>
  </si>
  <si>
    <t>Given is the data on the Test scores having marks of Reading &amp; writing</t>
  </si>
  <si>
    <t>What do you get from correlation value</t>
  </si>
  <si>
    <t>Sales of car companies</t>
  </si>
  <si>
    <t>Interval</t>
  </si>
  <si>
    <t xml:space="preserve"> Interval length</t>
  </si>
  <si>
    <t>Relative Frequency</t>
  </si>
  <si>
    <t>Interval start</t>
  </si>
  <si>
    <t>Interval End</t>
  </si>
  <si>
    <t>Total Rel Freq</t>
  </si>
  <si>
    <t>Total Frequency</t>
  </si>
  <si>
    <t>Median</t>
  </si>
  <si>
    <t>Mode</t>
  </si>
  <si>
    <t>Location</t>
  </si>
  <si>
    <t>Variance</t>
  </si>
  <si>
    <t>Covariance</t>
  </si>
  <si>
    <t>Standard Deviation</t>
  </si>
  <si>
    <t>Iranian Rial</t>
  </si>
  <si>
    <t>Islamabad in pkr</t>
  </si>
  <si>
    <t>Coef of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</si>
</sst>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Rs-420]\ * #,##0.00_-;\-[$Rs-420]\ * #,##0.00_-;_-[$Rs-420]\ * &quot;-&quot;??_-;_-@_-"/>
    <numFmt numFmtId="165" formatCode="_([$IRR]\ * #,##0.00_);_([$IRR]\ * \(#,##0.00\);_([$IRR]\ * &quot;-&quot;??_);_(@_)"/>
    <numFmt numFmtId="166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9"/>
      <color theme="4" tint="-0.499984740745262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b/>
      <sz val="16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theme="1"/>
      <name val="Arial"/>
      <family val="2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/>
      <diagonal/>
    </border>
    <border>
      <left/>
      <right/>
      <top/>
      <bottom style="thin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 style="thin">
        <color theme="4" tint="-0.499984740745262"/>
      </right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4" tint="-0.499984740745262"/>
      </right>
      <top/>
      <bottom/>
      <diagonal/>
    </border>
    <border>
      <left style="thin">
        <color theme="4" tint="-0.499984740745262"/>
      </left>
      <right style="medium">
        <color theme="4" tint="-0.499984740745262"/>
      </right>
      <top/>
      <bottom/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/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medium">
        <color rgb="FF002060"/>
      </bottom>
      <diagonal/>
    </border>
    <border>
      <left/>
      <right/>
      <top style="thin">
        <color theme="4" tint="-0.499984740745262"/>
      </top>
      <bottom style="medium">
        <color rgb="FF002060"/>
      </bottom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 style="medium">
        <color rgb="FF002060"/>
      </bottom>
      <diagonal/>
    </border>
    <border>
      <left/>
      <right/>
      <top style="thick">
        <color rgb="FF002060"/>
      </top>
      <bottom style="thick">
        <color rgb="FF002060"/>
      </bottom>
      <diagonal/>
    </border>
    <border>
      <left/>
      <right style="thin">
        <color rgb="FF002060"/>
      </right>
      <top/>
      <bottom style="medium">
        <color rgb="FF002060"/>
      </bottom>
      <diagonal/>
    </border>
    <border>
      <left/>
      <right style="thin">
        <color rgb="FF002060"/>
      </right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6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2" fillId="2" borderId="2" xfId="0" applyFont="1" applyFill="1" applyBorder="1"/>
    <xf numFmtId="0" fontId="1" fillId="2" borderId="0" xfId="0" applyFont="1" applyFill="1"/>
    <xf numFmtId="0" fontId="2" fillId="2" borderId="0" xfId="0" applyFont="1" applyFill="1" applyBorder="1"/>
    <xf numFmtId="0" fontId="1" fillId="2" borderId="0" xfId="0" applyFont="1" applyFill="1" applyBorder="1"/>
    <xf numFmtId="0" fontId="3" fillId="2" borderId="1" xfId="0" applyFont="1" applyFill="1" applyBorder="1" applyAlignment="1">
      <alignment horizontal="right" vertical="center"/>
    </xf>
    <xf numFmtId="0" fontId="1" fillId="2" borderId="3" xfId="0" applyFont="1" applyFill="1" applyBorder="1"/>
    <xf numFmtId="0" fontId="2" fillId="2" borderId="4" xfId="0" applyFont="1" applyFill="1" applyBorder="1"/>
    <xf numFmtId="0" fontId="1" fillId="2" borderId="4" xfId="0" applyFont="1" applyFill="1" applyBorder="1"/>
    <xf numFmtId="0" fontId="2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right" vertical="center"/>
    </xf>
    <xf numFmtId="0" fontId="4" fillId="2" borderId="5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1" fillId="2" borderId="8" xfId="0" applyFont="1" applyFill="1" applyBorder="1"/>
    <xf numFmtId="0" fontId="1" fillId="2" borderId="0" xfId="0" applyFont="1" applyFill="1" applyAlignment="1">
      <alignment horizontal="right"/>
    </xf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 vertical="center"/>
    </xf>
    <xf numFmtId="0" fontId="1" fillId="2" borderId="10" xfId="0" applyFont="1" applyFill="1" applyBorder="1"/>
    <xf numFmtId="0" fontId="1" fillId="2" borderId="11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12" xfId="0" applyFont="1" applyFill="1" applyBorder="1" applyAlignment="1">
      <alignment horizontal="right" vertical="center"/>
    </xf>
    <xf numFmtId="0" fontId="2" fillId="2" borderId="13" xfId="0" applyFont="1" applyFill="1" applyBorder="1"/>
    <xf numFmtId="0" fontId="1" fillId="2" borderId="14" xfId="0" applyFont="1" applyFill="1" applyBorder="1" applyAlignment="1">
      <alignment horizontal="right"/>
    </xf>
    <xf numFmtId="0" fontId="1" fillId="2" borderId="13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6" fillId="0" borderId="0" xfId="0" applyFont="1"/>
    <xf numFmtId="14" fontId="1" fillId="2" borderId="0" xfId="0" applyNumberFormat="1" applyFont="1" applyFill="1"/>
    <xf numFmtId="0" fontId="2" fillId="2" borderId="16" xfId="0" applyFont="1" applyFill="1" applyBorder="1"/>
    <xf numFmtId="0" fontId="1" fillId="2" borderId="16" xfId="0" applyFont="1" applyFill="1" applyBorder="1"/>
    <xf numFmtId="0" fontId="2" fillId="2" borderId="17" xfId="0" applyFont="1" applyFill="1" applyBorder="1" applyAlignment="1">
      <alignment horizontal="right"/>
    </xf>
    <xf numFmtId="0" fontId="1" fillId="2" borderId="18" xfId="0" applyFont="1" applyFill="1" applyBorder="1"/>
    <xf numFmtId="164" fontId="1" fillId="2" borderId="0" xfId="1" applyNumberFormat="1" applyFont="1" applyFill="1"/>
    <xf numFmtId="0" fontId="1" fillId="2" borderId="17" xfId="0" applyFont="1" applyFill="1" applyBorder="1"/>
    <xf numFmtId="164" fontId="1" fillId="2" borderId="1" xfId="1" applyNumberFormat="1" applyFont="1" applyFill="1" applyBorder="1"/>
    <xf numFmtId="0" fontId="2" fillId="2" borderId="0" xfId="0" applyFont="1" applyFill="1"/>
    <xf numFmtId="0" fontId="8" fillId="2" borderId="0" xfId="0" applyFont="1" applyFill="1"/>
    <xf numFmtId="0" fontId="9" fillId="0" borderId="0" xfId="0" applyFont="1"/>
    <xf numFmtId="0" fontId="10" fillId="2" borderId="0" xfId="0" applyFont="1" applyFill="1"/>
    <xf numFmtId="0" fontId="2" fillId="2" borderId="0" xfId="0" applyFont="1" applyFill="1" applyBorder="1" applyAlignment="1">
      <alignment horizontal="right"/>
    </xf>
    <xf numFmtId="165" fontId="1" fillId="2" borderId="0" xfId="0" applyNumberFormat="1" applyFont="1" applyFill="1"/>
    <xf numFmtId="165" fontId="1" fillId="2" borderId="19" xfId="0" applyNumberFormat="1" applyFont="1" applyFill="1" applyBorder="1"/>
    <xf numFmtId="44" fontId="1" fillId="2" borderId="0" xfId="1" applyFont="1" applyFill="1"/>
    <xf numFmtId="44" fontId="2" fillId="2" borderId="0" xfId="1" applyFont="1" applyFill="1" applyBorder="1"/>
    <xf numFmtId="44" fontId="1" fillId="2" borderId="0" xfId="1" applyFont="1" applyFill="1" applyBorder="1"/>
    <xf numFmtId="44" fontId="1" fillId="2" borderId="1" xfId="1" applyFont="1" applyFill="1" applyBorder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4" fillId="2" borderId="1" xfId="0" applyFont="1" applyFill="1" applyBorder="1" applyAlignment="1">
      <alignment horizontal="right"/>
    </xf>
    <xf numFmtId="0" fontId="5" fillId="2" borderId="3" xfId="0" applyFont="1" applyFill="1" applyBorder="1" applyAlignment="1">
      <alignment vertical="center"/>
    </xf>
    <xf numFmtId="0" fontId="2" fillId="2" borderId="0" xfId="0" applyFont="1" applyFill="1" applyAlignment="1">
      <alignment horizontal="right"/>
    </xf>
    <xf numFmtId="166" fontId="13" fillId="2" borderId="0" xfId="2" applyNumberFormat="1" applyFont="1" applyFill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/>
    <xf numFmtId="164" fontId="0" fillId="0" borderId="0" xfId="0" applyNumberFormat="1"/>
    <xf numFmtId="0" fontId="0" fillId="4" borderId="0" xfId="0" applyFont="1" applyFill="1"/>
    <xf numFmtId="164" fontId="0" fillId="3" borderId="0" xfId="0" applyNumberFormat="1" applyFill="1"/>
    <xf numFmtId="0" fontId="0" fillId="3" borderId="0" xfId="0" applyFill="1"/>
    <xf numFmtId="0" fontId="0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rgbClr val="C00000"/>
                </a:solidFill>
                <a:latin typeface="Arial Black" panose="020B0A04020102020204" pitchFamily="34" charset="0"/>
              </a:rPr>
              <a:t>Sales</a:t>
            </a:r>
            <a:r>
              <a:rPr lang="en-US" sz="1600" baseline="0">
                <a:solidFill>
                  <a:srgbClr val="C00000"/>
                </a:solidFill>
                <a:latin typeface="Arial Black" panose="020B0A04020102020204" pitchFamily="34" charset="0"/>
              </a:rPr>
              <a:t> of Car Companies</a:t>
            </a:r>
            <a:endParaRPr lang="en-US" sz="1600">
              <a:solidFill>
                <a:srgbClr val="C00000"/>
              </a:solidFill>
              <a:latin typeface="Arial Black" panose="020B0A040201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'Categorical Variable'!$A$6:$B$10</c:f>
              <c:strCache>
                <c:ptCount val="5"/>
                <c:pt idx="0">
                  <c:v>Audi</c:v>
                </c:pt>
                <c:pt idx="1">
                  <c:v>BMW</c:v>
                </c:pt>
                <c:pt idx="2">
                  <c:v>Mercedes</c:v>
                </c:pt>
                <c:pt idx="3">
                  <c:v>Toyota</c:v>
                </c:pt>
                <c:pt idx="4">
                  <c:v>Honda</c:v>
                </c:pt>
              </c:strCache>
            </c:strRef>
          </c:cat>
          <c:val>
            <c:numRef>
              <c:f>'Categorical Variable'!$C$6:$C$10</c:f>
              <c:numCache>
                <c:formatCode>General</c:formatCode>
                <c:ptCount val="5"/>
                <c:pt idx="0">
                  <c:v>124</c:v>
                </c:pt>
                <c:pt idx="1">
                  <c:v>98</c:v>
                </c:pt>
                <c:pt idx="2">
                  <c:v>113</c:v>
                </c:pt>
                <c:pt idx="3">
                  <c:v>56</c:v>
                </c:pt>
                <c:pt idx="4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391760"/>
        <c:axId val="249410696"/>
      </c:barChart>
      <c:catAx>
        <c:axId val="24939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 Black" panose="020B0A04020102020204" pitchFamily="34" charset="0"/>
                  </a:rPr>
                  <a:t>Car type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410696"/>
        <c:crosses val="autoZero"/>
        <c:auto val="1"/>
        <c:lblAlgn val="ctr"/>
        <c:lblOffset val="100"/>
        <c:noMultiLvlLbl val="0"/>
      </c:catAx>
      <c:valAx>
        <c:axId val="24941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Arial Black" panose="020B0A04020102020204" pitchFamily="34" charset="0"/>
                  </a:rPr>
                  <a:t>Frequency</a:t>
                </a:r>
                <a:endParaRPr lang="en-US">
                  <a:latin typeface="Arial Black" panose="020B0A040201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9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Investment data</a:t>
            </a:r>
            <a:endParaRPr lang="en-US" sz="1800" baseline="0"/>
          </a:p>
        </c:rich>
      </c:tx>
      <c:layout/>
      <c:overlay val="0"/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bg1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'Cross Table Dataset'!$A$6:$B$6</c:f>
              <c:strCache>
                <c:ptCount val="2"/>
                <c:pt idx="1">
                  <c:v>Stocks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'Cross Table Dataset'!$C$5:$E$5</c:f>
              <c:strCache>
                <c:ptCount val="3"/>
                <c:pt idx="0">
                  <c:v>Investor A</c:v>
                </c:pt>
                <c:pt idx="1">
                  <c:v>Investor B</c:v>
                </c:pt>
                <c:pt idx="2">
                  <c:v>Investor C</c:v>
                </c:pt>
              </c:strCache>
            </c:strRef>
          </c:cat>
          <c:val>
            <c:numRef>
              <c:f>'Cross Table Dataset'!$C$6:$E$6</c:f>
              <c:numCache>
                <c:formatCode>General</c:formatCode>
                <c:ptCount val="3"/>
                <c:pt idx="0">
                  <c:v>110</c:v>
                </c:pt>
                <c:pt idx="1">
                  <c:v>195</c:v>
                </c:pt>
                <c:pt idx="2">
                  <c:v>40</c:v>
                </c:pt>
              </c:numCache>
            </c:numRef>
          </c:val>
        </c:ser>
        <c:ser>
          <c:idx val="1"/>
          <c:order val="1"/>
          <c:tx>
            <c:strRef>
              <c:f>'Cross Table Dataset'!$A$7:$B$7</c:f>
              <c:strCache>
                <c:ptCount val="2"/>
                <c:pt idx="1">
                  <c:v>Bonds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'Cross Table Dataset'!$C$5:$E$5</c:f>
              <c:strCache>
                <c:ptCount val="3"/>
                <c:pt idx="0">
                  <c:v>Investor A</c:v>
                </c:pt>
                <c:pt idx="1">
                  <c:v>Investor B</c:v>
                </c:pt>
                <c:pt idx="2">
                  <c:v>Investor C</c:v>
                </c:pt>
              </c:strCache>
            </c:strRef>
          </c:cat>
          <c:val>
            <c:numRef>
              <c:f>'Cross Table Dataset'!$C$7:$E$7</c:f>
              <c:numCache>
                <c:formatCode>General</c:formatCode>
                <c:ptCount val="3"/>
                <c:pt idx="0">
                  <c:v>175</c:v>
                </c:pt>
                <c:pt idx="1">
                  <c:v>2</c:v>
                </c:pt>
                <c:pt idx="2">
                  <c:v>27</c:v>
                </c:pt>
              </c:numCache>
            </c:numRef>
          </c:val>
        </c:ser>
        <c:ser>
          <c:idx val="2"/>
          <c:order val="2"/>
          <c:tx>
            <c:strRef>
              <c:f>'Cross Table Dataset'!$A$8:$B$8</c:f>
              <c:strCache>
                <c:ptCount val="2"/>
                <c:pt idx="1">
                  <c:v>Real Estate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'Cross Table Dataset'!$C$5:$E$5</c:f>
              <c:strCache>
                <c:ptCount val="3"/>
                <c:pt idx="0">
                  <c:v>Investor A</c:v>
                </c:pt>
                <c:pt idx="1">
                  <c:v>Investor B</c:v>
                </c:pt>
                <c:pt idx="2">
                  <c:v>Investor C</c:v>
                </c:pt>
              </c:strCache>
            </c:strRef>
          </c:cat>
          <c:val>
            <c:numRef>
              <c:f>'Cross Table Dataset'!$C$8:$E$8</c:f>
              <c:numCache>
                <c:formatCode>General</c:formatCode>
                <c:ptCount val="3"/>
                <c:pt idx="0">
                  <c:v>86</c:v>
                </c:pt>
                <c:pt idx="1">
                  <c:v>158</c:v>
                </c:pt>
                <c:pt idx="2">
                  <c:v>132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1581664"/>
        <c:axId val="311577744"/>
      </c:barChart>
      <c:catAx>
        <c:axId val="31158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Invester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577744"/>
        <c:crosses val="autoZero"/>
        <c:auto val="1"/>
        <c:lblAlgn val="ctr"/>
        <c:lblOffset val="100"/>
        <c:noMultiLvlLbl val="0"/>
      </c:catAx>
      <c:valAx>
        <c:axId val="3115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chemeClr val="tx1"/>
                    </a:solidFill>
                  </a:rPr>
                  <a:t>Investment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58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Test 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 Data'!$C$4</c:f>
              <c:strCache>
                <c:ptCount val="1"/>
                <c:pt idx="0">
                  <c:v>Reading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 Data'!$B$5:$B$108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xVal>
          <c:yVal>
            <c:numRef>
              <c:f>'Scatter Plot Data'!$C$5:$C$108</c:f>
              <c:numCache>
                <c:formatCode>General</c:formatCode>
                <c:ptCount val="104"/>
                <c:pt idx="0">
                  <c:v>273</c:v>
                </c:pt>
                <c:pt idx="1">
                  <c:v>292</c:v>
                </c:pt>
                <c:pt idx="2">
                  <c:v>219</c:v>
                </c:pt>
                <c:pt idx="3">
                  <c:v>241</c:v>
                </c:pt>
                <c:pt idx="4">
                  <c:v>284</c:v>
                </c:pt>
                <c:pt idx="5">
                  <c:v>247</c:v>
                </c:pt>
                <c:pt idx="6">
                  <c:v>237</c:v>
                </c:pt>
                <c:pt idx="7">
                  <c:v>286</c:v>
                </c:pt>
                <c:pt idx="8">
                  <c:v>237</c:v>
                </c:pt>
                <c:pt idx="9">
                  <c:v>266</c:v>
                </c:pt>
                <c:pt idx="10">
                  <c:v>311</c:v>
                </c:pt>
                <c:pt idx="11">
                  <c:v>324</c:v>
                </c:pt>
                <c:pt idx="12">
                  <c:v>330</c:v>
                </c:pt>
                <c:pt idx="13">
                  <c:v>331</c:v>
                </c:pt>
                <c:pt idx="14">
                  <c:v>336</c:v>
                </c:pt>
                <c:pt idx="15">
                  <c:v>344</c:v>
                </c:pt>
                <c:pt idx="16">
                  <c:v>346</c:v>
                </c:pt>
                <c:pt idx="17">
                  <c:v>346</c:v>
                </c:pt>
                <c:pt idx="18">
                  <c:v>356</c:v>
                </c:pt>
                <c:pt idx="19">
                  <c:v>364</c:v>
                </c:pt>
                <c:pt idx="20">
                  <c:v>365</c:v>
                </c:pt>
                <c:pt idx="21">
                  <c:v>365</c:v>
                </c:pt>
                <c:pt idx="22">
                  <c:v>369</c:v>
                </c:pt>
                <c:pt idx="23">
                  <c:v>436</c:v>
                </c:pt>
                <c:pt idx="24">
                  <c:v>393</c:v>
                </c:pt>
                <c:pt idx="25">
                  <c:v>394</c:v>
                </c:pt>
                <c:pt idx="26">
                  <c:v>417</c:v>
                </c:pt>
                <c:pt idx="27">
                  <c:v>438</c:v>
                </c:pt>
                <c:pt idx="28">
                  <c:v>398</c:v>
                </c:pt>
                <c:pt idx="29">
                  <c:v>409</c:v>
                </c:pt>
                <c:pt idx="30">
                  <c:v>437</c:v>
                </c:pt>
                <c:pt idx="31">
                  <c:v>442</c:v>
                </c:pt>
                <c:pt idx="32">
                  <c:v>442</c:v>
                </c:pt>
                <c:pt idx="33">
                  <c:v>408</c:v>
                </c:pt>
                <c:pt idx="34">
                  <c:v>387</c:v>
                </c:pt>
                <c:pt idx="35">
                  <c:v>418</c:v>
                </c:pt>
                <c:pt idx="36">
                  <c:v>461</c:v>
                </c:pt>
                <c:pt idx="37">
                  <c:v>457</c:v>
                </c:pt>
                <c:pt idx="38">
                  <c:v>371</c:v>
                </c:pt>
                <c:pt idx="39">
                  <c:v>383</c:v>
                </c:pt>
                <c:pt idx="40">
                  <c:v>372</c:v>
                </c:pt>
                <c:pt idx="41">
                  <c:v>463</c:v>
                </c:pt>
                <c:pt idx="42">
                  <c:v>452</c:v>
                </c:pt>
                <c:pt idx="43">
                  <c:v>550</c:v>
                </c:pt>
                <c:pt idx="44">
                  <c:v>529</c:v>
                </c:pt>
                <c:pt idx="45">
                  <c:v>578</c:v>
                </c:pt>
                <c:pt idx="46">
                  <c:v>454</c:v>
                </c:pt>
                <c:pt idx="47">
                  <c:v>522</c:v>
                </c:pt>
                <c:pt idx="48">
                  <c:v>554</c:v>
                </c:pt>
                <c:pt idx="49">
                  <c:v>591</c:v>
                </c:pt>
                <c:pt idx="50">
                  <c:v>601</c:v>
                </c:pt>
                <c:pt idx="51">
                  <c:v>610</c:v>
                </c:pt>
                <c:pt idx="52">
                  <c:v>611</c:v>
                </c:pt>
                <c:pt idx="53">
                  <c:v>613</c:v>
                </c:pt>
                <c:pt idx="54">
                  <c:v>614</c:v>
                </c:pt>
                <c:pt idx="55">
                  <c:v>619</c:v>
                </c:pt>
                <c:pt idx="56">
                  <c:v>634</c:v>
                </c:pt>
                <c:pt idx="57">
                  <c:v>646</c:v>
                </c:pt>
                <c:pt idx="58">
                  <c:v>668</c:v>
                </c:pt>
                <c:pt idx="59">
                  <c:v>673</c:v>
                </c:pt>
                <c:pt idx="60">
                  <c:v>696</c:v>
                </c:pt>
                <c:pt idx="61">
                  <c:v>704</c:v>
                </c:pt>
                <c:pt idx="62">
                  <c:v>705</c:v>
                </c:pt>
                <c:pt idx="63">
                  <c:v>705</c:v>
                </c:pt>
                <c:pt idx="64">
                  <c:v>708</c:v>
                </c:pt>
                <c:pt idx="65">
                  <c:v>713</c:v>
                </c:pt>
                <c:pt idx="66">
                  <c:v>713</c:v>
                </c:pt>
                <c:pt idx="67">
                  <c:v>727</c:v>
                </c:pt>
                <c:pt idx="68">
                  <c:v>735</c:v>
                </c:pt>
                <c:pt idx="69">
                  <c:v>763</c:v>
                </c:pt>
                <c:pt idx="70">
                  <c:v>776</c:v>
                </c:pt>
                <c:pt idx="71">
                  <c:v>777</c:v>
                </c:pt>
                <c:pt idx="72">
                  <c:v>785</c:v>
                </c:pt>
                <c:pt idx="73">
                  <c:v>785</c:v>
                </c:pt>
                <c:pt idx="74">
                  <c:v>547</c:v>
                </c:pt>
                <c:pt idx="75">
                  <c:v>507</c:v>
                </c:pt>
                <c:pt idx="76">
                  <c:v>474</c:v>
                </c:pt>
                <c:pt idx="77">
                  <c:v>536</c:v>
                </c:pt>
                <c:pt idx="78">
                  <c:v>455</c:v>
                </c:pt>
                <c:pt idx="79">
                  <c:v>470</c:v>
                </c:pt>
                <c:pt idx="80">
                  <c:v>536</c:v>
                </c:pt>
                <c:pt idx="81">
                  <c:v>522</c:v>
                </c:pt>
                <c:pt idx="82">
                  <c:v>462</c:v>
                </c:pt>
                <c:pt idx="83">
                  <c:v>467</c:v>
                </c:pt>
                <c:pt idx="84">
                  <c:v>477</c:v>
                </c:pt>
                <c:pt idx="85">
                  <c:v>505</c:v>
                </c:pt>
                <c:pt idx="86">
                  <c:v>515</c:v>
                </c:pt>
                <c:pt idx="87">
                  <c:v>450</c:v>
                </c:pt>
                <c:pt idx="88">
                  <c:v>542</c:v>
                </c:pt>
                <c:pt idx="89">
                  <c:v>509</c:v>
                </c:pt>
                <c:pt idx="90">
                  <c:v>455</c:v>
                </c:pt>
                <c:pt idx="91">
                  <c:v>524</c:v>
                </c:pt>
                <c:pt idx="92">
                  <c:v>451</c:v>
                </c:pt>
                <c:pt idx="93">
                  <c:v>505</c:v>
                </c:pt>
                <c:pt idx="94">
                  <c:v>465</c:v>
                </c:pt>
                <c:pt idx="95">
                  <c:v>525</c:v>
                </c:pt>
                <c:pt idx="96">
                  <c:v>508</c:v>
                </c:pt>
                <c:pt idx="97">
                  <c:v>511</c:v>
                </c:pt>
                <c:pt idx="98">
                  <c:v>469</c:v>
                </c:pt>
                <c:pt idx="99">
                  <c:v>457</c:v>
                </c:pt>
                <c:pt idx="100">
                  <c:v>499</c:v>
                </c:pt>
                <c:pt idx="101">
                  <c:v>528</c:v>
                </c:pt>
                <c:pt idx="102">
                  <c:v>539</c:v>
                </c:pt>
                <c:pt idx="103">
                  <c:v>549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'Scatter Plot Data'!$D$4</c:f>
              <c:strCache>
                <c:ptCount val="1"/>
                <c:pt idx="0">
                  <c:v>Writing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'Scatter Plot Data'!$B$5:$B$108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xVal>
          <c:yVal>
            <c:numRef>
              <c:f>'Scatter Plot Data'!$D$5:$D$108</c:f>
              <c:numCache>
                <c:formatCode>General</c:formatCode>
                <c:ptCount val="104"/>
                <c:pt idx="0">
                  <c:v>216</c:v>
                </c:pt>
                <c:pt idx="1">
                  <c:v>282</c:v>
                </c:pt>
                <c:pt idx="2">
                  <c:v>250</c:v>
                </c:pt>
                <c:pt idx="3">
                  <c:v>217</c:v>
                </c:pt>
                <c:pt idx="4">
                  <c:v>266</c:v>
                </c:pt>
                <c:pt idx="5">
                  <c:v>294</c:v>
                </c:pt>
                <c:pt idx="6">
                  <c:v>215</c:v>
                </c:pt>
                <c:pt idx="7">
                  <c:v>203</c:v>
                </c:pt>
                <c:pt idx="8">
                  <c:v>286</c:v>
                </c:pt>
                <c:pt idx="9">
                  <c:v>263</c:v>
                </c:pt>
                <c:pt idx="10">
                  <c:v>270</c:v>
                </c:pt>
                <c:pt idx="11">
                  <c:v>211</c:v>
                </c:pt>
                <c:pt idx="12">
                  <c:v>243</c:v>
                </c:pt>
                <c:pt idx="13">
                  <c:v>275</c:v>
                </c:pt>
                <c:pt idx="14">
                  <c:v>367</c:v>
                </c:pt>
                <c:pt idx="15">
                  <c:v>378</c:v>
                </c:pt>
                <c:pt idx="16">
                  <c:v>315</c:v>
                </c:pt>
                <c:pt idx="17">
                  <c:v>208</c:v>
                </c:pt>
                <c:pt idx="18">
                  <c:v>451</c:v>
                </c:pt>
                <c:pt idx="19">
                  <c:v>346</c:v>
                </c:pt>
                <c:pt idx="20">
                  <c:v>435</c:v>
                </c:pt>
                <c:pt idx="21">
                  <c:v>579</c:v>
                </c:pt>
                <c:pt idx="22">
                  <c:v>390</c:v>
                </c:pt>
                <c:pt idx="23">
                  <c:v>589</c:v>
                </c:pt>
                <c:pt idx="24">
                  <c:v>365</c:v>
                </c:pt>
                <c:pt idx="25">
                  <c:v>480</c:v>
                </c:pt>
                <c:pt idx="26">
                  <c:v>499</c:v>
                </c:pt>
                <c:pt idx="27">
                  <c:v>414</c:v>
                </c:pt>
                <c:pt idx="28">
                  <c:v>530</c:v>
                </c:pt>
                <c:pt idx="29">
                  <c:v>366</c:v>
                </c:pt>
                <c:pt idx="30">
                  <c:v>453</c:v>
                </c:pt>
                <c:pt idx="31">
                  <c:v>396</c:v>
                </c:pt>
                <c:pt idx="32">
                  <c:v>531</c:v>
                </c:pt>
                <c:pt idx="33">
                  <c:v>453</c:v>
                </c:pt>
                <c:pt idx="34">
                  <c:v>444</c:v>
                </c:pt>
                <c:pt idx="35">
                  <c:v>597</c:v>
                </c:pt>
                <c:pt idx="36">
                  <c:v>407</c:v>
                </c:pt>
                <c:pt idx="37">
                  <c:v>589</c:v>
                </c:pt>
                <c:pt idx="38">
                  <c:v>489</c:v>
                </c:pt>
                <c:pt idx="39">
                  <c:v>349</c:v>
                </c:pt>
                <c:pt idx="40">
                  <c:v>584</c:v>
                </c:pt>
                <c:pt idx="41">
                  <c:v>446</c:v>
                </c:pt>
                <c:pt idx="42">
                  <c:v>451</c:v>
                </c:pt>
                <c:pt idx="43">
                  <c:v>300</c:v>
                </c:pt>
                <c:pt idx="44">
                  <c:v>480</c:v>
                </c:pt>
                <c:pt idx="45">
                  <c:v>580</c:v>
                </c:pt>
                <c:pt idx="46">
                  <c:v>457</c:v>
                </c:pt>
                <c:pt idx="47">
                  <c:v>525</c:v>
                </c:pt>
                <c:pt idx="48">
                  <c:v>483</c:v>
                </c:pt>
                <c:pt idx="49">
                  <c:v>470</c:v>
                </c:pt>
                <c:pt idx="50">
                  <c:v>585</c:v>
                </c:pt>
                <c:pt idx="51">
                  <c:v>406</c:v>
                </c:pt>
                <c:pt idx="52">
                  <c:v>503</c:v>
                </c:pt>
                <c:pt idx="53">
                  <c:v>516</c:v>
                </c:pt>
                <c:pt idx="54">
                  <c:v>639</c:v>
                </c:pt>
                <c:pt idx="55">
                  <c:v>546</c:v>
                </c:pt>
                <c:pt idx="56">
                  <c:v>556</c:v>
                </c:pt>
                <c:pt idx="57">
                  <c:v>599</c:v>
                </c:pt>
                <c:pt idx="58">
                  <c:v>534</c:v>
                </c:pt>
                <c:pt idx="59">
                  <c:v>526</c:v>
                </c:pt>
                <c:pt idx="60">
                  <c:v>613</c:v>
                </c:pt>
                <c:pt idx="61">
                  <c:v>536</c:v>
                </c:pt>
                <c:pt idx="62">
                  <c:v>578</c:v>
                </c:pt>
                <c:pt idx="63">
                  <c:v>608</c:v>
                </c:pt>
                <c:pt idx="64">
                  <c:v>717</c:v>
                </c:pt>
                <c:pt idx="65">
                  <c:v>718</c:v>
                </c:pt>
                <c:pt idx="66">
                  <c:v>719</c:v>
                </c:pt>
                <c:pt idx="67">
                  <c:v>720</c:v>
                </c:pt>
                <c:pt idx="68">
                  <c:v>724</c:v>
                </c:pt>
                <c:pt idx="69">
                  <c:v>734</c:v>
                </c:pt>
                <c:pt idx="70">
                  <c:v>735</c:v>
                </c:pt>
                <c:pt idx="71">
                  <c:v>736</c:v>
                </c:pt>
                <c:pt idx="72">
                  <c:v>738</c:v>
                </c:pt>
                <c:pt idx="73">
                  <c:v>740</c:v>
                </c:pt>
                <c:pt idx="74">
                  <c:v>476</c:v>
                </c:pt>
                <c:pt idx="75">
                  <c:v>452</c:v>
                </c:pt>
                <c:pt idx="76">
                  <c:v>451</c:v>
                </c:pt>
                <c:pt idx="77">
                  <c:v>503</c:v>
                </c:pt>
                <c:pt idx="78">
                  <c:v>499</c:v>
                </c:pt>
                <c:pt idx="79">
                  <c:v>509</c:v>
                </c:pt>
                <c:pt idx="80">
                  <c:v>540</c:v>
                </c:pt>
                <c:pt idx="81">
                  <c:v>496</c:v>
                </c:pt>
                <c:pt idx="82">
                  <c:v>507</c:v>
                </c:pt>
                <c:pt idx="83">
                  <c:v>457</c:v>
                </c:pt>
                <c:pt idx="84">
                  <c:v>549</c:v>
                </c:pt>
                <c:pt idx="85">
                  <c:v>519</c:v>
                </c:pt>
                <c:pt idx="86">
                  <c:v>491</c:v>
                </c:pt>
                <c:pt idx="87">
                  <c:v>487</c:v>
                </c:pt>
                <c:pt idx="88">
                  <c:v>455</c:v>
                </c:pt>
                <c:pt idx="89">
                  <c:v>546</c:v>
                </c:pt>
                <c:pt idx="90">
                  <c:v>514</c:v>
                </c:pt>
                <c:pt idx="91">
                  <c:v>533</c:v>
                </c:pt>
                <c:pt idx="92">
                  <c:v>536</c:v>
                </c:pt>
                <c:pt idx="93">
                  <c:v>503</c:v>
                </c:pt>
                <c:pt idx="94">
                  <c:v>507</c:v>
                </c:pt>
                <c:pt idx="95">
                  <c:v>489</c:v>
                </c:pt>
                <c:pt idx="96">
                  <c:v>488</c:v>
                </c:pt>
                <c:pt idx="97">
                  <c:v>520</c:v>
                </c:pt>
                <c:pt idx="98">
                  <c:v>527</c:v>
                </c:pt>
                <c:pt idx="99">
                  <c:v>521</c:v>
                </c:pt>
                <c:pt idx="100">
                  <c:v>462</c:v>
                </c:pt>
                <c:pt idx="101">
                  <c:v>536</c:v>
                </c:pt>
                <c:pt idx="102">
                  <c:v>549</c:v>
                </c:pt>
                <c:pt idx="103">
                  <c:v>521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730384"/>
        <c:axId val="393729600"/>
      </c:scatterChart>
      <c:valAx>
        <c:axId val="3937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29600"/>
        <c:crosses val="autoZero"/>
        <c:crossBetween val="midCat"/>
      </c:valAx>
      <c:valAx>
        <c:axId val="3937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3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Generated by Multinational Company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 Data'!$J$4</c:f>
              <c:strCache>
                <c:ptCount val="1"/>
                <c:pt idx="0">
                  <c:v>Apple (AAPL)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 Data'!$I$5:$I$108</c:f>
              <c:numCache>
                <c:formatCode>m/d/yyyy</c:formatCode>
                <c:ptCount val="104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</c:numCache>
            </c:numRef>
          </c:xVal>
          <c:yVal>
            <c:numRef>
              <c:f>'Scatter Plot Data'!$J$5:$J$108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'Scatter Plot Data'!$K$4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'Scatter Plot Data'!$I$5:$I$108</c:f>
              <c:numCache>
                <c:formatCode>m/d/yyyy</c:formatCode>
                <c:ptCount val="104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</c:numCache>
            </c:numRef>
          </c:xVal>
          <c:yVal>
            <c:numRef>
              <c:f>'Scatter Plot Data'!$K$5:$K$108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'Scatter Plot Data'!$L$4</c:f>
              <c:strCache>
                <c:ptCount val="1"/>
                <c:pt idx="0">
                  <c:v>Bank of America (BAC)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'Scatter Plot Data'!$I$5:$I$108</c:f>
              <c:numCache>
                <c:formatCode>m/d/yyyy</c:formatCode>
                <c:ptCount val="104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</c:numCache>
            </c:numRef>
          </c:xVal>
          <c:yVal>
            <c:numRef>
              <c:f>'Scatter Plot Data'!$L$5:$L$108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67128"/>
        <c:axId val="402365168"/>
      </c:scatterChart>
      <c:valAx>
        <c:axId val="402367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65168"/>
        <c:crosses val="autoZero"/>
        <c:crossBetween val="midCat"/>
      </c:valAx>
      <c:valAx>
        <c:axId val="40236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67128"/>
        <c:crossesAt val="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195262</xdr:rowOff>
    </xdr:from>
    <xdr:to>
      <xdr:col>14</xdr:col>
      <xdr:colOff>152400</xdr:colOff>
      <xdr:row>19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9</xdr:row>
      <xdr:rowOff>23812</xdr:rowOff>
    </xdr:from>
    <xdr:to>
      <xdr:col>6</xdr:col>
      <xdr:colOff>361950</xdr:colOff>
      <xdr:row>23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73269</xdr:colOff>
      <xdr:row>108</xdr:row>
      <xdr:rowOff>53486</xdr:rowOff>
    </xdr:from>
    <xdr:to>
      <xdr:col>7</xdr:col>
      <xdr:colOff>388327</xdr:colOff>
      <xdr:row>122</xdr:row>
      <xdr:rowOff>129686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172936</xdr:colOff>
      <xdr:row>117</xdr:row>
      <xdr:rowOff>70660</xdr:rowOff>
    </xdr:from>
    <xdr:to>
      <xdr:col>11</xdr:col>
      <xdr:colOff>482330</xdr:colOff>
      <xdr:row>131</xdr:row>
      <xdr:rowOff>165775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S8" sqref="S8"/>
    </sheetView>
  </sheetViews>
  <sheetFormatPr defaultRowHeight="15" x14ac:dyDescent="0.25"/>
  <sheetData>
    <row r="2" spans="2:3" x14ac:dyDescent="0.25">
      <c r="B2" s="40" t="s">
        <v>52</v>
      </c>
    </row>
    <row r="5" spans="2:3" ht="15.75" thickBot="1" x14ac:dyDescent="0.3">
      <c r="B5" s="1"/>
      <c r="C5" s="2" t="s">
        <v>0</v>
      </c>
    </row>
    <row r="6" spans="2:3" x14ac:dyDescent="0.25">
      <c r="B6" s="3" t="s">
        <v>1</v>
      </c>
      <c r="C6" s="4">
        <v>124</v>
      </c>
    </row>
    <row r="7" spans="2:3" x14ac:dyDescent="0.25">
      <c r="B7" s="5" t="s">
        <v>2</v>
      </c>
      <c r="C7" s="6">
        <v>98</v>
      </c>
    </row>
    <row r="8" spans="2:3" x14ac:dyDescent="0.25">
      <c r="B8" s="5" t="s">
        <v>3</v>
      </c>
      <c r="C8" s="4">
        <v>113</v>
      </c>
    </row>
    <row r="9" spans="2:3" x14ac:dyDescent="0.25">
      <c r="B9" s="5" t="s">
        <v>22</v>
      </c>
      <c r="C9" s="6">
        <v>56</v>
      </c>
    </row>
    <row r="10" spans="2:3" ht="15.75" thickBot="1" x14ac:dyDescent="0.3">
      <c r="B10" s="5" t="s">
        <v>23</v>
      </c>
      <c r="C10" s="6">
        <v>60</v>
      </c>
    </row>
    <row r="11" spans="2:3" ht="16.5" thickTop="1" thickBot="1" x14ac:dyDescent="0.3">
      <c r="B11" s="31" t="s">
        <v>4</v>
      </c>
      <c r="C11" s="32">
        <f>SUM(C6:C10)</f>
        <v>451</v>
      </c>
    </row>
    <row r="12" spans="2:3" ht="15.75" thickTop="1" x14ac:dyDescent="0.25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25"/>
  <sheetViews>
    <sheetView topLeftCell="A3" workbookViewId="0">
      <selection activeCell="K8" sqref="K8"/>
    </sheetView>
  </sheetViews>
  <sheetFormatPr defaultRowHeight="15" x14ac:dyDescent="0.25"/>
  <sheetData>
    <row r="4" spans="2:12" ht="15.75" thickBot="1" x14ac:dyDescent="0.3">
      <c r="B4" s="7" t="s">
        <v>5</v>
      </c>
      <c r="C4" s="7" t="s">
        <v>0</v>
      </c>
    </row>
    <row r="5" spans="2:12" x14ac:dyDescent="0.25">
      <c r="B5" s="4">
        <v>1</v>
      </c>
      <c r="C5" s="4">
        <f>COUNTIF($B$4:$B$24,"="&amp;B5)</f>
        <v>1</v>
      </c>
    </row>
    <row r="6" spans="2:12" x14ac:dyDescent="0.25">
      <c r="B6" s="4">
        <v>9</v>
      </c>
      <c r="C6" s="4">
        <f t="shared" ref="C6:C24" si="0">COUNTIF($B$4:$B$24,"="&amp;B6)</f>
        <v>1</v>
      </c>
    </row>
    <row r="7" spans="2:12" x14ac:dyDescent="0.25">
      <c r="B7" s="4">
        <v>22</v>
      </c>
      <c r="C7" s="4">
        <f t="shared" si="0"/>
        <v>1</v>
      </c>
      <c r="I7" t="s">
        <v>53</v>
      </c>
      <c r="K7">
        <v>10</v>
      </c>
    </row>
    <row r="8" spans="2:12" x14ac:dyDescent="0.25">
      <c r="B8" s="4">
        <v>24</v>
      </c>
      <c r="C8" s="4">
        <f t="shared" si="0"/>
        <v>1</v>
      </c>
      <c r="I8" t="s">
        <v>54</v>
      </c>
      <c r="K8">
        <f>ROUNDUP((SUM($B$5,$B$24)/$K$7),0)</f>
        <v>11</v>
      </c>
    </row>
    <row r="9" spans="2:12" x14ac:dyDescent="0.25">
      <c r="B9" s="4">
        <v>32</v>
      </c>
      <c r="C9" s="4">
        <f t="shared" si="0"/>
        <v>1</v>
      </c>
    </row>
    <row r="10" spans="2:12" x14ac:dyDescent="0.25">
      <c r="B10" s="4">
        <v>41</v>
      </c>
      <c r="C10" s="4">
        <f t="shared" si="0"/>
        <v>1</v>
      </c>
    </row>
    <row r="11" spans="2:12" x14ac:dyDescent="0.25">
      <c r="B11" s="4">
        <v>44</v>
      </c>
      <c r="C11" s="4">
        <f t="shared" si="0"/>
        <v>1</v>
      </c>
      <c r="F11" t="s">
        <v>56</v>
      </c>
      <c r="H11" t="s">
        <v>57</v>
      </c>
      <c r="J11" t="s">
        <v>0</v>
      </c>
      <c r="L11" t="s">
        <v>55</v>
      </c>
    </row>
    <row r="12" spans="2:12" x14ac:dyDescent="0.25">
      <c r="B12" s="4">
        <v>48</v>
      </c>
      <c r="C12" s="4">
        <f t="shared" si="0"/>
        <v>1</v>
      </c>
      <c r="F12">
        <v>1</v>
      </c>
      <c r="H12">
        <v>10</v>
      </c>
      <c r="J12">
        <f>COUNTIFS($B$5:$B$24,"&gt;="&amp;F12,$B$5:$B$24,"&lt;="&amp;H12)</f>
        <v>2</v>
      </c>
      <c r="L12">
        <f>J12/SUM($J$12:$J$21)</f>
        <v>0.1</v>
      </c>
    </row>
    <row r="13" spans="2:12" x14ac:dyDescent="0.25">
      <c r="B13" s="4">
        <v>57</v>
      </c>
      <c r="C13" s="4">
        <f t="shared" si="0"/>
        <v>1</v>
      </c>
      <c r="F13">
        <v>11</v>
      </c>
      <c r="H13" s="56">
        <v>20</v>
      </c>
      <c r="J13">
        <f t="shared" ref="J13:J21" si="1">COUNTIFS($B$5:$B$24,"&gt;="&amp;F13,$B$5:$B$24,"&lt;="&amp;H13)</f>
        <v>0</v>
      </c>
      <c r="L13">
        <f t="shared" ref="L13:L21" si="2">J13/SUM($J$12:$J$21)</f>
        <v>0</v>
      </c>
    </row>
    <row r="14" spans="2:12" x14ac:dyDescent="0.25">
      <c r="B14" s="4">
        <v>66</v>
      </c>
      <c r="C14" s="4">
        <f t="shared" si="0"/>
        <v>1</v>
      </c>
      <c r="F14">
        <v>21</v>
      </c>
      <c r="H14">
        <v>30</v>
      </c>
      <c r="J14">
        <f t="shared" si="1"/>
        <v>2</v>
      </c>
      <c r="L14">
        <f t="shared" si="2"/>
        <v>0.1</v>
      </c>
    </row>
    <row r="15" spans="2:12" x14ac:dyDescent="0.25">
      <c r="B15" s="4">
        <v>70</v>
      </c>
      <c r="C15" s="4">
        <f t="shared" si="0"/>
        <v>1</v>
      </c>
      <c r="F15">
        <v>31</v>
      </c>
      <c r="H15">
        <v>40</v>
      </c>
      <c r="J15">
        <f t="shared" si="1"/>
        <v>1</v>
      </c>
      <c r="L15">
        <f t="shared" si="2"/>
        <v>0.05</v>
      </c>
    </row>
    <row r="16" spans="2:12" x14ac:dyDescent="0.25">
      <c r="B16" s="4">
        <v>73</v>
      </c>
      <c r="C16" s="4">
        <f t="shared" si="0"/>
        <v>1</v>
      </c>
      <c r="F16">
        <v>41</v>
      </c>
      <c r="H16">
        <v>50</v>
      </c>
      <c r="J16">
        <f t="shared" si="1"/>
        <v>3</v>
      </c>
      <c r="L16">
        <f t="shared" si="2"/>
        <v>0.15</v>
      </c>
    </row>
    <row r="17" spans="2:14" x14ac:dyDescent="0.25">
      <c r="B17" s="4">
        <v>75</v>
      </c>
      <c r="C17" s="4">
        <f t="shared" si="0"/>
        <v>1</v>
      </c>
      <c r="F17">
        <v>51</v>
      </c>
      <c r="H17">
        <v>60</v>
      </c>
      <c r="J17">
        <f t="shared" si="1"/>
        <v>1</v>
      </c>
      <c r="L17">
        <f t="shared" si="2"/>
        <v>0.05</v>
      </c>
    </row>
    <row r="18" spans="2:14" x14ac:dyDescent="0.25">
      <c r="B18" s="4">
        <v>76</v>
      </c>
      <c r="C18" s="4">
        <f t="shared" si="0"/>
        <v>1</v>
      </c>
      <c r="F18">
        <v>61</v>
      </c>
      <c r="H18">
        <v>70</v>
      </c>
      <c r="J18">
        <f t="shared" si="1"/>
        <v>2</v>
      </c>
      <c r="L18">
        <f t="shared" si="2"/>
        <v>0.1</v>
      </c>
    </row>
    <row r="19" spans="2:14" x14ac:dyDescent="0.25">
      <c r="B19" s="4">
        <v>79</v>
      </c>
      <c r="C19" s="4">
        <f t="shared" si="0"/>
        <v>1</v>
      </c>
      <c r="F19">
        <v>71</v>
      </c>
      <c r="H19">
        <v>80</v>
      </c>
      <c r="J19">
        <f t="shared" si="1"/>
        <v>4</v>
      </c>
      <c r="L19">
        <f t="shared" si="2"/>
        <v>0.2</v>
      </c>
    </row>
    <row r="20" spans="2:14" x14ac:dyDescent="0.25">
      <c r="B20" s="4">
        <v>82</v>
      </c>
      <c r="C20" s="4">
        <f t="shared" si="0"/>
        <v>1</v>
      </c>
      <c r="F20">
        <v>81</v>
      </c>
      <c r="H20">
        <v>90</v>
      </c>
      <c r="J20">
        <f t="shared" si="1"/>
        <v>3</v>
      </c>
      <c r="L20">
        <f t="shared" si="2"/>
        <v>0.15</v>
      </c>
    </row>
    <row r="21" spans="2:14" x14ac:dyDescent="0.25">
      <c r="B21" s="4">
        <v>87</v>
      </c>
      <c r="C21" s="4">
        <f t="shared" si="0"/>
        <v>1</v>
      </c>
      <c r="F21">
        <v>91</v>
      </c>
      <c r="H21">
        <v>100</v>
      </c>
      <c r="J21">
        <f t="shared" si="1"/>
        <v>2</v>
      </c>
      <c r="L21">
        <f t="shared" si="2"/>
        <v>0.1</v>
      </c>
    </row>
    <row r="22" spans="2:14" x14ac:dyDescent="0.25">
      <c r="B22" s="4">
        <v>89</v>
      </c>
      <c r="C22" s="4">
        <f t="shared" si="0"/>
        <v>1</v>
      </c>
    </row>
    <row r="23" spans="2:14" x14ac:dyDescent="0.25">
      <c r="B23" s="4">
        <v>95</v>
      </c>
      <c r="C23" s="4">
        <f t="shared" si="0"/>
        <v>1</v>
      </c>
      <c r="J23" s="57" t="s">
        <v>59</v>
      </c>
      <c r="K23" s="57"/>
      <c r="L23" s="58" t="s">
        <v>58</v>
      </c>
      <c r="M23" s="58"/>
      <c r="N23" s="58"/>
    </row>
    <row r="24" spans="2:14" x14ac:dyDescent="0.25">
      <c r="B24" s="8">
        <v>100</v>
      </c>
      <c r="C24" s="4">
        <f t="shared" si="0"/>
        <v>1</v>
      </c>
      <c r="J24" s="57">
        <f>SUM($J$12:$J$21)</f>
        <v>20</v>
      </c>
      <c r="K24" s="57"/>
      <c r="L24" s="57">
        <f>SUM($L$12:$L$21)</f>
        <v>1</v>
      </c>
      <c r="M24" s="57"/>
    </row>
    <row r="25" spans="2:14" ht="15.75" thickBot="1" x14ac:dyDescent="0.3">
      <c r="B25" s="9" t="s">
        <v>4</v>
      </c>
      <c r="C25" s="10">
        <v>20</v>
      </c>
    </row>
  </sheetData>
  <mergeCells count="4">
    <mergeCell ref="J24:K24"/>
    <mergeCell ref="J23:K23"/>
    <mergeCell ref="L23:N23"/>
    <mergeCell ref="L24:M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topLeftCell="A2" workbookViewId="0">
      <selection activeCell="M5" sqref="M5"/>
    </sheetView>
  </sheetViews>
  <sheetFormatPr defaultRowHeight="15" x14ac:dyDescent="0.25"/>
  <cols>
    <col min="2" max="2" width="26" customWidth="1"/>
  </cols>
  <sheetData>
    <row r="2" spans="2:6" ht="21" x14ac:dyDescent="0.35">
      <c r="B2" s="29" t="s">
        <v>17</v>
      </c>
    </row>
    <row r="5" spans="2:6" ht="15.75" thickBot="1" x14ac:dyDescent="0.3">
      <c r="B5" s="11" t="s">
        <v>6</v>
      </c>
      <c r="C5" s="12" t="s">
        <v>7</v>
      </c>
      <c r="D5" s="12" t="s">
        <v>8</v>
      </c>
      <c r="E5" s="13" t="s">
        <v>9</v>
      </c>
      <c r="F5" s="14" t="s">
        <v>4</v>
      </c>
    </row>
    <row r="6" spans="2:6" x14ac:dyDescent="0.25">
      <c r="B6" s="15" t="s">
        <v>10</v>
      </c>
      <c r="C6" s="16">
        <v>110</v>
      </c>
      <c r="D6" s="16">
        <v>195</v>
      </c>
      <c r="E6" s="17">
        <v>40</v>
      </c>
      <c r="F6" s="18">
        <f>SUM(C6:E6)</f>
        <v>345</v>
      </c>
    </row>
    <row r="7" spans="2:6" x14ac:dyDescent="0.25">
      <c r="B7" s="15" t="s">
        <v>11</v>
      </c>
      <c r="C7" s="16">
        <v>175</v>
      </c>
      <c r="D7" s="16">
        <v>2</v>
      </c>
      <c r="E7" s="17">
        <v>27</v>
      </c>
      <c r="F7" s="18">
        <f t="shared" ref="F7:F8" si="0">SUM(C7:E7)</f>
        <v>204</v>
      </c>
    </row>
    <row r="8" spans="2:6" x14ac:dyDescent="0.25">
      <c r="B8" s="19" t="s">
        <v>12</v>
      </c>
      <c r="C8" s="20">
        <v>86</v>
      </c>
      <c r="D8" s="20">
        <v>158</v>
      </c>
      <c r="E8" s="21">
        <v>132</v>
      </c>
      <c r="F8" s="22">
        <f t="shared" si="0"/>
        <v>376</v>
      </c>
    </row>
    <row r="9" spans="2:6" ht="15.75" thickBot="1" x14ac:dyDescent="0.3">
      <c r="B9" s="23" t="s">
        <v>4</v>
      </c>
      <c r="C9" s="24">
        <f>SUM(C6:C8)</f>
        <v>371</v>
      </c>
      <c r="D9" s="24">
        <f t="shared" ref="D9:F9" si="1">SUM(D6:D8)</f>
        <v>355</v>
      </c>
      <c r="E9" s="25">
        <f t="shared" si="1"/>
        <v>199</v>
      </c>
      <c r="F9" s="26">
        <f t="shared" si="1"/>
        <v>925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8"/>
  <sheetViews>
    <sheetView topLeftCell="D117" zoomScale="141" zoomScaleNormal="130" workbookViewId="0">
      <selection activeCell="L131" sqref="L131"/>
    </sheetView>
  </sheetViews>
  <sheetFormatPr defaultRowHeight="15" x14ac:dyDescent="0.25"/>
  <cols>
    <col min="10" max="10" width="12.140625" customWidth="1"/>
    <col min="11" max="11" width="15.28515625" customWidth="1"/>
    <col min="12" max="12" width="19.140625" customWidth="1"/>
  </cols>
  <sheetData>
    <row r="2" spans="2:12" ht="21" x14ac:dyDescent="0.35">
      <c r="B2" s="29" t="s">
        <v>16</v>
      </c>
    </row>
    <row r="4" spans="2:12" ht="15.75" thickBot="1" x14ac:dyDescent="0.3">
      <c r="B4" s="27" t="s">
        <v>13</v>
      </c>
      <c r="C4" s="27" t="s">
        <v>14</v>
      </c>
      <c r="D4" s="27" t="s">
        <v>15</v>
      </c>
      <c r="I4" s="27" t="s">
        <v>18</v>
      </c>
      <c r="J4" s="27" t="s">
        <v>19</v>
      </c>
      <c r="K4" s="27" t="s">
        <v>20</v>
      </c>
      <c r="L4" s="27" t="s">
        <v>21</v>
      </c>
    </row>
    <row r="5" spans="2:12" x14ac:dyDescent="0.25">
      <c r="B5" s="4">
        <v>1</v>
      </c>
      <c r="C5" s="28">
        <v>273</v>
      </c>
      <c r="D5" s="28">
        <v>216</v>
      </c>
      <c r="I5" s="30">
        <v>42738</v>
      </c>
      <c r="J5" s="28">
        <v>116.15</v>
      </c>
      <c r="K5" s="28">
        <v>808.01</v>
      </c>
      <c r="L5" s="4">
        <v>22.53</v>
      </c>
    </row>
    <row r="6" spans="2:12" x14ac:dyDescent="0.25">
      <c r="B6" s="4">
        <v>2</v>
      </c>
      <c r="C6" s="28">
        <v>292</v>
      </c>
      <c r="D6" s="28">
        <v>282</v>
      </c>
      <c r="I6" s="30">
        <v>42739</v>
      </c>
      <c r="J6" s="28">
        <v>116.02</v>
      </c>
      <c r="K6" s="28">
        <v>807.77</v>
      </c>
      <c r="L6" s="4">
        <v>22.95</v>
      </c>
    </row>
    <row r="7" spans="2:12" x14ac:dyDescent="0.25">
      <c r="B7" s="4">
        <v>3</v>
      </c>
      <c r="C7" s="28">
        <v>219</v>
      </c>
      <c r="D7" s="28">
        <v>250</v>
      </c>
      <c r="I7" s="30">
        <v>42740</v>
      </c>
      <c r="J7" s="28">
        <v>116.61</v>
      </c>
      <c r="K7" s="28">
        <v>813.02</v>
      </c>
      <c r="L7" s="4">
        <v>22.68</v>
      </c>
    </row>
    <row r="8" spans="2:12" x14ac:dyDescent="0.25">
      <c r="B8" s="4">
        <v>4</v>
      </c>
      <c r="C8" s="28">
        <v>241</v>
      </c>
      <c r="D8" s="28">
        <v>217</v>
      </c>
      <c r="I8" s="30">
        <v>42741</v>
      </c>
      <c r="J8" s="28">
        <v>117.91</v>
      </c>
      <c r="K8" s="28">
        <v>825.21</v>
      </c>
      <c r="L8" s="4">
        <v>22.68</v>
      </c>
    </row>
    <row r="9" spans="2:12" x14ac:dyDescent="0.25">
      <c r="B9" s="4">
        <v>5</v>
      </c>
      <c r="C9" s="28">
        <v>284</v>
      </c>
      <c r="D9" s="28">
        <v>266</v>
      </c>
      <c r="I9" s="30">
        <v>42744</v>
      </c>
      <c r="J9" s="28">
        <v>118.99</v>
      </c>
      <c r="K9" s="28">
        <v>827.18</v>
      </c>
      <c r="L9" s="4">
        <v>22.55</v>
      </c>
    </row>
    <row r="10" spans="2:12" x14ac:dyDescent="0.25">
      <c r="B10" s="4">
        <v>6</v>
      </c>
      <c r="C10" s="28">
        <v>247</v>
      </c>
      <c r="D10" s="28">
        <v>294</v>
      </c>
      <c r="I10" s="30">
        <v>42745</v>
      </c>
      <c r="J10" s="28">
        <v>119.11</v>
      </c>
      <c r="K10" s="28">
        <v>826.01</v>
      </c>
      <c r="L10" s="4">
        <v>22.94</v>
      </c>
    </row>
    <row r="11" spans="2:12" x14ac:dyDescent="0.25">
      <c r="B11" s="4">
        <v>7</v>
      </c>
      <c r="C11" s="28">
        <v>237</v>
      </c>
      <c r="D11" s="28">
        <v>215</v>
      </c>
      <c r="I11" s="30">
        <v>42746</v>
      </c>
      <c r="J11" s="28">
        <v>119.75</v>
      </c>
      <c r="K11" s="28">
        <v>829.86</v>
      </c>
      <c r="L11" s="4">
        <v>23.07</v>
      </c>
    </row>
    <row r="12" spans="2:12" x14ac:dyDescent="0.25">
      <c r="B12" s="4">
        <v>8</v>
      </c>
      <c r="C12" s="28">
        <v>286</v>
      </c>
      <c r="D12" s="28">
        <v>203</v>
      </c>
      <c r="I12" s="30">
        <v>42747</v>
      </c>
      <c r="J12" s="28">
        <v>119.25</v>
      </c>
      <c r="K12" s="28">
        <v>829.53</v>
      </c>
      <c r="L12" s="4">
        <v>22.92</v>
      </c>
    </row>
    <row r="13" spans="2:12" x14ac:dyDescent="0.25">
      <c r="B13" s="4">
        <v>9</v>
      </c>
      <c r="C13" s="28">
        <v>237</v>
      </c>
      <c r="D13" s="28">
        <v>286</v>
      </c>
      <c r="I13" s="30">
        <v>42748</v>
      </c>
      <c r="J13" s="28">
        <v>119.04</v>
      </c>
      <c r="K13" s="28">
        <v>830.94</v>
      </c>
      <c r="L13" s="4">
        <v>23.01</v>
      </c>
    </row>
    <row r="14" spans="2:12" x14ac:dyDescent="0.25">
      <c r="B14" s="4">
        <v>10</v>
      </c>
      <c r="C14" s="28">
        <v>266</v>
      </c>
      <c r="D14" s="28">
        <v>263</v>
      </c>
      <c r="I14" s="30">
        <v>42752</v>
      </c>
      <c r="J14" s="28">
        <v>120</v>
      </c>
      <c r="K14" s="28">
        <v>827.46</v>
      </c>
      <c r="L14" s="4">
        <v>22.05</v>
      </c>
    </row>
    <row r="15" spans="2:12" x14ac:dyDescent="0.25">
      <c r="B15" s="4">
        <v>11</v>
      </c>
      <c r="C15" s="28">
        <v>311</v>
      </c>
      <c r="D15" s="28">
        <v>270</v>
      </c>
      <c r="I15" s="30">
        <v>42753</v>
      </c>
      <c r="J15" s="28">
        <v>119.99</v>
      </c>
      <c r="K15" s="28">
        <v>829.02</v>
      </c>
      <c r="L15" s="4">
        <v>22.63</v>
      </c>
    </row>
    <row r="16" spans="2:12" x14ac:dyDescent="0.25">
      <c r="B16" s="4">
        <v>12</v>
      </c>
      <c r="C16" s="28">
        <v>324</v>
      </c>
      <c r="D16" s="28">
        <v>211</v>
      </c>
      <c r="I16" s="30">
        <v>42754</v>
      </c>
      <c r="J16" s="28">
        <v>119.78</v>
      </c>
      <c r="K16" s="28">
        <v>824.37</v>
      </c>
      <c r="L16" s="4">
        <v>22.53</v>
      </c>
    </row>
    <row r="17" spans="2:12" x14ac:dyDescent="0.25">
      <c r="B17" s="4">
        <v>13</v>
      </c>
      <c r="C17" s="28">
        <v>330</v>
      </c>
      <c r="D17" s="28">
        <v>243</v>
      </c>
      <c r="I17" s="30">
        <v>42755</v>
      </c>
      <c r="J17" s="28">
        <v>120</v>
      </c>
      <c r="K17" s="28">
        <v>828.17</v>
      </c>
      <c r="L17" s="4">
        <v>22.64</v>
      </c>
    </row>
    <row r="18" spans="2:12" x14ac:dyDescent="0.25">
      <c r="B18" s="4">
        <v>14</v>
      </c>
      <c r="C18" s="28">
        <v>331</v>
      </c>
      <c r="D18" s="28">
        <v>275</v>
      </c>
      <c r="I18" s="30">
        <v>42758</v>
      </c>
      <c r="J18" s="28">
        <v>120.08</v>
      </c>
      <c r="K18" s="28">
        <v>844.43</v>
      </c>
      <c r="L18" s="4">
        <v>22.56</v>
      </c>
    </row>
    <row r="19" spans="2:12" x14ac:dyDescent="0.25">
      <c r="B19" s="4">
        <v>15</v>
      </c>
      <c r="C19" s="28">
        <v>336</v>
      </c>
      <c r="D19" s="28">
        <v>367</v>
      </c>
      <c r="I19" s="30">
        <v>42759</v>
      </c>
      <c r="J19" s="28">
        <v>119.97</v>
      </c>
      <c r="K19" s="28">
        <v>849.53</v>
      </c>
      <c r="L19" s="4">
        <v>22.95</v>
      </c>
    </row>
    <row r="20" spans="2:12" x14ac:dyDescent="0.25">
      <c r="B20" s="4">
        <v>16</v>
      </c>
      <c r="C20" s="28">
        <v>344</v>
      </c>
      <c r="D20" s="28">
        <v>378</v>
      </c>
      <c r="I20" s="30">
        <v>42760</v>
      </c>
      <c r="J20" s="28">
        <v>121.88</v>
      </c>
      <c r="K20" s="28">
        <v>858.45</v>
      </c>
      <c r="L20" s="4">
        <v>23.37</v>
      </c>
    </row>
    <row r="21" spans="2:12" x14ac:dyDescent="0.25">
      <c r="B21" s="4">
        <v>17</v>
      </c>
      <c r="C21" s="28">
        <v>346</v>
      </c>
      <c r="D21" s="28">
        <v>315</v>
      </c>
      <c r="I21" s="30">
        <v>42761</v>
      </c>
      <c r="J21" s="28">
        <v>121.94</v>
      </c>
      <c r="K21" s="28">
        <v>856.98</v>
      </c>
      <c r="L21" s="4">
        <v>23.44</v>
      </c>
    </row>
    <row r="22" spans="2:12" x14ac:dyDescent="0.25">
      <c r="B22" s="4">
        <v>18</v>
      </c>
      <c r="C22" s="28">
        <v>346</v>
      </c>
      <c r="D22" s="28">
        <v>208</v>
      </c>
      <c r="I22" s="30">
        <v>42762</v>
      </c>
      <c r="J22" s="28">
        <v>121.95</v>
      </c>
      <c r="K22" s="28">
        <v>845.03</v>
      </c>
      <c r="L22" s="4">
        <v>23.36</v>
      </c>
    </row>
    <row r="23" spans="2:12" x14ac:dyDescent="0.25">
      <c r="B23" s="4">
        <v>19</v>
      </c>
      <c r="C23" s="28">
        <v>356</v>
      </c>
      <c r="D23" s="28">
        <v>451</v>
      </c>
      <c r="I23" s="30">
        <v>42765</v>
      </c>
      <c r="J23" s="28">
        <v>121.63</v>
      </c>
      <c r="K23" s="28">
        <v>823.83</v>
      </c>
      <c r="L23" s="4">
        <v>22.95</v>
      </c>
    </row>
    <row r="24" spans="2:12" x14ac:dyDescent="0.25">
      <c r="B24" s="4">
        <v>20</v>
      </c>
      <c r="C24" s="28">
        <v>364</v>
      </c>
      <c r="D24" s="28">
        <v>346</v>
      </c>
      <c r="I24" s="30">
        <v>42766</v>
      </c>
      <c r="J24" s="28">
        <v>121.35</v>
      </c>
      <c r="K24" s="28">
        <v>820.19</v>
      </c>
      <c r="L24" s="4">
        <v>22.64</v>
      </c>
    </row>
    <row r="25" spans="2:12" x14ac:dyDescent="0.25">
      <c r="B25" s="4">
        <v>21</v>
      </c>
      <c r="C25" s="28">
        <v>365</v>
      </c>
      <c r="D25" s="28">
        <v>435</v>
      </c>
      <c r="I25" s="30">
        <v>42767</v>
      </c>
      <c r="J25" s="28">
        <v>128.75</v>
      </c>
      <c r="K25" s="28">
        <v>815.24</v>
      </c>
      <c r="L25" s="4">
        <v>22.89</v>
      </c>
    </row>
    <row r="26" spans="2:12" x14ac:dyDescent="0.25">
      <c r="B26" s="4">
        <v>22</v>
      </c>
      <c r="C26" s="28">
        <v>365</v>
      </c>
      <c r="D26" s="28">
        <v>579</v>
      </c>
      <c r="I26" s="30">
        <v>42768</v>
      </c>
      <c r="J26" s="28">
        <v>128.53</v>
      </c>
      <c r="K26" s="28">
        <v>818.26</v>
      </c>
      <c r="L26" s="4">
        <v>22.72</v>
      </c>
    </row>
    <row r="27" spans="2:12" x14ac:dyDescent="0.25">
      <c r="B27" s="4">
        <v>23</v>
      </c>
      <c r="C27" s="28">
        <v>369</v>
      </c>
      <c r="D27" s="28">
        <v>390</v>
      </c>
      <c r="I27" s="30">
        <v>42769</v>
      </c>
      <c r="J27" s="28">
        <v>129.08000000000001</v>
      </c>
      <c r="K27" s="28">
        <v>820.13</v>
      </c>
      <c r="L27" s="4">
        <v>23.29</v>
      </c>
    </row>
    <row r="28" spans="2:12" x14ac:dyDescent="0.25">
      <c r="B28" s="4">
        <v>24</v>
      </c>
      <c r="C28" s="28">
        <v>436</v>
      </c>
      <c r="D28" s="28">
        <v>589</v>
      </c>
      <c r="I28" s="30">
        <v>42772</v>
      </c>
      <c r="J28" s="28">
        <v>130.29</v>
      </c>
      <c r="K28" s="28">
        <v>821.62</v>
      </c>
      <c r="L28" s="4">
        <v>23.12</v>
      </c>
    </row>
    <row r="29" spans="2:12" x14ac:dyDescent="0.25">
      <c r="B29" s="4">
        <v>25</v>
      </c>
      <c r="C29" s="28">
        <v>393</v>
      </c>
      <c r="D29" s="28">
        <v>365</v>
      </c>
      <c r="I29" s="30">
        <v>42773</v>
      </c>
      <c r="J29" s="28">
        <v>131.53</v>
      </c>
      <c r="K29" s="28">
        <v>829.23</v>
      </c>
      <c r="L29" s="4">
        <v>22.9</v>
      </c>
    </row>
    <row r="30" spans="2:12" x14ac:dyDescent="0.25">
      <c r="B30" s="4">
        <v>26</v>
      </c>
      <c r="C30" s="28">
        <v>394</v>
      </c>
      <c r="D30" s="28">
        <v>480</v>
      </c>
      <c r="I30" s="30">
        <v>42774</v>
      </c>
      <c r="J30" s="28">
        <v>132.04</v>
      </c>
      <c r="K30" s="28">
        <v>829.88</v>
      </c>
      <c r="L30" s="4">
        <v>22.67</v>
      </c>
    </row>
    <row r="31" spans="2:12" x14ac:dyDescent="0.25">
      <c r="B31" s="4">
        <v>27</v>
      </c>
      <c r="C31" s="28">
        <v>417</v>
      </c>
      <c r="D31" s="28">
        <v>499</v>
      </c>
      <c r="I31" s="30">
        <v>42775</v>
      </c>
      <c r="J31" s="28">
        <v>132.41999999999999</v>
      </c>
      <c r="K31" s="28">
        <v>830.06</v>
      </c>
      <c r="L31" s="4">
        <v>23.12</v>
      </c>
    </row>
    <row r="32" spans="2:12" x14ac:dyDescent="0.25">
      <c r="B32" s="4">
        <v>28</v>
      </c>
      <c r="C32" s="28">
        <v>438</v>
      </c>
      <c r="D32" s="28">
        <v>414</v>
      </c>
      <c r="I32" s="30">
        <v>42776</v>
      </c>
      <c r="J32" s="28">
        <v>132.12</v>
      </c>
      <c r="K32" s="28">
        <v>834.85</v>
      </c>
      <c r="L32" s="4">
        <v>23.08</v>
      </c>
    </row>
    <row r="33" spans="2:12" x14ac:dyDescent="0.25">
      <c r="B33" s="4">
        <v>29</v>
      </c>
      <c r="C33" s="28">
        <v>398</v>
      </c>
      <c r="D33" s="28">
        <v>530</v>
      </c>
      <c r="I33" s="30">
        <v>42779</v>
      </c>
      <c r="J33" s="28">
        <v>133.29</v>
      </c>
      <c r="K33" s="28">
        <v>838.96</v>
      </c>
      <c r="L33" s="4">
        <v>23.4</v>
      </c>
    </row>
    <row r="34" spans="2:12" x14ac:dyDescent="0.25">
      <c r="B34" s="4">
        <v>30</v>
      </c>
      <c r="C34" s="28">
        <v>409</v>
      </c>
      <c r="D34" s="28">
        <v>366</v>
      </c>
      <c r="I34" s="30">
        <v>42780</v>
      </c>
      <c r="J34" s="28">
        <v>135.02000000000001</v>
      </c>
      <c r="K34" s="28">
        <v>840.03</v>
      </c>
      <c r="L34" s="4">
        <v>24.06</v>
      </c>
    </row>
    <row r="35" spans="2:12" x14ac:dyDescent="0.25">
      <c r="B35" s="4">
        <v>31</v>
      </c>
      <c r="C35" s="28">
        <v>437</v>
      </c>
      <c r="D35" s="28">
        <v>453</v>
      </c>
      <c r="I35" s="30">
        <v>42781</v>
      </c>
      <c r="J35" s="28">
        <v>135.51</v>
      </c>
      <c r="K35" s="28">
        <v>837.32</v>
      </c>
      <c r="L35" s="4">
        <v>24.58</v>
      </c>
    </row>
    <row r="36" spans="2:12" x14ac:dyDescent="0.25">
      <c r="B36" s="4">
        <v>32</v>
      </c>
      <c r="C36" s="28">
        <v>442</v>
      </c>
      <c r="D36" s="28">
        <v>396</v>
      </c>
      <c r="I36" s="30">
        <v>42782</v>
      </c>
      <c r="J36" s="28">
        <v>135.34</v>
      </c>
      <c r="K36" s="28">
        <v>842.17</v>
      </c>
      <c r="L36" s="4">
        <v>24.58</v>
      </c>
    </row>
    <row r="37" spans="2:12" x14ac:dyDescent="0.25">
      <c r="B37" s="4">
        <v>33</v>
      </c>
      <c r="C37" s="28">
        <v>442</v>
      </c>
      <c r="D37" s="28">
        <v>531</v>
      </c>
      <c r="I37" s="30">
        <v>42783</v>
      </c>
      <c r="J37" s="28">
        <v>135.72</v>
      </c>
      <c r="K37" s="28">
        <v>846.55</v>
      </c>
      <c r="L37" s="4">
        <v>24.52</v>
      </c>
    </row>
    <row r="38" spans="2:12" x14ac:dyDescent="0.25">
      <c r="B38" s="4">
        <v>34</v>
      </c>
      <c r="C38" s="28">
        <v>408</v>
      </c>
      <c r="D38" s="28">
        <v>453</v>
      </c>
      <c r="I38" s="30">
        <v>42787</v>
      </c>
      <c r="J38" s="28">
        <v>136.69999999999999</v>
      </c>
      <c r="K38" s="28">
        <v>849.27</v>
      </c>
      <c r="L38" s="4">
        <v>24.78</v>
      </c>
    </row>
    <row r="39" spans="2:12" x14ac:dyDescent="0.25">
      <c r="B39" s="4">
        <v>35</v>
      </c>
      <c r="C39" s="28">
        <v>387</v>
      </c>
      <c r="D39" s="28">
        <v>444</v>
      </c>
      <c r="I39" s="30">
        <v>42788</v>
      </c>
      <c r="J39" s="28">
        <v>137.11000000000001</v>
      </c>
      <c r="K39" s="28">
        <v>851.36</v>
      </c>
      <c r="L39" s="4">
        <v>24.79</v>
      </c>
    </row>
    <row r="40" spans="2:12" x14ac:dyDescent="0.25">
      <c r="B40" s="4">
        <v>36</v>
      </c>
      <c r="C40" s="28">
        <v>418</v>
      </c>
      <c r="D40" s="28">
        <v>597</v>
      </c>
      <c r="I40" s="30">
        <v>42789</v>
      </c>
      <c r="J40" s="28">
        <v>136.53</v>
      </c>
      <c r="K40" s="28">
        <v>851</v>
      </c>
      <c r="L40" s="4">
        <v>24.58</v>
      </c>
    </row>
    <row r="41" spans="2:12" x14ac:dyDescent="0.25">
      <c r="B41" s="4">
        <v>37</v>
      </c>
      <c r="C41" s="28">
        <v>461</v>
      </c>
      <c r="D41" s="28">
        <v>407</v>
      </c>
      <c r="I41" s="30">
        <v>42790</v>
      </c>
      <c r="J41" s="28">
        <v>136.66</v>
      </c>
      <c r="K41" s="28">
        <v>847.81</v>
      </c>
      <c r="L41" s="4">
        <v>24.23</v>
      </c>
    </row>
    <row r="42" spans="2:12" x14ac:dyDescent="0.25">
      <c r="B42" s="4">
        <v>38</v>
      </c>
      <c r="C42" s="28">
        <v>457</v>
      </c>
      <c r="D42" s="28">
        <v>589</v>
      </c>
      <c r="I42" s="30">
        <v>42793</v>
      </c>
      <c r="J42" s="28">
        <v>136.93</v>
      </c>
      <c r="K42" s="28">
        <v>849.67</v>
      </c>
      <c r="L42" s="4">
        <v>24.57</v>
      </c>
    </row>
    <row r="43" spans="2:12" x14ac:dyDescent="0.25">
      <c r="B43" s="4">
        <v>39</v>
      </c>
      <c r="C43" s="28">
        <v>371</v>
      </c>
      <c r="D43" s="28">
        <v>489</v>
      </c>
      <c r="I43" s="30">
        <v>42794</v>
      </c>
      <c r="J43" s="28">
        <v>136.99</v>
      </c>
      <c r="K43" s="28">
        <v>844.93</v>
      </c>
      <c r="L43" s="4">
        <v>24.68</v>
      </c>
    </row>
    <row r="44" spans="2:12" x14ac:dyDescent="0.25">
      <c r="B44" s="4">
        <v>40</v>
      </c>
      <c r="C44" s="28">
        <v>383</v>
      </c>
      <c r="D44" s="28">
        <v>349</v>
      </c>
      <c r="I44" s="30">
        <v>42795</v>
      </c>
      <c r="J44" s="28">
        <v>139.79</v>
      </c>
      <c r="K44" s="28">
        <v>856.75</v>
      </c>
      <c r="L44" s="4">
        <v>25.5</v>
      </c>
    </row>
    <row r="45" spans="2:12" x14ac:dyDescent="0.25">
      <c r="B45" s="4">
        <v>41</v>
      </c>
      <c r="C45" s="28">
        <v>372</v>
      </c>
      <c r="D45" s="28">
        <v>584</v>
      </c>
      <c r="I45" s="30">
        <v>42796</v>
      </c>
      <c r="J45" s="28">
        <v>138.96</v>
      </c>
      <c r="K45" s="28">
        <v>849.85</v>
      </c>
      <c r="L45" s="4">
        <v>25.23</v>
      </c>
    </row>
    <row r="46" spans="2:12" x14ac:dyDescent="0.25">
      <c r="B46" s="4">
        <v>42</v>
      </c>
      <c r="C46" s="28">
        <v>463</v>
      </c>
      <c r="D46" s="28">
        <v>446</v>
      </c>
      <c r="I46" s="30">
        <v>42797</v>
      </c>
      <c r="J46" s="28">
        <v>139.78</v>
      </c>
      <c r="K46" s="28">
        <v>849.08</v>
      </c>
      <c r="L46" s="4">
        <v>25.44</v>
      </c>
    </row>
    <row r="47" spans="2:12" x14ac:dyDescent="0.25">
      <c r="B47" s="4">
        <v>43</v>
      </c>
      <c r="C47" s="28">
        <v>452</v>
      </c>
      <c r="D47" s="28">
        <v>451</v>
      </c>
      <c r="I47" s="30">
        <v>42800</v>
      </c>
      <c r="J47" s="28">
        <v>139.34</v>
      </c>
      <c r="K47" s="28">
        <v>847.27</v>
      </c>
      <c r="L47" s="4">
        <v>25.25</v>
      </c>
    </row>
    <row r="48" spans="2:12" x14ac:dyDescent="0.25">
      <c r="B48" s="4">
        <v>44</v>
      </c>
      <c r="C48" s="28">
        <v>550</v>
      </c>
      <c r="D48" s="28">
        <v>300</v>
      </c>
      <c r="I48" s="30">
        <v>42801</v>
      </c>
      <c r="J48" s="28">
        <v>139.52000000000001</v>
      </c>
      <c r="K48" s="28">
        <v>851.15</v>
      </c>
      <c r="L48" s="4">
        <v>25.21</v>
      </c>
    </row>
    <row r="49" spans="2:12" x14ac:dyDescent="0.25">
      <c r="B49" s="4">
        <v>45</v>
      </c>
      <c r="C49" s="28">
        <v>529</v>
      </c>
      <c r="D49" s="28">
        <v>480</v>
      </c>
      <c r="I49" s="30">
        <v>42802</v>
      </c>
      <c r="J49" s="28">
        <v>139</v>
      </c>
      <c r="K49" s="28">
        <v>853.64</v>
      </c>
      <c r="L49" s="4">
        <v>25.26</v>
      </c>
    </row>
    <row r="50" spans="2:12" x14ac:dyDescent="0.25">
      <c r="B50" s="4">
        <v>46</v>
      </c>
      <c r="C50" s="28">
        <v>578</v>
      </c>
      <c r="D50" s="28">
        <v>580</v>
      </c>
      <c r="I50" s="30">
        <v>42803</v>
      </c>
      <c r="J50" s="28">
        <v>138.68</v>
      </c>
      <c r="K50" s="28">
        <v>857.84</v>
      </c>
      <c r="L50" s="4">
        <v>25.35</v>
      </c>
    </row>
    <row r="51" spans="2:12" x14ac:dyDescent="0.25">
      <c r="B51" s="4">
        <v>47</v>
      </c>
      <c r="C51" s="28">
        <v>454</v>
      </c>
      <c r="D51" s="28">
        <v>457</v>
      </c>
      <c r="I51" s="30">
        <v>42804</v>
      </c>
      <c r="J51" s="28">
        <v>139.13999999999999</v>
      </c>
      <c r="K51" s="28">
        <v>861.4</v>
      </c>
      <c r="L51" s="4">
        <v>25.31</v>
      </c>
    </row>
    <row r="52" spans="2:12" x14ac:dyDescent="0.25">
      <c r="B52" s="4">
        <v>48</v>
      </c>
      <c r="C52" s="28">
        <v>522</v>
      </c>
      <c r="D52" s="28">
        <v>525</v>
      </c>
      <c r="I52" s="30">
        <v>42807</v>
      </c>
      <c r="J52" s="28">
        <v>139.19999999999999</v>
      </c>
      <c r="K52" s="28">
        <v>864.58</v>
      </c>
      <c r="L52" s="4">
        <v>25.3</v>
      </c>
    </row>
    <row r="53" spans="2:12" x14ac:dyDescent="0.25">
      <c r="B53" s="4">
        <v>49</v>
      </c>
      <c r="C53" s="28">
        <v>554</v>
      </c>
      <c r="D53" s="28">
        <v>483</v>
      </c>
      <c r="I53" s="30">
        <v>42808</v>
      </c>
      <c r="J53" s="28">
        <v>138.99</v>
      </c>
      <c r="K53" s="28">
        <v>865.91</v>
      </c>
      <c r="L53" s="4">
        <v>25.32</v>
      </c>
    </row>
    <row r="54" spans="2:12" x14ac:dyDescent="0.25">
      <c r="B54" s="4">
        <v>50</v>
      </c>
      <c r="C54" s="28">
        <v>591</v>
      </c>
      <c r="D54" s="28">
        <v>470</v>
      </c>
      <c r="I54" s="30">
        <v>42809</v>
      </c>
      <c r="J54" s="28">
        <v>140.46</v>
      </c>
      <c r="K54" s="28">
        <v>868.39</v>
      </c>
      <c r="L54" s="4">
        <v>25.18</v>
      </c>
    </row>
    <row r="55" spans="2:12" x14ac:dyDescent="0.25">
      <c r="B55" s="4">
        <v>51</v>
      </c>
      <c r="C55" s="28">
        <v>601</v>
      </c>
      <c r="D55" s="28">
        <v>585</v>
      </c>
      <c r="I55" s="30">
        <v>42810</v>
      </c>
      <c r="J55" s="28">
        <v>140.69</v>
      </c>
      <c r="K55" s="28">
        <v>870</v>
      </c>
      <c r="L55" s="4">
        <v>25.22</v>
      </c>
    </row>
    <row r="56" spans="2:12" x14ac:dyDescent="0.25">
      <c r="B56" s="4">
        <v>52</v>
      </c>
      <c r="C56" s="28">
        <v>610</v>
      </c>
      <c r="D56" s="28">
        <v>406</v>
      </c>
      <c r="I56" s="30">
        <v>42811</v>
      </c>
      <c r="J56" s="28">
        <v>139.99</v>
      </c>
      <c r="K56" s="28">
        <v>872.37</v>
      </c>
      <c r="L56" s="4">
        <v>24.86</v>
      </c>
    </row>
    <row r="57" spans="2:12" x14ac:dyDescent="0.25">
      <c r="B57" s="4">
        <v>53</v>
      </c>
      <c r="C57" s="28">
        <v>611</v>
      </c>
      <c r="D57" s="28">
        <v>503</v>
      </c>
      <c r="I57" s="30">
        <v>42814</v>
      </c>
      <c r="J57" s="28">
        <v>141.46</v>
      </c>
      <c r="K57" s="28">
        <v>867.91</v>
      </c>
      <c r="L57" s="4">
        <v>24.44</v>
      </c>
    </row>
    <row r="58" spans="2:12" x14ac:dyDescent="0.25">
      <c r="B58" s="4">
        <v>54</v>
      </c>
      <c r="C58" s="28">
        <v>613</v>
      </c>
      <c r="D58" s="28">
        <v>516</v>
      </c>
      <c r="I58" s="30">
        <v>42815</v>
      </c>
      <c r="J58" s="28">
        <v>139.84</v>
      </c>
      <c r="K58" s="28">
        <v>850.14</v>
      </c>
      <c r="L58" s="4">
        <v>23.02</v>
      </c>
    </row>
    <row r="59" spans="2:12" x14ac:dyDescent="0.25">
      <c r="B59" s="4">
        <v>55</v>
      </c>
      <c r="C59" s="28">
        <v>614</v>
      </c>
      <c r="D59" s="28">
        <v>639</v>
      </c>
      <c r="I59" s="30">
        <v>42816</v>
      </c>
      <c r="J59" s="28">
        <v>141.41999999999999</v>
      </c>
      <c r="K59" s="28">
        <v>849.8</v>
      </c>
      <c r="L59" s="4">
        <v>22.94</v>
      </c>
    </row>
    <row r="60" spans="2:12" x14ac:dyDescent="0.25">
      <c r="B60" s="4">
        <v>56</v>
      </c>
      <c r="C60" s="28">
        <v>619</v>
      </c>
      <c r="D60" s="28">
        <v>546</v>
      </c>
      <c r="I60" s="30">
        <v>42817</v>
      </c>
      <c r="J60" s="28">
        <v>140.91999999999999</v>
      </c>
      <c r="K60" s="28">
        <v>839.65</v>
      </c>
      <c r="L60" s="4">
        <v>23.07</v>
      </c>
    </row>
    <row r="61" spans="2:12" x14ac:dyDescent="0.25">
      <c r="B61" s="4">
        <v>57</v>
      </c>
      <c r="C61" s="28">
        <v>634</v>
      </c>
      <c r="D61" s="28">
        <v>556</v>
      </c>
      <c r="I61" s="30">
        <v>42818</v>
      </c>
      <c r="J61" s="28">
        <v>140.63999999999999</v>
      </c>
      <c r="K61" s="28">
        <v>835.14</v>
      </c>
      <c r="L61" s="4">
        <v>23.12</v>
      </c>
    </row>
    <row r="62" spans="2:12" x14ac:dyDescent="0.25">
      <c r="B62" s="4">
        <v>58</v>
      </c>
      <c r="C62" s="28">
        <v>646</v>
      </c>
      <c r="D62" s="28">
        <v>599</v>
      </c>
      <c r="I62" s="30">
        <v>42821</v>
      </c>
      <c r="J62" s="28">
        <v>140.88</v>
      </c>
      <c r="K62" s="28">
        <v>838.51</v>
      </c>
      <c r="L62" s="4">
        <v>23.03</v>
      </c>
    </row>
    <row r="63" spans="2:12" x14ac:dyDescent="0.25">
      <c r="B63" s="4">
        <v>59</v>
      </c>
      <c r="C63" s="28">
        <v>668</v>
      </c>
      <c r="D63" s="28">
        <v>534</v>
      </c>
      <c r="I63" s="30">
        <v>42822</v>
      </c>
      <c r="J63" s="28">
        <v>143.80000000000001</v>
      </c>
      <c r="K63" s="28">
        <v>840.63</v>
      </c>
      <c r="L63" s="4">
        <v>23.48</v>
      </c>
    </row>
    <row r="64" spans="2:12" x14ac:dyDescent="0.25">
      <c r="B64" s="4">
        <v>60</v>
      </c>
      <c r="C64" s="28">
        <v>673</v>
      </c>
      <c r="D64" s="28">
        <v>526</v>
      </c>
      <c r="I64" s="30">
        <v>42823</v>
      </c>
      <c r="J64" s="28">
        <v>144.12</v>
      </c>
      <c r="K64" s="28">
        <v>849.87</v>
      </c>
      <c r="L64" s="4">
        <v>23.35</v>
      </c>
    </row>
    <row r="65" spans="2:12" x14ac:dyDescent="0.25">
      <c r="B65" s="4">
        <v>61</v>
      </c>
      <c r="C65" s="28">
        <v>696</v>
      </c>
      <c r="D65" s="28">
        <v>613</v>
      </c>
      <c r="I65" s="30">
        <v>42824</v>
      </c>
      <c r="J65" s="28">
        <v>143.93</v>
      </c>
      <c r="K65" s="28">
        <v>849.48</v>
      </c>
      <c r="L65" s="4">
        <v>23.87</v>
      </c>
    </row>
    <row r="66" spans="2:12" x14ac:dyDescent="0.25">
      <c r="B66" s="4">
        <v>62</v>
      </c>
      <c r="C66" s="28">
        <v>704</v>
      </c>
      <c r="D66" s="28">
        <v>536</v>
      </c>
      <c r="I66" s="30">
        <v>42825</v>
      </c>
      <c r="J66" s="28">
        <v>143.66</v>
      </c>
      <c r="K66" s="28">
        <v>847.8</v>
      </c>
      <c r="L66" s="4">
        <v>23.59</v>
      </c>
    </row>
    <row r="67" spans="2:12" x14ac:dyDescent="0.25">
      <c r="B67" s="4">
        <v>63</v>
      </c>
      <c r="C67" s="28">
        <v>705</v>
      </c>
      <c r="D67" s="28">
        <v>578</v>
      </c>
      <c r="I67" s="30">
        <v>42828</v>
      </c>
      <c r="J67" s="28">
        <v>143.69999999999999</v>
      </c>
      <c r="K67" s="28">
        <v>856.75</v>
      </c>
      <c r="L67" s="4">
        <v>23.59</v>
      </c>
    </row>
    <row r="68" spans="2:12" x14ac:dyDescent="0.25">
      <c r="B68" s="4">
        <v>64</v>
      </c>
      <c r="C68" s="28">
        <v>705</v>
      </c>
      <c r="D68" s="28">
        <v>608</v>
      </c>
      <c r="I68" s="30">
        <v>42829</v>
      </c>
      <c r="J68" s="28">
        <v>144.77000000000001</v>
      </c>
      <c r="K68" s="28">
        <v>852.57</v>
      </c>
      <c r="L68" s="4">
        <v>23.44</v>
      </c>
    </row>
    <row r="69" spans="2:12" x14ac:dyDescent="0.25">
      <c r="B69" s="4">
        <v>65</v>
      </c>
      <c r="C69" s="28">
        <v>708</v>
      </c>
      <c r="D69" s="28">
        <v>717</v>
      </c>
      <c r="I69" s="30">
        <v>42830</v>
      </c>
      <c r="J69" s="28">
        <v>144.02000000000001</v>
      </c>
      <c r="K69" s="28">
        <v>848.91</v>
      </c>
      <c r="L69" s="4">
        <v>23.17</v>
      </c>
    </row>
    <row r="70" spans="2:12" x14ac:dyDescent="0.25">
      <c r="B70" s="4">
        <v>66</v>
      </c>
      <c r="C70" s="28">
        <v>713</v>
      </c>
      <c r="D70" s="28">
        <v>718</v>
      </c>
      <c r="I70" s="30">
        <v>42831</v>
      </c>
      <c r="J70" s="28">
        <v>143.66</v>
      </c>
      <c r="K70" s="28">
        <v>845.1</v>
      </c>
      <c r="L70" s="4">
        <v>23.26</v>
      </c>
    </row>
    <row r="71" spans="2:12" x14ac:dyDescent="0.25">
      <c r="B71" s="4">
        <v>67</v>
      </c>
      <c r="C71" s="28">
        <v>713</v>
      </c>
      <c r="D71" s="28">
        <v>719</v>
      </c>
      <c r="I71" s="30">
        <v>42832</v>
      </c>
      <c r="J71" s="28">
        <v>143.34</v>
      </c>
      <c r="K71" s="28">
        <v>842.1</v>
      </c>
      <c r="L71" s="4">
        <v>23.16</v>
      </c>
    </row>
    <row r="72" spans="2:12" x14ac:dyDescent="0.25">
      <c r="B72" s="4">
        <v>68</v>
      </c>
      <c r="C72" s="28">
        <v>727</v>
      </c>
      <c r="D72" s="28">
        <v>720</v>
      </c>
      <c r="I72" s="30">
        <v>42835</v>
      </c>
      <c r="J72" s="28">
        <v>143.16999999999999</v>
      </c>
      <c r="K72" s="28">
        <v>841.7</v>
      </c>
      <c r="L72" s="4">
        <v>23.02</v>
      </c>
    </row>
    <row r="73" spans="2:12" x14ac:dyDescent="0.25">
      <c r="B73" s="4">
        <v>69</v>
      </c>
      <c r="C73" s="28">
        <v>735</v>
      </c>
      <c r="D73" s="28">
        <v>724</v>
      </c>
      <c r="I73" s="30">
        <v>42836</v>
      </c>
      <c r="J73" s="28">
        <v>141.63</v>
      </c>
      <c r="K73" s="28">
        <v>839.88</v>
      </c>
      <c r="L73" s="4">
        <v>22.92</v>
      </c>
    </row>
    <row r="74" spans="2:12" x14ac:dyDescent="0.25">
      <c r="B74" s="4">
        <v>70</v>
      </c>
      <c r="C74" s="28">
        <v>763</v>
      </c>
      <c r="D74" s="28">
        <v>734</v>
      </c>
      <c r="I74" s="30">
        <v>42837</v>
      </c>
      <c r="J74" s="28">
        <v>141.80000000000001</v>
      </c>
      <c r="K74" s="28">
        <v>841.46</v>
      </c>
      <c r="L74" s="4">
        <v>22.65</v>
      </c>
    </row>
    <row r="75" spans="2:12" x14ac:dyDescent="0.25">
      <c r="B75" s="4">
        <v>71</v>
      </c>
      <c r="C75" s="28">
        <v>776</v>
      </c>
      <c r="D75" s="28">
        <v>735</v>
      </c>
      <c r="I75" s="30">
        <v>42838</v>
      </c>
      <c r="J75" s="28">
        <v>141.05000000000001</v>
      </c>
      <c r="K75" s="28">
        <v>840.18</v>
      </c>
      <c r="L75" s="4">
        <v>22.34</v>
      </c>
    </row>
    <row r="76" spans="2:12" x14ac:dyDescent="0.25">
      <c r="B76" s="4">
        <v>72</v>
      </c>
      <c r="C76" s="28">
        <v>777</v>
      </c>
      <c r="D76" s="28">
        <v>736</v>
      </c>
      <c r="I76" s="30">
        <v>42842</v>
      </c>
      <c r="J76" s="28">
        <v>141.83000000000001</v>
      </c>
      <c r="K76" s="28">
        <v>855.13</v>
      </c>
      <c r="L76" s="4">
        <v>22.81</v>
      </c>
    </row>
    <row r="77" spans="2:12" x14ac:dyDescent="0.25">
      <c r="B77" s="4">
        <v>73</v>
      </c>
      <c r="C77" s="28">
        <v>785</v>
      </c>
      <c r="D77" s="28">
        <v>738</v>
      </c>
      <c r="I77" s="30">
        <v>42843</v>
      </c>
      <c r="J77" s="28">
        <v>141.19999999999999</v>
      </c>
      <c r="K77" s="28">
        <v>853.99</v>
      </c>
      <c r="L77" s="4">
        <v>22.71</v>
      </c>
    </row>
    <row r="78" spans="2:12" x14ac:dyDescent="0.25">
      <c r="B78" s="4">
        <v>74</v>
      </c>
      <c r="C78" s="28">
        <v>785</v>
      </c>
      <c r="D78" s="28">
        <v>740</v>
      </c>
      <c r="I78" s="30">
        <v>42844</v>
      </c>
      <c r="J78" s="28">
        <v>140.68</v>
      </c>
      <c r="K78" s="28">
        <v>856.51</v>
      </c>
      <c r="L78" s="4">
        <v>22.74</v>
      </c>
    </row>
    <row r="79" spans="2:12" x14ac:dyDescent="0.25">
      <c r="B79" s="4">
        <v>75</v>
      </c>
      <c r="C79" s="28">
        <v>547</v>
      </c>
      <c r="D79" s="28">
        <v>476</v>
      </c>
      <c r="I79" s="30">
        <v>42845</v>
      </c>
      <c r="J79" s="28">
        <v>142.44</v>
      </c>
      <c r="K79" s="28">
        <v>860.08</v>
      </c>
      <c r="L79" s="4">
        <v>23.07</v>
      </c>
    </row>
    <row r="80" spans="2:12" x14ac:dyDescent="0.25">
      <c r="B80" s="4">
        <v>76</v>
      </c>
      <c r="C80" s="28">
        <v>507</v>
      </c>
      <c r="D80" s="28">
        <v>452</v>
      </c>
      <c r="I80" s="30">
        <v>42846</v>
      </c>
      <c r="J80" s="28">
        <v>142.27000000000001</v>
      </c>
      <c r="K80" s="28">
        <v>858.95</v>
      </c>
      <c r="L80" s="4">
        <v>22.71</v>
      </c>
    </row>
    <row r="81" spans="2:12" x14ac:dyDescent="0.25">
      <c r="B81" s="4">
        <v>77</v>
      </c>
      <c r="C81" s="28">
        <v>474</v>
      </c>
      <c r="D81" s="28">
        <v>451</v>
      </c>
      <c r="I81" s="30">
        <v>42849</v>
      </c>
      <c r="J81" s="28">
        <v>143.63999999999999</v>
      </c>
      <c r="K81" s="28">
        <v>878.93</v>
      </c>
      <c r="L81" s="4">
        <v>23.63</v>
      </c>
    </row>
    <row r="82" spans="2:12" x14ac:dyDescent="0.25">
      <c r="B82" s="4">
        <v>78</v>
      </c>
      <c r="C82" s="28">
        <v>536</v>
      </c>
      <c r="D82" s="28">
        <v>503</v>
      </c>
      <c r="I82" s="30">
        <v>42850</v>
      </c>
      <c r="J82" s="28">
        <v>144.53</v>
      </c>
      <c r="K82" s="28">
        <v>888.84</v>
      </c>
      <c r="L82" s="4">
        <v>23.98</v>
      </c>
    </row>
    <row r="83" spans="2:12" x14ac:dyDescent="0.25">
      <c r="B83" s="4">
        <v>79</v>
      </c>
      <c r="C83" s="28">
        <v>455</v>
      </c>
      <c r="D83" s="28">
        <v>499</v>
      </c>
      <c r="I83" s="30">
        <v>42851</v>
      </c>
      <c r="J83" s="28">
        <v>143.68</v>
      </c>
      <c r="K83" s="28">
        <v>889.14</v>
      </c>
      <c r="L83" s="4">
        <v>23.89</v>
      </c>
    </row>
    <row r="84" spans="2:12" x14ac:dyDescent="0.25">
      <c r="B84" s="4">
        <v>80</v>
      </c>
      <c r="C84" s="28">
        <v>470</v>
      </c>
      <c r="D84" s="28">
        <v>509</v>
      </c>
      <c r="I84" s="30">
        <v>42852</v>
      </c>
      <c r="J84" s="28">
        <v>143.79</v>
      </c>
      <c r="K84" s="28">
        <v>891.44</v>
      </c>
      <c r="L84" s="4">
        <v>23.65</v>
      </c>
    </row>
    <row r="85" spans="2:12" x14ac:dyDescent="0.25">
      <c r="B85" s="4">
        <v>81</v>
      </c>
      <c r="C85" s="28">
        <v>536</v>
      </c>
      <c r="D85" s="28">
        <v>540</v>
      </c>
      <c r="I85" s="30">
        <v>42853</v>
      </c>
      <c r="J85" s="28">
        <v>143.65</v>
      </c>
      <c r="K85" s="28">
        <v>924.52</v>
      </c>
      <c r="L85" s="4">
        <v>23.34</v>
      </c>
    </row>
    <row r="86" spans="2:12" x14ac:dyDescent="0.25">
      <c r="B86" s="4">
        <v>82</v>
      </c>
      <c r="C86" s="28">
        <v>522</v>
      </c>
      <c r="D86" s="28">
        <v>496</v>
      </c>
      <c r="I86" s="30">
        <v>42856</v>
      </c>
      <c r="J86" s="28">
        <v>146.58000000000001</v>
      </c>
      <c r="K86" s="28">
        <v>932.82</v>
      </c>
      <c r="L86" s="4">
        <v>23.61</v>
      </c>
    </row>
    <row r="87" spans="2:12" x14ac:dyDescent="0.25">
      <c r="B87" s="4">
        <v>83</v>
      </c>
      <c r="C87" s="28">
        <v>462</v>
      </c>
      <c r="D87" s="28">
        <v>507</v>
      </c>
      <c r="I87" s="30">
        <v>42857</v>
      </c>
      <c r="J87" s="28">
        <v>147.51</v>
      </c>
      <c r="K87" s="28">
        <v>937.09</v>
      </c>
      <c r="L87" s="4">
        <v>23.53</v>
      </c>
    </row>
    <row r="88" spans="2:12" x14ac:dyDescent="0.25">
      <c r="B88" s="4">
        <v>84</v>
      </c>
      <c r="C88" s="28">
        <v>467</v>
      </c>
      <c r="D88" s="28">
        <v>457</v>
      </c>
      <c r="I88" s="30">
        <v>42858</v>
      </c>
      <c r="J88" s="28">
        <v>147.06</v>
      </c>
      <c r="K88" s="28">
        <v>948.45</v>
      </c>
      <c r="L88" s="4">
        <v>23.77</v>
      </c>
    </row>
    <row r="89" spans="2:12" x14ac:dyDescent="0.25">
      <c r="B89" s="4">
        <v>85</v>
      </c>
      <c r="C89" s="28">
        <v>477</v>
      </c>
      <c r="D89" s="28">
        <v>549</v>
      </c>
      <c r="I89" s="30">
        <v>42859</v>
      </c>
      <c r="J89" s="28">
        <v>146.53</v>
      </c>
      <c r="K89" s="28">
        <v>954.72</v>
      </c>
      <c r="L89" s="4">
        <v>23.85</v>
      </c>
    </row>
    <row r="90" spans="2:12" x14ac:dyDescent="0.25">
      <c r="B90" s="4">
        <v>86</v>
      </c>
      <c r="C90" s="28">
        <v>505</v>
      </c>
      <c r="D90" s="28">
        <v>519</v>
      </c>
      <c r="I90" s="30">
        <v>42860</v>
      </c>
      <c r="J90" s="28">
        <v>148.96</v>
      </c>
      <c r="K90" s="28">
        <v>950.28</v>
      </c>
      <c r="L90" s="4">
        <v>23.74</v>
      </c>
    </row>
    <row r="91" spans="2:12" x14ac:dyDescent="0.25">
      <c r="B91" s="4">
        <v>87</v>
      </c>
      <c r="C91" s="28">
        <v>515</v>
      </c>
      <c r="D91" s="28">
        <v>491</v>
      </c>
      <c r="I91" s="30">
        <v>42863</v>
      </c>
      <c r="J91" s="28">
        <v>153.01</v>
      </c>
      <c r="K91" s="28">
        <v>958.69</v>
      </c>
      <c r="L91" s="4">
        <v>23.96</v>
      </c>
    </row>
    <row r="92" spans="2:12" x14ac:dyDescent="0.25">
      <c r="B92" s="4">
        <v>88</v>
      </c>
      <c r="C92" s="28">
        <v>450</v>
      </c>
      <c r="D92" s="28">
        <v>487</v>
      </c>
      <c r="I92" s="30">
        <v>42864</v>
      </c>
      <c r="J92" s="28">
        <v>153.99</v>
      </c>
      <c r="K92" s="28">
        <v>956.71</v>
      </c>
      <c r="L92" s="4">
        <v>23.98</v>
      </c>
    </row>
    <row r="93" spans="2:12" x14ac:dyDescent="0.25">
      <c r="B93" s="4">
        <v>89</v>
      </c>
      <c r="C93" s="28">
        <v>542</v>
      </c>
      <c r="D93" s="28">
        <v>455</v>
      </c>
      <c r="I93" s="30">
        <v>42865</v>
      </c>
      <c r="J93" s="28">
        <v>153.26</v>
      </c>
      <c r="K93" s="28">
        <v>954.84</v>
      </c>
      <c r="L93" s="4">
        <v>24.15</v>
      </c>
    </row>
    <row r="94" spans="2:12" x14ac:dyDescent="0.25">
      <c r="B94" s="4">
        <v>90</v>
      </c>
      <c r="C94" s="28">
        <v>509</v>
      </c>
      <c r="D94" s="28">
        <v>546</v>
      </c>
      <c r="I94" s="30">
        <v>42866</v>
      </c>
      <c r="J94" s="28">
        <v>153.94999999999999</v>
      </c>
      <c r="K94" s="28">
        <v>955.89</v>
      </c>
      <c r="L94" s="4">
        <v>24.07</v>
      </c>
    </row>
    <row r="95" spans="2:12" x14ac:dyDescent="0.25">
      <c r="B95" s="4">
        <v>91</v>
      </c>
      <c r="C95" s="28">
        <v>455</v>
      </c>
      <c r="D95" s="28">
        <v>514</v>
      </c>
      <c r="I95" s="30">
        <v>42867</v>
      </c>
      <c r="J95" s="28">
        <v>156.1</v>
      </c>
      <c r="K95" s="28">
        <v>955.14</v>
      </c>
      <c r="L95" s="4">
        <v>24</v>
      </c>
    </row>
    <row r="96" spans="2:12" x14ac:dyDescent="0.25">
      <c r="B96" s="4">
        <v>92</v>
      </c>
      <c r="C96" s="28">
        <v>524</v>
      </c>
      <c r="D96" s="28">
        <v>533</v>
      </c>
      <c r="I96" s="30">
        <v>42870</v>
      </c>
      <c r="J96" s="28">
        <v>155.69999999999999</v>
      </c>
      <c r="K96" s="28">
        <v>959.22</v>
      </c>
      <c r="L96" s="4">
        <v>24.06</v>
      </c>
    </row>
    <row r="97" spans="2:12" x14ac:dyDescent="0.25">
      <c r="B97" s="4">
        <v>93</v>
      </c>
      <c r="C97" s="28">
        <v>451</v>
      </c>
      <c r="D97" s="28">
        <v>536</v>
      </c>
      <c r="I97" s="30">
        <v>42871</v>
      </c>
      <c r="J97" s="28">
        <v>155.47</v>
      </c>
      <c r="K97" s="28">
        <v>964.61</v>
      </c>
      <c r="L97" s="4">
        <v>23.99</v>
      </c>
    </row>
    <row r="98" spans="2:12" x14ac:dyDescent="0.25">
      <c r="B98" s="4">
        <v>94</v>
      </c>
      <c r="C98" s="28">
        <v>505</v>
      </c>
      <c r="D98" s="28">
        <v>503</v>
      </c>
      <c r="I98" s="30">
        <v>42872</v>
      </c>
      <c r="J98" s="28">
        <v>150.25</v>
      </c>
      <c r="K98" s="28">
        <v>942.17</v>
      </c>
      <c r="L98" s="4">
        <v>22.57</v>
      </c>
    </row>
    <row r="99" spans="2:12" x14ac:dyDescent="0.25">
      <c r="B99" s="4">
        <v>95</v>
      </c>
      <c r="C99" s="28">
        <v>465</v>
      </c>
      <c r="D99" s="28">
        <v>507</v>
      </c>
      <c r="I99" s="30">
        <v>42873</v>
      </c>
      <c r="J99" s="28">
        <v>152.54</v>
      </c>
      <c r="K99" s="28">
        <v>950.5</v>
      </c>
      <c r="L99" s="4">
        <v>22.74</v>
      </c>
    </row>
    <row r="100" spans="2:12" x14ac:dyDescent="0.25">
      <c r="B100" s="4">
        <v>96</v>
      </c>
      <c r="C100" s="28">
        <v>525</v>
      </c>
      <c r="D100" s="28">
        <v>489</v>
      </c>
      <c r="I100" s="30">
        <v>42874</v>
      </c>
      <c r="J100" s="28">
        <v>153.06</v>
      </c>
      <c r="K100" s="28">
        <v>954.65</v>
      </c>
      <c r="L100" s="4">
        <v>23.05</v>
      </c>
    </row>
    <row r="101" spans="2:12" x14ac:dyDescent="0.25">
      <c r="B101" s="4">
        <v>97</v>
      </c>
      <c r="C101" s="28">
        <v>508</v>
      </c>
      <c r="D101" s="28">
        <v>488</v>
      </c>
      <c r="I101" s="30">
        <v>42877</v>
      </c>
      <c r="J101" s="28">
        <v>153.99</v>
      </c>
      <c r="K101" s="28">
        <v>964.07</v>
      </c>
      <c r="L101" s="4">
        <v>23.04</v>
      </c>
    </row>
    <row r="102" spans="2:12" x14ac:dyDescent="0.25">
      <c r="B102" s="4">
        <v>98</v>
      </c>
      <c r="C102" s="28">
        <v>511</v>
      </c>
      <c r="D102" s="28">
        <v>520</v>
      </c>
      <c r="I102" s="30">
        <v>42878</v>
      </c>
      <c r="J102" s="28">
        <v>153.80000000000001</v>
      </c>
      <c r="K102" s="28">
        <v>970.55</v>
      </c>
      <c r="L102" s="4">
        <v>23.39</v>
      </c>
    </row>
    <row r="103" spans="2:12" x14ac:dyDescent="0.25">
      <c r="B103" s="4">
        <v>99</v>
      </c>
      <c r="C103" s="28">
        <v>469</v>
      </c>
      <c r="D103" s="28">
        <v>527</v>
      </c>
      <c r="I103" s="30">
        <v>42879</v>
      </c>
      <c r="J103" s="28">
        <v>153.34</v>
      </c>
      <c r="K103" s="28">
        <v>977.61</v>
      </c>
      <c r="L103" s="4">
        <v>23.36</v>
      </c>
    </row>
    <row r="104" spans="2:12" x14ac:dyDescent="0.25">
      <c r="B104" s="4">
        <v>100</v>
      </c>
      <c r="C104" s="28">
        <v>457</v>
      </c>
      <c r="D104" s="28">
        <v>521</v>
      </c>
      <c r="I104" s="30">
        <v>42880</v>
      </c>
      <c r="J104" s="28">
        <v>153.87</v>
      </c>
      <c r="K104" s="28">
        <v>991.86</v>
      </c>
      <c r="L104" s="4">
        <v>23.25</v>
      </c>
    </row>
    <row r="105" spans="2:12" x14ac:dyDescent="0.25">
      <c r="B105" s="4">
        <v>101</v>
      </c>
      <c r="C105" s="28">
        <v>499</v>
      </c>
      <c r="D105" s="28">
        <v>462</v>
      </c>
      <c r="I105" s="30">
        <v>42881</v>
      </c>
      <c r="J105" s="28">
        <v>153.61000000000001</v>
      </c>
      <c r="K105" s="28">
        <v>993.27</v>
      </c>
      <c r="L105" s="4">
        <v>23.24</v>
      </c>
    </row>
    <row r="106" spans="2:12" x14ac:dyDescent="0.25">
      <c r="B106" s="4">
        <v>102</v>
      </c>
      <c r="C106" s="28">
        <v>528</v>
      </c>
      <c r="D106" s="28">
        <v>536</v>
      </c>
      <c r="I106" s="30">
        <v>42885</v>
      </c>
      <c r="J106" s="28">
        <v>153.66999999999999</v>
      </c>
      <c r="K106" s="28">
        <v>996.17</v>
      </c>
      <c r="L106" s="4">
        <v>22.91</v>
      </c>
    </row>
    <row r="107" spans="2:12" x14ac:dyDescent="0.25">
      <c r="B107" s="4">
        <v>103</v>
      </c>
      <c r="C107" s="28">
        <v>539</v>
      </c>
      <c r="D107" s="28">
        <v>549</v>
      </c>
      <c r="I107" s="30">
        <v>42886</v>
      </c>
      <c r="J107" s="28">
        <v>152.76</v>
      </c>
      <c r="K107" s="28">
        <v>987.09</v>
      </c>
      <c r="L107" s="4">
        <v>22.41</v>
      </c>
    </row>
    <row r="108" spans="2:12" x14ac:dyDescent="0.25">
      <c r="B108" s="4">
        <v>104</v>
      </c>
      <c r="C108" s="28">
        <v>549</v>
      </c>
      <c r="D108" s="28">
        <v>521</v>
      </c>
      <c r="I108" s="30">
        <v>42887</v>
      </c>
      <c r="J108" s="28">
        <v>153.18</v>
      </c>
      <c r="K108" s="28">
        <v>988.29</v>
      </c>
      <c r="L108" s="4">
        <v>22.63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"/>
  <sheetViews>
    <sheetView zoomScale="120" zoomScaleNormal="120" workbookViewId="0">
      <selection activeCell="L8" sqref="L8"/>
    </sheetView>
  </sheetViews>
  <sheetFormatPr defaultRowHeight="15" x14ac:dyDescent="0.25"/>
  <cols>
    <col min="3" max="3" width="15.28515625" customWidth="1"/>
    <col min="4" max="4" width="17.140625" customWidth="1"/>
    <col min="7" max="7" width="12.5703125" bestFit="1" customWidth="1"/>
    <col min="8" max="8" width="11" bestFit="1" customWidth="1"/>
  </cols>
  <sheetData>
    <row r="2" spans="2:9" x14ac:dyDescent="0.25">
      <c r="B2" s="40" t="s">
        <v>33</v>
      </c>
    </row>
    <row r="5" spans="2:9" ht="15.75" thickBot="1" x14ac:dyDescent="0.3">
      <c r="B5" s="33" t="s">
        <v>24</v>
      </c>
      <c r="C5" s="2" t="s">
        <v>25</v>
      </c>
      <c r="D5" s="2" t="s">
        <v>26</v>
      </c>
      <c r="E5" s="4"/>
    </row>
    <row r="6" spans="2:9" x14ac:dyDescent="0.25">
      <c r="B6" s="34">
        <v>1</v>
      </c>
      <c r="C6" s="35">
        <v>100</v>
      </c>
      <c r="D6" s="35">
        <v>100</v>
      </c>
      <c r="E6" s="64" t="s">
        <v>62</v>
      </c>
      <c r="F6" s="64"/>
      <c r="G6" s="61" t="s">
        <v>48</v>
      </c>
      <c r="H6" s="61" t="s">
        <v>60</v>
      </c>
      <c r="I6" s="61" t="s">
        <v>61</v>
      </c>
    </row>
    <row r="7" spans="2:9" x14ac:dyDescent="0.25">
      <c r="B7" s="34">
        <v>2</v>
      </c>
      <c r="C7" s="35">
        <v>200</v>
      </c>
      <c r="D7" s="35">
        <v>200</v>
      </c>
      <c r="E7" s="57" t="s">
        <v>25</v>
      </c>
      <c r="F7" s="57"/>
      <c r="G7" s="62">
        <f>AVERAGE($C$6:$C$16)</f>
        <v>1100</v>
      </c>
      <c r="H7" s="62">
        <f>MEDIAN($C$6:$C$16)</f>
        <v>600</v>
      </c>
      <c r="I7" s="63">
        <f>MODE($C$6:$C$16)</f>
        <v>300</v>
      </c>
    </row>
    <row r="8" spans="2:9" x14ac:dyDescent="0.25">
      <c r="B8" s="34">
        <v>3</v>
      </c>
      <c r="C8" s="35">
        <v>300</v>
      </c>
      <c r="D8" s="35">
        <v>300</v>
      </c>
      <c r="E8" s="65" t="s">
        <v>26</v>
      </c>
      <c r="F8" s="65"/>
      <c r="G8" s="60">
        <f>AVERAGE($D$6:$D$15)</f>
        <v>550</v>
      </c>
      <c r="H8" s="60">
        <f>MEDIAN($D$6:$D$15)</f>
        <v>550</v>
      </c>
      <c r="I8" t="e">
        <f>MODE($D$6:$D$15)</f>
        <v>#N/A</v>
      </c>
    </row>
    <row r="9" spans="2:9" x14ac:dyDescent="0.25">
      <c r="B9" s="34">
        <v>4</v>
      </c>
      <c r="C9" s="35">
        <v>300</v>
      </c>
      <c r="D9" s="35">
        <v>400</v>
      </c>
      <c r="E9" s="65"/>
      <c r="F9" s="65"/>
    </row>
    <row r="10" spans="2:9" x14ac:dyDescent="0.25">
      <c r="B10" s="34">
        <v>5</v>
      </c>
      <c r="C10" s="35">
        <v>500</v>
      </c>
      <c r="D10" s="35">
        <v>500</v>
      </c>
      <c r="E10" s="4"/>
    </row>
    <row r="11" spans="2:9" x14ac:dyDescent="0.25">
      <c r="B11" s="34">
        <v>6</v>
      </c>
      <c r="C11" s="35">
        <v>600</v>
      </c>
      <c r="D11" s="35">
        <v>600</v>
      </c>
      <c r="E11" s="4"/>
    </row>
    <row r="12" spans="2:9" x14ac:dyDescent="0.25">
      <c r="B12" s="34">
        <v>7</v>
      </c>
      <c r="C12" s="35">
        <v>700</v>
      </c>
      <c r="D12" s="35">
        <v>700</v>
      </c>
      <c r="E12" s="4"/>
    </row>
    <row r="13" spans="2:9" x14ac:dyDescent="0.25">
      <c r="B13" s="34">
        <v>8</v>
      </c>
      <c r="C13" s="35">
        <v>800</v>
      </c>
      <c r="D13" s="35">
        <v>800</v>
      </c>
      <c r="E13" s="4"/>
    </row>
    <row r="14" spans="2:9" x14ac:dyDescent="0.25">
      <c r="B14" s="34">
        <v>9</v>
      </c>
      <c r="C14" s="35">
        <v>900</v>
      </c>
      <c r="D14" s="35">
        <v>900</v>
      </c>
      <c r="E14" s="4"/>
    </row>
    <row r="15" spans="2:9" x14ac:dyDescent="0.25">
      <c r="B15" s="34">
        <v>10</v>
      </c>
      <c r="C15" s="35">
        <v>1100</v>
      </c>
      <c r="D15" s="35">
        <v>1000</v>
      </c>
      <c r="E15" s="4"/>
    </row>
    <row r="16" spans="2:9" ht="15.75" thickBot="1" x14ac:dyDescent="0.3">
      <c r="B16" s="36">
        <v>11</v>
      </c>
      <c r="C16" s="37">
        <v>6600</v>
      </c>
      <c r="D16" s="37"/>
      <c r="E16" s="4"/>
    </row>
  </sheetData>
  <mergeCells count="4">
    <mergeCell ref="E7:F7"/>
    <mergeCell ref="E6:F6"/>
    <mergeCell ref="E8:F8"/>
    <mergeCell ref="E9:F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2"/>
  <sheetViews>
    <sheetView topLeftCell="A8" zoomScale="140" zoomScaleNormal="140" workbookViewId="0">
      <selection activeCell="I14" sqref="I14"/>
    </sheetView>
  </sheetViews>
  <sheetFormatPr defaultRowHeight="15" x14ac:dyDescent="0.25"/>
  <cols>
    <col min="2" max="2" width="15.140625" customWidth="1"/>
    <col min="4" max="4" width="13.140625" bestFit="1" customWidth="1"/>
  </cols>
  <sheetData>
    <row r="3" spans="2:11" x14ac:dyDescent="0.25">
      <c r="B3" s="38" t="s">
        <v>27</v>
      </c>
      <c r="C3" s="4" t="s">
        <v>32</v>
      </c>
      <c r="D3" s="4"/>
      <c r="E3" s="4"/>
      <c r="F3" s="4"/>
      <c r="G3" s="4"/>
      <c r="H3" s="4"/>
      <c r="I3" s="4"/>
      <c r="J3" s="4"/>
      <c r="K3" s="4"/>
    </row>
    <row r="5" spans="2:11" x14ac:dyDescent="0.25">
      <c r="B5" s="39" t="s">
        <v>28</v>
      </c>
      <c r="C5" s="4"/>
      <c r="D5" s="4"/>
      <c r="E5" s="4"/>
      <c r="F5" s="4"/>
      <c r="G5" s="4"/>
    </row>
    <row r="7" spans="2:11" x14ac:dyDescent="0.25">
      <c r="B7" s="4" t="s">
        <v>29</v>
      </c>
      <c r="C7" s="4"/>
      <c r="D7" s="4"/>
    </row>
    <row r="9" spans="2:11" x14ac:dyDescent="0.25">
      <c r="B9" s="4" t="s">
        <v>30</v>
      </c>
      <c r="C9" s="4"/>
      <c r="D9" s="4"/>
    </row>
    <row r="11" spans="2:11" ht="15.75" thickBot="1" x14ac:dyDescent="0.3">
      <c r="B11" s="2" t="s">
        <v>31</v>
      </c>
      <c r="D11" s="66" t="s">
        <v>63</v>
      </c>
    </row>
    <row r="12" spans="2:11" x14ac:dyDescent="0.25">
      <c r="B12" s="35">
        <v>62000</v>
      </c>
      <c r="D12">
        <f>_xlfn.VAR.S(B12:B22)</f>
        <v>133433409536.36362</v>
      </c>
    </row>
    <row r="13" spans="2:11" x14ac:dyDescent="0.25">
      <c r="B13" s="35">
        <v>64000</v>
      </c>
    </row>
    <row r="14" spans="2:11" x14ac:dyDescent="0.25">
      <c r="B14" s="35">
        <v>49000</v>
      </c>
    </row>
    <row r="15" spans="2:11" x14ac:dyDescent="0.25">
      <c r="B15" s="35">
        <v>324000</v>
      </c>
    </row>
    <row r="16" spans="2:11" x14ac:dyDescent="0.25">
      <c r="B16" s="35">
        <v>1264000</v>
      </c>
    </row>
    <row r="17" spans="2:2" x14ac:dyDescent="0.25">
      <c r="B17" s="35">
        <v>54330</v>
      </c>
    </row>
    <row r="18" spans="2:2" x14ac:dyDescent="0.25">
      <c r="B18" s="35">
        <v>64000</v>
      </c>
    </row>
    <row r="19" spans="2:2" x14ac:dyDescent="0.25">
      <c r="B19" s="35">
        <v>51000</v>
      </c>
    </row>
    <row r="20" spans="2:2" x14ac:dyDescent="0.25">
      <c r="B20" s="35">
        <v>55000</v>
      </c>
    </row>
    <row r="21" spans="2:2" x14ac:dyDescent="0.25">
      <c r="B21" s="35">
        <v>48000</v>
      </c>
    </row>
    <row r="22" spans="2:2" x14ac:dyDescent="0.25">
      <c r="B22" s="35">
        <v>53000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1"/>
  <sheetViews>
    <sheetView tabSelected="1" topLeftCell="B2" zoomScale="140" zoomScaleNormal="140" workbookViewId="0">
      <selection activeCell="H7" sqref="H7:I7"/>
    </sheetView>
  </sheetViews>
  <sheetFormatPr defaultRowHeight="15" x14ac:dyDescent="0.25"/>
  <cols>
    <col min="1" max="1" width="9.140625" customWidth="1"/>
    <col min="2" max="2" width="10.42578125" customWidth="1"/>
    <col min="3" max="3" width="19.140625" customWidth="1"/>
    <col min="4" max="4" width="21.140625" customWidth="1"/>
    <col min="6" max="6" width="10.28515625" customWidth="1"/>
  </cols>
  <sheetData>
    <row r="2" spans="2:11" ht="15.75" x14ac:dyDescent="0.25">
      <c r="B2" s="41" t="s">
        <v>34</v>
      </c>
      <c r="C2" s="4"/>
      <c r="D2" s="4"/>
      <c r="E2" s="4"/>
    </row>
    <row r="3" spans="2:11" x14ac:dyDescent="0.25">
      <c r="B3" s="38" t="s">
        <v>35</v>
      </c>
      <c r="C3" s="4"/>
      <c r="D3" s="4"/>
      <c r="E3" s="4"/>
    </row>
    <row r="4" spans="2:11" x14ac:dyDescent="0.25">
      <c r="B4" s="6"/>
      <c r="C4" s="4"/>
      <c r="D4" s="4"/>
      <c r="E4" s="4"/>
    </row>
    <row r="5" spans="2:11" ht="15.75" thickBot="1" x14ac:dyDescent="0.3">
      <c r="B5" s="42"/>
      <c r="C5" s="2" t="s">
        <v>36</v>
      </c>
      <c r="D5" s="2" t="s">
        <v>37</v>
      </c>
      <c r="E5" s="4"/>
    </row>
    <row r="6" spans="2:11" x14ac:dyDescent="0.25">
      <c r="B6" s="6"/>
      <c r="C6" s="35">
        <v>100</v>
      </c>
      <c r="D6" s="43">
        <f>C6*269</f>
        <v>26900</v>
      </c>
      <c r="E6" s="4"/>
      <c r="F6" s="67" t="s">
        <v>62</v>
      </c>
      <c r="G6" s="67"/>
      <c r="H6" s="67" t="s">
        <v>65</v>
      </c>
      <c r="I6" s="67"/>
      <c r="J6" s="67" t="s">
        <v>68</v>
      </c>
      <c r="K6" s="67"/>
    </row>
    <row r="7" spans="2:11" x14ac:dyDescent="0.25">
      <c r="B7" s="6"/>
      <c r="C7" s="35">
        <v>200</v>
      </c>
      <c r="D7" s="43">
        <f t="shared" ref="D7:D16" si="0">C7*269</f>
        <v>53800</v>
      </c>
      <c r="E7" s="4"/>
      <c r="F7" s="57" t="s">
        <v>67</v>
      </c>
      <c r="G7" s="57"/>
      <c r="H7" s="57">
        <f>_xlfn.STDEV.S(C6:C16)</f>
        <v>1850.4053609952605</v>
      </c>
      <c r="I7" s="57"/>
      <c r="J7" s="57">
        <f>(_xlfn.STDEV.S(C6:C16)/AVERAGE(C6:C16))</f>
        <v>1.6821866918138733</v>
      </c>
      <c r="K7" s="57"/>
    </row>
    <row r="8" spans="2:11" x14ac:dyDescent="0.25">
      <c r="B8" s="6"/>
      <c r="C8" s="35">
        <v>300</v>
      </c>
      <c r="D8" s="43">
        <f t="shared" si="0"/>
        <v>80700</v>
      </c>
      <c r="E8" s="4"/>
      <c r="F8" s="57" t="s">
        <v>66</v>
      </c>
      <c r="G8" s="57"/>
      <c r="H8" s="57">
        <f>_xlfn.STDEV.S(D6:D16)</f>
        <v>497759.04210772505</v>
      </c>
      <c r="I8" s="57"/>
      <c r="J8" s="57">
        <f>(_xlfn.STDEV.S(D6:D16)/AVERAGE(D6:D16))</f>
        <v>1.682186691813873</v>
      </c>
      <c r="K8" s="57"/>
    </row>
    <row r="9" spans="2:11" x14ac:dyDescent="0.25">
      <c r="B9" s="6"/>
      <c r="C9" s="35">
        <v>300</v>
      </c>
      <c r="D9" s="43">
        <f t="shared" si="0"/>
        <v>80700</v>
      </c>
      <c r="E9" s="4"/>
    </row>
    <row r="10" spans="2:11" x14ac:dyDescent="0.25">
      <c r="B10" s="6"/>
      <c r="C10" s="35">
        <v>500</v>
      </c>
      <c r="D10" s="43">
        <f t="shared" si="0"/>
        <v>134500</v>
      </c>
      <c r="E10" s="4"/>
      <c r="F10" s="59"/>
      <c r="G10" s="57"/>
      <c r="H10" s="57"/>
    </row>
    <row r="11" spans="2:11" x14ac:dyDescent="0.25">
      <c r="B11" s="6"/>
      <c r="C11" s="35">
        <v>600</v>
      </c>
      <c r="D11" s="43">
        <f t="shared" si="0"/>
        <v>161400</v>
      </c>
      <c r="E11" s="4"/>
    </row>
    <row r="12" spans="2:11" x14ac:dyDescent="0.25">
      <c r="B12" s="6"/>
      <c r="C12" s="35">
        <v>700</v>
      </c>
      <c r="D12" s="43">
        <f t="shared" si="0"/>
        <v>188300</v>
      </c>
      <c r="E12" s="4"/>
    </row>
    <row r="13" spans="2:11" x14ac:dyDescent="0.25">
      <c r="B13" s="6"/>
      <c r="C13" s="35">
        <v>800</v>
      </c>
      <c r="D13" s="43">
        <f t="shared" si="0"/>
        <v>215200</v>
      </c>
      <c r="E13" s="4"/>
    </row>
    <row r="14" spans="2:11" x14ac:dyDescent="0.25">
      <c r="B14" s="6"/>
      <c r="C14" s="35">
        <v>900</v>
      </c>
      <c r="D14" s="43">
        <f t="shared" si="0"/>
        <v>242100</v>
      </c>
      <c r="E14" s="4"/>
    </row>
    <row r="15" spans="2:11" x14ac:dyDescent="0.25">
      <c r="B15" s="6"/>
      <c r="C15" s="35">
        <v>1100</v>
      </c>
      <c r="D15" s="43">
        <f t="shared" si="0"/>
        <v>295900</v>
      </c>
      <c r="E15" s="4"/>
    </row>
    <row r="16" spans="2:11" ht="15.75" thickBot="1" x14ac:dyDescent="0.3">
      <c r="B16" s="6"/>
      <c r="C16" s="37">
        <v>6600</v>
      </c>
      <c r="D16" s="44">
        <f t="shared" si="0"/>
        <v>1775400</v>
      </c>
      <c r="E16" s="4"/>
    </row>
    <row r="21" spans="3:6" x14ac:dyDescent="0.25">
      <c r="C21" s="38" t="s">
        <v>27</v>
      </c>
      <c r="D21" s="4" t="s">
        <v>42</v>
      </c>
      <c r="E21" s="4"/>
      <c r="F21" s="4"/>
    </row>
    <row r="22" spans="3:6" x14ac:dyDescent="0.25">
      <c r="C22" s="49" t="s">
        <v>38</v>
      </c>
      <c r="E22" s="4"/>
      <c r="F22" s="4"/>
    </row>
    <row r="23" spans="3:6" x14ac:dyDescent="0.25">
      <c r="C23" s="4" t="s">
        <v>43</v>
      </c>
      <c r="E23" s="4"/>
      <c r="F23" s="4"/>
    </row>
    <row r="24" spans="3:6" x14ac:dyDescent="0.25">
      <c r="C24" s="4" t="s">
        <v>44</v>
      </c>
      <c r="D24" s="4"/>
      <c r="E24" s="4"/>
      <c r="F24" s="4"/>
    </row>
    <row r="25" spans="3:6" x14ac:dyDescent="0.25">
      <c r="C25" s="4" t="s">
        <v>39</v>
      </c>
      <c r="E25" s="4"/>
      <c r="F25" s="4"/>
    </row>
    <row r="26" spans="3:6" x14ac:dyDescent="0.25">
      <c r="C26" s="38"/>
      <c r="E26" s="4"/>
      <c r="F26" s="4"/>
    </row>
    <row r="27" spans="3:6" x14ac:dyDescent="0.25">
      <c r="C27" s="38"/>
      <c r="D27" s="4"/>
      <c r="E27" s="4"/>
      <c r="F27" s="4"/>
    </row>
    <row r="28" spans="3:6" x14ac:dyDescent="0.25">
      <c r="C28" s="38"/>
      <c r="D28" s="4"/>
      <c r="E28" s="4"/>
      <c r="F28" s="4"/>
    </row>
    <row r="29" spans="3:6" x14ac:dyDescent="0.25">
      <c r="C29" s="4"/>
      <c r="D29" s="4"/>
      <c r="E29" s="4"/>
      <c r="F29" s="4"/>
    </row>
    <row r="30" spans="3:6" ht="15.75" thickBot="1" x14ac:dyDescent="0.3">
      <c r="C30" s="2" t="s">
        <v>41</v>
      </c>
      <c r="D30" s="2" t="s">
        <v>40</v>
      </c>
      <c r="E30" s="4"/>
    </row>
    <row r="31" spans="3:6" x14ac:dyDescent="0.25">
      <c r="C31" s="45">
        <v>62000</v>
      </c>
      <c r="D31" s="35">
        <v>620000</v>
      </c>
      <c r="E31" s="4"/>
    </row>
    <row r="32" spans="3:6" x14ac:dyDescent="0.25">
      <c r="C32" s="45">
        <v>64000</v>
      </c>
      <c r="D32" s="35">
        <v>630000</v>
      </c>
      <c r="E32" s="4"/>
    </row>
    <row r="33" spans="3:5" x14ac:dyDescent="0.25">
      <c r="C33" s="45">
        <v>49000</v>
      </c>
      <c r="D33" s="35">
        <v>760000</v>
      </c>
      <c r="E33" s="4"/>
    </row>
    <row r="34" spans="3:5" x14ac:dyDescent="0.25">
      <c r="C34" s="45">
        <v>324000</v>
      </c>
      <c r="D34" s="35">
        <v>790000</v>
      </c>
      <c r="E34" s="4"/>
    </row>
    <row r="35" spans="3:5" x14ac:dyDescent="0.25">
      <c r="C35" s="45">
        <v>1264000</v>
      </c>
      <c r="D35" s="35">
        <v>670000</v>
      </c>
      <c r="E35" s="4"/>
    </row>
    <row r="36" spans="3:5" x14ac:dyDescent="0.25">
      <c r="C36" s="45">
        <v>54330</v>
      </c>
      <c r="D36" s="35">
        <v>660000</v>
      </c>
      <c r="E36" s="46"/>
    </row>
    <row r="37" spans="3:5" x14ac:dyDescent="0.25">
      <c r="C37" s="45">
        <v>64000</v>
      </c>
      <c r="D37" s="35">
        <v>690000</v>
      </c>
      <c r="E37" s="47"/>
    </row>
    <row r="38" spans="3:5" x14ac:dyDescent="0.25">
      <c r="C38" s="45">
        <v>51000</v>
      </c>
      <c r="D38" s="35">
        <v>680000</v>
      </c>
      <c r="E38" s="47"/>
    </row>
    <row r="39" spans="3:5" x14ac:dyDescent="0.25">
      <c r="C39" s="45">
        <v>55000</v>
      </c>
      <c r="D39" s="35">
        <v>570000</v>
      </c>
      <c r="E39" s="47"/>
    </row>
    <row r="40" spans="3:5" x14ac:dyDescent="0.25">
      <c r="C40" s="45">
        <v>48000</v>
      </c>
      <c r="D40" s="35">
        <v>700000</v>
      </c>
      <c r="E40" s="47"/>
    </row>
    <row r="41" spans="3:5" ht="15.75" thickBot="1" x14ac:dyDescent="0.3">
      <c r="C41" s="48">
        <v>53000</v>
      </c>
      <c r="D41" s="37">
        <v>670000</v>
      </c>
      <c r="E41" s="47"/>
    </row>
  </sheetData>
  <mergeCells count="10">
    <mergeCell ref="F8:G8"/>
    <mergeCell ref="H8:I8"/>
    <mergeCell ref="J8:K8"/>
    <mergeCell ref="G10:H10"/>
    <mergeCell ref="F6:G6"/>
    <mergeCell ref="J6:K6"/>
    <mergeCell ref="F7:G7"/>
    <mergeCell ref="J7:K7"/>
    <mergeCell ref="H6:I6"/>
    <mergeCell ref="H7:I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L14" sqref="L14"/>
    </sheetView>
  </sheetViews>
  <sheetFormatPr defaultRowHeight="15" x14ac:dyDescent="0.25"/>
  <sheetData>
    <row r="1" spans="1:9" ht="15.75" x14ac:dyDescent="0.25">
      <c r="A1" s="50" t="s">
        <v>45</v>
      </c>
      <c r="B1" s="51"/>
      <c r="C1" s="51"/>
    </row>
    <row r="2" spans="1:9" x14ac:dyDescent="0.25">
      <c r="A2" s="38" t="s">
        <v>49</v>
      </c>
      <c r="B2" s="51"/>
      <c r="C2" s="51"/>
    </row>
    <row r="3" spans="1:9" x14ac:dyDescent="0.25">
      <c r="A3" s="38"/>
      <c r="B3" s="51"/>
      <c r="C3" s="51"/>
    </row>
    <row r="4" spans="1:9" x14ac:dyDescent="0.25">
      <c r="A4" s="38" t="s">
        <v>27</v>
      </c>
      <c r="B4" s="51"/>
      <c r="C4" s="51" t="s">
        <v>50</v>
      </c>
    </row>
    <row r="5" spans="1:9" x14ac:dyDescent="0.25">
      <c r="A5" s="51" t="s">
        <v>46</v>
      </c>
      <c r="B5" s="51"/>
    </row>
    <row r="6" spans="1:9" x14ac:dyDescent="0.25">
      <c r="A6" s="51" t="s">
        <v>51</v>
      </c>
      <c r="B6" s="51"/>
    </row>
    <row r="7" spans="1:9" x14ac:dyDescent="0.25">
      <c r="A7" s="38"/>
      <c r="B7" s="51"/>
      <c r="C7" s="51"/>
      <c r="F7" s="67" t="s">
        <v>64</v>
      </c>
      <c r="G7" s="67"/>
      <c r="H7" s="67" t="s">
        <v>45</v>
      </c>
      <c r="I7" s="67"/>
    </row>
    <row r="8" spans="1:9" x14ac:dyDescent="0.25">
      <c r="A8" s="38" t="s">
        <v>47</v>
      </c>
      <c r="B8" s="51"/>
      <c r="C8" s="51"/>
      <c r="F8" s="57">
        <f>_xlfn.COVARIANCE.S(B11:B15,C11:C15)</f>
        <v>21109.05</v>
      </c>
      <c r="G8" s="57"/>
      <c r="H8" s="57">
        <f>CORREL(B11:B15,C11:C15)</f>
        <v>0.93700995897425865</v>
      </c>
      <c r="I8" s="57"/>
    </row>
    <row r="9" spans="1:9" x14ac:dyDescent="0.25">
      <c r="A9" s="38"/>
      <c r="B9" s="51"/>
      <c r="C9" s="51"/>
    </row>
    <row r="10" spans="1:9" ht="15.75" thickBot="1" x14ac:dyDescent="0.3">
      <c r="A10" s="51"/>
      <c r="B10" s="52" t="s">
        <v>15</v>
      </c>
      <c r="C10" s="52" t="s">
        <v>14</v>
      </c>
    </row>
    <row r="11" spans="1:9" x14ac:dyDescent="0.25">
      <c r="A11" s="51"/>
      <c r="B11" s="28">
        <v>354</v>
      </c>
      <c r="C11" s="28">
        <v>388</v>
      </c>
    </row>
    <row r="12" spans="1:9" x14ac:dyDescent="0.25">
      <c r="A12" s="51"/>
      <c r="B12" s="28">
        <v>393</v>
      </c>
      <c r="C12" s="28">
        <v>359</v>
      </c>
    </row>
    <row r="13" spans="1:9" x14ac:dyDescent="0.25">
      <c r="A13" s="51"/>
      <c r="B13" s="28">
        <v>621</v>
      </c>
      <c r="C13" s="28">
        <v>513</v>
      </c>
    </row>
    <row r="14" spans="1:9" x14ac:dyDescent="0.25">
      <c r="A14" s="51"/>
      <c r="B14" s="28">
        <v>723</v>
      </c>
      <c r="C14" s="28">
        <v>729</v>
      </c>
    </row>
    <row r="15" spans="1:9" x14ac:dyDescent="0.25">
      <c r="A15" s="51"/>
      <c r="B15" s="53">
        <v>546</v>
      </c>
      <c r="C15" s="53">
        <v>503</v>
      </c>
    </row>
    <row r="16" spans="1:9" x14ac:dyDescent="0.25">
      <c r="A16" s="51"/>
      <c r="B16" s="51"/>
      <c r="C16" s="51"/>
    </row>
    <row r="17" spans="1:3" x14ac:dyDescent="0.25">
      <c r="A17" s="54" t="s">
        <v>48</v>
      </c>
      <c r="B17" s="55">
        <f>AVERAGE(B11:B15)</f>
        <v>527.4</v>
      </c>
      <c r="C17" s="55">
        <f>AVERAGE(C11:C15)</f>
        <v>498.4</v>
      </c>
    </row>
  </sheetData>
  <mergeCells count="4">
    <mergeCell ref="F7:G7"/>
    <mergeCell ref="H7:I7"/>
    <mergeCell ref="F8:G8"/>
    <mergeCell ref="H8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Categorical Variable</vt:lpstr>
      <vt:lpstr>Numerical Variables</vt:lpstr>
      <vt:lpstr>Cross Table Dataset</vt:lpstr>
      <vt:lpstr>Scatter Plot Data</vt:lpstr>
      <vt:lpstr>Measure of Central Tendency</vt:lpstr>
      <vt:lpstr>Variance</vt:lpstr>
      <vt:lpstr>SD &amp; CoV</vt:lpstr>
      <vt:lpstr>Correlation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2021-11-12T20:10:50Z</dcterms:modified>
</cp:coreProperties>
</file>