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910"/>
  </bookViews>
  <sheets>
    <sheet name="Distribution" sheetId="1" r:id="rId1"/>
    <sheet name="Standardization" sheetId="3" r:id="rId2"/>
    <sheet name="CI Population Variance know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4" l="1"/>
  <c r="M22" i="4"/>
  <c r="M17" i="4"/>
  <c r="M16" i="4"/>
  <c r="M19" i="4"/>
  <c r="M20" i="4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J8" i="3"/>
  <c r="H8" i="3"/>
  <c r="P20" i="1" l="1"/>
  <c r="P18" i="1"/>
  <c r="P17" i="1"/>
  <c r="P16" i="1"/>
  <c r="P15" i="1"/>
  <c r="P14" i="1"/>
  <c r="P13" i="1"/>
  <c r="B13" i="1"/>
  <c r="P12" i="1"/>
  <c r="B12" i="1"/>
  <c r="P11" i="1"/>
  <c r="B11" i="1"/>
  <c r="P10" i="1"/>
  <c r="B10" i="1"/>
  <c r="B9" i="1"/>
  <c r="B8" i="1"/>
  <c r="B15" i="1" s="1"/>
</calcChain>
</file>

<file path=xl/sharedStrings.xml><?xml version="1.0" encoding="utf-8"?>
<sst xmlns="http://schemas.openxmlformats.org/spreadsheetml/2006/main" count="77" uniqueCount="70">
  <si>
    <t>What is a distributon</t>
  </si>
  <si>
    <t>One die</t>
  </si>
  <si>
    <t>Two dice</t>
  </si>
  <si>
    <t>Outcome</t>
  </si>
  <si>
    <t>Probability of occurance</t>
  </si>
  <si>
    <t>(1,1)</t>
  </si>
  <si>
    <t>(2,1)</t>
  </si>
  <si>
    <t>(3,1)</t>
  </si>
  <si>
    <t>(4,1)</t>
  </si>
  <si>
    <t>(5,1)</t>
  </si>
  <si>
    <t>(6,1)</t>
  </si>
  <si>
    <t>Sum</t>
  </si>
  <si>
    <t>(1,2)</t>
  </si>
  <si>
    <t>(2,2)</t>
  </si>
  <si>
    <t>(3,2)</t>
  </si>
  <si>
    <t>(4,2)</t>
  </si>
  <si>
    <t>(5,2)</t>
  </si>
  <si>
    <t>(6,2)</t>
  </si>
  <si>
    <t>(1,3)</t>
  </si>
  <si>
    <t>(2,3)</t>
  </si>
  <si>
    <t>(3,3)</t>
  </si>
  <si>
    <t>(4,3)</t>
  </si>
  <si>
    <t>(5,3)</t>
  </si>
  <si>
    <t>(6,3)</t>
  </si>
  <si>
    <t>(1,4)</t>
  </si>
  <si>
    <t>(2,4)</t>
  </si>
  <si>
    <t>(3,4)</t>
  </si>
  <si>
    <t>(4,4)</t>
  </si>
  <si>
    <t>(5,4)</t>
  </si>
  <si>
    <t>(6,4)</t>
  </si>
  <si>
    <t>(1,5)</t>
  </si>
  <si>
    <t>(2,5)</t>
  </si>
  <si>
    <t>(3,5)</t>
  </si>
  <si>
    <t>(4,5)</t>
  </si>
  <si>
    <t>(5,5)</t>
  </si>
  <si>
    <t>(6,5)</t>
  </si>
  <si>
    <t>(1,6)</t>
  </si>
  <si>
    <t>(2,6)</t>
  </si>
  <si>
    <t>(3,6)</t>
  </si>
  <si>
    <t>(4,6)</t>
  </si>
  <si>
    <t>(5,6)</t>
  </si>
  <si>
    <t>(6,6)</t>
  </si>
  <si>
    <t>All else</t>
  </si>
  <si>
    <t>Original dataset</t>
  </si>
  <si>
    <t>Standard normal distribution</t>
  </si>
  <si>
    <t>Background</t>
  </si>
  <si>
    <t>Calculate the mean and standard deviation of the dataset</t>
  </si>
  <si>
    <t>Standardize the dataset</t>
  </si>
  <si>
    <t>Given is an approximately normally distributed dataset</t>
  </si>
  <si>
    <t>Task</t>
  </si>
  <si>
    <t>Confidence intervals. Population known, z-score</t>
  </si>
  <si>
    <t>Data scientist salary</t>
  </si>
  <si>
    <t>Calculate the mean and the standard error</t>
  </si>
  <si>
    <t>Find the appropriate z-score for calculating a 90% confidence interval</t>
  </si>
  <si>
    <t>Find the 90% confidence interval</t>
  </si>
  <si>
    <t>Dataset</t>
  </si>
  <si>
    <t>Given is the same dataset from the lesson. The population standard deviation is known to be Rs 15000.</t>
  </si>
  <si>
    <t>Mean</t>
  </si>
  <si>
    <t>STD</t>
  </si>
  <si>
    <t>Standardization</t>
  </si>
  <si>
    <t>Parameter</t>
  </si>
  <si>
    <t>Values</t>
  </si>
  <si>
    <t>mean</t>
  </si>
  <si>
    <t>SD</t>
  </si>
  <si>
    <t>n</t>
  </si>
  <si>
    <t>sqr (n)</t>
  </si>
  <si>
    <t>sd error</t>
  </si>
  <si>
    <t>C val (Z)</t>
  </si>
  <si>
    <t>lower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</si>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</sst>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Rs-420]\ #,##0;\-[$Rs-420]\ #,##0"/>
    <numFmt numFmtId="166" formatCode="[$Rs-420]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1"/>
      <color rgb="FF002060"/>
      <name val="Arial"/>
      <family val="2"/>
    </font>
    <font>
      <b/>
      <sz val="9"/>
      <color theme="4" tint="-0.249977111117893"/>
      <name val="Arial"/>
      <family val="2"/>
    </font>
    <font>
      <b/>
      <sz val="24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Font="1" applyFill="1" applyBorder="1"/>
    <xf numFmtId="2" fontId="3" fillId="2" borderId="0" xfId="2" applyNumberFormat="1" applyFont="1" applyFill="1"/>
    <xf numFmtId="2" fontId="3" fillId="2" borderId="0" xfId="2" applyNumberFormat="1" applyFont="1" applyFill="1" applyBorder="1"/>
    <xf numFmtId="0" fontId="3" fillId="2" borderId="2" xfId="0" applyFont="1" applyFill="1" applyBorder="1" applyAlignment="1">
      <alignment horizontal="right"/>
    </xf>
    <xf numFmtId="2" fontId="3" fillId="2" borderId="2" xfId="2" applyNumberFormat="1" applyFont="1" applyFill="1" applyBorder="1"/>
    <xf numFmtId="2" fontId="3" fillId="2" borderId="0" xfId="0" applyNumberFormat="1" applyFont="1" applyFill="1"/>
    <xf numFmtId="0" fontId="3" fillId="2" borderId="2" xfId="0" applyFont="1" applyFill="1" applyBorder="1"/>
    <xf numFmtId="2" fontId="3" fillId="2" borderId="2" xfId="0" applyNumberFormat="1" applyFont="1" applyFill="1" applyBorder="1"/>
    <xf numFmtId="0" fontId="4" fillId="2" borderId="0" xfId="0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2" fontId="3" fillId="2" borderId="0" xfId="0" applyNumberFormat="1" applyFont="1" applyFill="1" applyBorder="1"/>
    <xf numFmtId="0" fontId="4" fillId="2" borderId="0" xfId="0" applyFont="1" applyFill="1" applyBorder="1" applyAlignment="1">
      <alignment horizontal="left"/>
    </xf>
    <xf numFmtId="164" fontId="5" fillId="2" borderId="0" xfId="1" applyNumberFormat="1" applyFont="1" applyFill="1" applyBorder="1" applyAlignment="1">
      <alignment horizontal="left" vertical="center" indent="2"/>
    </xf>
    <xf numFmtId="9" fontId="4" fillId="2" borderId="0" xfId="2" applyFont="1" applyFill="1" applyBorder="1"/>
    <xf numFmtId="165" fontId="5" fillId="2" borderId="0" xfId="1" applyNumberFormat="1" applyFont="1" applyFill="1" applyAlignment="1">
      <alignment horizontal="left" vertical="center" indent="2"/>
    </xf>
    <xf numFmtId="165" fontId="5" fillId="2" borderId="2" xfId="1" applyNumberFormat="1" applyFont="1" applyFill="1" applyBorder="1" applyAlignment="1">
      <alignment horizontal="left" vertical="center" indent="2"/>
    </xf>
    <xf numFmtId="0" fontId="6" fillId="2" borderId="0" xfId="0" applyFont="1" applyFill="1"/>
    <xf numFmtId="0" fontId="7" fillId="2" borderId="0" xfId="0" applyFont="1" applyFill="1" applyBorder="1"/>
    <xf numFmtId="0" fontId="7" fillId="2" borderId="0" xfId="0" applyFont="1" applyFill="1"/>
    <xf numFmtId="0" fontId="8" fillId="2" borderId="0" xfId="0" applyFont="1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applyFill="1"/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Rolling one dice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Distribution!$A$8:$A$14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All else</c:v>
                </c:pt>
              </c:strCache>
            </c:strRef>
          </c:cat>
          <c:val>
            <c:numRef>
              <c:f>Distribution!$B$8:$B$14</c:f>
              <c:numCache>
                <c:formatCode>0.00</c:formatCode>
                <c:ptCount val="7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8-4D6E-9B33-D705143A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836944"/>
        <c:axId val="422837928"/>
      </c:barChart>
      <c:catAx>
        <c:axId val="4228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DIce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7928"/>
        <c:crosses val="autoZero"/>
        <c:auto val="1"/>
        <c:lblAlgn val="ctr"/>
        <c:lblOffset val="100"/>
        <c:noMultiLvlLbl val="0"/>
      </c:catAx>
      <c:valAx>
        <c:axId val="4228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Propability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Rolling two dice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Distribution!$O$8:$O$19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All else</c:v>
                </c:pt>
              </c:strCache>
            </c:strRef>
          </c:cat>
          <c:val>
            <c:numRef>
              <c:f>Distribution!$P$8:$P$19</c:f>
              <c:numCache>
                <c:formatCode>0.00</c:formatCode>
                <c:ptCount val="12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C-4551-AC20-6BF4EF61D62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1088320"/>
        <c:axId val="421086352"/>
      </c:barChart>
      <c:catAx>
        <c:axId val="4210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Dice no(sum of both dice)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86352"/>
        <c:crosses val="autoZero"/>
        <c:auto val="1"/>
        <c:lblAlgn val="ctr"/>
        <c:lblOffset val="100"/>
        <c:noMultiLvlLbl val="0"/>
      </c:catAx>
      <c:valAx>
        <c:axId val="4210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57150</xdr:rowOff>
    </xdr:from>
    <xdr:to>
      <xdr:col>10</xdr:col>
      <xdr:colOff>38100</xdr:colOff>
      <xdr:row>17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5</xdr:row>
      <xdr:rowOff>104775</xdr:rowOff>
    </xdr:from>
    <xdr:to>
      <xdr:col>23</xdr:col>
      <xdr:colOff>361950</xdr:colOff>
      <xdr:row>19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153866</xdr:colOff>
      <xdr:row>6</xdr:row>
      <xdr:rowOff>185371</xdr:rowOff>
    </xdr:from>
    <xdr:to>
      <xdr:col>14</xdr:col>
      <xdr:colOff>195978</xdr:colOff>
      <xdr:row>13</xdr:row>
      <xdr:rowOff>13831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06866" y="1335698"/>
          <a:ext cx="4577477" cy="1359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L25" sqref="L25"/>
    </sheetView>
  </sheetViews>
  <sheetFormatPr defaultRowHeight="15" x14ac:dyDescent="0.25"/>
  <sheetData>
    <row r="1" spans="1:16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2" t="s">
        <v>1</v>
      </c>
      <c r="B5" s="2"/>
      <c r="C5" s="2"/>
      <c r="D5" s="2"/>
      <c r="E5" s="2"/>
      <c r="F5" s="2"/>
      <c r="G5" s="2"/>
      <c r="H5" s="22" t="s">
        <v>2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5.75" thickBot="1" x14ac:dyDescent="0.3">
      <c r="A7" s="4" t="s">
        <v>3</v>
      </c>
      <c r="B7" s="4" t="s">
        <v>4</v>
      </c>
      <c r="C7" s="2"/>
      <c r="D7" s="2"/>
      <c r="E7" s="2"/>
      <c r="F7" s="2"/>
      <c r="G7" s="5"/>
      <c r="H7" s="23" t="s">
        <v>5</v>
      </c>
      <c r="I7" s="23" t="s">
        <v>6</v>
      </c>
      <c r="J7" s="23" t="s">
        <v>7</v>
      </c>
      <c r="K7" s="24" t="s">
        <v>8</v>
      </c>
      <c r="L7" s="24" t="s">
        <v>9</v>
      </c>
      <c r="M7" s="24" t="s">
        <v>10</v>
      </c>
      <c r="N7" s="2"/>
      <c r="O7" s="4" t="s">
        <v>11</v>
      </c>
      <c r="P7" s="4" t="s">
        <v>4</v>
      </c>
    </row>
    <row r="8" spans="1:16" x14ac:dyDescent="0.25">
      <c r="A8" s="2">
        <v>1</v>
      </c>
      <c r="B8" s="7">
        <f>1/6</f>
        <v>0.16666666666666666</v>
      </c>
      <c r="C8" s="2"/>
      <c r="D8" s="2"/>
      <c r="E8" s="2"/>
      <c r="F8" s="2"/>
      <c r="G8" s="5"/>
      <c r="H8" s="23" t="s">
        <v>12</v>
      </c>
      <c r="I8" s="23" t="s">
        <v>13</v>
      </c>
      <c r="J8" s="23" t="s">
        <v>14</v>
      </c>
      <c r="K8" s="24" t="s">
        <v>15</v>
      </c>
      <c r="L8" s="24" t="s">
        <v>16</v>
      </c>
      <c r="M8" s="24" t="s">
        <v>17</v>
      </c>
      <c r="N8" s="2"/>
      <c r="O8" s="2">
        <v>2</v>
      </c>
      <c r="P8" s="7">
        <v>2.7777777777777776E-2</v>
      </c>
    </row>
    <row r="9" spans="1:16" x14ac:dyDescent="0.25">
      <c r="A9" s="2">
        <v>2</v>
      </c>
      <c r="B9" s="7">
        <f t="shared" ref="B9:B13" si="0">1/6</f>
        <v>0.16666666666666666</v>
      </c>
      <c r="C9" s="2"/>
      <c r="D9" s="2"/>
      <c r="E9" s="2"/>
      <c r="F9" s="2"/>
      <c r="G9" s="5"/>
      <c r="H9" s="23" t="s">
        <v>18</v>
      </c>
      <c r="I9" s="23" t="s">
        <v>19</v>
      </c>
      <c r="J9" s="23" t="s">
        <v>20</v>
      </c>
      <c r="K9" s="24" t="s">
        <v>21</v>
      </c>
      <c r="L9" s="24" t="s">
        <v>22</v>
      </c>
      <c r="M9" s="24" t="s">
        <v>23</v>
      </c>
      <c r="N9" s="2"/>
      <c r="O9" s="2">
        <v>3</v>
      </c>
      <c r="P9" s="7">
        <v>5.5555555555555552E-2</v>
      </c>
    </row>
    <row r="10" spans="1:16" x14ac:dyDescent="0.25">
      <c r="A10" s="2">
        <v>3</v>
      </c>
      <c r="B10" s="7">
        <f t="shared" si="0"/>
        <v>0.16666666666666666</v>
      </c>
      <c r="C10" s="2"/>
      <c r="D10" s="2"/>
      <c r="E10" s="2"/>
      <c r="F10" s="2"/>
      <c r="G10" s="5"/>
      <c r="H10" s="23" t="s">
        <v>24</v>
      </c>
      <c r="I10" s="23" t="s">
        <v>25</v>
      </c>
      <c r="J10" s="23" t="s">
        <v>26</v>
      </c>
      <c r="K10" s="24" t="s">
        <v>27</v>
      </c>
      <c r="L10" s="24" t="s">
        <v>28</v>
      </c>
      <c r="M10" s="24" t="s">
        <v>29</v>
      </c>
      <c r="N10" s="2"/>
      <c r="O10" s="2">
        <v>4</v>
      </c>
      <c r="P10" s="7">
        <f>3/36</f>
        <v>8.3333333333333329E-2</v>
      </c>
    </row>
    <row r="11" spans="1:16" x14ac:dyDescent="0.25">
      <c r="A11" s="2">
        <v>4</v>
      </c>
      <c r="B11" s="7">
        <f t="shared" si="0"/>
        <v>0.16666666666666666</v>
      </c>
      <c r="C11" s="2"/>
      <c r="D11" s="2"/>
      <c r="E11" s="2"/>
      <c r="F11" s="2"/>
      <c r="G11" s="5"/>
      <c r="H11" s="23" t="s">
        <v>30</v>
      </c>
      <c r="I11" s="23" t="s">
        <v>31</v>
      </c>
      <c r="J11" s="23" t="s">
        <v>32</v>
      </c>
      <c r="K11" s="24" t="s">
        <v>33</v>
      </c>
      <c r="L11" s="24" t="s">
        <v>34</v>
      </c>
      <c r="M11" s="24" t="s">
        <v>35</v>
      </c>
      <c r="N11" s="2"/>
      <c r="O11" s="2">
        <v>5</v>
      </c>
      <c r="P11" s="7">
        <f>4/36</f>
        <v>0.1111111111111111</v>
      </c>
    </row>
    <row r="12" spans="1:16" x14ac:dyDescent="0.25">
      <c r="A12" s="2">
        <v>5</v>
      </c>
      <c r="B12" s="7">
        <f t="shared" si="0"/>
        <v>0.16666666666666666</v>
      </c>
      <c r="C12" s="2"/>
      <c r="D12" s="2"/>
      <c r="E12" s="2"/>
      <c r="F12" s="2"/>
      <c r="G12" s="5"/>
      <c r="H12" s="23" t="s">
        <v>36</v>
      </c>
      <c r="I12" s="23" t="s">
        <v>37</v>
      </c>
      <c r="J12" s="23" t="s">
        <v>38</v>
      </c>
      <c r="K12" s="24" t="s">
        <v>39</v>
      </c>
      <c r="L12" s="24" t="s">
        <v>40</v>
      </c>
      <c r="M12" s="24" t="s">
        <v>41</v>
      </c>
      <c r="N12" s="2"/>
      <c r="O12" s="2">
        <v>6</v>
      </c>
      <c r="P12" s="7">
        <f>5/36</f>
        <v>0.1388888888888889</v>
      </c>
    </row>
    <row r="13" spans="1:16" x14ac:dyDescent="0.25">
      <c r="A13" s="2">
        <v>6</v>
      </c>
      <c r="B13" s="7">
        <f t="shared" si="0"/>
        <v>0.16666666666666666</v>
      </c>
      <c r="C13" s="2"/>
      <c r="D13" s="2"/>
      <c r="E13" s="2"/>
      <c r="F13" s="2"/>
      <c r="G13" s="5"/>
      <c r="H13" s="5"/>
      <c r="I13" s="5"/>
      <c r="J13" s="5"/>
      <c r="K13" s="2"/>
      <c r="L13" s="2"/>
      <c r="M13" s="2"/>
      <c r="N13" s="2"/>
      <c r="O13" s="5">
        <v>7</v>
      </c>
      <c r="P13" s="8">
        <f>6/36</f>
        <v>0.16666666666666666</v>
      </c>
    </row>
    <row r="14" spans="1:16" x14ac:dyDescent="0.25">
      <c r="A14" s="9" t="s">
        <v>42</v>
      </c>
      <c r="B14" s="10">
        <v>0</v>
      </c>
      <c r="C14" s="2"/>
      <c r="D14" s="2"/>
      <c r="E14" s="2"/>
      <c r="F14" s="2"/>
      <c r="G14" s="5"/>
      <c r="H14" s="5"/>
      <c r="I14" s="5"/>
      <c r="J14" s="5"/>
      <c r="K14" s="2"/>
      <c r="L14" s="2"/>
      <c r="M14" s="2"/>
      <c r="N14" s="2"/>
      <c r="O14" s="2">
        <v>8</v>
      </c>
      <c r="P14" s="11">
        <f>5/36</f>
        <v>0.1388888888888889</v>
      </c>
    </row>
    <row r="15" spans="1:16" x14ac:dyDescent="0.25">
      <c r="A15" s="2"/>
      <c r="B15" s="11">
        <f>SUM(B8:B14)</f>
        <v>0.99999999999999989</v>
      </c>
      <c r="C15" s="2"/>
      <c r="D15" s="2"/>
      <c r="E15" s="2"/>
      <c r="F15" s="2"/>
      <c r="G15" s="5"/>
      <c r="H15" s="5"/>
      <c r="I15" s="5"/>
      <c r="J15" s="5"/>
      <c r="K15" s="2"/>
      <c r="L15" s="2"/>
      <c r="M15" s="2"/>
      <c r="N15" s="2"/>
      <c r="O15" s="2">
        <v>9</v>
      </c>
      <c r="P15" s="11">
        <f>4/36</f>
        <v>0.1111111111111111</v>
      </c>
    </row>
    <row r="16" spans="1:16" x14ac:dyDescent="0.25">
      <c r="A16" s="2"/>
      <c r="B16" s="2"/>
      <c r="C16" s="2"/>
      <c r="D16" s="2"/>
      <c r="E16" s="2"/>
      <c r="F16" s="2"/>
      <c r="G16" s="5"/>
      <c r="H16" s="5"/>
      <c r="I16" s="5"/>
      <c r="J16" s="5"/>
      <c r="K16" s="2"/>
      <c r="L16" s="2"/>
      <c r="M16" s="2"/>
      <c r="N16" s="2"/>
      <c r="O16" s="2">
        <v>10</v>
      </c>
      <c r="P16" s="11">
        <f>3/36</f>
        <v>8.3333333333333329E-2</v>
      </c>
    </row>
    <row r="17" spans="1:16" x14ac:dyDescent="0.25">
      <c r="A17" s="2"/>
      <c r="B17" s="2"/>
      <c r="C17" s="2"/>
      <c r="D17" s="2"/>
      <c r="E17" s="2"/>
      <c r="F17" s="2"/>
      <c r="G17" s="5"/>
      <c r="H17" s="2"/>
      <c r="I17" s="2"/>
      <c r="J17" s="2"/>
      <c r="K17" s="2"/>
      <c r="L17" s="2"/>
      <c r="M17" s="2"/>
      <c r="N17" s="2"/>
      <c r="O17" s="2">
        <v>11</v>
      </c>
      <c r="P17" s="11">
        <f>2/36</f>
        <v>5.5555555555555552E-2</v>
      </c>
    </row>
    <row r="18" spans="1:16" x14ac:dyDescent="0.25">
      <c r="A18" s="2"/>
      <c r="B18" s="2"/>
      <c r="C18" s="2"/>
      <c r="D18" s="2"/>
      <c r="E18" s="2"/>
      <c r="F18" s="2"/>
      <c r="G18" s="5"/>
      <c r="H18" s="2"/>
      <c r="I18" s="2"/>
      <c r="J18" s="2"/>
      <c r="K18" s="2"/>
      <c r="L18" s="2"/>
      <c r="M18" s="2"/>
      <c r="N18" s="2"/>
      <c r="O18" s="2">
        <v>12</v>
      </c>
      <c r="P18" s="11">
        <f>1/36</f>
        <v>2.7777777777777776E-2</v>
      </c>
    </row>
    <row r="19" spans="1:16" x14ac:dyDescent="0.25">
      <c r="A19" s="2"/>
      <c r="B19" s="2"/>
      <c r="C19" s="2"/>
      <c r="D19" s="2"/>
      <c r="E19" s="2"/>
      <c r="F19" s="2"/>
      <c r="G19" s="5"/>
      <c r="H19" s="2"/>
      <c r="I19" s="2"/>
      <c r="J19" s="2"/>
      <c r="K19" s="2"/>
      <c r="L19" s="2"/>
      <c r="M19" s="2"/>
      <c r="N19" s="2"/>
      <c r="O19" s="12" t="s">
        <v>42</v>
      </c>
      <c r="P19" s="13">
        <v>0</v>
      </c>
    </row>
    <row r="20" spans="1:16" x14ac:dyDescent="0.25">
      <c r="A20" s="2"/>
      <c r="B20" s="2"/>
      <c r="C20" s="2"/>
      <c r="D20" s="2"/>
      <c r="E20" s="2"/>
      <c r="F20" s="2"/>
      <c r="G20" s="5"/>
      <c r="H20" s="2"/>
      <c r="I20" s="2"/>
      <c r="J20" s="2"/>
      <c r="K20" s="2"/>
      <c r="L20" s="2"/>
      <c r="M20" s="2"/>
      <c r="N20" s="2"/>
      <c r="O20" s="2"/>
      <c r="P20" s="11">
        <f>SUM(P8:P19)</f>
        <v>1.0000000000000002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M12" sqref="M12"/>
    </sheetView>
  </sheetViews>
  <sheetFormatPr defaultRowHeight="15" x14ac:dyDescent="0.25"/>
  <cols>
    <col min="1" max="1" width="20" customWidth="1"/>
    <col min="5" max="5" width="9.140625" customWidth="1"/>
  </cols>
  <sheetData>
    <row r="1" spans="1:14" ht="15.75" x14ac:dyDescent="0.25">
      <c r="A1" s="1" t="s">
        <v>44</v>
      </c>
      <c r="B1" s="2"/>
      <c r="C1" s="2"/>
      <c r="D1" s="2"/>
      <c r="E1" s="2"/>
      <c r="F1" s="2"/>
    </row>
    <row r="2" spans="1:14" x14ac:dyDescent="0.25">
      <c r="A2" s="2"/>
      <c r="B2" s="2"/>
      <c r="C2" s="2"/>
      <c r="D2" s="2"/>
      <c r="E2" s="2"/>
      <c r="F2" s="2"/>
    </row>
    <row r="3" spans="1:14" x14ac:dyDescent="0.25">
      <c r="A3" s="3" t="s">
        <v>45</v>
      </c>
      <c r="B3" s="2" t="s">
        <v>48</v>
      </c>
      <c r="C3" s="2"/>
      <c r="D3" s="2"/>
      <c r="E3" s="2"/>
      <c r="F3" s="2"/>
    </row>
    <row r="4" spans="1:14" x14ac:dyDescent="0.25">
      <c r="A4" s="3" t="s">
        <v>49</v>
      </c>
      <c r="B4" s="2" t="s">
        <v>46</v>
      </c>
      <c r="C4" s="2"/>
      <c r="D4" s="2"/>
      <c r="E4" s="2"/>
      <c r="F4" s="2"/>
    </row>
    <row r="5" spans="1:14" x14ac:dyDescent="0.25">
      <c r="A5" s="3" t="s">
        <v>49</v>
      </c>
      <c r="B5" s="2" t="s">
        <v>47</v>
      </c>
      <c r="C5" s="2"/>
      <c r="D5" s="2"/>
      <c r="E5" s="2"/>
      <c r="F5" s="2"/>
    </row>
    <row r="6" spans="1:14" x14ac:dyDescent="0.25">
      <c r="A6" s="3"/>
      <c r="B6" s="2"/>
      <c r="C6" s="2"/>
      <c r="D6" s="2"/>
      <c r="E6" s="2"/>
      <c r="F6" s="2"/>
    </row>
    <row r="7" spans="1:14" ht="21" x14ac:dyDescent="0.35">
      <c r="A7" s="3"/>
      <c r="B7" s="2"/>
      <c r="C7" s="2"/>
      <c r="D7" s="2"/>
      <c r="E7" s="2"/>
      <c r="F7" s="2"/>
      <c r="H7" s="28" t="s">
        <v>57</v>
      </c>
      <c r="I7" s="27"/>
      <c r="J7" s="29" t="s">
        <v>58</v>
      </c>
      <c r="K7" s="27"/>
    </row>
    <row r="8" spans="1:14" x14ac:dyDescent="0.25">
      <c r="A8" s="3"/>
      <c r="B8" s="2"/>
      <c r="C8" s="2"/>
      <c r="D8" s="2"/>
      <c r="E8" s="2"/>
      <c r="F8" s="2"/>
      <c r="H8" s="30">
        <f>AVERAGE(A11:A90)</f>
        <v>743.02708333333317</v>
      </c>
      <c r="I8" s="30"/>
      <c r="J8" s="26">
        <f>_xlfn.STDEV.S(A11:A90)</f>
        <v>73.953060547763371</v>
      </c>
      <c r="K8" s="26"/>
    </row>
    <row r="9" spans="1:14" ht="18.75" x14ac:dyDescent="0.3">
      <c r="A9" s="2"/>
      <c r="B9" s="2"/>
      <c r="C9" s="5"/>
      <c r="D9" s="5"/>
      <c r="E9" s="5"/>
      <c r="F9" s="5"/>
      <c r="M9" s="31" t="s">
        <v>59</v>
      </c>
      <c r="N9" s="27"/>
    </row>
    <row r="10" spans="1:14" ht="15.75" thickBot="1" x14ac:dyDescent="0.3">
      <c r="A10" s="4" t="s">
        <v>43</v>
      </c>
      <c r="B10" s="2"/>
      <c r="C10" s="5"/>
      <c r="D10" s="5"/>
      <c r="E10" s="5"/>
      <c r="F10" s="5"/>
    </row>
    <row r="11" spans="1:14" x14ac:dyDescent="0.25">
      <c r="A11" s="11">
        <v>567.45000000000005</v>
      </c>
      <c r="C11" s="5"/>
      <c r="D11" s="5"/>
      <c r="E11" s="5"/>
      <c r="F11" s="5"/>
      <c r="M11" s="2">
        <f>STANDARDIZE(A11,$H$8,$J$8)</f>
        <v>-2.3741692640284278</v>
      </c>
    </row>
    <row r="12" spans="1:14" x14ac:dyDescent="0.25">
      <c r="A12" s="11">
        <v>572.45000000000005</v>
      </c>
      <c r="B12" s="14"/>
      <c r="C12" s="15"/>
      <c r="D12" s="5"/>
      <c r="E12" s="5"/>
      <c r="F12" s="5"/>
      <c r="M12" s="2">
        <f t="shared" ref="M12:M75" si="0">STANDARDIZE(A12,$H$8,$J$8)</f>
        <v>-2.3065588100057615</v>
      </c>
    </row>
    <row r="13" spans="1:14" x14ac:dyDescent="0.25">
      <c r="A13" s="11">
        <v>572.45000000000005</v>
      </c>
      <c r="B13" s="2"/>
      <c r="C13" s="15"/>
      <c r="D13" s="16"/>
      <c r="E13" s="16"/>
      <c r="F13" s="16"/>
      <c r="M13" s="2">
        <f t="shared" si="0"/>
        <v>-2.3065588100057615</v>
      </c>
    </row>
    <row r="14" spans="1:14" x14ac:dyDescent="0.25">
      <c r="A14" s="11">
        <v>589.11666666666679</v>
      </c>
      <c r="B14" s="2"/>
      <c r="C14" s="5"/>
      <c r="D14" s="5"/>
      <c r="E14" s="5"/>
      <c r="F14" s="5"/>
      <c r="M14" s="2">
        <f t="shared" si="0"/>
        <v>-2.081190629930207</v>
      </c>
    </row>
    <row r="15" spans="1:14" x14ac:dyDescent="0.25">
      <c r="A15" s="11">
        <v>613.86666666666679</v>
      </c>
      <c r="B15" s="14"/>
      <c r="C15" s="5"/>
      <c r="D15" s="5"/>
      <c r="E15" s="5"/>
      <c r="F15" s="5"/>
      <c r="M15" s="2">
        <f t="shared" si="0"/>
        <v>-1.7465188825180096</v>
      </c>
    </row>
    <row r="16" spans="1:14" x14ac:dyDescent="0.25">
      <c r="A16" s="11">
        <v>615.7833333333333</v>
      </c>
      <c r="B16" s="2"/>
      <c r="C16" s="5"/>
      <c r="D16" s="5"/>
      <c r="E16" s="5"/>
      <c r="F16" s="5"/>
      <c r="M16" s="2">
        <f t="shared" si="0"/>
        <v>-1.7206015418093228</v>
      </c>
    </row>
    <row r="17" spans="1:13" x14ac:dyDescent="0.25">
      <c r="A17" s="11">
        <v>628.45000000000005</v>
      </c>
      <c r="B17" s="2"/>
      <c r="C17" s="5"/>
      <c r="D17" s="5"/>
      <c r="E17" s="5"/>
      <c r="F17" s="5"/>
      <c r="M17" s="2">
        <f t="shared" si="0"/>
        <v>-1.5493217249519009</v>
      </c>
    </row>
    <row r="18" spans="1:13" x14ac:dyDescent="0.25">
      <c r="A18" s="11">
        <v>644.86666666666679</v>
      </c>
      <c r="B18" s="2"/>
      <c r="C18" s="5"/>
      <c r="D18" s="5"/>
      <c r="E18" s="5"/>
      <c r="F18" s="5"/>
      <c r="M18" s="2">
        <f t="shared" si="0"/>
        <v>-1.3273340675774794</v>
      </c>
    </row>
    <row r="19" spans="1:13" x14ac:dyDescent="0.25">
      <c r="A19" s="11">
        <v>650.45000000000005</v>
      </c>
      <c r="B19" s="2"/>
      <c r="C19" s="5"/>
      <c r="D19" s="5"/>
      <c r="E19" s="5"/>
      <c r="F19" s="5"/>
      <c r="M19" s="2">
        <f t="shared" si="0"/>
        <v>-1.2518357272521701</v>
      </c>
    </row>
    <row r="20" spans="1:13" x14ac:dyDescent="0.25">
      <c r="A20" s="11">
        <v>652.20000000000005</v>
      </c>
      <c r="B20" s="2"/>
      <c r="C20" s="5"/>
      <c r="D20" s="5"/>
      <c r="E20" s="5"/>
      <c r="F20" s="5"/>
      <c r="M20" s="2">
        <f t="shared" si="0"/>
        <v>-1.2281720683442368</v>
      </c>
    </row>
    <row r="21" spans="1:13" x14ac:dyDescent="0.25">
      <c r="A21" s="11">
        <v>656.86666666666679</v>
      </c>
      <c r="B21" s="2"/>
      <c r="C21" s="5"/>
      <c r="D21" s="5"/>
      <c r="E21" s="5"/>
      <c r="F21" s="5"/>
      <c r="M21" s="2">
        <f t="shared" si="0"/>
        <v>-1.1650689779230807</v>
      </c>
    </row>
    <row r="22" spans="1:13" x14ac:dyDescent="0.25">
      <c r="A22" s="11">
        <v>661.45</v>
      </c>
      <c r="B22" s="2"/>
      <c r="C22" s="5"/>
      <c r="D22" s="5"/>
      <c r="E22" s="5"/>
      <c r="F22" s="5"/>
      <c r="M22" s="2">
        <f t="shared" si="0"/>
        <v>-1.1030927284023044</v>
      </c>
    </row>
    <row r="23" spans="1:13" x14ac:dyDescent="0.25">
      <c r="A23" s="11">
        <v>666.45</v>
      </c>
      <c r="B23" s="2"/>
      <c r="C23" s="5"/>
      <c r="D23" s="5"/>
      <c r="E23" s="5"/>
      <c r="F23" s="5"/>
      <c r="M23" s="2">
        <f t="shared" si="0"/>
        <v>-1.0354822743796384</v>
      </c>
    </row>
    <row r="24" spans="1:13" x14ac:dyDescent="0.25">
      <c r="A24" s="11">
        <v>667.7</v>
      </c>
      <c r="B24" s="2"/>
      <c r="C24" s="5"/>
      <c r="D24" s="5"/>
      <c r="E24" s="5"/>
      <c r="F24" s="5"/>
      <c r="M24" s="2">
        <f t="shared" si="0"/>
        <v>-1.0185796608739719</v>
      </c>
    </row>
    <row r="25" spans="1:13" x14ac:dyDescent="0.25">
      <c r="A25" s="11">
        <v>668.95</v>
      </c>
      <c r="B25" s="2"/>
      <c r="C25" s="5"/>
      <c r="D25" s="5"/>
      <c r="E25" s="5"/>
      <c r="F25" s="5"/>
      <c r="M25" s="2">
        <f t="shared" si="0"/>
        <v>-1.0016770473683052</v>
      </c>
    </row>
    <row r="26" spans="1:13" x14ac:dyDescent="0.25">
      <c r="A26" s="11">
        <v>675.2833333333333</v>
      </c>
      <c r="B26" s="2"/>
      <c r="C26" s="5"/>
      <c r="D26" s="5"/>
      <c r="E26" s="5"/>
      <c r="F26" s="5"/>
      <c r="M26" s="2">
        <f t="shared" si="0"/>
        <v>-0.91603713893959593</v>
      </c>
    </row>
    <row r="27" spans="1:13" x14ac:dyDescent="0.25">
      <c r="A27" s="11">
        <v>675.7833333333333</v>
      </c>
      <c r="B27" s="2"/>
      <c r="C27" s="5"/>
      <c r="D27" s="5"/>
      <c r="E27" s="5"/>
      <c r="F27" s="5"/>
      <c r="M27" s="2">
        <f t="shared" si="0"/>
        <v>-0.9092760935373293</v>
      </c>
    </row>
    <row r="28" spans="1:13" x14ac:dyDescent="0.25">
      <c r="A28" s="11">
        <v>685.5333333333333</v>
      </c>
      <c r="B28" s="2"/>
      <c r="C28" s="5"/>
      <c r="D28" s="5"/>
      <c r="E28" s="5"/>
      <c r="F28" s="5"/>
      <c r="M28" s="2">
        <f t="shared" si="0"/>
        <v>-0.77743570819313035</v>
      </c>
    </row>
    <row r="29" spans="1:13" x14ac:dyDescent="0.25">
      <c r="A29" s="11">
        <v>694.2833333333333</v>
      </c>
      <c r="B29" s="2"/>
      <c r="C29" s="5"/>
      <c r="D29" s="5"/>
      <c r="E29" s="5"/>
      <c r="F29" s="5"/>
      <c r="M29" s="2">
        <f t="shared" si="0"/>
        <v>-0.65911741365346466</v>
      </c>
    </row>
    <row r="30" spans="1:13" x14ac:dyDescent="0.25">
      <c r="A30" s="11">
        <v>697.61666666666679</v>
      </c>
      <c r="B30" s="2"/>
      <c r="C30" s="5"/>
      <c r="D30" s="5"/>
      <c r="E30" s="5"/>
      <c r="F30" s="5"/>
      <c r="M30" s="2">
        <f t="shared" si="0"/>
        <v>-0.61404377763835183</v>
      </c>
    </row>
    <row r="31" spans="1:13" x14ac:dyDescent="0.25">
      <c r="A31" s="11">
        <v>705.7833333333333</v>
      </c>
      <c r="B31" s="2"/>
      <c r="C31" s="5"/>
      <c r="D31" s="5"/>
      <c r="E31" s="5"/>
      <c r="F31" s="5"/>
      <c r="M31" s="2">
        <f t="shared" si="0"/>
        <v>-0.5036133694013325</v>
      </c>
    </row>
    <row r="32" spans="1:13" x14ac:dyDescent="0.25">
      <c r="A32" s="11">
        <v>705.86666666666679</v>
      </c>
      <c r="B32" s="2"/>
      <c r="C32" s="5"/>
      <c r="D32" s="5"/>
      <c r="E32" s="5"/>
      <c r="F32" s="5"/>
      <c r="M32" s="2">
        <f t="shared" si="0"/>
        <v>-0.50248652850095266</v>
      </c>
    </row>
    <row r="33" spans="1:13" x14ac:dyDescent="0.25">
      <c r="A33" s="11">
        <v>708.11666666666679</v>
      </c>
      <c r="B33" s="2"/>
      <c r="C33" s="5"/>
      <c r="D33" s="5"/>
      <c r="E33" s="5"/>
      <c r="F33" s="5"/>
      <c r="M33" s="2">
        <f t="shared" si="0"/>
        <v>-0.47206182419075293</v>
      </c>
    </row>
    <row r="34" spans="1:13" x14ac:dyDescent="0.25">
      <c r="A34" s="11">
        <v>711.0333333333333</v>
      </c>
      <c r="B34" s="2"/>
      <c r="C34" s="5"/>
      <c r="D34" s="5"/>
      <c r="E34" s="5"/>
      <c r="F34" s="5"/>
      <c r="M34" s="2">
        <f t="shared" si="0"/>
        <v>-0.43262239267753305</v>
      </c>
    </row>
    <row r="35" spans="1:13" x14ac:dyDescent="0.25">
      <c r="A35" s="11">
        <v>714.0333333333333</v>
      </c>
      <c r="B35" s="2"/>
      <c r="C35" s="5"/>
      <c r="D35" s="5"/>
      <c r="E35" s="5"/>
      <c r="F35" s="5"/>
      <c r="M35" s="2">
        <f t="shared" si="0"/>
        <v>-0.39205612026393338</v>
      </c>
    </row>
    <row r="36" spans="1:13" x14ac:dyDescent="0.25">
      <c r="A36" s="11">
        <v>716.0333333333333</v>
      </c>
      <c r="B36" s="2"/>
      <c r="C36" s="5"/>
      <c r="D36" s="5"/>
      <c r="E36" s="5"/>
      <c r="F36" s="5"/>
      <c r="M36" s="2">
        <f t="shared" si="0"/>
        <v>-0.36501193865486692</v>
      </c>
    </row>
    <row r="37" spans="1:13" x14ac:dyDescent="0.25">
      <c r="A37" s="11">
        <v>722.2833333333333</v>
      </c>
      <c r="B37" s="2"/>
      <c r="C37" s="5"/>
      <c r="D37" s="5"/>
      <c r="E37" s="5"/>
      <c r="F37" s="5"/>
      <c r="M37" s="2">
        <f t="shared" si="0"/>
        <v>-0.28049887112653427</v>
      </c>
    </row>
    <row r="38" spans="1:13" x14ac:dyDescent="0.25">
      <c r="A38" s="11">
        <v>728.11666666666679</v>
      </c>
      <c r="B38" s="2"/>
      <c r="C38" s="5"/>
      <c r="D38" s="5"/>
      <c r="E38" s="5"/>
      <c r="F38" s="5"/>
      <c r="M38" s="2">
        <f t="shared" si="0"/>
        <v>-0.2016200081000884</v>
      </c>
    </row>
    <row r="39" spans="1:13" x14ac:dyDescent="0.25">
      <c r="A39" s="11">
        <v>728.7</v>
      </c>
      <c r="B39" s="2"/>
      <c r="C39" s="5"/>
      <c r="D39" s="5"/>
      <c r="E39" s="5"/>
      <c r="F39" s="5"/>
      <c r="M39" s="2">
        <f t="shared" si="0"/>
        <v>-0.19373212179744503</v>
      </c>
    </row>
    <row r="40" spans="1:13" x14ac:dyDescent="0.25">
      <c r="A40" s="11">
        <v>729.0333333333333</v>
      </c>
      <c r="B40" s="2"/>
      <c r="C40" s="5"/>
      <c r="D40" s="5"/>
      <c r="E40" s="5"/>
      <c r="F40" s="5"/>
      <c r="M40" s="2">
        <f t="shared" si="0"/>
        <v>-0.18922475819593498</v>
      </c>
    </row>
    <row r="41" spans="1:13" x14ac:dyDescent="0.25">
      <c r="A41" s="11">
        <v>730.11666666666679</v>
      </c>
      <c r="B41" s="2"/>
      <c r="C41" s="5"/>
      <c r="D41" s="5"/>
      <c r="E41" s="5"/>
      <c r="F41" s="5"/>
      <c r="M41" s="2">
        <f t="shared" si="0"/>
        <v>-0.17457582649102193</v>
      </c>
    </row>
    <row r="42" spans="1:13" x14ac:dyDescent="0.25">
      <c r="A42" s="11">
        <v>731.95</v>
      </c>
      <c r="B42" s="2"/>
      <c r="C42" s="5"/>
      <c r="D42" s="5"/>
      <c r="E42" s="5"/>
      <c r="F42" s="5"/>
      <c r="M42" s="2">
        <f t="shared" si="0"/>
        <v>-0.14978532668271205</v>
      </c>
    </row>
    <row r="43" spans="1:13" x14ac:dyDescent="0.25">
      <c r="A43" s="11">
        <v>735.0333333333333</v>
      </c>
      <c r="B43" s="2"/>
      <c r="C43" s="5"/>
      <c r="D43" s="5"/>
      <c r="E43" s="5"/>
      <c r="F43" s="5"/>
      <c r="M43" s="2">
        <f t="shared" si="0"/>
        <v>-0.10809221336873563</v>
      </c>
    </row>
    <row r="44" spans="1:13" x14ac:dyDescent="0.25">
      <c r="A44" s="11">
        <v>736.95</v>
      </c>
      <c r="B44" s="2"/>
      <c r="C44" s="5"/>
      <c r="D44" s="5"/>
      <c r="E44" s="5"/>
      <c r="F44" s="5"/>
      <c r="M44" s="2">
        <f t="shared" si="0"/>
        <v>-8.2174872660045931E-2</v>
      </c>
    </row>
    <row r="45" spans="1:13" x14ac:dyDescent="0.25">
      <c r="A45" s="11">
        <v>737.36666666666679</v>
      </c>
      <c r="B45" s="2"/>
      <c r="C45" s="5"/>
      <c r="D45" s="5"/>
      <c r="E45" s="5"/>
      <c r="F45" s="5"/>
      <c r="M45" s="2">
        <f t="shared" si="0"/>
        <v>-7.654066815815605E-2</v>
      </c>
    </row>
    <row r="46" spans="1:13" x14ac:dyDescent="0.25">
      <c r="A46" s="11">
        <v>738.2833333333333</v>
      </c>
      <c r="B46" s="2"/>
      <c r="C46" s="5"/>
      <c r="D46" s="5"/>
      <c r="E46" s="5"/>
      <c r="F46" s="5"/>
      <c r="M46" s="2">
        <f t="shared" si="0"/>
        <v>-6.4145418254002648E-2</v>
      </c>
    </row>
    <row r="47" spans="1:13" x14ac:dyDescent="0.25">
      <c r="A47" s="11">
        <v>739.7833333333333</v>
      </c>
      <c r="B47" s="2"/>
      <c r="C47" s="5"/>
      <c r="D47" s="5"/>
      <c r="E47" s="5"/>
      <c r="F47" s="5"/>
      <c r="M47" s="2">
        <f t="shared" si="0"/>
        <v>-4.3862282047202807E-2</v>
      </c>
    </row>
    <row r="48" spans="1:13" x14ac:dyDescent="0.25">
      <c r="A48" s="11">
        <v>740.61666666666679</v>
      </c>
      <c r="B48" s="2"/>
      <c r="C48" s="5"/>
      <c r="D48" s="5"/>
      <c r="E48" s="5"/>
      <c r="F48" s="5"/>
      <c r="M48" s="2">
        <f t="shared" si="0"/>
        <v>-3.2593873043423073E-2</v>
      </c>
    </row>
    <row r="49" spans="1:13" x14ac:dyDescent="0.25">
      <c r="A49" s="11">
        <v>743.61666666666679</v>
      </c>
      <c r="B49" s="2"/>
      <c r="C49" s="5"/>
      <c r="D49" s="5"/>
      <c r="E49" s="5"/>
      <c r="F49" s="5"/>
      <c r="M49" s="2">
        <f t="shared" si="0"/>
        <v>7.9723993701766097E-3</v>
      </c>
    </row>
    <row r="50" spans="1:13" x14ac:dyDescent="0.25">
      <c r="A50" s="11">
        <v>747.2</v>
      </c>
      <c r="B50" s="2"/>
      <c r="C50" s="5"/>
      <c r="D50" s="5"/>
      <c r="E50" s="5"/>
      <c r="F50" s="5"/>
      <c r="M50" s="2">
        <f t="shared" si="0"/>
        <v>5.6426558086419644E-2</v>
      </c>
    </row>
    <row r="51" spans="1:13" x14ac:dyDescent="0.25">
      <c r="A51" s="11">
        <v>748.2</v>
      </c>
      <c r="B51" s="2"/>
      <c r="C51" s="5"/>
      <c r="D51" s="5"/>
      <c r="E51" s="5"/>
      <c r="F51" s="5"/>
      <c r="M51" s="2">
        <f t="shared" si="0"/>
        <v>6.9948648890952869E-2</v>
      </c>
    </row>
    <row r="52" spans="1:13" x14ac:dyDescent="0.25">
      <c r="A52" s="11">
        <v>748.2833333333333</v>
      </c>
      <c r="B52" s="2"/>
      <c r="C52" s="5"/>
      <c r="D52" s="5"/>
      <c r="E52" s="5"/>
      <c r="F52" s="5"/>
      <c r="M52" s="2">
        <f t="shared" si="0"/>
        <v>7.1075489791329619E-2</v>
      </c>
    </row>
    <row r="53" spans="1:13" x14ac:dyDescent="0.25">
      <c r="A53" s="11">
        <v>748.5333333333333</v>
      </c>
      <c r="B53" s="2"/>
      <c r="C53" s="5"/>
      <c r="D53" s="5"/>
      <c r="E53" s="5"/>
      <c r="F53" s="5"/>
      <c r="M53" s="2">
        <f t="shared" si="0"/>
        <v>7.445601249246292E-2</v>
      </c>
    </row>
    <row r="54" spans="1:13" x14ac:dyDescent="0.25">
      <c r="A54" s="11">
        <v>750.0333333333333</v>
      </c>
      <c r="B54" s="2"/>
      <c r="C54" s="5"/>
      <c r="D54" s="5"/>
      <c r="E54" s="5"/>
      <c r="F54" s="5"/>
      <c r="M54" s="2">
        <f t="shared" si="0"/>
        <v>9.4739148699262768E-2</v>
      </c>
    </row>
    <row r="55" spans="1:13" x14ac:dyDescent="0.25">
      <c r="A55" s="11">
        <v>752.11666666666679</v>
      </c>
      <c r="B55" s="2"/>
      <c r="C55" s="5"/>
      <c r="D55" s="5"/>
      <c r="E55" s="5"/>
      <c r="F55" s="5"/>
      <c r="M55" s="2">
        <f t="shared" si="0"/>
        <v>0.12291017120870903</v>
      </c>
    </row>
    <row r="56" spans="1:13" x14ac:dyDescent="0.25">
      <c r="A56" s="11">
        <v>754.7</v>
      </c>
      <c r="B56" s="2"/>
      <c r="C56" s="5"/>
      <c r="D56" s="5"/>
      <c r="E56" s="5"/>
      <c r="F56" s="5"/>
      <c r="M56" s="2">
        <f t="shared" si="0"/>
        <v>0.15784223912041884</v>
      </c>
    </row>
    <row r="57" spans="1:13" x14ac:dyDescent="0.25">
      <c r="A57" s="11">
        <v>755.0333333333333</v>
      </c>
      <c r="B57" s="2"/>
      <c r="C57" s="5"/>
      <c r="D57" s="5"/>
      <c r="E57" s="5"/>
      <c r="F57" s="5"/>
      <c r="M57" s="2">
        <f t="shared" si="0"/>
        <v>0.16234960272192889</v>
      </c>
    </row>
    <row r="58" spans="1:13" x14ac:dyDescent="0.25">
      <c r="A58" s="11">
        <v>758.36666666666667</v>
      </c>
      <c r="B58" s="2"/>
      <c r="C58" s="5"/>
      <c r="D58" s="5"/>
      <c r="E58" s="5"/>
      <c r="F58" s="5"/>
      <c r="M58" s="2">
        <f t="shared" si="0"/>
        <v>0.20742323873704016</v>
      </c>
    </row>
    <row r="59" spans="1:13" x14ac:dyDescent="0.25">
      <c r="A59" s="11">
        <v>760.53333333333342</v>
      </c>
      <c r="B59" s="2"/>
      <c r="C59" s="5"/>
      <c r="D59" s="5"/>
      <c r="E59" s="5"/>
      <c r="F59" s="5"/>
      <c r="M59" s="2">
        <f t="shared" si="0"/>
        <v>0.23672110214686318</v>
      </c>
    </row>
    <row r="60" spans="1:13" x14ac:dyDescent="0.25">
      <c r="A60" s="11">
        <v>764.03333333333342</v>
      </c>
      <c r="B60" s="2"/>
      <c r="C60" s="5"/>
      <c r="D60" s="5"/>
      <c r="E60" s="5"/>
      <c r="F60" s="5"/>
      <c r="M60" s="2">
        <f t="shared" si="0"/>
        <v>0.28404841996272945</v>
      </c>
    </row>
    <row r="61" spans="1:13" x14ac:dyDescent="0.25">
      <c r="A61" s="11">
        <v>769.28333333333342</v>
      </c>
      <c r="B61" s="2"/>
      <c r="C61" s="5"/>
      <c r="D61" s="5"/>
      <c r="E61" s="5"/>
      <c r="F61" s="5"/>
      <c r="M61" s="2">
        <f t="shared" si="0"/>
        <v>0.3550393966865289</v>
      </c>
    </row>
    <row r="62" spans="1:13" x14ac:dyDescent="0.25">
      <c r="A62" s="11">
        <v>775.45</v>
      </c>
      <c r="B62" s="2"/>
      <c r="C62" s="5"/>
      <c r="D62" s="5"/>
      <c r="E62" s="5"/>
      <c r="F62" s="5"/>
      <c r="M62" s="2">
        <f t="shared" si="0"/>
        <v>0.43842562331448326</v>
      </c>
    </row>
    <row r="63" spans="1:13" x14ac:dyDescent="0.25">
      <c r="A63" s="11">
        <v>781.2</v>
      </c>
      <c r="B63" s="2"/>
      <c r="C63" s="5"/>
      <c r="D63" s="5"/>
      <c r="E63" s="5"/>
      <c r="F63" s="5"/>
      <c r="M63" s="2">
        <f t="shared" si="0"/>
        <v>0.51617764544054934</v>
      </c>
    </row>
    <row r="64" spans="1:13" x14ac:dyDescent="0.25">
      <c r="A64" s="11">
        <v>781.7</v>
      </c>
      <c r="B64" s="2"/>
      <c r="C64" s="5"/>
      <c r="D64" s="5"/>
      <c r="E64" s="5"/>
      <c r="F64" s="5"/>
      <c r="M64" s="2">
        <f t="shared" si="0"/>
        <v>0.52293869084281597</v>
      </c>
    </row>
    <row r="65" spans="1:13" x14ac:dyDescent="0.25">
      <c r="A65" s="11">
        <v>785.61666666666667</v>
      </c>
      <c r="B65" s="2"/>
      <c r="C65" s="5"/>
      <c r="D65" s="5"/>
      <c r="E65" s="5"/>
      <c r="F65" s="5"/>
      <c r="M65" s="2">
        <f t="shared" si="0"/>
        <v>0.57590021316057061</v>
      </c>
    </row>
    <row r="66" spans="1:13" x14ac:dyDescent="0.25">
      <c r="A66" s="11">
        <v>792.78333333333342</v>
      </c>
      <c r="B66" s="2"/>
      <c r="C66" s="5"/>
      <c r="D66" s="5"/>
      <c r="E66" s="5"/>
      <c r="F66" s="5"/>
      <c r="M66" s="2">
        <f t="shared" si="0"/>
        <v>0.67280853059305967</v>
      </c>
    </row>
    <row r="67" spans="1:13" x14ac:dyDescent="0.25">
      <c r="A67" s="11">
        <v>793.36666666666667</v>
      </c>
      <c r="B67" s="2"/>
      <c r="C67" s="5"/>
      <c r="D67" s="5"/>
      <c r="E67" s="5"/>
      <c r="F67" s="5"/>
      <c r="M67" s="2">
        <f t="shared" si="0"/>
        <v>0.68069641689570304</v>
      </c>
    </row>
    <row r="68" spans="1:13" x14ac:dyDescent="0.25">
      <c r="A68" s="11">
        <v>795.28333333333342</v>
      </c>
      <c r="B68" s="2"/>
      <c r="C68" s="5"/>
      <c r="D68" s="5"/>
      <c r="E68" s="5"/>
      <c r="F68" s="5"/>
      <c r="M68" s="2">
        <f t="shared" si="0"/>
        <v>0.70661375760439282</v>
      </c>
    </row>
    <row r="69" spans="1:13" x14ac:dyDescent="0.25">
      <c r="A69" s="11">
        <v>797.61666666666667</v>
      </c>
      <c r="B69" s="2"/>
      <c r="C69" s="5"/>
      <c r="D69" s="5"/>
      <c r="E69" s="5"/>
      <c r="F69" s="5"/>
      <c r="M69" s="2">
        <f t="shared" si="0"/>
        <v>0.73816530281496928</v>
      </c>
    </row>
    <row r="70" spans="1:13" x14ac:dyDescent="0.25">
      <c r="A70" s="11">
        <v>798.95</v>
      </c>
      <c r="B70" s="2"/>
      <c r="C70" s="5"/>
      <c r="D70" s="5"/>
      <c r="E70" s="5"/>
      <c r="F70" s="5"/>
      <c r="M70" s="2">
        <f t="shared" si="0"/>
        <v>0.75619475722101415</v>
      </c>
    </row>
    <row r="71" spans="1:13" x14ac:dyDescent="0.25">
      <c r="A71" s="11">
        <v>799.7</v>
      </c>
      <c r="B71" s="2"/>
      <c r="C71" s="5"/>
      <c r="D71" s="5"/>
      <c r="E71" s="5"/>
      <c r="F71" s="5"/>
      <c r="M71" s="2">
        <f t="shared" si="0"/>
        <v>0.76633632532441398</v>
      </c>
    </row>
    <row r="72" spans="1:13" x14ac:dyDescent="0.25">
      <c r="A72" s="11">
        <v>799.95</v>
      </c>
      <c r="B72" s="2"/>
      <c r="C72" s="5"/>
      <c r="D72" s="5"/>
      <c r="E72" s="5"/>
      <c r="F72" s="5"/>
      <c r="M72" s="2">
        <f t="shared" si="0"/>
        <v>0.7697168480255473</v>
      </c>
    </row>
    <row r="73" spans="1:13" x14ac:dyDescent="0.25">
      <c r="A73" s="11">
        <v>810.86666666666667</v>
      </c>
      <c r="B73" s="2"/>
      <c r="C73" s="5"/>
      <c r="D73" s="5"/>
      <c r="E73" s="5"/>
      <c r="F73" s="5"/>
      <c r="M73" s="2">
        <f t="shared" si="0"/>
        <v>0.91733300597503453</v>
      </c>
    </row>
    <row r="74" spans="1:13" x14ac:dyDescent="0.25">
      <c r="A74" s="11">
        <v>811.53333333333342</v>
      </c>
      <c r="B74" s="2"/>
      <c r="C74" s="5"/>
      <c r="D74" s="5"/>
      <c r="E74" s="5"/>
      <c r="F74" s="5"/>
      <c r="M74" s="2">
        <f t="shared" si="0"/>
        <v>0.92634773317805774</v>
      </c>
    </row>
    <row r="75" spans="1:13" x14ac:dyDescent="0.25">
      <c r="A75" s="11">
        <v>813.61666666666667</v>
      </c>
      <c r="B75" s="2"/>
      <c r="C75" s="5"/>
      <c r="D75" s="5"/>
      <c r="E75" s="5"/>
      <c r="F75" s="5"/>
      <c r="M75" s="2">
        <f t="shared" si="0"/>
        <v>0.95451875568750089</v>
      </c>
    </row>
    <row r="76" spans="1:13" x14ac:dyDescent="0.25">
      <c r="A76" s="11">
        <v>814.03333333333342</v>
      </c>
      <c r="B76" s="2"/>
      <c r="C76" s="5"/>
      <c r="D76" s="5"/>
      <c r="E76" s="5"/>
      <c r="F76" s="5"/>
      <c r="M76" s="2">
        <f t="shared" ref="M76:M90" si="1">STANDARDIZE(A76,$H$8,$J$8)</f>
        <v>0.96015296018939078</v>
      </c>
    </row>
    <row r="77" spans="1:13" x14ac:dyDescent="0.25">
      <c r="A77" s="11">
        <v>814.78333333333342</v>
      </c>
      <c r="B77" s="2"/>
      <c r="C77" s="5"/>
      <c r="D77" s="5"/>
      <c r="E77" s="5"/>
      <c r="F77" s="5"/>
      <c r="M77" s="2">
        <f t="shared" si="1"/>
        <v>0.97029452829279073</v>
      </c>
    </row>
    <row r="78" spans="1:13" x14ac:dyDescent="0.25">
      <c r="A78" s="11">
        <v>817.86666666666667</v>
      </c>
      <c r="B78" s="2"/>
      <c r="C78" s="5"/>
      <c r="D78" s="5"/>
      <c r="E78" s="5"/>
      <c r="F78" s="5"/>
      <c r="M78" s="2">
        <f t="shared" si="1"/>
        <v>1.011987641606767</v>
      </c>
    </row>
    <row r="79" spans="1:13" x14ac:dyDescent="0.25">
      <c r="A79" s="11">
        <v>818.86666666666667</v>
      </c>
      <c r="B79" s="2"/>
      <c r="C79" s="5"/>
      <c r="D79" s="5"/>
      <c r="E79" s="5"/>
      <c r="F79" s="5"/>
      <c r="M79" s="2">
        <f t="shared" si="1"/>
        <v>1.0255097324113003</v>
      </c>
    </row>
    <row r="80" spans="1:13" x14ac:dyDescent="0.25">
      <c r="A80" s="11">
        <v>820.7</v>
      </c>
      <c r="B80" s="2"/>
      <c r="C80" s="5"/>
      <c r="D80" s="5"/>
      <c r="E80" s="5"/>
      <c r="F80" s="5"/>
      <c r="M80" s="2">
        <f t="shared" si="1"/>
        <v>1.0503002322196118</v>
      </c>
    </row>
    <row r="81" spans="1:13" x14ac:dyDescent="0.25">
      <c r="A81" s="11">
        <v>821.11666666666667</v>
      </c>
      <c r="B81" s="2"/>
      <c r="C81" s="5"/>
      <c r="D81" s="5"/>
      <c r="E81" s="5"/>
      <c r="F81" s="5"/>
      <c r="M81" s="2">
        <f t="shared" si="1"/>
        <v>1.0559344367215</v>
      </c>
    </row>
    <row r="82" spans="1:13" x14ac:dyDescent="0.25">
      <c r="A82" s="11">
        <v>825.61666666666667</v>
      </c>
      <c r="B82" s="2"/>
      <c r="C82" s="5"/>
      <c r="D82" s="5"/>
      <c r="E82" s="5"/>
      <c r="F82" s="5"/>
      <c r="M82" s="2">
        <f t="shared" si="1"/>
        <v>1.1167838453418997</v>
      </c>
    </row>
    <row r="83" spans="1:13" x14ac:dyDescent="0.25">
      <c r="A83" s="11">
        <v>828.61666666666667</v>
      </c>
      <c r="B83" s="2"/>
      <c r="C83" s="5"/>
      <c r="D83" s="5"/>
      <c r="E83" s="5"/>
      <c r="F83" s="5"/>
      <c r="M83" s="2">
        <f t="shared" si="1"/>
        <v>1.1573501177554992</v>
      </c>
    </row>
    <row r="84" spans="1:13" x14ac:dyDescent="0.25">
      <c r="A84" s="11">
        <v>841.45</v>
      </c>
      <c r="B84" s="2"/>
      <c r="C84" s="5"/>
      <c r="D84" s="5"/>
      <c r="E84" s="5"/>
      <c r="F84" s="5"/>
      <c r="M84" s="2">
        <f t="shared" si="1"/>
        <v>1.3308836164136761</v>
      </c>
    </row>
    <row r="85" spans="1:13" x14ac:dyDescent="0.25">
      <c r="A85" s="11">
        <v>842.03333333333342</v>
      </c>
      <c r="B85" s="2"/>
      <c r="C85" s="5"/>
      <c r="D85" s="5"/>
      <c r="E85" s="5"/>
      <c r="F85" s="5"/>
      <c r="M85" s="2">
        <f t="shared" si="1"/>
        <v>1.3387715027163212</v>
      </c>
    </row>
    <row r="86" spans="1:13" x14ac:dyDescent="0.25">
      <c r="A86" s="11">
        <v>842.86666666666667</v>
      </c>
      <c r="B86" s="2"/>
      <c r="C86" s="5"/>
      <c r="D86" s="5"/>
      <c r="E86" s="5"/>
      <c r="F86" s="5"/>
      <c r="M86" s="2">
        <f t="shared" si="1"/>
        <v>1.3500399117200979</v>
      </c>
    </row>
    <row r="87" spans="1:13" x14ac:dyDescent="0.25">
      <c r="A87" s="11">
        <v>849.61666666666667</v>
      </c>
      <c r="B87" s="2"/>
      <c r="C87" s="5"/>
      <c r="D87" s="5"/>
      <c r="E87" s="5"/>
      <c r="F87" s="5"/>
      <c r="M87" s="2">
        <f t="shared" si="1"/>
        <v>1.441314024650697</v>
      </c>
    </row>
    <row r="88" spans="1:13" x14ac:dyDescent="0.25">
      <c r="A88" s="11">
        <v>874.7</v>
      </c>
      <c r="B88" s="2"/>
      <c r="C88" s="5"/>
      <c r="D88" s="5"/>
      <c r="E88" s="5"/>
      <c r="F88" s="5"/>
      <c r="M88" s="2">
        <f t="shared" si="1"/>
        <v>1.780493135664406</v>
      </c>
    </row>
    <row r="89" spans="1:13" x14ac:dyDescent="0.25">
      <c r="A89" s="11">
        <v>878.78333333333342</v>
      </c>
      <c r="B89" s="2"/>
      <c r="C89" s="5"/>
      <c r="D89" s="5"/>
      <c r="E89" s="5"/>
      <c r="F89" s="5"/>
      <c r="M89" s="2">
        <f t="shared" si="1"/>
        <v>1.8357083397829173</v>
      </c>
    </row>
    <row r="90" spans="1:13" x14ac:dyDescent="0.25">
      <c r="A90" s="13">
        <v>897.45</v>
      </c>
      <c r="B90" s="2"/>
      <c r="C90" s="5"/>
      <c r="D90" s="5"/>
      <c r="E90" s="5"/>
      <c r="F90" s="5"/>
      <c r="M90" s="2">
        <f t="shared" si="1"/>
        <v>2.0881207014675369</v>
      </c>
    </row>
    <row r="91" spans="1:13" x14ac:dyDescent="0.25">
      <c r="A91" s="2"/>
      <c r="B91" s="2"/>
      <c r="C91" s="5"/>
      <c r="D91" s="5"/>
      <c r="E91" s="5"/>
      <c r="F91" s="5"/>
    </row>
  </sheetData>
  <mergeCells count="5">
    <mergeCell ref="H7:I7"/>
    <mergeCell ref="J7:K7"/>
    <mergeCell ref="H8:I8"/>
    <mergeCell ref="J8:K8"/>
    <mergeCell ref="M9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zoomScale="130" zoomScaleNormal="130" workbookViewId="0">
      <selection activeCell="H21" sqref="H21"/>
    </sheetView>
  </sheetViews>
  <sheetFormatPr defaultRowHeight="15" x14ac:dyDescent="0.25"/>
  <cols>
    <col min="1" max="1" width="19.5703125" customWidth="1"/>
    <col min="13" max="13" width="13.28515625" bestFit="1" customWidth="1"/>
  </cols>
  <sheetData>
    <row r="1" spans="1:13" ht="15.75" x14ac:dyDescent="0.25">
      <c r="A1" s="1" t="s">
        <v>50</v>
      </c>
      <c r="B1" s="2"/>
      <c r="C1" s="2"/>
      <c r="D1" s="2"/>
      <c r="E1" s="2"/>
      <c r="F1" s="2"/>
      <c r="G1" s="2"/>
      <c r="H1" s="2"/>
    </row>
    <row r="2" spans="1:13" x14ac:dyDescent="0.25">
      <c r="A2" s="3" t="s">
        <v>51</v>
      </c>
      <c r="B2" s="2"/>
      <c r="C2" s="2"/>
      <c r="D2" s="2"/>
      <c r="E2" s="2"/>
      <c r="F2" s="2"/>
      <c r="G2" s="2"/>
      <c r="H2" s="2"/>
    </row>
    <row r="3" spans="1:13" x14ac:dyDescent="0.25">
      <c r="A3" s="3"/>
      <c r="B3" s="2"/>
      <c r="C3" s="2"/>
      <c r="D3" s="2"/>
      <c r="E3" s="2"/>
      <c r="F3" s="2"/>
      <c r="G3" s="2"/>
      <c r="H3" s="2"/>
    </row>
    <row r="4" spans="1:13" x14ac:dyDescent="0.25">
      <c r="A4" s="3" t="s">
        <v>45</v>
      </c>
      <c r="B4" s="2" t="s">
        <v>56</v>
      </c>
      <c r="C4" s="2"/>
      <c r="D4" s="2"/>
      <c r="E4" s="2"/>
      <c r="F4" s="2"/>
      <c r="G4" s="2"/>
      <c r="H4" s="2"/>
    </row>
    <row r="5" spans="1:13" x14ac:dyDescent="0.25">
      <c r="A5" s="3" t="s">
        <v>49</v>
      </c>
      <c r="B5" s="2" t="s">
        <v>52</v>
      </c>
      <c r="C5" s="2"/>
      <c r="D5" s="2"/>
      <c r="E5" s="2"/>
      <c r="F5" s="2"/>
      <c r="G5" s="2"/>
      <c r="H5" s="2"/>
    </row>
    <row r="6" spans="1:13" x14ac:dyDescent="0.25">
      <c r="A6" s="3" t="s">
        <v>49</v>
      </c>
      <c r="B6" s="2" t="s">
        <v>53</v>
      </c>
      <c r="C6" s="2"/>
      <c r="D6" s="2"/>
      <c r="E6" s="2"/>
      <c r="F6" s="2"/>
      <c r="G6" s="2"/>
      <c r="H6" s="2"/>
    </row>
    <row r="7" spans="1:13" x14ac:dyDescent="0.25">
      <c r="A7" s="3" t="s">
        <v>49</v>
      </c>
      <c r="B7" s="2" t="s">
        <v>54</v>
      </c>
      <c r="C7" s="2"/>
      <c r="D7" s="2"/>
      <c r="E7" s="2"/>
      <c r="F7" s="2"/>
      <c r="G7" s="2"/>
      <c r="H7" s="2"/>
    </row>
    <row r="8" spans="1:13" x14ac:dyDescent="0.25">
      <c r="A8" s="2"/>
      <c r="B8" s="2"/>
      <c r="C8" s="2"/>
      <c r="D8" s="2"/>
      <c r="E8" s="2"/>
      <c r="F8" s="2"/>
      <c r="G8" s="2"/>
      <c r="H8" s="2"/>
    </row>
    <row r="9" spans="1:13" x14ac:dyDescent="0.25">
      <c r="A9" s="2"/>
      <c r="B9" s="2"/>
      <c r="C9" s="2"/>
      <c r="D9" s="2"/>
      <c r="E9" s="2"/>
      <c r="F9" s="2"/>
      <c r="G9" s="2"/>
      <c r="H9" s="2"/>
    </row>
    <row r="10" spans="1:13" ht="15.75" thickBot="1" x14ac:dyDescent="0.3">
      <c r="A10" s="4" t="s">
        <v>55</v>
      </c>
      <c r="B10" s="2"/>
      <c r="C10" s="2"/>
      <c r="D10" s="2"/>
      <c r="E10" s="2"/>
      <c r="F10" s="2"/>
      <c r="G10" s="2"/>
      <c r="H10" s="2"/>
    </row>
    <row r="11" spans="1:13" x14ac:dyDescent="0.25">
      <c r="A11" s="20">
        <v>117313</v>
      </c>
      <c r="B11" s="2"/>
      <c r="C11" s="2"/>
      <c r="D11" s="2"/>
      <c r="E11" s="2"/>
      <c r="F11" s="2"/>
      <c r="G11" s="2"/>
      <c r="H11" s="2"/>
    </row>
    <row r="12" spans="1:13" x14ac:dyDescent="0.25">
      <c r="A12" s="20">
        <v>104002</v>
      </c>
      <c r="B12" s="5"/>
      <c r="C12" s="5"/>
      <c r="D12" s="5"/>
      <c r="E12" s="5"/>
      <c r="F12" s="5"/>
      <c r="G12" s="17"/>
      <c r="H12" s="5"/>
    </row>
    <row r="13" spans="1:13" ht="30" x14ac:dyDescent="0.4">
      <c r="A13" s="20">
        <v>113038</v>
      </c>
      <c r="B13" s="5"/>
      <c r="C13" s="5"/>
      <c r="D13" s="5"/>
      <c r="E13" s="5"/>
      <c r="F13" s="25"/>
      <c r="G13" s="5"/>
      <c r="H13" s="5"/>
    </row>
    <row r="14" spans="1:13" x14ac:dyDescent="0.25">
      <c r="A14" s="20">
        <v>101936</v>
      </c>
      <c r="B14" s="15"/>
      <c r="C14" s="6"/>
      <c r="D14" s="18"/>
      <c r="E14" s="5"/>
      <c r="F14" s="5"/>
      <c r="G14" s="15"/>
      <c r="H14" s="15"/>
    </row>
    <row r="15" spans="1:13" x14ac:dyDescent="0.25">
      <c r="A15" s="20">
        <v>84560</v>
      </c>
      <c r="B15" s="5"/>
      <c r="C15" s="6"/>
      <c r="D15" s="18"/>
      <c r="E15" s="5"/>
      <c r="F15" s="5"/>
      <c r="G15" s="19"/>
      <c r="H15" s="18"/>
      <c r="K15" s="15"/>
      <c r="L15" s="32" t="s">
        <v>60</v>
      </c>
      <c r="M15" s="32" t="s">
        <v>61</v>
      </c>
    </row>
    <row r="16" spans="1:13" x14ac:dyDescent="0.25">
      <c r="A16" s="20">
        <v>113136</v>
      </c>
      <c r="B16" s="5"/>
      <c r="C16" s="6"/>
      <c r="D16" s="18"/>
      <c r="E16" s="5"/>
      <c r="F16" s="5"/>
      <c r="G16" s="5"/>
      <c r="H16" s="5"/>
      <c r="K16" s="18"/>
      <c r="L16" s="33" t="s">
        <v>62</v>
      </c>
      <c r="M16" s="34">
        <f>AVERAGE($A$11:$A$40)</f>
        <v>100200.36666666667</v>
      </c>
    </row>
    <row r="17" spans="1:13" x14ac:dyDescent="0.25">
      <c r="A17" s="20">
        <v>80740</v>
      </c>
      <c r="B17" s="5"/>
      <c r="C17" s="5"/>
      <c r="D17" s="5"/>
      <c r="E17" s="5"/>
      <c r="F17" s="5"/>
      <c r="G17" s="5"/>
      <c r="H17" s="5"/>
      <c r="K17" s="5"/>
      <c r="L17" s="35" t="s">
        <v>63</v>
      </c>
      <c r="M17">
        <f>STDEV(A11:A40)</f>
        <v>11478.406126538101</v>
      </c>
    </row>
    <row r="18" spans="1:13" x14ac:dyDescent="0.25">
      <c r="A18" s="20">
        <v>100536</v>
      </c>
      <c r="B18" s="15"/>
      <c r="C18" s="6"/>
      <c r="D18" s="5"/>
      <c r="E18" s="5"/>
      <c r="F18" s="5"/>
      <c r="G18" s="5"/>
      <c r="H18" s="5"/>
      <c r="K18" s="5"/>
      <c r="L18" s="33" t="s">
        <v>64</v>
      </c>
      <c r="M18">
        <v>30</v>
      </c>
    </row>
    <row r="19" spans="1:13" x14ac:dyDescent="0.25">
      <c r="A19" s="20">
        <v>105052</v>
      </c>
      <c r="B19" s="5"/>
      <c r="C19" s="6"/>
      <c r="D19" s="5"/>
      <c r="E19" s="5"/>
      <c r="F19" s="5"/>
      <c r="G19" s="5"/>
      <c r="H19" s="5"/>
      <c r="K19" s="5"/>
      <c r="L19" s="33" t="s">
        <v>65</v>
      </c>
      <c r="M19">
        <f>SQRT(M18)</f>
        <v>5.4772255750516612</v>
      </c>
    </row>
    <row r="20" spans="1:13" x14ac:dyDescent="0.25">
      <c r="A20" s="20">
        <v>87201</v>
      </c>
      <c r="B20" s="5"/>
      <c r="C20" s="5"/>
      <c r="D20" s="5"/>
      <c r="E20" s="5"/>
      <c r="F20" s="5"/>
      <c r="G20" s="5"/>
      <c r="H20" s="5"/>
      <c r="K20" s="5"/>
      <c r="L20" s="33" t="s">
        <v>66</v>
      </c>
      <c r="M20">
        <f>M17/M19</f>
        <v>2095.660653236805</v>
      </c>
    </row>
    <row r="21" spans="1:13" x14ac:dyDescent="0.25">
      <c r="A21" s="20">
        <v>91986</v>
      </c>
      <c r="B21" s="5"/>
      <c r="C21" s="5"/>
      <c r="D21" s="5"/>
      <c r="E21" s="5"/>
      <c r="F21" s="5"/>
      <c r="G21" s="5"/>
      <c r="H21" s="5"/>
      <c r="K21" s="5"/>
      <c r="L21" s="33" t="s">
        <v>67</v>
      </c>
      <c r="M21">
        <v>1.65</v>
      </c>
    </row>
    <row r="22" spans="1:13" x14ac:dyDescent="0.25">
      <c r="A22" s="20">
        <v>94868</v>
      </c>
      <c r="B22" s="5"/>
      <c r="C22" s="5"/>
      <c r="D22" s="5"/>
      <c r="E22" s="5"/>
      <c r="F22" s="5"/>
      <c r="G22" s="5"/>
      <c r="H22" s="5"/>
      <c r="K22" s="5"/>
      <c r="L22" s="33" t="s">
        <v>68</v>
      </c>
      <c r="M22" s="36">
        <f>M16-M21*M20</f>
        <v>96742.526588825946</v>
      </c>
    </row>
    <row r="23" spans="1:13" x14ac:dyDescent="0.25">
      <c r="A23" s="20">
        <v>90745</v>
      </c>
      <c r="B23" s="5"/>
      <c r="C23" s="5"/>
      <c r="D23" s="5"/>
      <c r="E23" s="5"/>
      <c r="F23" s="5"/>
      <c r="G23" s="5"/>
      <c r="H23" s="5"/>
      <c r="K23" s="5"/>
      <c r="L23" s="33" t="s">
        <v>69</v>
      </c>
      <c r="M23" s="36">
        <f>M16+M21*M20</f>
        <v>103658.20674450739</v>
      </c>
    </row>
    <row r="24" spans="1:13" x14ac:dyDescent="0.25">
      <c r="A24" s="20">
        <v>102848</v>
      </c>
      <c r="B24" s="2"/>
      <c r="C24" s="2"/>
      <c r="D24" s="2"/>
      <c r="E24" s="2"/>
      <c r="F24" s="2"/>
      <c r="G24" s="2"/>
      <c r="H24" s="2"/>
      <c r="K24" s="5"/>
    </row>
    <row r="25" spans="1:13" x14ac:dyDescent="0.25">
      <c r="A25" s="20">
        <v>85927</v>
      </c>
      <c r="B25" s="2"/>
      <c r="C25" s="2"/>
      <c r="D25" s="2"/>
      <c r="E25" s="2"/>
      <c r="F25" s="2"/>
      <c r="G25" s="2"/>
      <c r="H25" s="2"/>
    </row>
    <row r="26" spans="1:13" x14ac:dyDescent="0.25">
      <c r="A26" s="20">
        <v>112276</v>
      </c>
      <c r="B26" s="2"/>
      <c r="C26" s="2"/>
      <c r="D26" s="2"/>
      <c r="E26" s="2"/>
      <c r="F26" s="2"/>
      <c r="G26" s="2"/>
      <c r="H26" s="2"/>
    </row>
    <row r="27" spans="1:13" x14ac:dyDescent="0.25">
      <c r="A27" s="20">
        <v>108637</v>
      </c>
      <c r="B27" s="2"/>
      <c r="C27" s="2"/>
      <c r="D27" s="2"/>
      <c r="E27" s="2"/>
      <c r="F27" s="2"/>
      <c r="G27" s="2"/>
      <c r="H27" s="2"/>
    </row>
    <row r="28" spans="1:13" x14ac:dyDescent="0.25">
      <c r="A28" s="20">
        <v>96818</v>
      </c>
      <c r="B28" s="2"/>
      <c r="C28" s="2"/>
      <c r="D28" s="2"/>
      <c r="E28" s="2"/>
      <c r="F28" s="2"/>
      <c r="G28" s="2"/>
      <c r="H28" s="2"/>
    </row>
    <row r="29" spans="1:13" x14ac:dyDescent="0.25">
      <c r="A29" s="20">
        <v>92307</v>
      </c>
      <c r="B29" s="2"/>
      <c r="C29" s="2"/>
      <c r="D29" s="2"/>
      <c r="E29" s="2"/>
      <c r="F29" s="2"/>
      <c r="G29" s="2"/>
      <c r="H29" s="2"/>
    </row>
    <row r="30" spans="1:13" x14ac:dyDescent="0.25">
      <c r="A30" s="20">
        <v>114564</v>
      </c>
      <c r="B30" s="2"/>
      <c r="C30" s="2"/>
      <c r="D30" s="2"/>
      <c r="E30" s="2"/>
      <c r="F30" s="2"/>
      <c r="G30" s="2"/>
      <c r="H30" s="2"/>
    </row>
    <row r="31" spans="1:13" x14ac:dyDescent="0.25">
      <c r="A31" s="20">
        <v>109714</v>
      </c>
      <c r="B31" s="2"/>
      <c r="C31" s="2"/>
      <c r="D31" s="2"/>
      <c r="E31" s="2"/>
      <c r="F31" s="2"/>
      <c r="G31" s="2"/>
      <c r="H31" s="2"/>
    </row>
    <row r="32" spans="1:13" x14ac:dyDescent="0.25">
      <c r="A32" s="20">
        <v>108833</v>
      </c>
      <c r="B32" s="2"/>
      <c r="C32" s="2"/>
      <c r="D32" s="2"/>
      <c r="E32" s="2"/>
      <c r="F32" s="2"/>
      <c r="G32" s="2"/>
      <c r="H32" s="2"/>
    </row>
    <row r="33" spans="1:8" x14ac:dyDescent="0.25">
      <c r="A33" s="20">
        <v>115295</v>
      </c>
      <c r="B33" s="2"/>
      <c r="C33" s="2"/>
      <c r="D33" s="2"/>
      <c r="E33" s="2"/>
      <c r="F33" s="2"/>
      <c r="G33" s="2"/>
      <c r="H33" s="2"/>
    </row>
    <row r="34" spans="1:8" x14ac:dyDescent="0.25">
      <c r="A34" s="20">
        <v>89279</v>
      </c>
      <c r="B34" s="2"/>
      <c r="C34" s="2"/>
      <c r="D34" s="2"/>
      <c r="E34" s="2"/>
      <c r="F34" s="2"/>
      <c r="G34" s="2"/>
      <c r="H34" s="2"/>
    </row>
    <row r="35" spans="1:8" x14ac:dyDescent="0.25">
      <c r="A35" s="20">
        <v>81720</v>
      </c>
      <c r="B35" s="2"/>
      <c r="C35" s="2"/>
      <c r="D35" s="2"/>
      <c r="E35" s="2"/>
      <c r="F35" s="2"/>
      <c r="G35" s="2"/>
      <c r="H35" s="2"/>
    </row>
    <row r="36" spans="1:8" x14ac:dyDescent="0.25">
      <c r="A36" s="20">
        <v>89344</v>
      </c>
      <c r="B36" s="2"/>
      <c r="C36" s="2"/>
      <c r="D36" s="2"/>
      <c r="E36" s="2"/>
      <c r="F36" s="2"/>
      <c r="G36" s="2"/>
      <c r="H36" s="2"/>
    </row>
    <row r="37" spans="1:8" x14ac:dyDescent="0.25">
      <c r="A37" s="20">
        <v>114426</v>
      </c>
      <c r="B37" s="2"/>
      <c r="C37" s="2"/>
      <c r="D37" s="2"/>
      <c r="E37" s="2"/>
      <c r="F37" s="2"/>
      <c r="G37" s="2"/>
      <c r="H37" s="2"/>
    </row>
    <row r="38" spans="1:8" x14ac:dyDescent="0.25">
      <c r="A38" s="20">
        <v>90410</v>
      </c>
      <c r="B38" s="2"/>
      <c r="C38" s="2"/>
      <c r="D38" s="2"/>
      <c r="E38" s="2"/>
      <c r="F38" s="2"/>
      <c r="G38" s="2"/>
      <c r="H38" s="2"/>
    </row>
    <row r="39" spans="1:8" x14ac:dyDescent="0.25">
      <c r="A39" s="20">
        <v>95118</v>
      </c>
      <c r="B39" s="2"/>
      <c r="C39" s="2"/>
      <c r="D39" s="2"/>
      <c r="E39" s="2"/>
      <c r="F39" s="2"/>
      <c r="G39" s="2"/>
      <c r="H39" s="2"/>
    </row>
    <row r="40" spans="1:8" x14ac:dyDescent="0.25">
      <c r="A40" s="21">
        <v>113382</v>
      </c>
      <c r="B40" s="2"/>
      <c r="C40" s="2"/>
      <c r="D40" s="2"/>
      <c r="E40" s="2"/>
      <c r="F40" s="2"/>
      <c r="G40" s="2"/>
      <c r="H4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</vt:lpstr>
      <vt:lpstr>Standardization</vt:lpstr>
      <vt:lpstr>CI Population Variance 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2021-11-25T18:55:20Z</dcterms:modified>
</cp:coreProperties>
</file>