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Harrisburg U Summer/DWave/knapsack problem/"/>
    </mc:Choice>
  </mc:AlternateContent>
  <xr:revisionPtr revIDLastSave="0" documentId="8_{FA6FA3DB-E0FF-40E7-8EEB-3109E92E3891}" xr6:coauthVersionLast="45" xr6:coauthVersionMax="45" xr10:uidLastSave="{00000000-0000-0000-0000-000000000000}"/>
  <bookViews>
    <workbookView xWindow="465" yWindow="450" windowWidth="23730" windowHeight="14985" tabRatio="1000" activeTab="1" xr2:uid="{46B799E2-0A27-40D3-A8A1-9C2CEDCF0BFD}"/>
  </bookViews>
  <sheets>
    <sheet name="Random numbers" sheetId="11" r:id="rId1"/>
    <sheet name="Sheet1" sheetId="13" r:id="rId2"/>
    <sheet name="Sheet3" sheetId="12" r:id="rId3"/>
    <sheet name="Coefficient Matrix raw" sheetId="8" r:id="rId4"/>
    <sheet name="Coefficient Matrix" sheetId="4" r:id="rId5"/>
    <sheet name="Portfolio Coefficients" sheetId="5" r:id="rId6"/>
    <sheet name="Portfolio Solver" sheetId="7" r:id="rId7"/>
    <sheet name="Dwave 20 asset filtered" sheetId="10" r:id="rId8"/>
    <sheet name="Portfolio Solver m of n" sheetId="9" r:id="rId9"/>
  </sheets>
  <externalReferences>
    <externalReference r:id="rId10"/>
  </externalReferences>
  <definedNames>
    <definedName name="solver_adj" localSheetId="6" hidden="1">'Portfolio Solver'!$C$5:$C$16</definedName>
    <definedName name="solver_adj" localSheetId="8" hidden="1">'Portfolio Solver m of n'!$C$5:$C$16</definedName>
    <definedName name="solver_cvg" localSheetId="6" hidden="1">0.0001</definedName>
    <definedName name="solver_cvg" localSheetId="8" hidden="1">0.0001</definedName>
    <definedName name="solver_drv" localSheetId="6" hidden="1">2</definedName>
    <definedName name="solver_drv" localSheetId="8" hidden="1">2</definedName>
    <definedName name="solver_eng" localSheetId="6" hidden="1">3</definedName>
    <definedName name="solver_eng" localSheetId="8" hidden="1">3</definedName>
    <definedName name="solver_est" localSheetId="6" hidden="1">1</definedName>
    <definedName name="solver_est" localSheetId="8" hidden="1">1</definedName>
    <definedName name="solver_itr" localSheetId="6" hidden="1">2147483647</definedName>
    <definedName name="solver_itr" localSheetId="8" hidden="1">2147483647</definedName>
    <definedName name="solver_lhs1" localSheetId="6" hidden="1">'Portfolio Solver'!$C$5:$C$16</definedName>
    <definedName name="solver_lhs1" localSheetId="8" hidden="1">'Portfolio Solver m of n'!$C$5:$C$16</definedName>
    <definedName name="solver_lhs2" localSheetId="6" hidden="1">'Portfolio Solver'!$C$5:$C$20</definedName>
    <definedName name="solver_lhs2" localSheetId="8" hidden="1">'Portfolio Solver m of n'!$O$32</definedName>
    <definedName name="solver_mip" localSheetId="6" hidden="1">2147483647</definedName>
    <definedName name="solver_mip" localSheetId="8" hidden="1">2147483647</definedName>
    <definedName name="solver_mni" localSheetId="6" hidden="1">5</definedName>
    <definedName name="solver_mni" localSheetId="8" hidden="1">30</definedName>
    <definedName name="solver_mrt" localSheetId="6" hidden="1">0.075</definedName>
    <definedName name="solver_mrt" localSheetId="8" hidden="1">0.075</definedName>
    <definedName name="solver_msl" localSheetId="6" hidden="1">2</definedName>
    <definedName name="solver_msl" localSheetId="8" hidden="1">2</definedName>
    <definedName name="solver_neg" localSheetId="6" hidden="1">1</definedName>
    <definedName name="solver_neg" localSheetId="8" hidden="1">1</definedName>
    <definedName name="solver_nod" localSheetId="6" hidden="1">2147483647</definedName>
    <definedName name="solver_nod" localSheetId="8" hidden="1">2147483647</definedName>
    <definedName name="solver_num" localSheetId="6" hidden="1">1</definedName>
    <definedName name="solver_num" localSheetId="8" hidden="1">2</definedName>
    <definedName name="solver_nwt" localSheetId="6" hidden="1">1</definedName>
    <definedName name="solver_nwt" localSheetId="8" hidden="1">1</definedName>
    <definedName name="solver_opt" localSheetId="6" hidden="1">'Portfolio Solver'!$F$32</definedName>
    <definedName name="solver_opt" localSheetId="8" hidden="1">'Portfolio Solver m of n'!$F$32</definedName>
    <definedName name="solver_pre" localSheetId="6" hidden="1">0.0000001</definedName>
    <definedName name="solver_pre" localSheetId="8" hidden="1">0.0000001</definedName>
    <definedName name="solver_rbv" localSheetId="6" hidden="1">2</definedName>
    <definedName name="solver_rbv" localSheetId="8" hidden="1">2</definedName>
    <definedName name="solver_rel1" localSheetId="6" hidden="1">5</definedName>
    <definedName name="solver_rel1" localSheetId="8" hidden="1">5</definedName>
    <definedName name="solver_rel2" localSheetId="6" hidden="1">5</definedName>
    <definedName name="solver_rel2" localSheetId="8" hidden="1">2</definedName>
    <definedName name="solver_rhs1" localSheetId="6" hidden="1">binary</definedName>
    <definedName name="solver_rhs1" localSheetId="8" hidden="1">binary</definedName>
    <definedName name="solver_rhs2" localSheetId="6" hidden="1">binary</definedName>
    <definedName name="solver_rhs2" localSheetId="8" hidden="1">0</definedName>
    <definedName name="solver_rlx" localSheetId="6" hidden="1">2</definedName>
    <definedName name="solver_rlx" localSheetId="8" hidden="1">2</definedName>
    <definedName name="solver_rsd" localSheetId="6" hidden="1">0</definedName>
    <definedName name="solver_rsd" localSheetId="8" hidden="1">0</definedName>
    <definedName name="solver_scl" localSheetId="6" hidden="1">2</definedName>
    <definedName name="solver_scl" localSheetId="8" hidden="1">2</definedName>
    <definedName name="solver_sho" localSheetId="6" hidden="1">2</definedName>
    <definedName name="solver_sho" localSheetId="8" hidden="1">2</definedName>
    <definedName name="solver_ssz" localSheetId="6" hidden="1">100</definedName>
    <definedName name="solver_ssz" localSheetId="8" hidden="1">100</definedName>
    <definedName name="solver_tim" localSheetId="6" hidden="1">2147483647</definedName>
    <definedName name="solver_tim" localSheetId="8" hidden="1">2147483647</definedName>
    <definedName name="solver_tol" localSheetId="6" hidden="1">0.01</definedName>
    <definedName name="solver_tol" localSheetId="8" hidden="1">0.01</definedName>
    <definedName name="solver_typ" localSheetId="6" hidden="1">2</definedName>
    <definedName name="solver_typ" localSheetId="8" hidden="1">2</definedName>
    <definedName name="solver_val" localSheetId="6" hidden="1">0</definedName>
    <definedName name="solver_val" localSheetId="8" hidden="1">0</definedName>
    <definedName name="solver_ver" localSheetId="6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3" l="1"/>
  <c r="E30" i="13"/>
  <c r="I29" i="13"/>
  <c r="E29" i="13"/>
  <c r="D27" i="13"/>
  <c r="B3" i="11" l="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B2" i="11"/>
  <c r="E22" i="11" l="1"/>
  <c r="P22" i="11"/>
  <c r="J22" i="11"/>
  <c r="B22" i="11"/>
  <c r="F22" i="11"/>
  <c r="D22" i="11"/>
  <c r="O22" i="11"/>
  <c r="G22" i="11"/>
  <c r="S22" i="11"/>
  <c r="L22" i="11"/>
  <c r="N22" i="11"/>
  <c r="T22" i="11"/>
  <c r="R22" i="11"/>
  <c r="Q22" i="11"/>
  <c r="U22" i="11"/>
  <c r="M22" i="11"/>
  <c r="H22" i="11"/>
  <c r="K22" i="11"/>
  <c r="C22" i="11"/>
  <c r="I22" i="11"/>
  <c r="D24" i="11"/>
  <c r="D25" i="11"/>
  <c r="D27" i="11" a="1"/>
  <c r="D27" i="11" s="1"/>
  <c r="D28" i="11" s="1"/>
  <c r="U21" i="10" l="1"/>
  <c r="T21" i="10"/>
  <c r="S21" i="10"/>
  <c r="R21" i="10"/>
  <c r="Q21" i="10"/>
  <c r="P21" i="10"/>
  <c r="C24" i="10" s="1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21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16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15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14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13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12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10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7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5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A4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A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B24" i="10" s="1"/>
  <c r="A2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D2" i="9" l="1"/>
  <c r="D1" i="9" l="1"/>
  <c r="N32" i="9"/>
  <c r="O32" i="9" s="1"/>
  <c r="AA27" i="9"/>
  <c r="Z27" i="9"/>
  <c r="Y27" i="9"/>
  <c r="X27" i="9"/>
  <c r="W27" i="9"/>
  <c r="V27" i="9"/>
  <c r="U27" i="9"/>
  <c r="T27" i="9"/>
  <c r="S2" i="9"/>
  <c r="S11" i="9" s="1"/>
  <c r="R2" i="9"/>
  <c r="R11" i="9" s="1"/>
  <c r="Q2" i="9"/>
  <c r="Q14" i="9" s="1"/>
  <c r="P2" i="9"/>
  <c r="O2" i="9"/>
  <c r="O9" i="9" s="1"/>
  <c r="N2" i="9"/>
  <c r="N8" i="9" s="1"/>
  <c r="M2" i="9"/>
  <c r="M9" i="9" s="1"/>
  <c r="L2" i="9"/>
  <c r="K2" i="9"/>
  <c r="J2" i="9"/>
  <c r="I2" i="9"/>
  <c r="H2" i="9"/>
  <c r="P7" i="9" l="1"/>
  <c r="R7" i="9"/>
  <c r="Q7" i="9"/>
  <c r="J7" i="9"/>
  <c r="S13" i="9"/>
  <c r="R13" i="9"/>
  <c r="I6" i="9"/>
  <c r="L9" i="9"/>
  <c r="H5" i="9"/>
  <c r="I5" i="9"/>
  <c r="R14" i="9"/>
  <c r="J5" i="9"/>
  <c r="R15" i="9"/>
  <c r="S16" i="9"/>
  <c r="S7" i="9"/>
  <c r="N9" i="9"/>
  <c r="P9" i="9"/>
  <c r="S12" i="9"/>
  <c r="P6" i="9"/>
  <c r="P8" i="9"/>
  <c r="S9" i="9"/>
  <c r="R6" i="9"/>
  <c r="Q8" i="9"/>
  <c r="O8" i="9"/>
  <c r="S6" i="9"/>
  <c r="P13" i="9"/>
  <c r="R12" i="9"/>
  <c r="J6" i="9"/>
  <c r="R9" i="9"/>
  <c r="P12" i="9"/>
  <c r="R8" i="9"/>
  <c r="P10" i="9"/>
  <c r="Q12" i="9"/>
  <c r="S8" i="9"/>
  <c r="S10" i="9"/>
  <c r="Q13" i="9"/>
  <c r="S15" i="9"/>
  <c r="L5" i="9"/>
  <c r="N10" i="9"/>
  <c r="M5" i="9"/>
  <c r="K6" i="9"/>
  <c r="Q9" i="9"/>
  <c r="O10" i="9"/>
  <c r="S14" i="9"/>
  <c r="K5" i="9"/>
  <c r="N5" i="9"/>
  <c r="N11" i="9"/>
  <c r="O5" i="9"/>
  <c r="M6" i="9"/>
  <c r="K7" i="9"/>
  <c r="Q10" i="9"/>
  <c r="O11" i="9"/>
  <c r="P5" i="9"/>
  <c r="N6" i="9"/>
  <c r="L7" i="9"/>
  <c r="R10" i="9"/>
  <c r="P11" i="9"/>
  <c r="M10" i="9"/>
  <c r="L6" i="9"/>
  <c r="Q5" i="9"/>
  <c r="O6" i="9"/>
  <c r="M7" i="9"/>
  <c r="K8" i="9"/>
  <c r="Q11" i="9"/>
  <c r="O12" i="9"/>
  <c r="R5" i="9"/>
  <c r="N7" i="9"/>
  <c r="L8" i="9"/>
  <c r="S5" i="9"/>
  <c r="Q6" i="9"/>
  <c r="O7" i="9"/>
  <c r="M8" i="9"/>
  <c r="M22" i="8"/>
  <c r="L22" i="8"/>
  <c r="K22" i="8"/>
  <c r="J22" i="8"/>
  <c r="I22" i="8"/>
  <c r="H22" i="8"/>
  <c r="G22" i="8"/>
  <c r="F22" i="8"/>
  <c r="E22" i="8"/>
  <c r="D22" i="8"/>
  <c r="C22" i="8"/>
  <c r="B22" i="8"/>
  <c r="S27" i="9" l="1"/>
  <c r="B3" i="4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C2" i="4"/>
  <c r="D2" i="4"/>
  <c r="E2" i="4"/>
  <c r="F2" i="4"/>
  <c r="G2" i="4"/>
  <c r="H2" i="4"/>
  <c r="I2" i="4"/>
  <c r="J2" i="4"/>
  <c r="K2" i="4"/>
  <c r="L2" i="4"/>
  <c r="M2" i="4"/>
  <c r="B2" i="4"/>
  <c r="D27" i="8" a="1"/>
  <c r="D27" i="8" s="1"/>
  <c r="D28" i="8" s="1"/>
  <c r="D25" i="8"/>
  <c r="D24" i="8"/>
  <c r="O14" i="5" l="1"/>
  <c r="R16" i="9" s="1"/>
  <c r="R27" i="9" s="1"/>
  <c r="N13" i="5"/>
  <c r="Q15" i="9" s="1"/>
  <c r="N14" i="5"/>
  <c r="Q16" i="9" s="1"/>
  <c r="M12" i="5"/>
  <c r="P14" i="9" s="1"/>
  <c r="M13" i="5"/>
  <c r="P15" i="9" s="1"/>
  <c r="M14" i="5"/>
  <c r="P16" i="9" s="1"/>
  <c r="L11" i="5"/>
  <c r="O13" i="9" s="1"/>
  <c r="L12" i="5"/>
  <c r="O14" i="9" s="1"/>
  <c r="L13" i="5"/>
  <c r="O15" i="9" s="1"/>
  <c r="L14" i="5"/>
  <c r="O16" i="9" s="1"/>
  <c r="K10" i="5"/>
  <c r="N12" i="9" s="1"/>
  <c r="K11" i="5"/>
  <c r="N13" i="9" s="1"/>
  <c r="K12" i="5"/>
  <c r="N14" i="9" s="1"/>
  <c r="K13" i="5"/>
  <c r="N15" i="9" s="1"/>
  <c r="K14" i="5"/>
  <c r="N16" i="9" s="1"/>
  <c r="J9" i="5"/>
  <c r="M11" i="9" s="1"/>
  <c r="J10" i="5"/>
  <c r="M12" i="9" s="1"/>
  <c r="J11" i="5"/>
  <c r="M13" i="9" s="1"/>
  <c r="J12" i="5"/>
  <c r="M14" i="9" s="1"/>
  <c r="J13" i="5"/>
  <c r="M15" i="9" s="1"/>
  <c r="J14" i="5"/>
  <c r="M16" i="9" s="1"/>
  <c r="I8" i="5"/>
  <c r="L10" i="9" s="1"/>
  <c r="I9" i="5"/>
  <c r="L11" i="9" s="1"/>
  <c r="I10" i="5"/>
  <c r="L12" i="9" s="1"/>
  <c r="I11" i="5"/>
  <c r="L13" i="9" s="1"/>
  <c r="I12" i="5"/>
  <c r="L14" i="9" s="1"/>
  <c r="I13" i="5"/>
  <c r="L15" i="9" s="1"/>
  <c r="I14" i="5"/>
  <c r="L16" i="9" s="1"/>
  <c r="H7" i="5"/>
  <c r="K9" i="9" s="1"/>
  <c r="H8" i="5"/>
  <c r="K10" i="9" s="1"/>
  <c r="H9" i="5"/>
  <c r="K11" i="9" s="1"/>
  <c r="H10" i="5"/>
  <c r="K12" i="9" s="1"/>
  <c r="H11" i="5"/>
  <c r="K13" i="9" s="1"/>
  <c r="H12" i="5"/>
  <c r="K14" i="9" s="1"/>
  <c r="H13" i="5"/>
  <c r="K15" i="9" s="1"/>
  <c r="H14" i="5"/>
  <c r="K16" i="9" s="1"/>
  <c r="G6" i="5"/>
  <c r="J8" i="9" s="1"/>
  <c r="G7" i="5"/>
  <c r="J9" i="9" s="1"/>
  <c r="G8" i="5"/>
  <c r="J10" i="9" s="1"/>
  <c r="G9" i="5"/>
  <c r="J11" i="9" s="1"/>
  <c r="G10" i="5"/>
  <c r="J12" i="9" s="1"/>
  <c r="G11" i="5"/>
  <c r="J13" i="9" s="1"/>
  <c r="G12" i="5"/>
  <c r="J14" i="9" s="1"/>
  <c r="G13" i="5"/>
  <c r="J15" i="9" s="1"/>
  <c r="G14" i="5"/>
  <c r="J16" i="9" s="1"/>
  <c r="F5" i="5"/>
  <c r="I7" i="9" s="1"/>
  <c r="F6" i="5"/>
  <c r="I8" i="9" s="1"/>
  <c r="F7" i="5"/>
  <c r="I9" i="9" s="1"/>
  <c r="F8" i="5"/>
  <c r="I10" i="9" s="1"/>
  <c r="F9" i="5"/>
  <c r="I11" i="9" s="1"/>
  <c r="F10" i="5"/>
  <c r="I12" i="9" s="1"/>
  <c r="F11" i="5"/>
  <c r="I13" i="9" s="1"/>
  <c r="F12" i="5"/>
  <c r="I14" i="9" s="1"/>
  <c r="F13" i="5"/>
  <c r="I15" i="9" s="1"/>
  <c r="F14" i="5"/>
  <c r="I16" i="9" s="1"/>
  <c r="E5" i="5"/>
  <c r="H7" i="9" s="1"/>
  <c r="E6" i="5"/>
  <c r="H8" i="9" s="1"/>
  <c r="E7" i="5"/>
  <c r="H9" i="9" s="1"/>
  <c r="E8" i="5"/>
  <c r="H10" i="9" s="1"/>
  <c r="E9" i="5"/>
  <c r="H11" i="9" s="1"/>
  <c r="E10" i="5"/>
  <c r="H12" i="9" s="1"/>
  <c r="E11" i="5"/>
  <c r="H13" i="9" s="1"/>
  <c r="E12" i="5"/>
  <c r="H14" i="9" s="1"/>
  <c r="E13" i="5"/>
  <c r="H15" i="9" s="1"/>
  <c r="E14" i="5"/>
  <c r="H16" i="9" s="1"/>
  <c r="E4" i="5"/>
  <c r="H6" i="9" s="1"/>
  <c r="B14" i="5"/>
  <c r="B13" i="5"/>
  <c r="B12" i="5"/>
  <c r="B11" i="5"/>
  <c r="B10" i="5"/>
  <c r="B9" i="5"/>
  <c r="B8" i="5"/>
  <c r="B7" i="5"/>
  <c r="B6" i="5"/>
  <c r="B5" i="5"/>
  <c r="B4" i="5"/>
  <c r="B3" i="5"/>
  <c r="B5" i="9" s="1"/>
  <c r="D5" i="9" s="1"/>
  <c r="I27" i="9" l="1"/>
  <c r="L27" i="9"/>
  <c r="O27" i="9"/>
  <c r="B14" i="7"/>
  <c r="D14" i="7" s="1"/>
  <c r="B14" i="9"/>
  <c r="D14" i="9" s="1"/>
  <c r="K27" i="9"/>
  <c r="M27" i="9"/>
  <c r="P27" i="9"/>
  <c r="B15" i="7"/>
  <c r="D15" i="7" s="1"/>
  <c r="B15" i="9"/>
  <c r="D15" i="9" s="1"/>
  <c r="B7" i="7"/>
  <c r="D7" i="7" s="1"/>
  <c r="B7" i="9"/>
  <c r="D7" i="9" s="1"/>
  <c r="B9" i="7"/>
  <c r="D9" i="7" s="1"/>
  <c r="B9" i="9"/>
  <c r="D9" i="9" s="1"/>
  <c r="Q27" i="9"/>
  <c r="B10" i="7"/>
  <c r="D10" i="7" s="1"/>
  <c r="B10" i="9"/>
  <c r="D10" i="9" s="1"/>
  <c r="J27" i="9"/>
  <c r="H27" i="9"/>
  <c r="B6" i="7"/>
  <c r="D6" i="7" s="1"/>
  <c r="B6" i="9"/>
  <c r="D6" i="9" s="1"/>
  <c r="B11" i="7"/>
  <c r="D11" i="7" s="1"/>
  <c r="B11" i="9"/>
  <c r="D11" i="9" s="1"/>
  <c r="B13" i="7"/>
  <c r="D13" i="7" s="1"/>
  <c r="B13" i="9"/>
  <c r="D13" i="9" s="1"/>
  <c r="B16" i="7"/>
  <c r="D16" i="7" s="1"/>
  <c r="B16" i="9"/>
  <c r="D16" i="9" s="1"/>
  <c r="B8" i="7"/>
  <c r="D8" i="7" s="1"/>
  <c r="B8" i="9"/>
  <c r="D8" i="9" s="1"/>
  <c r="B12" i="7"/>
  <c r="D12" i="7" s="1"/>
  <c r="B12" i="9"/>
  <c r="D12" i="9" s="1"/>
  <c r="N27" i="9"/>
  <c r="B28" i="5" a="1"/>
  <c r="B28" i="5" s="1"/>
  <c r="B29" i="5" s="1"/>
  <c r="B27" i="5"/>
  <c r="B26" i="5"/>
  <c r="B5" i="7"/>
  <c r="D5" i="7" s="1"/>
  <c r="S2" i="7"/>
  <c r="R2" i="7"/>
  <c r="Q2" i="7"/>
  <c r="P2" i="7"/>
  <c r="O2" i="7"/>
  <c r="N2" i="7"/>
  <c r="M2" i="7"/>
  <c r="L2" i="7"/>
  <c r="K2" i="7"/>
  <c r="J2" i="7"/>
  <c r="I2" i="7"/>
  <c r="H2" i="7"/>
  <c r="D29" i="9" l="1"/>
  <c r="D30" i="9" s="1"/>
  <c r="H29" i="9"/>
  <c r="H30" i="9" s="1"/>
  <c r="D29" i="7"/>
  <c r="AA27" i="7"/>
  <c r="Z27" i="7"/>
  <c r="X27" i="7"/>
  <c r="Y27" i="7"/>
  <c r="L5" i="7"/>
  <c r="L7" i="7"/>
  <c r="L9" i="7"/>
  <c r="L11" i="7"/>
  <c r="L13" i="7"/>
  <c r="L15" i="7"/>
  <c r="L6" i="7"/>
  <c r="L8" i="7"/>
  <c r="L10" i="7"/>
  <c r="L12" i="7"/>
  <c r="L14" i="7"/>
  <c r="L16" i="7"/>
  <c r="K5" i="7"/>
  <c r="K7" i="7"/>
  <c r="K9" i="7"/>
  <c r="K11" i="7"/>
  <c r="K13" i="7"/>
  <c r="K15" i="7"/>
  <c r="K6" i="7"/>
  <c r="K8" i="7"/>
  <c r="K10" i="7"/>
  <c r="K12" i="7"/>
  <c r="K14" i="7"/>
  <c r="K16" i="7"/>
  <c r="N6" i="7"/>
  <c r="N8" i="7"/>
  <c r="N10" i="7"/>
  <c r="N12" i="7"/>
  <c r="N14" i="7"/>
  <c r="N16" i="7"/>
  <c r="N15" i="7"/>
  <c r="N5" i="7"/>
  <c r="N7" i="7"/>
  <c r="N9" i="7"/>
  <c r="N11" i="7"/>
  <c r="N13" i="7"/>
  <c r="O6" i="7"/>
  <c r="O8" i="7"/>
  <c r="O10" i="7"/>
  <c r="O12" i="7"/>
  <c r="O14" i="7"/>
  <c r="O16" i="7"/>
  <c r="O7" i="7"/>
  <c r="O9" i="7"/>
  <c r="O11" i="7"/>
  <c r="O13" i="7"/>
  <c r="O15" i="7"/>
  <c r="O5" i="7"/>
  <c r="P6" i="7"/>
  <c r="P8" i="7"/>
  <c r="P10" i="7"/>
  <c r="P12" i="7"/>
  <c r="P14" i="7"/>
  <c r="P16" i="7"/>
  <c r="P5" i="7"/>
  <c r="P7" i="7"/>
  <c r="P9" i="7"/>
  <c r="P11" i="7"/>
  <c r="P13" i="7"/>
  <c r="P15" i="7"/>
  <c r="S5" i="7"/>
  <c r="S7" i="7"/>
  <c r="S9" i="7"/>
  <c r="S11" i="7"/>
  <c r="S13" i="7"/>
  <c r="S15" i="7"/>
  <c r="S6" i="7"/>
  <c r="S8" i="7"/>
  <c r="S10" i="7"/>
  <c r="S12" i="7"/>
  <c r="S14" i="7"/>
  <c r="S16" i="7"/>
  <c r="M6" i="7"/>
  <c r="M8" i="7"/>
  <c r="M10" i="7"/>
  <c r="M12" i="7"/>
  <c r="M14" i="7"/>
  <c r="M16" i="7"/>
  <c r="M5" i="7"/>
  <c r="M7" i="7"/>
  <c r="M9" i="7"/>
  <c r="M11" i="7"/>
  <c r="M13" i="7"/>
  <c r="M15" i="7"/>
  <c r="H5" i="7"/>
  <c r="H6" i="7"/>
  <c r="H8" i="7"/>
  <c r="H10" i="7"/>
  <c r="H12" i="7"/>
  <c r="H14" i="7"/>
  <c r="H16" i="7"/>
  <c r="H7" i="7"/>
  <c r="H9" i="7"/>
  <c r="H11" i="7"/>
  <c r="H13" i="7"/>
  <c r="H15" i="7"/>
  <c r="I7" i="7"/>
  <c r="I9" i="7"/>
  <c r="I11" i="7"/>
  <c r="I13" i="7"/>
  <c r="I15" i="7"/>
  <c r="I6" i="7"/>
  <c r="I8" i="7"/>
  <c r="I10" i="7"/>
  <c r="I12" i="7"/>
  <c r="I14" i="7"/>
  <c r="I16" i="7"/>
  <c r="I5" i="7"/>
  <c r="Q7" i="7"/>
  <c r="Q9" i="7"/>
  <c r="Q11" i="7"/>
  <c r="Q13" i="7"/>
  <c r="Q15" i="7"/>
  <c r="Q6" i="7"/>
  <c r="Q8" i="7"/>
  <c r="Q10" i="7"/>
  <c r="Q12" i="7"/>
  <c r="Q14" i="7"/>
  <c r="Q16" i="7"/>
  <c r="Q5" i="7"/>
  <c r="J7" i="7"/>
  <c r="J9" i="7"/>
  <c r="J11" i="7"/>
  <c r="J13" i="7"/>
  <c r="J15" i="7"/>
  <c r="J6" i="7"/>
  <c r="J8" i="7"/>
  <c r="J10" i="7"/>
  <c r="J12" i="7"/>
  <c r="J14" i="7"/>
  <c r="J16" i="7"/>
  <c r="J5" i="7"/>
  <c r="R7" i="7"/>
  <c r="R9" i="7"/>
  <c r="R11" i="7"/>
  <c r="R13" i="7"/>
  <c r="R15" i="7"/>
  <c r="R14" i="7"/>
  <c r="R6" i="7"/>
  <c r="R8" i="7"/>
  <c r="R10" i="7"/>
  <c r="R12" i="7"/>
  <c r="R16" i="7"/>
  <c r="R5" i="7"/>
  <c r="F32" i="9" l="1"/>
  <c r="AB2" i="9" s="1"/>
  <c r="F33" i="9"/>
  <c r="L27" i="7"/>
  <c r="I27" i="7"/>
  <c r="V27" i="7"/>
  <c r="Q27" i="7"/>
  <c r="M27" i="7"/>
  <c r="J27" i="7"/>
  <c r="N27" i="7"/>
  <c r="S27" i="7"/>
  <c r="T27" i="7"/>
  <c r="P27" i="7"/>
  <c r="R27" i="7"/>
  <c r="W27" i="7"/>
  <c r="K27" i="7"/>
  <c r="U27" i="7"/>
  <c r="O27" i="7"/>
  <c r="H27" i="7"/>
  <c r="H29" i="7" l="1"/>
  <c r="F32" i="7" l="1"/>
  <c r="AB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<sst xmlns="http://schemas.openxmlformats.org/spreadsheetml/2006/main" count="149" uniqueCount="95">
  <si>
    <t>i</t>
  </si>
  <si>
    <t>qi</t>
  </si>
  <si>
    <t>j</t>
  </si>
  <si>
    <t>ai</t>
  </si>
  <si>
    <t>bij</t>
  </si>
  <si>
    <t>qj</t>
  </si>
  <si>
    <t>&lt;- minimize</t>
  </si>
  <si>
    <t>O(q)</t>
  </si>
  <si>
    <t>aiqi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</si>
  <si>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</si>
  <si>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</si>
  <si>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</si>
  <si>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</si>
  <si>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</si>
  <si>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</si>
  <si>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</si>
  <si>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</si>
  <si>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</si>
  <si>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</si>
  <si>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</si>
  <si>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</si>
  <si>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</si>
  <si>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</si>
  <si>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</si>
  <si>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</si>
  <si>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</si>
  <si>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</si>
  <si>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</si>
  <si>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</si>
  <si>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Energy</t>
  </si>
  <si>
    <t>min</t>
  </si>
  <si>
    <t>max</t>
  </si>
  <si>
    <t>max(abs)</t>
  </si>
  <si>
    <t>Matrix Multiplier</t>
  </si>
  <si>
    <t>Quadratic Factor</t>
  </si>
  <si>
    <t>Linear Factor</t>
  </si>
  <si>
    <t>abs</t>
  </si>
  <si>
    <t>Factors</t>
  </si>
  <si>
    <t>Constraint on Assets</t>
  </si>
  <si>
    <t>&lt;- equal to zero</t>
  </si>
  <si>
    <t>Assets chosen</t>
  </si>
  <si>
    <t>Alan</t>
  </si>
  <si>
    <t>Bob</t>
  </si>
  <si>
    <t>Terrill</t>
  </si>
  <si>
    <t>Mason</t>
  </si>
  <si>
    <t>What does Dwave Calculate:</t>
  </si>
  <si>
    <t>Finds the lowest energy</t>
  </si>
  <si>
    <t>Basis=Diagonal=Linear terms=Values on Qubits</t>
  </si>
  <si>
    <t>SUM</t>
  </si>
  <si>
    <t>Couplings=one-half- Non-Diagonal= Quadratic=Values between the qubits</t>
  </si>
  <si>
    <t>QUBO</t>
  </si>
  <si>
    <t>Quadratic, Unconstrained, Binary Optimization</t>
  </si>
  <si>
    <t>= Linear Terms + Quadratic Terms</t>
  </si>
  <si>
    <t xml:space="preserve">Combination, pairs, </t>
  </si>
  <si>
    <t>Lowest energy of these combinations</t>
  </si>
  <si>
    <t>5 people</t>
  </si>
  <si>
    <t>n(n-1)/2</t>
  </si>
  <si>
    <t>n^2</t>
  </si>
  <si>
    <t>qty</t>
  </si>
  <si>
    <t>comb</t>
  </si>
  <si>
    <t>Total</t>
  </si>
  <si>
    <t>Combinatons?</t>
  </si>
  <si>
    <t>A</t>
  </si>
  <si>
    <t>B</t>
  </si>
  <si>
    <t>T</t>
  </si>
  <si>
    <t>Jason</t>
  </si>
  <si>
    <t>J</t>
  </si>
  <si>
    <t>M</t>
  </si>
  <si>
    <t>AB</t>
  </si>
  <si>
    <t>AT</t>
  </si>
  <si>
    <t>AM</t>
  </si>
  <si>
    <t>BT</t>
  </si>
  <si>
    <t>BJ</t>
  </si>
  <si>
    <t>BM</t>
  </si>
  <si>
    <t>TJ</t>
  </si>
  <si>
    <t>TM</t>
  </si>
  <si>
    <t>ABJ</t>
  </si>
  <si>
    <t>ABT</t>
  </si>
  <si>
    <t>ABM</t>
  </si>
  <si>
    <t>BTJ</t>
  </si>
  <si>
    <t>BTM</t>
  </si>
  <si>
    <t>TJM</t>
  </si>
  <si>
    <t>ABTJ</t>
  </si>
  <si>
    <t>ABTM</t>
  </si>
  <si>
    <t>BTJM</t>
  </si>
  <si>
    <t>ABTJM</t>
  </si>
  <si>
    <t>JM</t>
  </si>
  <si>
    <t>AJ</t>
  </si>
  <si>
    <t>ATJ</t>
  </si>
  <si>
    <t>ATM</t>
  </si>
  <si>
    <t>AJM</t>
  </si>
  <si>
    <t>BJM</t>
  </si>
  <si>
    <t>ABJM</t>
  </si>
  <si>
    <t>ATJM</t>
  </si>
  <si>
    <t>2^n-1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</si>
</sst>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3" fillId="5" borderId="0" applyNumberFormat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3" borderId="0" xfId="1"/>
    <xf numFmtId="11" fontId="0" fillId="0" borderId="0" xfId="0" applyNumberFormat="1"/>
    <xf numFmtId="0" fontId="2" fillId="4" borderId="1" xfId="2"/>
    <xf numFmtId="0" fontId="1" fillId="0" borderId="0" xfId="1" applyFill="1"/>
    <xf numFmtId="0" fontId="0" fillId="0" borderId="2" xfId="0" applyBorder="1"/>
    <xf numFmtId="0" fontId="3" fillId="5" borderId="0" xfId="3"/>
    <xf numFmtId="0" fontId="0" fillId="0" borderId="2" xfId="0" quotePrefix="1" applyBorder="1"/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2" xfId="0" applyFill="1" applyBorder="1"/>
    <xf numFmtId="0" fontId="0" fillId="2" borderId="2" xfId="0" quotePrefix="1" applyFill="1" applyBorder="1"/>
    <xf numFmtId="0" fontId="0" fillId="2" borderId="2" xfId="0" applyFill="1" applyBorder="1"/>
  </cellXfs>
  <cellStyles count="4">
    <cellStyle name="Calculation" xfId="2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11</xdr:row>
      <xdr:rowOff>170902</xdr:rowOff>
    </xdr:from>
    <xdr:to>
      <xdr:col>15</xdr:col>
      <xdr:colOff>581025</xdr:colOff>
      <xdr:row>17</xdr:row>
      <xdr:rowOff>127351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5454FD5-AC14-4F02-B4C7-C29DB8FDB236}"/>
            </a:ext>
          </a:extLst>
        </xdr:cNvPr>
        <xdr:cNvSpPr/>
      </xdr:nvSpPr>
      <xdr:spPr>
        <a:xfrm>
          <a:off x="2038350" y="2266402"/>
          <a:ext cx="7686675" cy="1099449"/>
        </a:xfrm>
        <a:custGeom>
          <a:avLst/>
          <a:gdLst>
            <a:gd name="connsiteX0" fmla="*/ 0 w 7686675"/>
            <a:gd name="connsiteY0" fmla="*/ 867323 h 1099449"/>
            <a:gd name="connsiteX1" fmla="*/ 933450 w 7686675"/>
            <a:gd name="connsiteY1" fmla="*/ 610148 h 1099449"/>
            <a:gd name="connsiteX2" fmla="*/ 2143125 w 7686675"/>
            <a:gd name="connsiteY2" fmla="*/ 419648 h 1099449"/>
            <a:gd name="connsiteX3" fmla="*/ 3038475 w 7686675"/>
            <a:gd name="connsiteY3" fmla="*/ 548 h 1099449"/>
            <a:gd name="connsiteX4" fmla="*/ 4410075 w 7686675"/>
            <a:gd name="connsiteY4" fmla="*/ 514898 h 1099449"/>
            <a:gd name="connsiteX5" fmla="*/ 5076825 w 7686675"/>
            <a:gd name="connsiteY5" fmla="*/ 524423 h 1099449"/>
            <a:gd name="connsiteX6" fmla="*/ 5838825 w 7686675"/>
            <a:gd name="connsiteY6" fmla="*/ 1048298 h 1099449"/>
            <a:gd name="connsiteX7" fmla="*/ 6724650 w 7686675"/>
            <a:gd name="connsiteY7" fmla="*/ 1048298 h 1099449"/>
            <a:gd name="connsiteX8" fmla="*/ 7181850 w 7686675"/>
            <a:gd name="connsiteY8" fmla="*/ 772073 h 1099449"/>
            <a:gd name="connsiteX9" fmla="*/ 7686675 w 7686675"/>
            <a:gd name="connsiteY9" fmla="*/ 724448 h 1099449"/>
            <a:gd name="connsiteX10" fmla="*/ 7686675 w 7686675"/>
            <a:gd name="connsiteY10" fmla="*/ 724448 h 1099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686675" h="1099449">
              <a:moveTo>
                <a:pt x="0" y="867323"/>
              </a:moveTo>
              <a:cubicBezTo>
                <a:pt x="288131" y="776041"/>
                <a:pt x="576263" y="684760"/>
                <a:pt x="933450" y="610148"/>
              </a:cubicBezTo>
              <a:cubicBezTo>
                <a:pt x="1290637" y="535536"/>
                <a:pt x="1792288" y="521248"/>
                <a:pt x="2143125" y="419648"/>
              </a:cubicBezTo>
              <a:cubicBezTo>
                <a:pt x="2493962" y="318048"/>
                <a:pt x="2660650" y="-15327"/>
                <a:pt x="3038475" y="548"/>
              </a:cubicBezTo>
              <a:cubicBezTo>
                <a:pt x="3416300" y="16423"/>
                <a:pt x="4070350" y="427585"/>
                <a:pt x="4410075" y="514898"/>
              </a:cubicBezTo>
              <a:cubicBezTo>
                <a:pt x="4749800" y="602210"/>
                <a:pt x="4838700" y="435523"/>
                <a:pt x="5076825" y="524423"/>
              </a:cubicBezTo>
              <a:cubicBezTo>
                <a:pt x="5314950" y="613323"/>
                <a:pt x="5564188" y="960986"/>
                <a:pt x="5838825" y="1048298"/>
              </a:cubicBezTo>
              <a:cubicBezTo>
                <a:pt x="6113462" y="1135610"/>
                <a:pt x="6500812" y="1094336"/>
                <a:pt x="6724650" y="1048298"/>
              </a:cubicBezTo>
              <a:cubicBezTo>
                <a:pt x="6948488" y="1002260"/>
                <a:pt x="7021513" y="826048"/>
                <a:pt x="7181850" y="772073"/>
              </a:cubicBezTo>
              <a:cubicBezTo>
                <a:pt x="7342187" y="718098"/>
                <a:pt x="7686675" y="724448"/>
                <a:pt x="7686675" y="724448"/>
              </a:cubicBezTo>
              <a:lnTo>
                <a:pt x="7686675" y="724448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4</xdr:row>
      <xdr:rowOff>95250</xdr:rowOff>
    </xdr:from>
    <xdr:to>
      <xdr:col>3</xdr:col>
      <xdr:colOff>104775</xdr:colOff>
      <xdr:row>23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94F1AED-BF2A-4E1D-B9CC-7A3666D33568}"/>
            </a:ext>
          </a:extLst>
        </xdr:cNvPr>
        <xdr:cNvCxnSpPr/>
      </xdr:nvCxnSpPr>
      <xdr:spPr>
        <a:xfrm flipH="1">
          <a:off x="1924050" y="857250"/>
          <a:ext cx="9525" cy="35337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38100</xdr:rowOff>
    </xdr:from>
    <xdr:to>
      <xdr:col>15</xdr:col>
      <xdr:colOff>590550</xdr:colOff>
      <xdr:row>23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B183A6-27A9-4E83-904D-DF06FA49142A}"/>
            </a:ext>
          </a:extLst>
        </xdr:cNvPr>
        <xdr:cNvCxnSpPr/>
      </xdr:nvCxnSpPr>
      <xdr:spPr>
        <a:xfrm>
          <a:off x="1952625" y="4419600"/>
          <a:ext cx="7781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285750</xdr:colOff>
      <xdr:row>25</xdr:row>
      <xdr:rowOff>9525</xdr:rowOff>
    </xdr:from>
    <xdr:ext cx="44717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3C16C7-2BCE-4127-8564-9F241CBF3387}"/>
            </a:ext>
          </a:extLst>
        </xdr:cNvPr>
        <xdr:cNvSpPr txBox="1"/>
      </xdr:nvSpPr>
      <xdr:spPr>
        <a:xfrm>
          <a:off x="5162550" y="4772025"/>
          <a:ext cx="447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time</a:t>
          </a:r>
        </a:p>
      </xdr:txBody>
    </xdr:sp>
    <xdr:clientData/>
  </xdr:oneCellAnchor>
  <xdr:oneCellAnchor>
    <xdr:from>
      <xdr:col>1</xdr:col>
      <xdr:colOff>304800</xdr:colOff>
      <xdr:row>11</xdr:row>
      <xdr:rowOff>95250</xdr:rowOff>
    </xdr:from>
    <xdr:ext cx="46897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8EC012-035E-4A04-A02B-B85E0ABE2399}"/>
            </a:ext>
          </a:extLst>
        </xdr:cNvPr>
        <xdr:cNvSpPr txBox="1"/>
      </xdr:nvSpPr>
      <xdr:spPr>
        <a:xfrm>
          <a:off x="914400" y="2190750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Price</a:t>
          </a:r>
        </a:p>
      </xdr:txBody>
    </xdr:sp>
    <xdr:clientData/>
  </xdr:oneCellAnchor>
  <xdr:twoCellAnchor>
    <xdr:from>
      <xdr:col>3</xdr:col>
      <xdr:colOff>428625</xdr:colOff>
      <xdr:row>4</xdr:row>
      <xdr:rowOff>138136</xdr:rowOff>
    </xdr:from>
    <xdr:to>
      <xdr:col>17</xdr:col>
      <xdr:colOff>9525</xdr:colOff>
      <xdr:row>15</xdr:row>
      <xdr:rowOff>47625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E0A0762-07F2-48CB-BD21-4D4191BC3A51}"/>
            </a:ext>
          </a:extLst>
        </xdr:cNvPr>
        <xdr:cNvSpPr/>
      </xdr:nvSpPr>
      <xdr:spPr>
        <a:xfrm>
          <a:off x="2257425" y="900136"/>
          <a:ext cx="8115300" cy="2004989"/>
        </a:xfrm>
        <a:custGeom>
          <a:avLst/>
          <a:gdLst>
            <a:gd name="connsiteX0" fmla="*/ 0 w 8115300"/>
            <a:gd name="connsiteY0" fmla="*/ 2004989 h 2004989"/>
            <a:gd name="connsiteX1" fmla="*/ 828675 w 8115300"/>
            <a:gd name="connsiteY1" fmla="*/ 1757339 h 2004989"/>
            <a:gd name="connsiteX2" fmla="*/ 1247775 w 8115300"/>
            <a:gd name="connsiteY2" fmla="*/ 1585889 h 2004989"/>
            <a:gd name="connsiteX3" fmla="*/ 2038350 w 8115300"/>
            <a:gd name="connsiteY3" fmla="*/ 1357289 h 2004989"/>
            <a:gd name="connsiteX4" fmla="*/ 2857500 w 8115300"/>
            <a:gd name="connsiteY4" fmla="*/ 1176314 h 2004989"/>
            <a:gd name="connsiteX5" fmla="*/ 4495800 w 8115300"/>
            <a:gd name="connsiteY5" fmla="*/ 1147739 h 2004989"/>
            <a:gd name="connsiteX6" fmla="*/ 5724525 w 8115300"/>
            <a:gd name="connsiteY6" fmla="*/ 1347764 h 2004989"/>
            <a:gd name="connsiteX7" fmla="*/ 6410325 w 8115300"/>
            <a:gd name="connsiteY7" fmla="*/ 890564 h 2004989"/>
            <a:gd name="connsiteX8" fmla="*/ 7572375 w 8115300"/>
            <a:gd name="connsiteY8" fmla="*/ 547664 h 2004989"/>
            <a:gd name="connsiteX9" fmla="*/ 7648575 w 8115300"/>
            <a:gd name="connsiteY9" fmla="*/ 23789 h 2004989"/>
            <a:gd name="connsiteX10" fmla="*/ 8115300 w 8115300"/>
            <a:gd name="connsiteY10" fmla="*/ 138089 h 20049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8115300" h="2004989">
              <a:moveTo>
                <a:pt x="0" y="2004989"/>
              </a:moveTo>
              <a:cubicBezTo>
                <a:pt x="310356" y="1916089"/>
                <a:pt x="620713" y="1827189"/>
                <a:pt x="828675" y="1757339"/>
              </a:cubicBezTo>
              <a:cubicBezTo>
                <a:pt x="1036637" y="1687489"/>
                <a:pt x="1046163" y="1652564"/>
                <a:pt x="1247775" y="1585889"/>
              </a:cubicBezTo>
              <a:cubicBezTo>
                <a:pt x="1449388" y="1519214"/>
                <a:pt x="1770063" y="1425551"/>
                <a:pt x="2038350" y="1357289"/>
              </a:cubicBezTo>
              <a:cubicBezTo>
                <a:pt x="2306637" y="1289027"/>
                <a:pt x="2447925" y="1211239"/>
                <a:pt x="2857500" y="1176314"/>
              </a:cubicBezTo>
              <a:cubicBezTo>
                <a:pt x="3267075" y="1141389"/>
                <a:pt x="4017963" y="1119164"/>
                <a:pt x="4495800" y="1147739"/>
              </a:cubicBezTo>
              <a:cubicBezTo>
                <a:pt x="4973638" y="1176314"/>
                <a:pt x="5405438" y="1390626"/>
                <a:pt x="5724525" y="1347764"/>
              </a:cubicBezTo>
              <a:cubicBezTo>
                <a:pt x="6043612" y="1304902"/>
                <a:pt x="6102350" y="1023914"/>
                <a:pt x="6410325" y="890564"/>
              </a:cubicBezTo>
              <a:cubicBezTo>
                <a:pt x="6718300" y="757214"/>
                <a:pt x="7366000" y="692126"/>
                <a:pt x="7572375" y="547664"/>
              </a:cubicBezTo>
              <a:cubicBezTo>
                <a:pt x="7778750" y="403202"/>
                <a:pt x="7558088" y="92051"/>
                <a:pt x="7648575" y="23789"/>
              </a:cubicBezTo>
              <a:cubicBezTo>
                <a:pt x="7739062" y="-44473"/>
                <a:pt x="7927181" y="46808"/>
                <a:pt x="8115300" y="13808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13</xdr:row>
      <xdr:rowOff>177168</xdr:rowOff>
    </xdr:from>
    <xdr:to>
      <xdr:col>16</xdr:col>
      <xdr:colOff>257175</xdr:colOff>
      <xdr:row>17</xdr:row>
      <xdr:rowOff>176899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11D89288-9E48-4554-988C-C44B5EB22AF9}"/>
            </a:ext>
          </a:extLst>
        </xdr:cNvPr>
        <xdr:cNvSpPr/>
      </xdr:nvSpPr>
      <xdr:spPr>
        <a:xfrm>
          <a:off x="2133600" y="2653668"/>
          <a:ext cx="7877175" cy="761731"/>
        </a:xfrm>
        <a:custGeom>
          <a:avLst/>
          <a:gdLst>
            <a:gd name="connsiteX0" fmla="*/ 0 w 7877175"/>
            <a:gd name="connsiteY0" fmla="*/ 556257 h 761731"/>
            <a:gd name="connsiteX1" fmla="*/ 238125 w 7877175"/>
            <a:gd name="connsiteY1" fmla="*/ 546732 h 761731"/>
            <a:gd name="connsiteX2" fmla="*/ 933450 w 7877175"/>
            <a:gd name="connsiteY2" fmla="*/ 470532 h 761731"/>
            <a:gd name="connsiteX3" fmla="*/ 1790700 w 7877175"/>
            <a:gd name="connsiteY3" fmla="*/ 622932 h 761731"/>
            <a:gd name="connsiteX4" fmla="*/ 2790825 w 7877175"/>
            <a:gd name="connsiteY4" fmla="*/ 746757 h 761731"/>
            <a:gd name="connsiteX5" fmla="*/ 3476625 w 7877175"/>
            <a:gd name="connsiteY5" fmla="*/ 727707 h 761731"/>
            <a:gd name="connsiteX6" fmla="*/ 3914775 w 7877175"/>
            <a:gd name="connsiteY6" fmla="*/ 461007 h 761731"/>
            <a:gd name="connsiteX7" fmla="*/ 4524375 w 7877175"/>
            <a:gd name="connsiteY7" fmla="*/ 403857 h 761731"/>
            <a:gd name="connsiteX8" fmla="*/ 5229225 w 7877175"/>
            <a:gd name="connsiteY8" fmla="*/ 89532 h 761731"/>
            <a:gd name="connsiteX9" fmla="*/ 5991225 w 7877175"/>
            <a:gd name="connsiteY9" fmla="*/ 13332 h 761731"/>
            <a:gd name="connsiteX10" fmla="*/ 7048500 w 7877175"/>
            <a:gd name="connsiteY10" fmla="*/ 318132 h 761731"/>
            <a:gd name="connsiteX11" fmla="*/ 7515225 w 7877175"/>
            <a:gd name="connsiteY11" fmla="*/ 213357 h 761731"/>
            <a:gd name="connsiteX12" fmla="*/ 7791450 w 7877175"/>
            <a:gd name="connsiteY12" fmla="*/ 337182 h 761731"/>
            <a:gd name="connsiteX13" fmla="*/ 7877175 w 7877175"/>
            <a:gd name="connsiteY13" fmla="*/ 384807 h 7617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7877175" h="761731">
              <a:moveTo>
                <a:pt x="0" y="556257"/>
              </a:moveTo>
              <a:cubicBezTo>
                <a:pt x="41275" y="558638"/>
                <a:pt x="82550" y="561020"/>
                <a:pt x="238125" y="546732"/>
              </a:cubicBezTo>
              <a:cubicBezTo>
                <a:pt x="393700" y="532444"/>
                <a:pt x="674688" y="457832"/>
                <a:pt x="933450" y="470532"/>
              </a:cubicBezTo>
              <a:cubicBezTo>
                <a:pt x="1192212" y="483232"/>
                <a:pt x="1481138" y="576895"/>
                <a:pt x="1790700" y="622932"/>
              </a:cubicBezTo>
              <a:cubicBezTo>
                <a:pt x="2100263" y="668970"/>
                <a:pt x="2509838" y="729295"/>
                <a:pt x="2790825" y="746757"/>
              </a:cubicBezTo>
              <a:cubicBezTo>
                <a:pt x="3071812" y="764219"/>
                <a:pt x="3289300" y="775332"/>
                <a:pt x="3476625" y="727707"/>
              </a:cubicBezTo>
              <a:cubicBezTo>
                <a:pt x="3663950" y="680082"/>
                <a:pt x="3740150" y="514982"/>
                <a:pt x="3914775" y="461007"/>
              </a:cubicBezTo>
              <a:cubicBezTo>
                <a:pt x="4089400" y="407032"/>
                <a:pt x="4305300" y="465769"/>
                <a:pt x="4524375" y="403857"/>
              </a:cubicBezTo>
              <a:cubicBezTo>
                <a:pt x="4743450" y="341945"/>
                <a:pt x="4984750" y="154619"/>
                <a:pt x="5229225" y="89532"/>
              </a:cubicBezTo>
              <a:cubicBezTo>
                <a:pt x="5473700" y="24445"/>
                <a:pt x="5688012" y="-24768"/>
                <a:pt x="5991225" y="13332"/>
              </a:cubicBezTo>
              <a:cubicBezTo>
                <a:pt x="6294438" y="51432"/>
                <a:pt x="6794500" y="284794"/>
                <a:pt x="7048500" y="318132"/>
              </a:cubicBezTo>
              <a:cubicBezTo>
                <a:pt x="7302500" y="351469"/>
                <a:pt x="7391400" y="210182"/>
                <a:pt x="7515225" y="213357"/>
              </a:cubicBezTo>
              <a:cubicBezTo>
                <a:pt x="7639050" y="216532"/>
                <a:pt x="7731125" y="308607"/>
                <a:pt x="7791450" y="337182"/>
              </a:cubicBezTo>
              <a:cubicBezTo>
                <a:pt x="7851775" y="365757"/>
                <a:pt x="7864475" y="375282"/>
                <a:pt x="7877175" y="384807"/>
              </a:cubicBezTo>
            </a:path>
          </a:pathLst>
        </a:cu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295275</xdr:colOff>
      <xdr:row>9</xdr:row>
      <xdr:rowOff>95250</xdr:rowOff>
    </xdr:from>
    <xdr:ext cx="698012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5D0A8AD-E3E2-44AD-96CE-1E12A9506A05}"/>
            </a:ext>
          </a:extLst>
        </xdr:cNvPr>
        <xdr:cNvSpPr txBox="1"/>
      </xdr:nvSpPr>
      <xdr:spPr>
        <a:xfrm>
          <a:off x="6391275" y="1809750"/>
          <a:ext cx="698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positive  </a:t>
          </a:r>
        </a:p>
      </xdr:txBody>
    </xdr:sp>
    <xdr:clientData/>
  </xdr:oneCellAnchor>
  <xdr:oneCellAnchor>
    <xdr:from>
      <xdr:col>10</xdr:col>
      <xdr:colOff>400050</xdr:colOff>
      <xdr:row>17</xdr:row>
      <xdr:rowOff>66675</xdr:rowOff>
    </xdr:from>
    <xdr:ext cx="676595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7B360F5-9AE2-4CE9-B01F-77103685B9BE}"/>
            </a:ext>
          </a:extLst>
        </xdr:cNvPr>
        <xdr:cNvSpPr txBox="1"/>
      </xdr:nvSpPr>
      <xdr:spPr>
        <a:xfrm>
          <a:off x="6496050" y="3305175"/>
          <a:ext cx="676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negative</a:t>
          </a:r>
        </a:p>
      </xdr:txBody>
    </xdr:sp>
    <xdr:clientData/>
  </xdr:oneCellAnchor>
  <xdr:oneCellAnchor>
    <xdr:from>
      <xdr:col>10</xdr:col>
      <xdr:colOff>323850</xdr:colOff>
      <xdr:row>13</xdr:row>
      <xdr:rowOff>142875</xdr:rowOff>
    </xdr:from>
    <xdr:ext cx="74533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28049D2-F1D0-45BA-9EE8-BB704248DA15}"/>
            </a:ext>
          </a:extLst>
        </xdr:cNvPr>
        <xdr:cNvSpPr txBox="1"/>
      </xdr:nvSpPr>
      <xdr:spPr>
        <a:xfrm>
          <a:off x="6419850" y="2619375"/>
          <a:ext cx="745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value of 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99060</xdr:rowOff>
    </xdr:from>
    <xdr:to>
      <xdr:col>6</xdr:col>
      <xdr:colOff>411480</xdr:colOff>
      <xdr:row>0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C26935-E10E-4906-AAF1-A2498988FE58}"/>
            </a:ext>
          </a:extLst>
        </xdr:cNvPr>
        <xdr:cNvCxnSpPr/>
      </xdr:nvCxnSpPr>
      <xdr:spPr>
        <a:xfrm flipV="1">
          <a:off x="4389120" y="375666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3</xdr:row>
      <xdr:rowOff>106680</xdr:rowOff>
    </xdr:from>
    <xdr:to>
      <xdr:col>2</xdr:col>
      <xdr:colOff>548640</xdr:colOff>
      <xdr:row>12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077863-6B63-4017-868E-6A253E98C3C2}"/>
            </a:ext>
          </a:extLst>
        </xdr:cNvPr>
        <xdr:cNvCxnSpPr/>
      </xdr:nvCxnSpPr>
      <xdr:spPr>
        <a:xfrm>
          <a:off x="3596640" y="431292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9ADDC6-596F-418C-8945-B5EDCC05B582}"/>
            </a:ext>
          </a:extLst>
        </xdr:cNvPr>
        <xdr:cNvCxnSpPr/>
      </xdr:nvCxnSpPr>
      <xdr:spPr>
        <a:xfrm flipV="1">
          <a:off x="4389120" y="46482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7FA845-E0EC-404E-A355-868CC6A2744D}"/>
            </a:ext>
          </a:extLst>
        </xdr:cNvPr>
        <xdr:cNvCxnSpPr/>
      </xdr:nvCxnSpPr>
      <xdr:spPr>
        <a:xfrm>
          <a:off x="3596640" y="102108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DF7D6-EB12-4A3D-87AB-A4C808DC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7109460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98A17D-BB18-4217-AE3D-C68F38176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9919" y="6089228"/>
          <a:ext cx="632804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E8B24-5894-4A8B-AE81-D9DCDFFF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422" y="6086263"/>
          <a:ext cx="1196824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E87EDF-D4F3-4308-94EF-7122B774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823" y="5593503"/>
          <a:ext cx="508995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E2BB09-11DB-43C0-9E59-593A063D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9280" y="1242060"/>
          <a:ext cx="333333" cy="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1DF9820-B5A3-4C79-8E89-9AC3C4C1596C}"/>
            </a:ext>
          </a:extLst>
        </xdr:cNvPr>
        <xdr:cNvCxnSpPr/>
      </xdr:nvCxnSpPr>
      <xdr:spPr>
        <a:xfrm flipV="1">
          <a:off x="4684395" y="594360"/>
          <a:ext cx="148971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C7923F1-A1F5-47BF-A9B2-CAC2A9EE3EC3}"/>
            </a:ext>
          </a:extLst>
        </xdr:cNvPr>
        <xdr:cNvCxnSpPr/>
      </xdr:nvCxnSpPr>
      <xdr:spPr>
        <a:xfrm>
          <a:off x="3891915" y="1173480"/>
          <a:ext cx="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6DF8E-E66E-4E86-9C22-67DEB8CA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4595" y="6749415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A548B-A7E9-4861-8F57-79D3CCBB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2494" y="5420361"/>
          <a:ext cx="628570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C4492B-84A2-4CD5-983F-825392A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1297" y="5417396"/>
          <a:ext cx="1188357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248FDB-0C7A-49CD-A1F9-7EF60119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5931" y="4924636"/>
          <a:ext cx="504762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ACC0B7-8FAA-4DC5-A354-50D1D6FB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4555" y="586740"/>
          <a:ext cx="333333" cy="2647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yazs\OneDrive\Aligned%20IT\chicago%20quantum\Portfolio%20Optimization\2.%20Building%20QUBO%20and%20initial%20asset%20code\20%20assets\April%2017\Remapping%2020%20asset%20covariance%20to%20Dwa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wave 20 asset filtered"/>
      <sheetName val="covar expand half"/>
      <sheetName val="Covar Expand"/>
      <sheetName val="Dwave 28 asset chimera filter "/>
      <sheetName val="Covariance_Matrix"/>
    </sheetNames>
    <sheetDataSet>
      <sheetData sheetId="0" refreshError="1"/>
      <sheetData sheetId="1" refreshError="1"/>
      <sheetData sheetId="2">
        <row r="2">
          <cell r="B2">
            <v>0.29550353382820499</v>
          </cell>
          <cell r="C2">
            <v>0.97312310507576993</v>
          </cell>
          <cell r="D2">
            <v>-1.4467320636138989E-2</v>
          </cell>
          <cell r="E2">
            <v>0.160761575699985</v>
          </cell>
          <cell r="F2">
            <v>-0.1066633518881973</v>
          </cell>
          <cell r="G2">
            <v>1.2368358359455111E-2</v>
          </cell>
          <cell r="H2">
            <v>5.9357123247358201E-2</v>
          </cell>
          <cell r="I2">
            <v>0.15663292083691802</v>
          </cell>
          <cell r="J2">
            <v>-1.153138795456776E-2</v>
          </cell>
          <cell r="K2">
            <v>8.9372547165085053E-2</v>
          </cell>
          <cell r="L2">
            <v>-0.3153608417460585</v>
          </cell>
          <cell r="M2">
            <v>0.153414792848661</v>
          </cell>
          <cell r="N2">
            <v>-4.39444518275586E-2</v>
          </cell>
          <cell r="O2">
            <v>0.35353633282263153</v>
          </cell>
          <cell r="P2">
            <v>-2.1892578207472053E-2</v>
          </cell>
          <cell r="Q2">
            <v>0.24104065296178201</v>
          </cell>
          <cell r="R2">
            <v>0.30253383933337952</v>
          </cell>
          <cell r="S2">
            <v>6.9111505816585955E-2</v>
          </cell>
          <cell r="T2">
            <v>5.9624156354602956E-2</v>
          </cell>
          <cell r="U2">
            <v>0.39358594445616746</v>
          </cell>
        </row>
        <row r="3">
          <cell r="B3">
            <v>0.97312310507576993</v>
          </cell>
          <cell r="C3">
            <v>0.2696549385936225</v>
          </cell>
          <cell r="D3">
            <v>-0.10188128106442351</v>
          </cell>
          <cell r="E3">
            <v>-4.9095628982067152E-2</v>
          </cell>
          <cell r="F3">
            <v>-0.23187030141045301</v>
          </cell>
          <cell r="G3">
            <v>-0.1490960326226892</v>
          </cell>
          <cell r="H3">
            <v>-0.10546053689220106</v>
          </cell>
          <cell r="I3">
            <v>2.2518259020411449E-2</v>
          </cell>
          <cell r="J3">
            <v>-0.11576694344160915</v>
          </cell>
          <cell r="K3">
            <v>-0.14153478758271362</v>
          </cell>
          <cell r="L3">
            <v>-0.45891979432617602</v>
          </cell>
          <cell r="M3">
            <v>-0.1092800709765933</v>
          </cell>
          <cell r="N3">
            <v>3.272971912729785E-2</v>
          </cell>
          <cell r="O3">
            <v>0.26984886836231248</v>
          </cell>
          <cell r="P3">
            <v>-0.20078189452561798</v>
          </cell>
          <cell r="Q3">
            <v>-8.8494821695744658E-2</v>
          </cell>
          <cell r="R3">
            <v>0.2481214549077885</v>
          </cell>
          <cell r="S3">
            <v>-6.8220984833429255E-2</v>
          </cell>
          <cell r="T3">
            <v>7.8629124496953598E-2</v>
          </cell>
          <cell r="U3">
            <v>-0.1594348415499405</v>
          </cell>
        </row>
        <row r="4">
          <cell r="B4">
            <v>-1.4467320636138989E-2</v>
          </cell>
          <cell r="C4">
            <v>-0.10188128106442351</v>
          </cell>
          <cell r="D4">
            <v>0.24562809617617948</v>
          </cell>
          <cell r="E4">
            <v>0.13300081389984555</v>
          </cell>
          <cell r="F4">
            <v>0.207584093152128</v>
          </cell>
          <cell r="G4">
            <v>0.16305044122218898</v>
          </cell>
          <cell r="H4">
            <v>0.15774515221513349</v>
          </cell>
          <cell r="I4">
            <v>5.2071529674632099E-2</v>
          </cell>
          <cell r="J4">
            <v>0.11908778522620141</v>
          </cell>
          <cell r="K4">
            <v>0.211241498584569</v>
          </cell>
          <cell r="L4">
            <v>0.31683486214289247</v>
          </cell>
          <cell r="M4">
            <v>0.20106899312304152</v>
          </cell>
          <cell r="N4">
            <v>-4.5411497902238251E-2</v>
          </cell>
          <cell r="O4">
            <v>-3.8897949476399248E-2</v>
          </cell>
          <cell r="P4">
            <v>0.20498877530297699</v>
          </cell>
          <cell r="Q4">
            <v>0.212615560721541</v>
          </cell>
          <cell r="R4">
            <v>-3.9769834615193844E-2</v>
          </cell>
          <cell r="S4">
            <v>0.12046709992936981</v>
          </cell>
          <cell r="T4">
            <v>-4.3740642915351603E-2</v>
          </cell>
          <cell r="U4">
            <v>0.39045722326413451</v>
          </cell>
        </row>
        <row r="5">
          <cell r="B5">
            <v>0.160761575699985</v>
          </cell>
          <cell r="C5">
            <v>-4.9095628982067152E-2</v>
          </cell>
          <cell r="D5">
            <v>0.13300081389984555</v>
          </cell>
          <cell r="E5">
            <v>0.187410847066665</v>
          </cell>
          <cell r="F5">
            <v>0.23608501649997601</v>
          </cell>
          <cell r="G5">
            <v>0.19923043859211151</v>
          </cell>
          <cell r="H5">
            <v>0.18334824603382349</v>
          </cell>
          <cell r="I5">
            <v>6.9601225835990405E-2</v>
          </cell>
          <cell r="J5">
            <v>0.13576602696003073</v>
          </cell>
          <cell r="K5">
            <v>0.25546846053208949</v>
          </cell>
          <cell r="L5">
            <v>0.32154885019863599</v>
          </cell>
          <cell r="M5">
            <v>0.25442347317576752</v>
          </cell>
          <cell r="N5">
            <v>-6.6126770993201245E-2</v>
          </cell>
          <cell r="O5">
            <v>-3.7470520725004799E-2</v>
          </cell>
          <cell r="P5">
            <v>0.23992591160927701</v>
          </cell>
          <cell r="Q5">
            <v>0.2899560818393685</v>
          </cell>
          <cell r="R5">
            <v>-4.97714388637032E-2</v>
          </cell>
          <cell r="S5">
            <v>0.14716916425147575</v>
          </cell>
          <cell r="T5">
            <v>-5.0785791152050647E-2</v>
          </cell>
          <cell r="U5">
            <v>0.51129620089078198</v>
          </cell>
        </row>
        <row r="6">
          <cell r="B6">
            <v>-0.1066633518881973</v>
          </cell>
          <cell r="C6">
            <v>-0.23187030141045301</v>
          </cell>
          <cell r="D6">
            <v>0.207584093152128</v>
          </cell>
          <cell r="E6">
            <v>0.23608501649997601</v>
          </cell>
          <cell r="F6">
            <v>0.20836389474272252</v>
          </cell>
          <cell r="G6">
            <v>0.29757018070267649</v>
          </cell>
          <cell r="H6">
            <v>0.27984693889970552</v>
          </cell>
          <cell r="I6">
            <v>8.3316023757784352E-2</v>
          </cell>
          <cell r="J6">
            <v>0.22359444974228848</v>
          </cell>
          <cell r="K6">
            <v>0.37106395611804904</v>
          </cell>
          <cell r="L6">
            <v>0.64655532228814805</v>
          </cell>
          <cell r="M6">
            <v>0.37749879371922596</v>
          </cell>
          <cell r="N6">
            <v>-9.2838073762505552E-2</v>
          </cell>
          <cell r="O6">
            <v>-9.5241114127604706E-2</v>
          </cell>
          <cell r="P6">
            <v>0.37783397697144594</v>
          </cell>
          <cell r="Q6">
            <v>0.36974396130039305</v>
          </cell>
          <cell r="R6">
            <v>-9.5262837119783852E-2</v>
          </cell>
          <cell r="S6">
            <v>0.20742527757958951</v>
          </cell>
          <cell r="T6">
            <v>-6.9962746319712901E-2</v>
          </cell>
          <cell r="U6">
            <v>0.62073134141817754</v>
          </cell>
        </row>
        <row r="7">
          <cell r="B7">
            <v>1.2368358359455111E-2</v>
          </cell>
          <cell r="C7">
            <v>-0.1490960326226892</v>
          </cell>
          <cell r="D7">
            <v>0.16305044122218898</v>
          </cell>
          <cell r="E7">
            <v>0.19923043859211151</v>
          </cell>
          <cell r="F7">
            <v>0.29757018070267649</v>
          </cell>
          <cell r="G7">
            <v>0.25605689774330104</v>
          </cell>
          <cell r="H7">
            <v>0.23349679621556552</v>
          </cell>
          <cell r="I7">
            <v>6.2280427306825953E-2</v>
          </cell>
          <cell r="J7">
            <v>0.18372078487225502</v>
          </cell>
          <cell r="K7">
            <v>0.325881912128544</v>
          </cell>
          <cell r="L7">
            <v>0.45406070949523203</v>
          </cell>
          <cell r="M7">
            <v>0.323773388677845</v>
          </cell>
          <cell r="N7">
            <v>-8.384159299993349E-2</v>
          </cell>
          <cell r="O7">
            <v>-6.561436259509619E-2</v>
          </cell>
          <cell r="P7">
            <v>0.30765055958847604</v>
          </cell>
          <cell r="Q7">
            <v>0.34365970768966952</v>
          </cell>
          <cell r="R7">
            <v>-6.1342987964765255E-2</v>
          </cell>
          <cell r="S7">
            <v>0.17929388280651151</v>
          </cell>
          <cell r="T7">
            <v>-7.2893737384194746E-2</v>
          </cell>
          <cell r="U7">
            <v>0.61161336683358902</v>
          </cell>
        </row>
        <row r="8">
          <cell r="B8">
            <v>5.9357123247358201E-2</v>
          </cell>
          <cell r="C8">
            <v>-0.10546053689220106</v>
          </cell>
          <cell r="D8">
            <v>0.15774515221513349</v>
          </cell>
          <cell r="E8">
            <v>0.18334824603382349</v>
          </cell>
          <cell r="F8">
            <v>0.27984693889970552</v>
          </cell>
          <cell r="G8">
            <v>0.23349679621556552</v>
          </cell>
          <cell r="H8">
            <v>0.25616725009207347</v>
          </cell>
          <cell r="I8">
            <v>7.4208037800933296E-2</v>
          </cell>
          <cell r="J8">
            <v>0.17249294571055501</v>
          </cell>
          <cell r="K8">
            <v>0.3085573952907435</v>
          </cell>
          <cell r="L8">
            <v>0.44888697028007402</v>
          </cell>
          <cell r="M8">
            <v>0.30654355493261398</v>
          </cell>
          <cell r="N8">
            <v>-7.5465553752373196E-2</v>
          </cell>
          <cell r="O8">
            <v>-3.54710598012195E-2</v>
          </cell>
          <cell r="P8">
            <v>0.29463168783500698</v>
          </cell>
          <cell r="Q8">
            <v>0.31570774856780098</v>
          </cell>
          <cell r="R8">
            <v>-3.8184103434265496E-2</v>
          </cell>
          <cell r="S8">
            <v>0.1736709881488635</v>
          </cell>
          <cell r="T8">
            <v>-6.423977192770515E-2</v>
          </cell>
          <cell r="U8">
            <v>0.60039264851345697</v>
          </cell>
        </row>
        <row r="9">
          <cell r="B9">
            <v>0.15663292083691802</v>
          </cell>
          <cell r="C9">
            <v>2.2518259020411449E-2</v>
          </cell>
          <cell r="D9">
            <v>5.2071529674632099E-2</v>
          </cell>
          <cell r="E9">
            <v>6.9601225835990405E-2</v>
          </cell>
          <cell r="F9">
            <v>8.3316023757784352E-2</v>
          </cell>
          <cell r="G9">
            <v>6.2280427306825953E-2</v>
          </cell>
          <cell r="H9">
            <v>7.4208037800933296E-2</v>
          </cell>
          <cell r="I9">
            <v>0.1942010989235535</v>
          </cell>
          <cell r="J9">
            <v>5.0075592451170596E-2</v>
          </cell>
          <cell r="K9">
            <v>8.9000668317996606E-2</v>
          </cell>
          <cell r="L9">
            <v>0.18797912566297351</v>
          </cell>
          <cell r="M9">
            <v>9.7106986172078691E-2</v>
          </cell>
          <cell r="N9">
            <v>-1.8821520444861749E-2</v>
          </cell>
          <cell r="O9">
            <v>1.2658257720921405E-2</v>
          </cell>
          <cell r="P9">
            <v>9.3603184521090455E-2</v>
          </cell>
          <cell r="Q9">
            <v>9.7648630231059144E-2</v>
          </cell>
          <cell r="R9">
            <v>5.9462716209784201E-3</v>
          </cell>
          <cell r="S9">
            <v>5.1881988116900993E-2</v>
          </cell>
          <cell r="T9">
            <v>-9.8516460775990803E-3</v>
          </cell>
          <cell r="U9">
            <v>0.172190166350361</v>
          </cell>
        </row>
        <row r="10">
          <cell r="B10">
            <v>-1.153138795456776E-2</v>
          </cell>
          <cell r="C10">
            <v>-0.11576694344160915</v>
          </cell>
          <cell r="D10">
            <v>0.11908778522620141</v>
          </cell>
          <cell r="E10">
            <v>0.13576602696003073</v>
          </cell>
          <cell r="F10">
            <v>0.22359444974228848</v>
          </cell>
          <cell r="G10">
            <v>0.18372078487225502</v>
          </cell>
          <cell r="H10">
            <v>0.17249294571055501</v>
          </cell>
          <cell r="I10">
            <v>5.0075592451170596E-2</v>
          </cell>
          <cell r="J10">
            <v>0.22980784808322299</v>
          </cell>
          <cell r="K10">
            <v>0.23349738745725451</v>
          </cell>
          <cell r="L10">
            <v>0.37217659001201248</v>
          </cell>
          <cell r="M10">
            <v>0.24036994336454701</v>
          </cell>
          <cell r="N10">
            <v>-6.0125416111997253E-2</v>
          </cell>
          <cell r="O10">
            <v>-4.2589540673028302E-2</v>
          </cell>
          <cell r="P10">
            <v>0.22804609319789251</v>
          </cell>
          <cell r="Q10">
            <v>0.2399533098424125</v>
          </cell>
          <cell r="R10">
            <v>-3.7689838671442197E-2</v>
          </cell>
          <cell r="S10">
            <v>0.13048276179418036</v>
          </cell>
          <cell r="T10">
            <v>-4.9909139402539493E-2</v>
          </cell>
          <cell r="U10">
            <v>0.42436031529213453</v>
          </cell>
        </row>
        <row r="11">
          <cell r="B11">
            <v>8.9372547165085053E-2</v>
          </cell>
          <cell r="C11">
            <v>-0.14153478758271362</v>
          </cell>
          <cell r="D11">
            <v>0.211241498584569</v>
          </cell>
          <cell r="E11">
            <v>0.25546846053208949</v>
          </cell>
          <cell r="F11">
            <v>0.37106395611804904</v>
          </cell>
          <cell r="G11">
            <v>0.325881912128544</v>
          </cell>
          <cell r="H11">
            <v>0.3085573952907435</v>
          </cell>
          <cell r="I11">
            <v>8.9000668317996606E-2</v>
          </cell>
          <cell r="J11">
            <v>0.23349738745725451</v>
          </cell>
          <cell r="K11">
            <v>0.27379147294658551</v>
          </cell>
          <cell r="L11">
            <v>0.57295672009100251</v>
          </cell>
          <cell r="M11">
            <v>0.41840333660950352</v>
          </cell>
          <cell r="N11">
            <v>-0.10533398263557704</v>
          </cell>
          <cell r="O11">
            <v>-6.2068680760518899E-2</v>
          </cell>
          <cell r="P11">
            <v>0.397011428469354</v>
          </cell>
          <cell r="Q11">
            <v>0.44772931771553104</v>
          </cell>
          <cell r="R11">
            <v>-5.6173747593898496E-2</v>
          </cell>
          <cell r="S11">
            <v>0.2364589436502135</v>
          </cell>
          <cell r="T11">
            <v>-9.1244085510116701E-2</v>
          </cell>
          <cell r="U11">
            <v>0.83284682590885339</v>
          </cell>
        </row>
        <row r="12">
          <cell r="B12">
            <v>-0.3153608417460585</v>
          </cell>
          <cell r="C12">
            <v>-0.45891979432617602</v>
          </cell>
          <cell r="D12">
            <v>0.31683486214289247</v>
          </cell>
          <cell r="E12">
            <v>0.32154885019863599</v>
          </cell>
          <cell r="F12">
            <v>0.64655532228814805</v>
          </cell>
          <cell r="G12">
            <v>0.45406070949523203</v>
          </cell>
          <cell r="H12">
            <v>0.44888697028007402</v>
          </cell>
          <cell r="I12">
            <v>0.18797912566297351</v>
          </cell>
          <cell r="J12">
            <v>0.37217659001201248</v>
          </cell>
          <cell r="K12">
            <v>0.57295672009100251</v>
          </cell>
          <cell r="L12">
            <v>0.21041893765134001</v>
          </cell>
          <cell r="M12">
            <v>0.62926859454652806</v>
          </cell>
          <cell r="N12">
            <v>-0.14533930044116536</v>
          </cell>
          <cell r="O12">
            <v>-0.14723691108892906</v>
          </cell>
          <cell r="P12">
            <v>0.62705176190124456</v>
          </cell>
          <cell r="Q12">
            <v>0.54426541371487203</v>
          </cell>
          <cell r="R12">
            <v>-0.12805415660082975</v>
          </cell>
          <cell r="S12">
            <v>0.31991758715326196</v>
          </cell>
          <cell r="T12">
            <v>-0.11685783267529321</v>
          </cell>
          <cell r="U12">
            <v>0.93313855968158699</v>
          </cell>
        </row>
        <row r="13">
          <cell r="B13">
            <v>0.153414792848661</v>
          </cell>
          <cell r="C13">
            <v>-0.1092800709765933</v>
          </cell>
          <cell r="D13">
            <v>0.20106899312304152</v>
          </cell>
          <cell r="E13">
            <v>0.25442347317576752</v>
          </cell>
          <cell r="F13">
            <v>0.37749879371922596</v>
          </cell>
          <cell r="G13">
            <v>0.323773388677845</v>
          </cell>
          <cell r="H13">
            <v>0.30654355493261398</v>
          </cell>
          <cell r="I13">
            <v>9.7106986172078691E-2</v>
          </cell>
          <cell r="J13">
            <v>0.24036994336454701</v>
          </cell>
          <cell r="K13">
            <v>0.41840333660950352</v>
          </cell>
          <cell r="L13">
            <v>0.62926859454652806</v>
          </cell>
          <cell r="M13">
            <v>0.2148270287731695</v>
          </cell>
          <cell r="N13">
            <v>-0.1116291284091816</v>
          </cell>
          <cell r="O13">
            <v>-2.5010344164380999E-2</v>
          </cell>
          <cell r="P13">
            <v>0.40256037171466053</v>
          </cell>
          <cell r="Q13">
            <v>0.44849210604397649</v>
          </cell>
          <cell r="R13">
            <v>-3.3975653229857246E-2</v>
          </cell>
          <cell r="S13">
            <v>0.23869725875238001</v>
          </cell>
          <cell r="T13">
            <v>-8.6673498627457643E-2</v>
          </cell>
          <cell r="U13">
            <v>0.81270045574501792</v>
          </cell>
        </row>
        <row r="14">
          <cell r="B14">
            <v>-4.39444518275586E-2</v>
          </cell>
          <cell r="C14">
            <v>3.272971912729785E-2</v>
          </cell>
          <cell r="D14">
            <v>-4.5411497902238251E-2</v>
          </cell>
          <cell r="E14">
            <v>-6.6126770993201245E-2</v>
          </cell>
          <cell r="F14">
            <v>-9.2838073762505552E-2</v>
          </cell>
          <cell r="G14">
            <v>-8.384159299993349E-2</v>
          </cell>
          <cell r="H14">
            <v>-7.5465553752373196E-2</v>
          </cell>
          <cell r="I14">
            <v>-1.8821520444861749E-2</v>
          </cell>
          <cell r="J14">
            <v>-6.0125416111997253E-2</v>
          </cell>
          <cell r="K14">
            <v>-0.10533398263557704</v>
          </cell>
          <cell r="L14">
            <v>-0.14533930044116536</v>
          </cell>
          <cell r="M14">
            <v>-0.1116291284091816</v>
          </cell>
          <cell r="N14">
            <v>0.14751134168820734</v>
          </cell>
          <cell r="O14">
            <v>2.436022528618095E-2</v>
          </cell>
          <cell r="P14">
            <v>-9.9456642771468901E-2</v>
          </cell>
          <cell r="Q14">
            <v>-0.11682466474645666</v>
          </cell>
          <cell r="R14">
            <v>2.3071939224827098E-2</v>
          </cell>
          <cell r="S14">
            <v>-5.5261585515035849E-2</v>
          </cell>
          <cell r="T14">
            <v>2.4113085212581948E-2</v>
          </cell>
          <cell r="U14">
            <v>-0.1949331422180535</v>
          </cell>
        </row>
        <row r="15">
          <cell r="B15">
            <v>0.35353633282263153</v>
          </cell>
          <cell r="C15">
            <v>0.26984886836231248</v>
          </cell>
          <cell r="D15">
            <v>-3.8897949476399248E-2</v>
          </cell>
          <cell r="E15">
            <v>-3.7470520725004799E-2</v>
          </cell>
          <cell r="F15">
            <v>-9.5241114127604706E-2</v>
          </cell>
          <cell r="G15">
            <v>-6.561436259509619E-2</v>
          </cell>
          <cell r="H15">
            <v>-3.54710598012195E-2</v>
          </cell>
          <cell r="I15">
            <v>1.2658257720921405E-2</v>
          </cell>
          <cell r="J15">
            <v>-4.2589540673028302E-2</v>
          </cell>
          <cell r="K15">
            <v>-6.2068680760518899E-2</v>
          </cell>
          <cell r="L15">
            <v>-0.14723691108892906</v>
          </cell>
          <cell r="M15">
            <v>-2.5010344164380999E-2</v>
          </cell>
          <cell r="N15">
            <v>2.436022528618095E-2</v>
          </cell>
          <cell r="O15">
            <v>0.25741162686857399</v>
          </cell>
          <cell r="P15">
            <v>-7.1932632592378809E-2</v>
          </cell>
          <cell r="Q15">
            <v>-4.9482840665757449E-2</v>
          </cell>
          <cell r="R15">
            <v>0.1308374857069671</v>
          </cell>
          <cell r="S15">
            <v>-1.8776126460590549E-2</v>
          </cell>
          <cell r="T15">
            <v>3.2427441401005952E-2</v>
          </cell>
          <cell r="U15">
            <v>-3.7904954485530599E-2</v>
          </cell>
        </row>
        <row r="16">
          <cell r="B16">
            <v>-2.1892578207472053E-2</v>
          </cell>
          <cell r="C16">
            <v>-0.20078189452561798</v>
          </cell>
          <cell r="D16">
            <v>0.20498877530297699</v>
          </cell>
          <cell r="E16">
            <v>0.23992591160927701</v>
          </cell>
          <cell r="F16">
            <v>0.37783397697144594</v>
          </cell>
          <cell r="G16">
            <v>0.30765055958847604</v>
          </cell>
          <cell r="H16">
            <v>0.29463168783500698</v>
          </cell>
          <cell r="I16">
            <v>9.3603184521090455E-2</v>
          </cell>
          <cell r="J16">
            <v>0.22804609319789251</v>
          </cell>
          <cell r="K16">
            <v>0.397011428469354</v>
          </cell>
          <cell r="L16">
            <v>0.62705176190124456</v>
          </cell>
          <cell r="M16">
            <v>0.40256037171466053</v>
          </cell>
          <cell r="N16">
            <v>-9.9456642771468901E-2</v>
          </cell>
          <cell r="O16">
            <v>-7.1932632592378809E-2</v>
          </cell>
          <cell r="P16">
            <v>0.18679674019702799</v>
          </cell>
          <cell r="Q16">
            <v>0.40433521134211947</v>
          </cell>
          <cell r="R16">
            <v>-7.1512883951359948E-2</v>
          </cell>
          <cell r="S16">
            <v>0.22381504655211001</v>
          </cell>
          <cell r="T16">
            <v>-8.8966982469673953E-2</v>
          </cell>
          <cell r="U16">
            <v>0.74970569465671344</v>
          </cell>
        </row>
        <row r="17">
          <cell r="B17">
            <v>0.24104065296178201</v>
          </cell>
          <cell r="C17">
            <v>-8.8494821695744658E-2</v>
          </cell>
          <cell r="D17">
            <v>0.212615560721541</v>
          </cell>
          <cell r="E17">
            <v>0.2899560818393685</v>
          </cell>
          <cell r="F17">
            <v>0.36974396130039305</v>
          </cell>
          <cell r="G17">
            <v>0.34365970768966952</v>
          </cell>
          <cell r="H17">
            <v>0.31570774856780098</v>
          </cell>
          <cell r="I17">
            <v>9.7648630231059144E-2</v>
          </cell>
          <cell r="J17">
            <v>0.2399533098424125</v>
          </cell>
          <cell r="K17">
            <v>0.44772931771553104</v>
          </cell>
          <cell r="L17">
            <v>0.54426541371487203</v>
          </cell>
          <cell r="M17">
            <v>0.44849210604397649</v>
          </cell>
          <cell r="N17">
            <v>-0.11682466474645666</v>
          </cell>
          <cell r="O17">
            <v>-4.9482840665757449E-2</v>
          </cell>
          <cell r="P17">
            <v>0.40433521134211947</v>
          </cell>
          <cell r="Q17">
            <v>0.29075394356324996</v>
          </cell>
          <cell r="R17">
            <v>-5.3892807110339398E-2</v>
          </cell>
          <cell r="S17">
            <v>0.249746462782137</v>
          </cell>
          <cell r="T17">
            <v>-9.4706866866970343E-2</v>
          </cell>
          <cell r="U17">
            <v>0.89618645219822246</v>
          </cell>
        </row>
        <row r="18">
          <cell r="B18">
            <v>0.30253383933337952</v>
          </cell>
          <cell r="C18">
            <v>0.2481214549077885</v>
          </cell>
          <cell r="D18">
            <v>-3.9769834615193844E-2</v>
          </cell>
          <cell r="E18">
            <v>-4.97714388637032E-2</v>
          </cell>
          <cell r="F18">
            <v>-9.5262837119783852E-2</v>
          </cell>
          <cell r="G18">
            <v>-6.1342987964765255E-2</v>
          </cell>
          <cell r="H18">
            <v>-3.8184103434265496E-2</v>
          </cell>
          <cell r="I18">
            <v>5.9462716209784201E-3</v>
          </cell>
          <cell r="J18">
            <v>-3.7689838671442197E-2</v>
          </cell>
          <cell r="K18">
            <v>-5.6173747593898496E-2</v>
          </cell>
          <cell r="L18">
            <v>-0.12805415660082975</v>
          </cell>
          <cell r="M18">
            <v>-3.3975653229857246E-2</v>
          </cell>
          <cell r="N18">
            <v>2.3071939224827098E-2</v>
          </cell>
          <cell r="O18">
            <v>0.1308374857069671</v>
          </cell>
          <cell r="P18">
            <v>-7.1512883951359948E-2</v>
          </cell>
          <cell r="Q18">
            <v>-5.3892807110339398E-2</v>
          </cell>
          <cell r="R18">
            <v>0.25271816750542953</v>
          </cell>
          <cell r="S18">
            <v>-2.4877441478188499E-2</v>
          </cell>
          <cell r="T18">
            <v>2.7720784763369699E-2</v>
          </cell>
          <cell r="U18">
            <v>-6.9128792266488742E-2</v>
          </cell>
        </row>
        <row r="19">
          <cell r="B19">
            <v>6.9111505816585955E-2</v>
          </cell>
          <cell r="C19">
            <v>-6.8220984833429255E-2</v>
          </cell>
          <cell r="D19">
            <v>0.12046709992936981</v>
          </cell>
          <cell r="E19">
            <v>0.14716916425147575</v>
          </cell>
          <cell r="F19">
            <v>0.20742527757958951</v>
          </cell>
          <cell r="G19">
            <v>0.17929388280651151</v>
          </cell>
          <cell r="H19">
            <v>0.1736709881488635</v>
          </cell>
          <cell r="I19">
            <v>5.1881988116900993E-2</v>
          </cell>
          <cell r="J19">
            <v>0.13048276179418036</v>
          </cell>
          <cell r="K19">
            <v>0.2364589436502135</v>
          </cell>
          <cell r="L19">
            <v>0.31991758715326196</v>
          </cell>
          <cell r="M19">
            <v>0.23869725875238001</v>
          </cell>
          <cell r="N19">
            <v>-5.5261585515035849E-2</v>
          </cell>
          <cell r="O19">
            <v>-1.8776126460590549E-2</v>
          </cell>
          <cell r="P19">
            <v>0.22381504655211001</v>
          </cell>
          <cell r="Q19">
            <v>0.249746462782137</v>
          </cell>
          <cell r="R19">
            <v>-2.4877441478188499E-2</v>
          </cell>
          <cell r="S19">
            <v>0.19215384175363201</v>
          </cell>
          <cell r="T19">
            <v>-5.1896958157216504E-2</v>
          </cell>
          <cell r="U19">
            <v>0.48056580272552102</v>
          </cell>
        </row>
        <row r="20">
          <cell r="B20">
            <v>5.9624156354602956E-2</v>
          </cell>
          <cell r="C20">
            <v>7.8629124496953598E-2</v>
          </cell>
          <cell r="D20">
            <v>-4.3740642915351603E-2</v>
          </cell>
          <cell r="E20">
            <v>-5.0785791152050647E-2</v>
          </cell>
          <cell r="F20">
            <v>-6.9962746319712901E-2</v>
          </cell>
          <cell r="G20">
            <v>-7.2893737384194746E-2</v>
          </cell>
          <cell r="H20">
            <v>-6.423977192770515E-2</v>
          </cell>
          <cell r="I20">
            <v>-9.8516460775990803E-3</v>
          </cell>
          <cell r="J20">
            <v>-4.9909139402539493E-2</v>
          </cell>
          <cell r="K20">
            <v>-9.1244085510116701E-2</v>
          </cell>
          <cell r="L20">
            <v>-0.11685783267529321</v>
          </cell>
          <cell r="M20">
            <v>-8.6673498627457643E-2</v>
          </cell>
          <cell r="N20">
            <v>2.4113085212581948E-2</v>
          </cell>
          <cell r="O20">
            <v>3.2427441401005952E-2</v>
          </cell>
          <cell r="P20">
            <v>-8.8966982469673953E-2</v>
          </cell>
          <cell r="Q20">
            <v>-9.4706866866970343E-2</v>
          </cell>
          <cell r="R20">
            <v>2.7720784763369699E-2</v>
          </cell>
          <cell r="S20">
            <v>-5.1896958157216504E-2</v>
          </cell>
          <cell r="T20">
            <v>0.21792770150416352</v>
          </cell>
          <cell r="U20">
            <v>-0.20479388012086802</v>
          </cell>
        </row>
        <row r="21">
          <cell r="B21">
            <v>0.39358594445616746</v>
          </cell>
          <cell r="C21">
            <v>-0.1594348415499405</v>
          </cell>
          <cell r="D21">
            <v>0.39045722326413451</v>
          </cell>
          <cell r="E21">
            <v>0.51129620089078198</v>
          </cell>
          <cell r="F21">
            <v>0.62073134141817754</v>
          </cell>
          <cell r="G21">
            <v>0.61161336683358902</v>
          </cell>
          <cell r="H21">
            <v>0.60039264851345697</v>
          </cell>
          <cell r="I21">
            <v>0.172190166350361</v>
          </cell>
          <cell r="J21">
            <v>0.42436031529213453</v>
          </cell>
          <cell r="K21">
            <v>0.83284682590885339</v>
          </cell>
          <cell r="L21">
            <v>0.93313855968158699</v>
          </cell>
          <cell r="M21">
            <v>0.81270045574501792</v>
          </cell>
          <cell r="N21">
            <v>-0.1949331422180535</v>
          </cell>
          <cell r="O21">
            <v>-3.7904954485530599E-2</v>
          </cell>
          <cell r="P21">
            <v>0.74970569465671344</v>
          </cell>
          <cell r="Q21">
            <v>0.89618645219822246</v>
          </cell>
          <cell r="R21">
            <v>-6.9128792266488742E-2</v>
          </cell>
          <cell r="S21">
            <v>0.48056580272552102</v>
          </cell>
          <cell r="T21">
            <v>-0.20479388012086802</v>
          </cell>
          <cell r="U21">
            <v>0.30777647406206249</v>
          </cell>
        </row>
      </sheetData>
      <sheetData sheetId="3">
        <row r="1">
          <cell r="B1">
            <v>0</v>
          </cell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</row>
        <row r="2">
          <cell r="A2">
            <v>0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2</v>
          </cell>
          <cell r="B4">
            <v>0</v>
          </cell>
          <cell r="C4">
            <v>0</v>
          </cell>
          <cell r="D4">
            <v>1</v>
          </cell>
          <cell r="E4">
            <v>0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3</v>
          </cell>
          <cell r="B5">
            <v>0</v>
          </cell>
          <cell r="C5">
            <v>0</v>
          </cell>
          <cell r="D5">
            <v>0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4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  <row r="7">
          <cell r="A7">
            <v>5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6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</row>
        <row r="9">
          <cell r="A9">
            <v>7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8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9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11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12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13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14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</v>
          </cell>
          <cell r="I16">
            <v>0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0</v>
          </cell>
          <cell r="O16">
            <v>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15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17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0</v>
          </cell>
        </row>
        <row r="20">
          <cell r="A20">
            <v>18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</v>
          </cell>
          <cell r="U20">
            <v>0</v>
          </cell>
        </row>
        <row r="21">
          <cell r="A21">
            <v>19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EACB-A3CC-4063-A451-B128EBCE6705}">
  <dimension ref="A1:U30"/>
  <sheetViews>
    <sheetView workbookViewId="0">
      <selection activeCell="J28" sqref="J28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f ca="1">2*RAND()-1</f>
        <v>-0.3133519575465824</v>
      </c>
      <c r="C2">
        <f t="shared" ref="C2:U15" ca="1" si="0">2*RAND()-1</f>
        <v>-0.65384042344634397</v>
      </c>
      <c r="D2">
        <f t="shared" ca="1" si="0"/>
        <v>0.17543370575577488</v>
      </c>
      <c r="E2">
        <f t="shared" ca="1" si="0"/>
        <v>-0.25308807498834329</v>
      </c>
      <c r="F2">
        <f t="shared" ca="1" si="0"/>
        <v>0.95274059968290969</v>
      </c>
      <c r="G2">
        <f t="shared" ca="1" si="0"/>
        <v>0.1178861627458776</v>
      </c>
      <c r="H2">
        <f t="shared" ca="1" si="0"/>
        <v>-0.58775847721278462</v>
      </c>
      <c r="I2">
        <f t="shared" ca="1" si="0"/>
        <v>0.26154233995866605</v>
      </c>
      <c r="J2">
        <f t="shared" ca="1" si="0"/>
        <v>-0.36899961941587489</v>
      </c>
      <c r="K2">
        <f t="shared" ca="1" si="0"/>
        <v>-0.87127271739552103</v>
      </c>
      <c r="L2">
        <f t="shared" ca="1" si="0"/>
        <v>0.77952323657762301</v>
      </c>
      <c r="M2">
        <f t="shared" ca="1" si="0"/>
        <v>0.9495520411983045</v>
      </c>
      <c r="N2">
        <f t="shared" ca="1" si="0"/>
        <v>0.69514006792207161</v>
      </c>
      <c r="O2">
        <f t="shared" ca="1" si="0"/>
        <v>0.68659803016208198</v>
      </c>
      <c r="P2">
        <f t="shared" ca="1" si="0"/>
        <v>0.64716584832001733</v>
      </c>
      <c r="Q2">
        <f t="shared" ca="1" si="0"/>
        <v>-0.47732735097141754</v>
      </c>
      <c r="R2">
        <f t="shared" ca="1" si="0"/>
        <v>0.69892976712236643</v>
      </c>
      <c r="S2">
        <f t="shared" ca="1" si="0"/>
        <v>-0.59592189464387446</v>
      </c>
      <c r="T2">
        <f t="shared" ca="1" si="0"/>
        <v>-0.45338179034640302</v>
      </c>
      <c r="U2">
        <f t="shared" ca="1" si="0"/>
        <v>-0.4319656894236914</v>
      </c>
    </row>
    <row r="3" spans="1:21" x14ac:dyDescent="0.25">
      <c r="A3">
        <v>1</v>
      </c>
      <c r="B3">
        <f t="shared" ref="B3:Q21" ca="1" si="1">2*RAND()-1</f>
        <v>0.80345953835600104</v>
      </c>
      <c r="C3">
        <f t="shared" ca="1" si="0"/>
        <v>-0.11145308897549833</v>
      </c>
      <c r="D3">
        <f t="shared" ca="1" si="0"/>
        <v>0.99329406798361375</v>
      </c>
      <c r="E3">
        <f t="shared" ca="1" si="0"/>
        <v>-0.80430275944068685</v>
      </c>
      <c r="F3">
        <f t="shared" ca="1" si="0"/>
        <v>8.7480758269436576E-2</v>
      </c>
      <c r="G3">
        <f t="shared" ca="1" si="0"/>
        <v>-0.86856021738819611</v>
      </c>
      <c r="H3">
        <f t="shared" ca="1" si="0"/>
        <v>0.80923983614690798</v>
      </c>
      <c r="I3">
        <f t="shared" ca="1" si="0"/>
        <v>0.91465116816929748</v>
      </c>
      <c r="J3">
        <f t="shared" ca="1" si="0"/>
        <v>0.61056243920504483</v>
      </c>
      <c r="K3">
        <f t="shared" ca="1" si="0"/>
        <v>-0.66707783534859333</v>
      </c>
      <c r="L3">
        <f t="shared" ca="1" si="0"/>
        <v>-0.54304676869422797</v>
      </c>
      <c r="M3">
        <f t="shared" ca="1" si="0"/>
        <v>0.77650104845980472</v>
      </c>
      <c r="N3">
        <f t="shared" ca="1" si="0"/>
        <v>-0.76117872474584747</v>
      </c>
      <c r="O3">
        <f t="shared" ca="1" si="0"/>
        <v>-0.10173267047074463</v>
      </c>
      <c r="P3">
        <f t="shared" ca="1" si="0"/>
        <v>-5.9428347441105922E-2</v>
      </c>
      <c r="Q3">
        <f t="shared" ca="1" si="0"/>
        <v>-7.5224522585019882E-2</v>
      </c>
      <c r="R3">
        <f t="shared" ca="1" si="0"/>
        <v>-0.80564372372096904</v>
      </c>
      <c r="S3">
        <f t="shared" ca="1" si="0"/>
        <v>7.0267348212133207E-2</v>
      </c>
      <c r="T3">
        <f t="shared" ca="1" si="0"/>
        <v>0.78030101286585341</v>
      </c>
      <c r="U3">
        <f t="shared" ca="1" si="0"/>
        <v>-0.33189449591697917</v>
      </c>
    </row>
    <row r="4" spans="1:21" x14ac:dyDescent="0.25">
      <c r="A4">
        <v>2</v>
      </c>
      <c r="B4">
        <f t="shared" ca="1" si="1"/>
        <v>-0.6977734704713181</v>
      </c>
      <c r="C4">
        <f t="shared" ca="1" si="0"/>
        <v>-0.84752255804632992</v>
      </c>
      <c r="D4">
        <f t="shared" ca="1" si="0"/>
        <v>0.29493464504297062</v>
      </c>
      <c r="E4">
        <f t="shared" ca="1" si="0"/>
        <v>-0.77170418351716297</v>
      </c>
      <c r="F4">
        <f t="shared" ca="1" si="0"/>
        <v>0.50202998639368812</v>
      </c>
      <c r="G4">
        <f t="shared" ca="1" si="0"/>
        <v>0.71539676384962592</v>
      </c>
      <c r="H4">
        <f t="shared" ca="1" si="0"/>
        <v>-0.27486200100484193</v>
      </c>
      <c r="I4">
        <f t="shared" ca="1" si="0"/>
        <v>-0.49379122685938848</v>
      </c>
      <c r="J4">
        <f t="shared" ca="1" si="0"/>
        <v>-7.186572892173082E-2</v>
      </c>
      <c r="K4">
        <f t="shared" ca="1" si="0"/>
        <v>-4.176128160616388E-2</v>
      </c>
      <c r="L4">
        <f t="shared" ca="1" si="0"/>
        <v>-0.20967613389516093</v>
      </c>
      <c r="M4">
        <f t="shared" ca="1" si="0"/>
        <v>-0.44498300209842179</v>
      </c>
      <c r="N4">
        <f t="shared" ca="1" si="0"/>
        <v>-0.34549963456290844</v>
      </c>
      <c r="O4">
        <f t="shared" ca="1" si="0"/>
        <v>0.80193141056231676</v>
      </c>
      <c r="P4">
        <f t="shared" ca="1" si="0"/>
        <v>0.56912263584634526</v>
      </c>
      <c r="Q4">
        <f t="shared" ca="1" si="0"/>
        <v>0.96757174304167548</v>
      </c>
      <c r="R4">
        <f t="shared" ca="1" si="0"/>
        <v>-0.47096397756370512</v>
      </c>
      <c r="S4">
        <f t="shared" ca="1" si="0"/>
        <v>-0.29314442709005206</v>
      </c>
      <c r="T4">
        <f t="shared" ca="1" si="0"/>
        <v>-0.15101856211370435</v>
      </c>
      <c r="U4">
        <f t="shared" ca="1" si="0"/>
        <v>1.8251948240360916E-2</v>
      </c>
    </row>
    <row r="5" spans="1:21" x14ac:dyDescent="0.25">
      <c r="A5">
        <v>3</v>
      </c>
      <c r="B5">
        <f t="shared" ca="1" si="1"/>
        <v>0.35526697430473941</v>
      </c>
      <c r="C5">
        <f t="shared" ca="1" si="0"/>
        <v>0.6895316542358807</v>
      </c>
      <c r="D5">
        <f t="shared" ca="1" si="0"/>
        <v>-0.64044594892101236</v>
      </c>
      <c r="E5">
        <f t="shared" ca="1" si="0"/>
        <v>0.89108151422827553</v>
      </c>
      <c r="F5">
        <f t="shared" ca="1" si="0"/>
        <v>0.34693240524293434</v>
      </c>
      <c r="G5">
        <f t="shared" ca="1" si="0"/>
        <v>-0.92211874819934536</v>
      </c>
      <c r="H5">
        <f t="shared" ca="1" si="0"/>
        <v>0.53370866632467751</v>
      </c>
      <c r="I5">
        <f t="shared" ca="1" si="0"/>
        <v>-1.9729866849396371E-2</v>
      </c>
      <c r="J5">
        <f t="shared" ca="1" si="0"/>
        <v>-8.2516897272970624E-3</v>
      </c>
      <c r="K5">
        <f t="shared" ca="1" si="0"/>
        <v>-0.17097412425007352</v>
      </c>
      <c r="L5">
        <f t="shared" ca="1" si="0"/>
        <v>-0.53237878593038945</v>
      </c>
      <c r="M5">
        <f t="shared" ca="1" si="0"/>
        <v>0.18034378978005128</v>
      </c>
      <c r="N5">
        <f t="shared" ca="1" si="0"/>
        <v>-0.83561497633115245</v>
      </c>
      <c r="O5">
        <f t="shared" ca="1" si="0"/>
        <v>0.8308260795676814</v>
      </c>
      <c r="P5">
        <f t="shared" ca="1" si="0"/>
        <v>0.18777840483620678</v>
      </c>
      <c r="Q5">
        <f t="shared" ca="1" si="0"/>
        <v>0.52462110200004708</v>
      </c>
      <c r="R5">
        <f t="shared" ca="1" si="0"/>
        <v>-0.31319251245949431</v>
      </c>
      <c r="S5">
        <f t="shared" ca="1" si="0"/>
        <v>0.43895094179267247</v>
      </c>
      <c r="T5">
        <f t="shared" ca="1" si="0"/>
        <v>0.43338553141428582</v>
      </c>
      <c r="U5">
        <f t="shared" ca="1" si="0"/>
        <v>-0.46775283005805623</v>
      </c>
    </row>
    <row r="6" spans="1:21" x14ac:dyDescent="0.25">
      <c r="A6">
        <v>4</v>
      </c>
      <c r="B6">
        <f t="shared" ca="1" si="1"/>
        <v>0.64934963295516179</v>
      </c>
      <c r="C6">
        <f t="shared" ca="1" si="0"/>
        <v>0.9744247405849058</v>
      </c>
      <c r="D6">
        <f t="shared" ca="1" si="0"/>
        <v>-0.41491375101004313</v>
      </c>
      <c r="E6">
        <f t="shared" ca="1" si="0"/>
        <v>-8.7104676330860276E-3</v>
      </c>
      <c r="F6">
        <f t="shared" ca="1" si="0"/>
        <v>0.50172069801442487</v>
      </c>
      <c r="G6">
        <f t="shared" ca="1" si="0"/>
        <v>-0.10903964667988086</v>
      </c>
      <c r="H6">
        <f t="shared" ca="1" si="0"/>
        <v>0.83164225036930328</v>
      </c>
      <c r="I6">
        <f t="shared" ca="1" si="0"/>
        <v>0.77193563924946074</v>
      </c>
      <c r="J6">
        <f t="shared" ca="1" si="0"/>
        <v>0.83911749622927179</v>
      </c>
      <c r="K6">
        <f t="shared" ca="1" si="0"/>
        <v>0.14159283277265833</v>
      </c>
      <c r="L6">
        <f t="shared" ca="1" si="0"/>
        <v>-0.50312144387942759</v>
      </c>
      <c r="M6">
        <f t="shared" ca="1" si="0"/>
        <v>-0.77593361648161352</v>
      </c>
      <c r="N6">
        <f t="shared" ca="1" si="0"/>
        <v>6.986858633845161E-2</v>
      </c>
      <c r="O6">
        <f t="shared" ca="1" si="0"/>
        <v>-0.9238462326400978</v>
      </c>
      <c r="P6">
        <f t="shared" ca="1" si="0"/>
        <v>-0.25202251212738913</v>
      </c>
      <c r="Q6">
        <f t="shared" ca="1" si="0"/>
        <v>0.8193235464818438</v>
      </c>
      <c r="R6">
        <f t="shared" ca="1" si="0"/>
        <v>-0.68285414243144538</v>
      </c>
      <c r="S6">
        <f t="shared" ca="1" si="0"/>
        <v>0.38038403736467541</v>
      </c>
      <c r="T6">
        <f t="shared" ca="1" si="0"/>
        <v>0.90363476741844129</v>
      </c>
      <c r="U6">
        <f t="shared" ca="1" si="0"/>
        <v>0.2146324292484012</v>
      </c>
    </row>
    <row r="7" spans="1:21" x14ac:dyDescent="0.25">
      <c r="A7">
        <v>5</v>
      </c>
      <c r="B7">
        <f t="shared" ca="1" si="1"/>
        <v>0.87226587926895793</v>
      </c>
      <c r="C7">
        <f t="shared" ca="1" si="0"/>
        <v>-0.84149668461383609</v>
      </c>
      <c r="D7">
        <f t="shared" ca="1" si="0"/>
        <v>-0.50478158620152391</v>
      </c>
      <c r="E7">
        <f t="shared" ca="1" si="0"/>
        <v>-0.75769195958114333</v>
      </c>
      <c r="F7">
        <f t="shared" ca="1" si="0"/>
        <v>0.55299838193366946</v>
      </c>
      <c r="G7">
        <f t="shared" ca="1" si="0"/>
        <v>0.48420076617990127</v>
      </c>
      <c r="H7">
        <f t="shared" ca="1" si="0"/>
        <v>0.80261742492246935</v>
      </c>
      <c r="I7">
        <f t="shared" ca="1" si="0"/>
        <v>-0.83368564146722246</v>
      </c>
      <c r="J7">
        <f t="shared" ca="1" si="0"/>
        <v>-0.62966090606905212</v>
      </c>
      <c r="K7">
        <f t="shared" ca="1" si="0"/>
        <v>-0.43734244342068851</v>
      </c>
      <c r="L7">
        <f t="shared" ca="1" si="0"/>
        <v>-0.92530032862186617</v>
      </c>
      <c r="M7">
        <f t="shared" ca="1" si="0"/>
        <v>0.28739944512458182</v>
      </c>
      <c r="N7">
        <f t="shared" ca="1" si="0"/>
        <v>-0.31097167751741406</v>
      </c>
      <c r="O7">
        <f t="shared" ca="1" si="0"/>
        <v>-0.28648949793006295</v>
      </c>
      <c r="P7">
        <f t="shared" ca="1" si="0"/>
        <v>-0.12149470644286997</v>
      </c>
      <c r="Q7">
        <f t="shared" ca="1" si="0"/>
        <v>0.76119016088323832</v>
      </c>
      <c r="R7">
        <f t="shared" ca="1" si="0"/>
        <v>-0.17783840607076606</v>
      </c>
      <c r="S7">
        <f t="shared" ca="1" si="0"/>
        <v>0.76400325135451652</v>
      </c>
      <c r="T7">
        <f t="shared" ca="1" si="0"/>
        <v>0.43083556869815487</v>
      </c>
      <c r="U7">
        <f t="shared" ca="1" si="0"/>
        <v>0.32085833691274401</v>
      </c>
    </row>
    <row r="8" spans="1:21" x14ac:dyDescent="0.25">
      <c r="A8">
        <v>6</v>
      </c>
      <c r="B8">
        <f t="shared" ca="1" si="1"/>
        <v>0.61692323844275432</v>
      </c>
      <c r="C8">
        <f t="shared" ca="1" si="0"/>
        <v>0.43879562782245407</v>
      </c>
      <c r="D8">
        <f t="shared" ca="1" si="0"/>
        <v>0.61683175534533308</v>
      </c>
      <c r="E8">
        <f t="shared" ca="1" si="0"/>
        <v>-0.91470638168669383</v>
      </c>
      <c r="F8">
        <f t="shared" ca="1" si="0"/>
        <v>-0.48347457777222358</v>
      </c>
      <c r="G8">
        <f t="shared" ca="1" si="0"/>
        <v>0.33833779194167701</v>
      </c>
      <c r="H8">
        <f t="shared" ca="1" si="0"/>
        <v>-0.81281229957085288</v>
      </c>
      <c r="I8">
        <f t="shared" ca="1" si="0"/>
        <v>-0.92512460858211276</v>
      </c>
      <c r="J8">
        <f t="shared" ca="1" si="0"/>
        <v>0.64244690033601026</v>
      </c>
      <c r="K8">
        <f t="shared" ca="1" si="0"/>
        <v>0.77426772165349145</v>
      </c>
      <c r="L8">
        <f t="shared" ca="1" si="0"/>
        <v>0.19805926871736723</v>
      </c>
      <c r="M8">
        <f t="shared" ca="1" si="0"/>
        <v>-0.1637878609294976</v>
      </c>
      <c r="N8">
        <f t="shared" ca="1" si="0"/>
        <v>-0.32095861642792567</v>
      </c>
      <c r="O8">
        <f t="shared" ca="1" si="0"/>
        <v>-0.35414378960566872</v>
      </c>
      <c r="P8">
        <f t="shared" ca="1" si="0"/>
        <v>0.91468573751053928</v>
      </c>
      <c r="Q8">
        <f t="shared" ca="1" si="0"/>
        <v>-0.22274512450388073</v>
      </c>
      <c r="R8">
        <f t="shared" ca="1" si="0"/>
        <v>-0.59440080375179494</v>
      </c>
      <c r="S8">
        <f t="shared" ca="1" si="0"/>
        <v>5.4783059197218043E-2</v>
      </c>
      <c r="T8">
        <f t="shared" ca="1" si="0"/>
        <v>0.78772245785278416</v>
      </c>
      <c r="U8">
        <f t="shared" ca="1" si="0"/>
        <v>0.4709392560485206</v>
      </c>
    </row>
    <row r="9" spans="1:21" x14ac:dyDescent="0.25">
      <c r="A9">
        <v>7</v>
      </c>
      <c r="B9">
        <f t="shared" ca="1" si="1"/>
        <v>-0.54351753846342765</v>
      </c>
      <c r="C9">
        <f t="shared" ca="1" si="0"/>
        <v>-0.60508207400301983</v>
      </c>
      <c r="D9">
        <f t="shared" ca="1" si="0"/>
        <v>-0.52002107937504727</v>
      </c>
      <c r="E9">
        <f t="shared" ca="1" si="0"/>
        <v>0.19471220310255699</v>
      </c>
      <c r="F9">
        <f t="shared" ca="1" si="0"/>
        <v>0.25083809225490472</v>
      </c>
      <c r="G9">
        <f t="shared" ca="1" si="0"/>
        <v>0.20619461040152287</v>
      </c>
      <c r="H9">
        <f t="shared" ca="1" si="0"/>
        <v>-0.36391561942239714</v>
      </c>
      <c r="I9">
        <f t="shared" ca="1" si="0"/>
        <v>-0.30659763176521349</v>
      </c>
      <c r="J9">
        <f t="shared" ca="1" si="0"/>
        <v>0.31387140147634596</v>
      </c>
      <c r="K9">
        <f t="shared" ca="1" si="0"/>
        <v>-0.68136222831311666</v>
      </c>
      <c r="L9">
        <f t="shared" ca="1" si="0"/>
        <v>-0.47163242979420383</v>
      </c>
      <c r="M9">
        <f t="shared" ca="1" si="0"/>
        <v>-9.5863380865465198E-2</v>
      </c>
      <c r="N9">
        <f t="shared" ca="1" si="0"/>
        <v>5.5858462584831736E-2</v>
      </c>
      <c r="O9">
        <f t="shared" ca="1" si="0"/>
        <v>0.74928002798823257</v>
      </c>
      <c r="P9">
        <f t="shared" ca="1" si="0"/>
        <v>0.57136690332714357</v>
      </c>
      <c r="Q9">
        <f t="shared" ca="1" si="0"/>
        <v>0.63050923609004661</v>
      </c>
      <c r="R9">
        <f t="shared" ca="1" si="0"/>
        <v>0.39664679657147284</v>
      </c>
      <c r="S9">
        <f t="shared" ca="1" si="0"/>
        <v>0.25117480686276572</v>
      </c>
      <c r="T9">
        <f t="shared" ca="1" si="0"/>
        <v>0.3418671720764066</v>
      </c>
      <c r="U9">
        <f t="shared" ca="1" si="0"/>
        <v>0.20888367055563539</v>
      </c>
    </row>
    <row r="10" spans="1:21" x14ac:dyDescent="0.25">
      <c r="A10">
        <v>8</v>
      </c>
      <c r="B10">
        <f t="shared" ca="1" si="1"/>
        <v>-0.72248294250233935</v>
      </c>
      <c r="C10">
        <f t="shared" ca="1" si="0"/>
        <v>-0.95392563466926306</v>
      </c>
      <c r="D10">
        <f t="shared" ca="1" si="0"/>
        <v>-0.46956799122847315</v>
      </c>
      <c r="E10">
        <f t="shared" ca="1" si="0"/>
        <v>-0.25694458798511399</v>
      </c>
      <c r="F10">
        <f t="shared" ca="1" si="0"/>
        <v>-0.72813160682672851</v>
      </c>
      <c r="G10">
        <f t="shared" ca="1" si="0"/>
        <v>0.64887322190542185</v>
      </c>
      <c r="H10">
        <f t="shared" ca="1" si="0"/>
        <v>-0.76932810740620106</v>
      </c>
      <c r="I10">
        <f t="shared" ca="1" si="0"/>
        <v>0.64465565807908454</v>
      </c>
      <c r="J10">
        <f t="shared" ca="1" si="0"/>
        <v>0.3710833098450923</v>
      </c>
      <c r="K10">
        <f t="shared" ca="1" si="0"/>
        <v>0.45875439370505644</v>
      </c>
      <c r="L10">
        <f t="shared" ca="1" si="0"/>
        <v>0.76004800283062357</v>
      </c>
      <c r="M10">
        <f t="shared" ca="1" si="0"/>
        <v>-0.5204659503528295</v>
      </c>
      <c r="N10">
        <f t="shared" ca="1" si="0"/>
        <v>5.5046986058025604E-2</v>
      </c>
      <c r="O10">
        <f t="shared" ca="1" si="0"/>
        <v>0.48561948419133882</v>
      </c>
      <c r="P10">
        <f t="shared" ca="1" si="0"/>
        <v>0.58813804246902324</v>
      </c>
      <c r="Q10">
        <f t="shared" ca="1" si="0"/>
        <v>0.32104011054556447</v>
      </c>
      <c r="R10">
        <f t="shared" ca="1" si="0"/>
        <v>0.22971275447351003</v>
      </c>
      <c r="S10">
        <f t="shared" ca="1" si="0"/>
        <v>0.89523608216372685</v>
      </c>
      <c r="T10">
        <f t="shared" ca="1" si="0"/>
        <v>-0.14978123528159881</v>
      </c>
      <c r="U10">
        <f t="shared" ca="1" si="0"/>
        <v>-0.22431336946502056</v>
      </c>
    </row>
    <row r="11" spans="1:21" x14ac:dyDescent="0.25">
      <c r="A11">
        <v>9</v>
      </c>
      <c r="B11">
        <f t="shared" ca="1" si="1"/>
        <v>0.28347968254388967</v>
      </c>
      <c r="C11">
        <f t="shared" ca="1" si="0"/>
        <v>-0.72948384421418933</v>
      </c>
      <c r="D11">
        <f t="shared" ca="1" si="0"/>
        <v>0.77954955074231402</v>
      </c>
      <c r="E11">
        <f t="shared" ca="1" si="0"/>
        <v>0.87184730491172524</v>
      </c>
      <c r="F11">
        <f t="shared" ca="1" si="0"/>
        <v>0.4708126234929173</v>
      </c>
      <c r="G11">
        <f t="shared" ca="1" si="0"/>
        <v>0.24648545087670404</v>
      </c>
      <c r="H11">
        <f t="shared" ca="1" si="0"/>
        <v>0.60685663951361279</v>
      </c>
      <c r="I11">
        <f t="shared" ca="1" si="0"/>
        <v>-0.45081381756989436</v>
      </c>
      <c r="J11">
        <f t="shared" ca="1" si="0"/>
        <v>0.41234210542926175</v>
      </c>
      <c r="K11">
        <f t="shared" ca="1" si="0"/>
        <v>0.98983854788147485</v>
      </c>
      <c r="L11">
        <f t="shared" ca="1" si="0"/>
        <v>0.97832592144328201</v>
      </c>
      <c r="M11">
        <f t="shared" ca="1" si="0"/>
        <v>0.64736368241618125</v>
      </c>
      <c r="N11">
        <f t="shared" ca="1" si="0"/>
        <v>0.34706671238776665</v>
      </c>
      <c r="O11">
        <f t="shared" ca="1" si="0"/>
        <v>9.7734578486599721E-2</v>
      </c>
      <c r="P11">
        <f t="shared" ca="1" si="0"/>
        <v>-0.16989309194083724</v>
      </c>
      <c r="Q11">
        <f t="shared" ca="1" si="0"/>
        <v>0.42175578034655858</v>
      </c>
      <c r="R11">
        <f t="shared" ca="1" si="0"/>
        <v>0.9505099186741095</v>
      </c>
      <c r="S11">
        <f t="shared" ca="1" si="0"/>
        <v>0.82865855169805758</v>
      </c>
      <c r="T11">
        <f t="shared" ca="1" si="0"/>
        <v>0.50912982712752153</v>
      </c>
      <c r="U11">
        <f t="shared" ca="1" si="0"/>
        <v>0.14396733947793128</v>
      </c>
    </row>
    <row r="12" spans="1:21" x14ac:dyDescent="0.25">
      <c r="A12">
        <v>10</v>
      </c>
      <c r="B12">
        <f t="shared" ca="1" si="1"/>
        <v>0.9536436648493849</v>
      </c>
      <c r="C12">
        <f t="shared" ca="1" si="0"/>
        <v>0.46891741634680506</v>
      </c>
      <c r="D12">
        <f t="shared" ca="1" si="0"/>
        <v>0.5935788576269041</v>
      </c>
      <c r="E12">
        <f t="shared" ca="1" si="0"/>
        <v>-0.20467744788168996</v>
      </c>
      <c r="F12">
        <f t="shared" ca="1" si="0"/>
        <v>0.23859899135127272</v>
      </c>
      <c r="G12">
        <f t="shared" ca="1" si="0"/>
        <v>0.50439717574248899</v>
      </c>
      <c r="H12">
        <f t="shared" ca="1" si="0"/>
        <v>0.13909986960597731</v>
      </c>
      <c r="I12">
        <f t="shared" ca="1" si="0"/>
        <v>-0.70099310530531489</v>
      </c>
      <c r="J12">
        <f t="shared" ca="1" si="0"/>
        <v>0.58203296596640897</v>
      </c>
      <c r="K12">
        <f t="shared" ca="1" si="0"/>
        <v>-0.75623880360757734</v>
      </c>
      <c r="L12">
        <f t="shared" ca="1" si="0"/>
        <v>-0.59615620092791222</v>
      </c>
      <c r="M12">
        <f t="shared" ca="1" si="0"/>
        <v>0.82792087535523229</v>
      </c>
      <c r="N12">
        <f t="shared" ca="1" si="0"/>
        <v>0.47830342016570504</v>
      </c>
      <c r="O12">
        <f t="shared" ca="1" si="0"/>
        <v>0.60071721753486851</v>
      </c>
      <c r="P12">
        <f t="shared" ca="1" si="0"/>
        <v>-0.31907004766876246</v>
      </c>
      <c r="Q12">
        <f t="shared" ca="1" si="0"/>
        <v>-0.88472287728938537</v>
      </c>
      <c r="R12">
        <f t="shared" ca="1" si="0"/>
        <v>-3.978937495224133E-2</v>
      </c>
      <c r="S12">
        <f t="shared" ca="1" si="0"/>
        <v>0.82213835184740369</v>
      </c>
      <c r="T12">
        <f t="shared" ca="1" si="0"/>
        <v>-0.15637275157266872</v>
      </c>
      <c r="U12">
        <f t="shared" ca="1" si="0"/>
        <v>-0.77710073374335553</v>
      </c>
    </row>
    <row r="13" spans="1:21" x14ac:dyDescent="0.25">
      <c r="A13">
        <v>11</v>
      </c>
      <c r="B13">
        <f t="shared" ca="1" si="1"/>
        <v>-0.61440172478301491</v>
      </c>
      <c r="C13">
        <f t="shared" ca="1" si="0"/>
        <v>2.4628484223573333E-2</v>
      </c>
      <c r="D13">
        <f t="shared" ca="1" si="0"/>
        <v>-0.22530045666419318</v>
      </c>
      <c r="E13">
        <f t="shared" ca="1" si="0"/>
        <v>-0.75168112485238003</v>
      </c>
      <c r="F13">
        <f t="shared" ca="1" si="0"/>
        <v>-0.2994309884993438</v>
      </c>
      <c r="G13">
        <f t="shared" ca="1" si="0"/>
        <v>-0.14990329148847104</v>
      </c>
      <c r="H13">
        <f t="shared" ca="1" si="0"/>
        <v>0.88247828055839506</v>
      </c>
      <c r="I13">
        <f t="shared" ca="1" si="0"/>
        <v>0.64275606729023704</v>
      </c>
      <c r="J13">
        <f t="shared" ca="1" si="0"/>
        <v>4.607555655499751E-2</v>
      </c>
      <c r="K13">
        <f t="shared" ca="1" si="0"/>
        <v>0.36713804433583719</v>
      </c>
      <c r="L13">
        <f t="shared" ca="1" si="0"/>
        <v>0.29790184563378741</v>
      </c>
      <c r="M13">
        <f t="shared" ca="1" si="0"/>
        <v>-0.66224479605061726</v>
      </c>
      <c r="N13">
        <f t="shared" ca="1" si="0"/>
        <v>0.17475952312666831</v>
      </c>
      <c r="O13">
        <f t="shared" ca="1" si="0"/>
        <v>-9.3607702391909076E-3</v>
      </c>
      <c r="P13">
        <f t="shared" ca="1" si="0"/>
        <v>-0.61222957056996985</v>
      </c>
      <c r="Q13">
        <f t="shared" ca="1" si="0"/>
        <v>0.37767715981086147</v>
      </c>
      <c r="R13">
        <f t="shared" ca="1" si="0"/>
        <v>-0.94804340785862862</v>
      </c>
      <c r="S13">
        <f t="shared" ca="1" si="0"/>
        <v>-0.45853642539282768</v>
      </c>
      <c r="T13">
        <f t="shared" ca="1" si="0"/>
        <v>-0.3696669444611298</v>
      </c>
      <c r="U13">
        <f t="shared" ca="1" si="0"/>
        <v>0.43535887118804784</v>
      </c>
    </row>
    <row r="14" spans="1:21" x14ac:dyDescent="0.25">
      <c r="A14">
        <v>12</v>
      </c>
      <c r="B14">
        <f t="shared" ca="1" si="1"/>
        <v>0.60244971455814089</v>
      </c>
      <c r="C14">
        <f t="shared" ca="1" si="0"/>
        <v>0.57941991704614426</v>
      </c>
      <c r="D14">
        <f t="shared" ca="1" si="0"/>
        <v>0.79418880820489268</v>
      </c>
      <c r="E14">
        <f t="shared" ca="1" si="0"/>
        <v>-0.93935186359666734</v>
      </c>
      <c r="F14">
        <f t="shared" ca="1" si="0"/>
        <v>0.66711992739411197</v>
      </c>
      <c r="G14">
        <f t="shared" ca="1" si="0"/>
        <v>0.58441195174120319</v>
      </c>
      <c r="H14">
        <f t="shared" ca="1" si="0"/>
        <v>0.13701708679044211</v>
      </c>
      <c r="I14">
        <f t="shared" ca="1" si="0"/>
        <v>-0.44420613139643983</v>
      </c>
      <c r="J14">
        <f t="shared" ca="1" si="0"/>
        <v>0.3057137915262893</v>
      </c>
      <c r="K14">
        <f t="shared" ca="1" si="0"/>
        <v>-0.47233420060261255</v>
      </c>
      <c r="L14">
        <f t="shared" ca="1" si="0"/>
        <v>-0.68110700753783004</v>
      </c>
      <c r="M14">
        <f t="shared" ca="1" si="0"/>
        <v>-5.3299886431805721E-3</v>
      </c>
      <c r="N14">
        <f t="shared" ca="1" si="0"/>
        <v>0.32465312068749075</v>
      </c>
      <c r="O14">
        <f t="shared" ca="1" si="0"/>
        <v>-0.41387483758957555</v>
      </c>
      <c r="P14">
        <f t="shared" ca="1" si="0"/>
        <v>0.85115328686312575</v>
      </c>
      <c r="Q14">
        <f t="shared" ca="1" si="0"/>
        <v>0.18197245686094043</v>
      </c>
      <c r="R14">
        <f t="shared" ca="1" si="0"/>
        <v>-0.95064783248395668</v>
      </c>
      <c r="S14">
        <f t="shared" ca="1" si="0"/>
        <v>0.33985102690941549</v>
      </c>
      <c r="T14">
        <f t="shared" ca="1" si="0"/>
        <v>0.20955592722862337</v>
      </c>
      <c r="U14">
        <f t="shared" ca="1" si="0"/>
        <v>0.28531465789746102</v>
      </c>
    </row>
    <row r="15" spans="1:21" x14ac:dyDescent="0.25">
      <c r="A15">
        <v>13</v>
      </c>
      <c r="B15">
        <f t="shared" ca="1" si="1"/>
        <v>0.36810930216921678</v>
      </c>
      <c r="C15">
        <f t="shared" ca="1" si="0"/>
        <v>-0.21291812818612543</v>
      </c>
      <c r="D15">
        <f t="shared" ca="1" si="0"/>
        <v>0.41102528383965709</v>
      </c>
      <c r="E15">
        <f t="shared" ca="1" si="0"/>
        <v>-0.16619028844873629</v>
      </c>
      <c r="F15">
        <f t="shared" ca="1" si="0"/>
        <v>-0.13419325500851498</v>
      </c>
      <c r="G15">
        <f t="shared" ca="1" si="0"/>
        <v>0.366198377342696</v>
      </c>
      <c r="H15">
        <f t="shared" ca="1" si="0"/>
        <v>0.62294293994031391</v>
      </c>
      <c r="I15">
        <f t="shared" ca="1" si="0"/>
        <v>-0.34838905146256338</v>
      </c>
      <c r="J15">
        <f t="shared" ca="1" si="0"/>
        <v>-0.50645248035573176</v>
      </c>
      <c r="K15">
        <f t="shared" ref="K15:U21" ca="1" si="2">2*RAND()-1</f>
        <v>0.35463526737543294</v>
      </c>
      <c r="L15">
        <f t="shared" ca="1" si="2"/>
        <v>-0.64826910934488935</v>
      </c>
      <c r="M15">
        <f t="shared" ca="1" si="2"/>
        <v>-0.60123876733727233</v>
      </c>
      <c r="N15">
        <f t="shared" ca="1" si="2"/>
        <v>-0.78529053087295053</v>
      </c>
      <c r="O15">
        <f t="shared" ca="1" si="2"/>
        <v>0.33318393042980698</v>
      </c>
      <c r="P15">
        <f t="shared" ca="1" si="2"/>
        <v>-0.50350479513928059</v>
      </c>
      <c r="Q15">
        <f t="shared" ca="1" si="2"/>
        <v>-0.27199967205153919</v>
      </c>
      <c r="R15">
        <f t="shared" ca="1" si="2"/>
        <v>-0.50588296951609713</v>
      </c>
      <c r="S15">
        <f t="shared" ca="1" si="2"/>
        <v>-0.73543338175085071</v>
      </c>
      <c r="T15">
        <f t="shared" ca="1" si="2"/>
        <v>7.0565955570379479E-2</v>
      </c>
      <c r="U15">
        <f t="shared" ca="1" si="2"/>
        <v>-0.86911423122310683</v>
      </c>
    </row>
    <row r="16" spans="1:21" x14ac:dyDescent="0.25">
      <c r="A16">
        <v>14</v>
      </c>
      <c r="B16">
        <f t="shared" ca="1" si="1"/>
        <v>-0.39249267951639699</v>
      </c>
      <c r="C16">
        <f t="shared" ca="1" si="1"/>
        <v>0.5654399279117801</v>
      </c>
      <c r="D16">
        <f t="shared" ca="1" si="1"/>
        <v>0.59275388164504661</v>
      </c>
      <c r="E16">
        <f t="shared" ca="1" si="1"/>
        <v>-0.73952696809398932</v>
      </c>
      <c r="F16">
        <f t="shared" ca="1" si="1"/>
        <v>0.82606779825857424</v>
      </c>
      <c r="G16">
        <f t="shared" ca="1" si="1"/>
        <v>-0.55935135076004427</v>
      </c>
      <c r="H16">
        <f t="shared" ca="1" si="1"/>
        <v>-3.2958394003460123E-2</v>
      </c>
      <c r="I16">
        <f t="shared" ca="1" si="1"/>
        <v>-0.8759867552700078</v>
      </c>
      <c r="J16">
        <f t="shared" ca="1" si="1"/>
        <v>2.9387310478522943E-2</v>
      </c>
      <c r="K16">
        <f t="shared" ca="1" si="1"/>
        <v>0.85239274506406448</v>
      </c>
      <c r="L16">
        <f t="shared" ca="1" si="1"/>
        <v>0.63946841654203834</v>
      </c>
      <c r="M16">
        <f t="shared" ca="1" si="1"/>
        <v>-0.6488028600047655</v>
      </c>
      <c r="N16">
        <f t="shared" ca="1" si="1"/>
        <v>-0.45840205595823758</v>
      </c>
      <c r="O16">
        <f t="shared" ca="1" si="1"/>
        <v>-0.47561163031253351</v>
      </c>
      <c r="P16">
        <f t="shared" ca="1" si="1"/>
        <v>0.384077694593292</v>
      </c>
      <c r="Q16">
        <f t="shared" ca="1" si="1"/>
        <v>-0.45045462440969297</v>
      </c>
      <c r="R16">
        <f t="shared" ca="1" si="2"/>
        <v>5.3112251838336455E-3</v>
      </c>
      <c r="S16">
        <f t="shared" ca="1" si="2"/>
        <v>-0.75476984051709572</v>
      </c>
      <c r="T16">
        <f t="shared" ca="1" si="2"/>
        <v>-5.477751584849333E-2</v>
      </c>
      <c r="U16">
        <f t="shared" ca="1" si="2"/>
        <v>0.21956486363328676</v>
      </c>
    </row>
    <row r="17" spans="1:21" x14ac:dyDescent="0.25">
      <c r="A17">
        <v>15</v>
      </c>
      <c r="B17">
        <f t="shared" ca="1" si="1"/>
        <v>-0.26340093753003746</v>
      </c>
      <c r="C17">
        <f t="shared" ca="1" si="1"/>
        <v>0.91061811840801554</v>
      </c>
      <c r="D17">
        <f t="shared" ca="1" si="1"/>
        <v>7.2889325062586163E-2</v>
      </c>
      <c r="E17">
        <f t="shared" ca="1" si="1"/>
        <v>-0.33099948264505241</v>
      </c>
      <c r="F17">
        <f t="shared" ca="1" si="1"/>
        <v>-0.45213315646321584</v>
      </c>
      <c r="G17">
        <f t="shared" ca="1" si="1"/>
        <v>0.64177236542740035</v>
      </c>
      <c r="H17">
        <f t="shared" ca="1" si="1"/>
        <v>-0.88191971426391635</v>
      </c>
      <c r="I17">
        <f t="shared" ca="1" si="1"/>
        <v>0.40693653098440397</v>
      </c>
      <c r="J17">
        <f t="shared" ca="1" si="1"/>
        <v>0.35834460670064416</v>
      </c>
      <c r="K17">
        <f t="shared" ca="1" si="1"/>
        <v>0.40902417235798261</v>
      </c>
      <c r="L17">
        <f t="shared" ca="1" si="1"/>
        <v>0.23709913346330413</v>
      </c>
      <c r="M17">
        <f t="shared" ca="1" si="1"/>
        <v>-0.6705813869470425</v>
      </c>
      <c r="N17">
        <f t="shared" ca="1" si="1"/>
        <v>0.11624873280734138</v>
      </c>
      <c r="O17">
        <f t="shared" ca="1" si="1"/>
        <v>-0.38028551694914703</v>
      </c>
      <c r="P17">
        <f t="shared" ca="1" si="1"/>
        <v>-0.12682919446596608</v>
      </c>
      <c r="Q17">
        <f t="shared" ca="1" si="1"/>
        <v>-0.30010288572835342</v>
      </c>
      <c r="R17">
        <f t="shared" ca="1" si="2"/>
        <v>-0.19632088248510438</v>
      </c>
      <c r="S17">
        <f t="shared" ca="1" si="2"/>
        <v>3.4083364610179245E-2</v>
      </c>
      <c r="T17">
        <f t="shared" ca="1" si="2"/>
        <v>0.17989054182894848</v>
      </c>
      <c r="U17">
        <f t="shared" ca="1" si="2"/>
        <v>-0.79023815503624317</v>
      </c>
    </row>
    <row r="18" spans="1:21" x14ac:dyDescent="0.25">
      <c r="A18">
        <v>16</v>
      </c>
      <c r="B18">
        <f t="shared" ca="1" si="1"/>
        <v>-0.52289262396290925</v>
      </c>
      <c r="C18">
        <f t="shared" ca="1" si="1"/>
        <v>0.76679306259968416</v>
      </c>
      <c r="D18">
        <f t="shared" ca="1" si="1"/>
        <v>0.57691092572072855</v>
      </c>
      <c r="E18">
        <f t="shared" ca="1" si="1"/>
        <v>0.85156799227263202</v>
      </c>
      <c r="F18">
        <f t="shared" ca="1" si="1"/>
        <v>-0.93980865178616568</v>
      </c>
      <c r="G18">
        <f t="shared" ca="1" si="1"/>
        <v>0.3672677739134298</v>
      </c>
      <c r="H18">
        <f t="shared" ca="1" si="1"/>
        <v>0.83277867022629692</v>
      </c>
      <c r="I18">
        <f t="shared" ca="1" si="1"/>
        <v>-0.65591893885101316</v>
      </c>
      <c r="J18">
        <f t="shared" ca="1" si="1"/>
        <v>0.15387164140618226</v>
      </c>
      <c r="K18">
        <f t="shared" ca="1" si="1"/>
        <v>0.47497948263120104</v>
      </c>
      <c r="L18">
        <f t="shared" ca="1" si="1"/>
        <v>0.19729542474734285</v>
      </c>
      <c r="M18">
        <f t="shared" ca="1" si="1"/>
        <v>0.24476813951132326</v>
      </c>
      <c r="N18">
        <f t="shared" ca="1" si="1"/>
        <v>0.22159331902748858</v>
      </c>
      <c r="O18">
        <f t="shared" ca="1" si="1"/>
        <v>0.71271676579037169</v>
      </c>
      <c r="P18">
        <f t="shared" ca="1" si="1"/>
        <v>-9.9531464173701512E-2</v>
      </c>
      <c r="Q18">
        <f t="shared" ca="1" si="1"/>
        <v>-0.37661497170520253</v>
      </c>
      <c r="R18">
        <f t="shared" ca="1" si="2"/>
        <v>0.41877034875069885</v>
      </c>
      <c r="S18">
        <f t="shared" ca="1" si="2"/>
        <v>0.19252613621396031</v>
      </c>
      <c r="T18">
        <f t="shared" ca="1" si="2"/>
        <v>0.2813159898685309</v>
      </c>
      <c r="U18">
        <f t="shared" ca="1" si="2"/>
        <v>0.31447235346823432</v>
      </c>
    </row>
    <row r="19" spans="1:21" x14ac:dyDescent="0.25">
      <c r="A19">
        <v>17</v>
      </c>
      <c r="B19">
        <f t="shared" ca="1" si="1"/>
        <v>0.24508172535654005</v>
      </c>
      <c r="C19">
        <f t="shared" ca="1" si="1"/>
        <v>-0.64739057217117346</v>
      </c>
      <c r="D19">
        <f t="shared" ca="1" si="1"/>
        <v>5.0769366268460292E-2</v>
      </c>
      <c r="E19">
        <f t="shared" ca="1" si="1"/>
        <v>-9.8100132793175199E-2</v>
      </c>
      <c r="F19">
        <f t="shared" ca="1" si="1"/>
        <v>0.45714353715582789</v>
      </c>
      <c r="G19">
        <f t="shared" ca="1" si="1"/>
        <v>0.58551488641949878</v>
      </c>
      <c r="H19">
        <f t="shared" ca="1" si="1"/>
        <v>0.76570874581217696</v>
      </c>
      <c r="I19">
        <f t="shared" ca="1" si="1"/>
        <v>7.4822428458608758E-2</v>
      </c>
      <c r="J19">
        <f t="shared" ca="1" si="1"/>
        <v>-0.10731862475483034</v>
      </c>
      <c r="K19">
        <f t="shared" ca="1" si="1"/>
        <v>-0.38723548057880985</v>
      </c>
      <c r="L19">
        <f t="shared" ca="1" si="1"/>
        <v>-0.32429690467789452</v>
      </c>
      <c r="M19">
        <f t="shared" ca="1" si="1"/>
        <v>1.5315275339617074E-2</v>
      </c>
      <c r="N19">
        <f t="shared" ca="1" si="1"/>
        <v>0.93509542409691804</v>
      </c>
      <c r="O19">
        <f t="shared" ca="1" si="1"/>
        <v>-0.66467648348030584</v>
      </c>
      <c r="P19">
        <f t="shared" ca="1" si="1"/>
        <v>-0.5492315896298916</v>
      </c>
      <c r="Q19">
        <f t="shared" ca="1" si="1"/>
        <v>-0.41948054031925608</v>
      </c>
      <c r="R19">
        <f t="shared" ca="1" si="2"/>
        <v>-0.92820781006573694</v>
      </c>
      <c r="S19">
        <f t="shared" ca="1" si="2"/>
        <v>-0.6533082756509494</v>
      </c>
      <c r="T19">
        <f t="shared" ca="1" si="2"/>
        <v>0.58524168726648829</v>
      </c>
      <c r="U19">
        <f t="shared" ca="1" si="2"/>
        <v>0.32511210731555629</v>
      </c>
    </row>
    <row r="20" spans="1:21" x14ac:dyDescent="0.25">
      <c r="A20">
        <v>18</v>
      </c>
      <c r="B20">
        <f t="shared" ca="1" si="1"/>
        <v>0.36133541108329892</v>
      </c>
      <c r="C20">
        <f t="shared" ca="1" si="1"/>
        <v>-0.32291280609070494</v>
      </c>
      <c r="D20">
        <f t="shared" ca="1" si="1"/>
        <v>0.20275422660806575</v>
      </c>
      <c r="E20">
        <f t="shared" ca="1" si="1"/>
        <v>-0.95923800980279128</v>
      </c>
      <c r="F20">
        <f t="shared" ca="1" si="1"/>
        <v>0.24195400565742675</v>
      </c>
      <c r="G20">
        <f t="shared" ca="1" si="1"/>
        <v>0.64735700513778172</v>
      </c>
      <c r="H20">
        <f t="shared" ca="1" si="1"/>
        <v>-0.94918394659166383</v>
      </c>
      <c r="I20">
        <f t="shared" ca="1" si="1"/>
        <v>0.87471098412694182</v>
      </c>
      <c r="J20">
        <f t="shared" ca="1" si="1"/>
        <v>-0.78752000777486453</v>
      </c>
      <c r="K20">
        <f t="shared" ca="1" si="1"/>
        <v>-0.75082561503318401</v>
      </c>
      <c r="L20">
        <f t="shared" ca="1" si="1"/>
        <v>0.54302628804370223</v>
      </c>
      <c r="M20">
        <f t="shared" ca="1" si="1"/>
        <v>0.71859789116262207</v>
      </c>
      <c r="N20">
        <f t="shared" ca="1" si="1"/>
        <v>-0.98639219746426621</v>
      </c>
      <c r="O20">
        <f t="shared" ca="1" si="1"/>
        <v>0.12640403033398639</v>
      </c>
      <c r="P20">
        <f t="shared" ca="1" si="1"/>
        <v>0.41852830310325717</v>
      </c>
      <c r="Q20">
        <f t="shared" ca="1" si="1"/>
        <v>0.19659975238425775</v>
      </c>
      <c r="R20">
        <f t="shared" ca="1" si="2"/>
        <v>-0.87911859045808538</v>
      </c>
      <c r="S20">
        <f t="shared" ca="1" si="2"/>
        <v>0.88418048234735513</v>
      </c>
      <c r="T20">
        <f t="shared" ca="1" si="2"/>
        <v>0.50997464520664493</v>
      </c>
      <c r="U20">
        <f t="shared" ca="1" si="2"/>
        <v>0.99332253776679957</v>
      </c>
    </row>
    <row r="21" spans="1:21" x14ac:dyDescent="0.25">
      <c r="A21">
        <v>19</v>
      </c>
      <c r="B21">
        <f t="shared" ca="1" si="1"/>
        <v>-0.24692697690910048</v>
      </c>
      <c r="C21">
        <f t="shared" ca="1" si="1"/>
        <v>0.81890073933034735</v>
      </c>
      <c r="D21">
        <f t="shared" ca="1" si="1"/>
        <v>0.10733666284488641</v>
      </c>
      <c r="E21">
        <f t="shared" ca="1" si="1"/>
        <v>0.39483849597970488</v>
      </c>
      <c r="F21">
        <f t="shared" ca="1" si="1"/>
        <v>-0.10549655651519352</v>
      </c>
      <c r="G21">
        <f t="shared" ca="1" si="1"/>
        <v>-0.31339617468031444</v>
      </c>
      <c r="H21">
        <f t="shared" ca="1" si="1"/>
        <v>0.82898243819260586</v>
      </c>
      <c r="I21">
        <f t="shared" ca="1" si="1"/>
        <v>-0.10400568834993051</v>
      </c>
      <c r="J21">
        <f t="shared" ca="1" si="1"/>
        <v>0.92154837263913847</v>
      </c>
      <c r="K21">
        <f t="shared" ca="1" si="1"/>
        <v>-0.42825526429439176</v>
      </c>
      <c r="L21">
        <f t="shared" ca="1" si="1"/>
        <v>-0.11917272848278704</v>
      </c>
      <c r="M21">
        <f t="shared" ca="1" si="1"/>
        <v>0.76756537021463433</v>
      </c>
      <c r="N21">
        <f t="shared" ca="1" si="1"/>
        <v>0.32117716978082544</v>
      </c>
      <c r="O21">
        <f t="shared" ca="1" si="1"/>
        <v>0.94187680360084025</v>
      </c>
      <c r="P21">
        <f t="shared" ca="1" si="1"/>
        <v>0.7369564918875231</v>
      </c>
      <c r="Q21">
        <f t="shared" ca="1" si="1"/>
        <v>-0.14339857925035737</v>
      </c>
      <c r="R21">
        <f t="shared" ca="1" si="2"/>
        <v>0.17012281662172102</v>
      </c>
      <c r="S21">
        <f t="shared" ca="1" si="2"/>
        <v>0.49441073153797865</v>
      </c>
      <c r="T21">
        <f t="shared" ca="1" si="2"/>
        <v>0.62124005866276821</v>
      </c>
      <c r="U21">
        <f t="shared" ca="1" si="2"/>
        <v>0.98082706239120854</v>
      </c>
    </row>
    <row r="22" spans="1:21" x14ac:dyDescent="0.25">
      <c r="B22">
        <f ca="1">SUM(B2:B13)-B2</f>
        <v>1.9562129345007895</v>
      </c>
      <c r="C22">
        <f ca="1">SUM(C2:C13)-C3</f>
        <v>-2.0350532957793632</v>
      </c>
      <c r="D22">
        <f ca="1">SUM(D2:D13)-D4</f>
        <v>0.38365712405364683</v>
      </c>
      <c r="E22">
        <f ca="1">SUM(E2:E13)-E5</f>
        <v>-3.6569474795520183</v>
      </c>
      <c r="F22">
        <f ca="1">SUM(F2:F13)-F6</f>
        <v>1.8913946655234362</v>
      </c>
      <c r="G22">
        <f ca="1">SUM(G2:G13)-G7</f>
        <v>0.7279492737074249</v>
      </c>
      <c r="H22">
        <f ca="1">SUM(H2:H13)-H8</f>
        <v>2.609778762395119</v>
      </c>
      <c r="I22">
        <f ca="1">SUM(I2:I13)-I9</f>
        <v>-0.18859739388658348</v>
      </c>
      <c r="J22">
        <f ca="1">SUM(J2:J13)-J10</f>
        <v>2.3676709210633859</v>
      </c>
      <c r="K22">
        <f ca="1">SUM(K2:K13)-K11</f>
        <v>-1.8842764414746909</v>
      </c>
      <c r="L22">
        <f ca="1">SUM(L2:L13)-L12</f>
        <v>-0.17129761561259294</v>
      </c>
      <c r="M22">
        <f ca="1">SUM(M2:M13)-M13</f>
        <v>1.6680470716063283</v>
      </c>
      <c r="N22">
        <f t="shared" ref="N22:U22" ca="1" si="3">SUM(N2:N13)-N13</f>
        <v>-0.87293939412839583</v>
      </c>
      <c r="O22">
        <f t="shared" ca="1" si="3"/>
        <v>2.5864946378465454</v>
      </c>
      <c r="P22">
        <f t="shared" ca="1" si="3"/>
        <v>2.5563488666883103</v>
      </c>
      <c r="Q22">
        <f t="shared" ca="1" si="3"/>
        <v>2.7859918040392708</v>
      </c>
      <c r="R22">
        <f t="shared" ca="1" si="3"/>
        <v>-0.80888370410895738</v>
      </c>
      <c r="S22">
        <f t="shared" ca="1" si="3"/>
        <v>3.6165301087592425</v>
      </c>
      <c r="T22">
        <f t="shared" ca="1" si="3"/>
        <v>3.2763219981390725</v>
      </c>
      <c r="U22">
        <f t="shared" ca="1" si="3"/>
        <v>-0.8554941381235095</v>
      </c>
    </row>
    <row r="24" spans="1:21" x14ac:dyDescent="0.25">
      <c r="C24" t="s">
        <v>30</v>
      </c>
      <c r="D24" s="6">
        <f ca="1">MIN(B2:U21)</f>
        <v>-0.98639219746426621</v>
      </c>
    </row>
    <row r="25" spans="1:21" x14ac:dyDescent="0.25">
      <c r="C25" t="s">
        <v>31</v>
      </c>
      <c r="D25" s="6">
        <f ca="1">MAX(B2:U21)</f>
        <v>0.99332253776679957</v>
      </c>
    </row>
    <row r="27" spans="1:21" x14ac:dyDescent="0.25">
      <c r="C27" t="s">
        <v>32</v>
      </c>
      <c r="D27" cm="1">
        <f t="array" aca="1" ref="D27" ca="1">MAX(ABS(B2:U21))</f>
        <v>0.99332253776679957</v>
      </c>
    </row>
    <row r="28" spans="1:21" x14ac:dyDescent="0.25">
      <c r="D28">
        <f ca="1">1/D27</f>
        <v>1.006722350474613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D40C-D45E-4116-B1C4-CE7FA8CB104A}">
  <dimension ref="C1:R30"/>
  <sheetViews>
    <sheetView tabSelected="1" workbookViewId="0">
      <selection activeCell="S12" sqref="S12"/>
    </sheetView>
  </sheetViews>
  <sheetFormatPr defaultRowHeight="15" x14ac:dyDescent="0.25"/>
  <sheetData>
    <row r="1" spans="3:12" x14ac:dyDescent="0.25">
      <c r="C1" s="9"/>
      <c r="D1" s="9" t="s">
        <v>41</v>
      </c>
      <c r="E1" s="9" t="s">
        <v>42</v>
      </c>
      <c r="F1" s="9" t="s">
        <v>43</v>
      </c>
      <c r="G1" s="9" t="s">
        <v>65</v>
      </c>
      <c r="H1" s="9" t="s">
        <v>44</v>
      </c>
      <c r="I1" t="s">
        <v>0</v>
      </c>
    </row>
    <row r="2" spans="3:12" x14ac:dyDescent="0.25">
      <c r="C2" s="9" t="s">
        <v>41</v>
      </c>
      <c r="D2" s="12">
        <v>1</v>
      </c>
      <c r="E2" s="13">
        <v>1</v>
      </c>
      <c r="F2" s="13">
        <v>0</v>
      </c>
      <c r="G2" s="13">
        <v>0</v>
      </c>
      <c r="H2" s="13">
        <v>1</v>
      </c>
    </row>
    <row r="3" spans="3:12" x14ac:dyDescent="0.25">
      <c r="C3" s="9" t="s">
        <v>42</v>
      </c>
      <c r="D3" s="14">
        <v>1</v>
      </c>
      <c r="E3" s="12">
        <v>0</v>
      </c>
      <c r="F3" s="13">
        <v>1</v>
      </c>
      <c r="G3" s="13">
        <v>1</v>
      </c>
      <c r="H3" s="13">
        <v>0</v>
      </c>
    </row>
    <row r="4" spans="3:12" x14ac:dyDescent="0.25">
      <c r="C4" s="9" t="s">
        <v>43</v>
      </c>
      <c r="D4" s="14">
        <v>0</v>
      </c>
      <c r="E4" s="14">
        <v>1</v>
      </c>
      <c r="F4" s="12">
        <v>1</v>
      </c>
      <c r="G4" s="13">
        <v>0</v>
      </c>
      <c r="H4" s="13">
        <v>0</v>
      </c>
    </row>
    <row r="5" spans="3:12" x14ac:dyDescent="0.25">
      <c r="C5" s="9" t="s">
        <v>65</v>
      </c>
      <c r="D5" s="14">
        <v>0</v>
      </c>
      <c r="E5" s="14">
        <v>1</v>
      </c>
      <c r="F5" s="14">
        <v>0</v>
      </c>
      <c r="G5" s="12">
        <v>1</v>
      </c>
      <c r="H5" s="13">
        <v>0</v>
      </c>
    </row>
    <row r="6" spans="3:12" x14ac:dyDescent="0.25">
      <c r="C6" s="9" t="s">
        <v>44</v>
      </c>
      <c r="D6" s="14">
        <v>0</v>
      </c>
      <c r="E6" s="14">
        <v>0</v>
      </c>
      <c r="F6" s="14">
        <v>1</v>
      </c>
      <c r="G6" s="14">
        <v>0</v>
      </c>
      <c r="H6" s="12">
        <v>0</v>
      </c>
    </row>
    <row r="7" spans="3:12" x14ac:dyDescent="0.25">
      <c r="C7" t="s">
        <v>2</v>
      </c>
      <c r="L7" t="s">
        <v>50</v>
      </c>
    </row>
    <row r="8" spans="3:12" x14ac:dyDescent="0.25">
      <c r="L8" t="s">
        <v>51</v>
      </c>
    </row>
    <row r="9" spans="3:12" x14ac:dyDescent="0.25">
      <c r="D9" t="s">
        <v>45</v>
      </c>
    </row>
    <row r="11" spans="3:12" x14ac:dyDescent="0.25">
      <c r="D11" t="s">
        <v>46</v>
      </c>
    </row>
    <row r="13" spans="3:12" x14ac:dyDescent="0.25">
      <c r="C13" t="s">
        <v>48</v>
      </c>
      <c r="D13" t="s">
        <v>47</v>
      </c>
    </row>
    <row r="14" spans="3:12" x14ac:dyDescent="0.25">
      <c r="C14" t="s">
        <v>48</v>
      </c>
      <c r="D14" t="s">
        <v>49</v>
      </c>
    </row>
    <row r="16" spans="3:12" x14ac:dyDescent="0.25">
      <c r="C16" t="s">
        <v>29</v>
      </c>
      <c r="D16" s="1" t="s">
        <v>52</v>
      </c>
    </row>
    <row r="17" spans="3:18" x14ac:dyDescent="0.25">
      <c r="L17" s="15">
        <v>1</v>
      </c>
      <c r="M17" s="9" t="s">
        <v>62</v>
      </c>
      <c r="N17" s="9" t="s">
        <v>63</v>
      </c>
      <c r="O17" s="9" t="s">
        <v>64</v>
      </c>
      <c r="P17" s="9" t="s">
        <v>66</v>
      </c>
      <c r="Q17" s="9" t="s">
        <v>67</v>
      </c>
      <c r="R17">
        <v>5</v>
      </c>
    </row>
    <row r="18" spans="3:18" x14ac:dyDescent="0.25">
      <c r="C18" t="s">
        <v>53</v>
      </c>
      <c r="L18" s="17">
        <v>2</v>
      </c>
      <c r="M18" s="9" t="s">
        <v>68</v>
      </c>
      <c r="N18" s="9" t="s">
        <v>69</v>
      </c>
      <c r="O18" s="9" t="s">
        <v>87</v>
      </c>
      <c r="P18" s="9" t="s">
        <v>70</v>
      </c>
      <c r="Q18" s="9"/>
      <c r="R18">
        <v>10</v>
      </c>
    </row>
    <row r="19" spans="3:18" x14ac:dyDescent="0.25">
      <c r="C19" t="s">
        <v>54</v>
      </c>
      <c r="L19" s="18"/>
      <c r="M19" s="9" t="s">
        <v>71</v>
      </c>
      <c r="N19" s="9" t="s">
        <v>72</v>
      </c>
      <c r="O19" s="9" t="s">
        <v>73</v>
      </c>
      <c r="P19" s="9"/>
      <c r="Q19" s="9"/>
    </row>
    <row r="20" spans="3:18" x14ac:dyDescent="0.25">
      <c r="L20" s="18"/>
      <c r="M20" s="9" t="s">
        <v>74</v>
      </c>
      <c r="N20" s="9" t="s">
        <v>75</v>
      </c>
      <c r="O20" s="9"/>
      <c r="P20" s="9"/>
      <c r="Q20" s="9"/>
    </row>
    <row r="21" spans="3:18" x14ac:dyDescent="0.25">
      <c r="L21" s="19"/>
      <c r="M21" s="9" t="s">
        <v>86</v>
      </c>
      <c r="N21" s="9"/>
      <c r="O21" s="9"/>
      <c r="P21" s="9"/>
      <c r="Q21" s="9"/>
    </row>
    <row r="22" spans="3:18" x14ac:dyDescent="0.25">
      <c r="D22" t="s">
        <v>61</v>
      </c>
      <c r="L22" s="16">
        <v>3</v>
      </c>
      <c r="M22" s="9" t="s">
        <v>77</v>
      </c>
      <c r="N22" s="9" t="s">
        <v>76</v>
      </c>
      <c r="O22" s="9" t="s">
        <v>78</v>
      </c>
      <c r="P22" s="9" t="s">
        <v>88</v>
      </c>
      <c r="Q22" s="9" t="s">
        <v>89</v>
      </c>
      <c r="R22">
        <v>10</v>
      </c>
    </row>
    <row r="23" spans="3:18" x14ac:dyDescent="0.25">
      <c r="C23" t="s">
        <v>55</v>
      </c>
      <c r="D23">
        <v>120</v>
      </c>
      <c r="I23" s="9" t="s">
        <v>59</v>
      </c>
      <c r="J23" s="9" t="s">
        <v>58</v>
      </c>
      <c r="L23" s="16"/>
      <c r="M23" s="9" t="s">
        <v>79</v>
      </c>
      <c r="N23" s="9" t="s">
        <v>80</v>
      </c>
      <c r="O23" s="9" t="s">
        <v>91</v>
      </c>
      <c r="P23" s="9"/>
      <c r="Q23" s="9" t="s">
        <v>90</v>
      </c>
    </row>
    <row r="24" spans="3:18" x14ac:dyDescent="0.25">
      <c r="D24">
        <v>96</v>
      </c>
      <c r="I24" s="9">
        <v>5</v>
      </c>
      <c r="J24" s="9">
        <v>1</v>
      </c>
      <c r="L24" s="16"/>
      <c r="M24" s="9" t="s">
        <v>81</v>
      </c>
      <c r="N24" s="9"/>
      <c r="O24" s="9"/>
      <c r="P24" s="9"/>
      <c r="Q24" s="9"/>
    </row>
    <row r="25" spans="3:18" x14ac:dyDescent="0.25">
      <c r="D25">
        <v>30</v>
      </c>
      <c r="I25" s="9">
        <v>10</v>
      </c>
      <c r="J25" s="9">
        <v>2</v>
      </c>
      <c r="L25" s="16">
        <v>4</v>
      </c>
      <c r="M25" s="9" t="s">
        <v>82</v>
      </c>
      <c r="N25" s="9" t="s">
        <v>83</v>
      </c>
      <c r="O25" s="9" t="s">
        <v>92</v>
      </c>
      <c r="P25" s="9" t="s">
        <v>93</v>
      </c>
      <c r="Q25" s="9"/>
      <c r="R25">
        <v>5</v>
      </c>
    </row>
    <row r="26" spans="3:18" x14ac:dyDescent="0.25">
      <c r="D26">
        <v>10</v>
      </c>
      <c r="I26" s="9">
        <v>10</v>
      </c>
      <c r="J26" s="9">
        <v>3</v>
      </c>
      <c r="L26" s="16"/>
      <c r="M26" s="9" t="s">
        <v>84</v>
      </c>
      <c r="N26" s="9"/>
      <c r="O26" s="9"/>
      <c r="P26" s="9"/>
      <c r="Q26" s="9"/>
    </row>
    <row r="27" spans="3:18" x14ac:dyDescent="0.25">
      <c r="D27">
        <f>2^5-1</f>
        <v>31</v>
      </c>
      <c r="I27" s="9">
        <v>5</v>
      </c>
      <c r="J27" s="9">
        <v>4</v>
      </c>
      <c r="L27" s="9">
        <v>5</v>
      </c>
      <c r="M27" s="9" t="s">
        <v>85</v>
      </c>
      <c r="N27" s="9"/>
      <c r="O27" s="9"/>
      <c r="P27" s="9"/>
      <c r="Q27" s="9"/>
      <c r="R27">
        <v>1</v>
      </c>
    </row>
    <row r="28" spans="3:18" x14ac:dyDescent="0.25">
      <c r="D28" s="21" t="s">
        <v>94</v>
      </c>
      <c r="E28" s="22">
        <f>(2^5)-1</f>
        <v>31</v>
      </c>
      <c r="I28" s="9">
        <v>1</v>
      </c>
      <c r="J28" s="9">
        <v>5</v>
      </c>
    </row>
    <row r="29" spans="3:18" x14ac:dyDescent="0.25">
      <c r="D29" s="11" t="s">
        <v>56</v>
      </c>
      <c r="E29" s="9">
        <f>5*(5-1)/2</f>
        <v>10</v>
      </c>
      <c r="H29" t="s">
        <v>60</v>
      </c>
      <c r="I29" s="20">
        <f>SUM(I24:I28)</f>
        <v>31</v>
      </c>
    </row>
    <row r="30" spans="3:18" x14ac:dyDescent="0.25">
      <c r="D30" s="11" t="s">
        <v>57</v>
      </c>
      <c r="E30" s="9">
        <f>5^2</f>
        <v>25</v>
      </c>
    </row>
  </sheetData>
  <mergeCells count="3">
    <mergeCell ref="L22:L24"/>
    <mergeCell ref="L25:L26"/>
    <mergeCell ref="L18:L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BAEE-8088-4FA6-9665-C9F46C727226}">
  <dimension ref="A1"/>
  <sheetViews>
    <sheetView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995-7720-4576-B421-D512EA92F4F5}">
  <dimension ref="A1:U30"/>
  <sheetViews>
    <sheetView zoomScale="140" zoomScaleNormal="140" workbookViewId="0">
      <selection activeCell="D1" sqref="D1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v>-0.49655144348587499</v>
      </c>
      <c r="C2">
        <v>0.14799087463611499</v>
      </c>
      <c r="D2">
        <v>0.132461692220329</v>
      </c>
      <c r="E2">
        <v>0.13391522794893099</v>
      </c>
      <c r="F2">
        <v>0.139198155975233</v>
      </c>
      <c r="G2">
        <v>0.16601289008280101</v>
      </c>
      <c r="H2">
        <v>0.16689766678144399</v>
      </c>
      <c r="I2">
        <v>0.132713022688497</v>
      </c>
      <c r="J2">
        <v>0.163744704074861</v>
      </c>
      <c r="K2">
        <v>0.14816334279111601</v>
      </c>
      <c r="L2">
        <v>0.18109548550562099</v>
      </c>
      <c r="M2">
        <v>0.170371431271755</v>
      </c>
      <c r="N2" s="6"/>
      <c r="Q2" s="6"/>
      <c r="R2" s="6"/>
      <c r="S2" s="6"/>
      <c r="T2" s="6"/>
      <c r="U2" s="6"/>
    </row>
    <row r="3" spans="1:21" x14ac:dyDescent="0.25">
      <c r="A3">
        <v>1</v>
      </c>
      <c r="B3">
        <v>0.14799087463611499</v>
      </c>
      <c r="C3">
        <v>0.55030523486314398</v>
      </c>
      <c r="D3">
        <v>0.150570304994084</v>
      </c>
      <c r="E3">
        <v>9.6130212417473507E-2</v>
      </c>
      <c r="F3">
        <v>0.12937794162761501</v>
      </c>
      <c r="G3">
        <v>0.15312036716556399</v>
      </c>
      <c r="H3">
        <v>0.18010302156981101</v>
      </c>
      <c r="I3">
        <v>0.13548763991200799</v>
      </c>
      <c r="J3">
        <v>0.169388769172505</v>
      </c>
      <c r="K3">
        <v>0.15832488844432599</v>
      </c>
      <c r="L3">
        <v>0.18274493999316599</v>
      </c>
      <c r="M3">
        <v>0.17867693913179999</v>
      </c>
      <c r="N3" s="6"/>
      <c r="O3" s="6"/>
    </row>
    <row r="4" spans="1:21" x14ac:dyDescent="0.25">
      <c r="A4">
        <v>2</v>
      </c>
      <c r="B4">
        <v>0.132461692220329</v>
      </c>
      <c r="C4">
        <v>0.150570304994084</v>
      </c>
      <c r="D4">
        <v>-0.649567619833887</v>
      </c>
      <c r="E4">
        <v>0.22417641271556099</v>
      </c>
      <c r="F4">
        <v>0.178777977225547</v>
      </c>
      <c r="G4">
        <v>0.30403599822665101</v>
      </c>
      <c r="H4">
        <v>0.20350903856019101</v>
      </c>
      <c r="I4">
        <v>0.16233072026158099</v>
      </c>
      <c r="J4">
        <v>0.21223142816103399</v>
      </c>
      <c r="K4">
        <v>0.12361617073128101</v>
      </c>
      <c r="L4">
        <v>0.207747915311045</v>
      </c>
      <c r="M4">
        <v>0.21556147677596099</v>
      </c>
      <c r="N4" s="6"/>
      <c r="O4" s="6"/>
    </row>
    <row r="5" spans="1:21" x14ac:dyDescent="0.25">
      <c r="A5">
        <v>3</v>
      </c>
      <c r="B5">
        <v>0.13391522794893099</v>
      </c>
      <c r="C5">
        <v>9.6130212417473507E-2</v>
      </c>
      <c r="D5">
        <v>0.22417641271556099</v>
      </c>
      <c r="E5">
        <v>0.47661880844131699</v>
      </c>
      <c r="F5">
        <v>0.13085614579393301</v>
      </c>
      <c r="G5">
        <v>0.23551644200959601</v>
      </c>
      <c r="H5">
        <v>0.137936030483682</v>
      </c>
      <c r="I5">
        <v>0.140253763603508</v>
      </c>
      <c r="J5">
        <v>0.97284429532375805</v>
      </c>
      <c r="K5">
        <v>0.11451542382419599</v>
      </c>
      <c r="L5">
        <v>0.16896995617593799</v>
      </c>
      <c r="M5">
        <v>0.160707925005873</v>
      </c>
      <c r="N5" s="6"/>
      <c r="O5" s="6"/>
    </row>
    <row r="6" spans="1:21" x14ac:dyDescent="0.25">
      <c r="A6">
        <v>4</v>
      </c>
      <c r="B6">
        <v>0.139198155975233</v>
      </c>
      <c r="C6">
        <v>0.12937794162761501</v>
      </c>
      <c r="D6">
        <v>0.178777977225547</v>
      </c>
      <c r="E6">
        <v>0.13085614579393301</v>
      </c>
      <c r="F6">
        <v>-0.47216400450215801</v>
      </c>
      <c r="G6">
        <v>0.17227640623002999</v>
      </c>
      <c r="H6">
        <v>0.17439331667721999</v>
      </c>
      <c r="I6">
        <v>0.129095216550146</v>
      </c>
      <c r="J6">
        <v>0.167135231075693</v>
      </c>
      <c r="K6">
        <v>-0.13581515503963101</v>
      </c>
      <c r="L6">
        <v>0.13923892912740399</v>
      </c>
      <c r="M6">
        <v>0.13956070513942201</v>
      </c>
      <c r="N6" s="6"/>
      <c r="O6" s="6"/>
    </row>
    <row r="7" spans="1:21" x14ac:dyDescent="0.25">
      <c r="A7">
        <v>5</v>
      </c>
      <c r="B7">
        <v>0.16601289008280101</v>
      </c>
      <c r="C7">
        <v>0.15312036716556399</v>
      </c>
      <c r="D7">
        <v>0.30403599822665101</v>
      </c>
      <c r="E7">
        <v>0.23551644200959601</v>
      </c>
      <c r="F7">
        <v>0.17227640623002999</v>
      </c>
      <c r="G7">
        <v>-0.77574638291633202</v>
      </c>
      <c r="H7">
        <v>0.24653593974259499</v>
      </c>
      <c r="I7">
        <v>0.14568196169103201</v>
      </c>
      <c r="J7">
        <v>0.24092029799471301</v>
      </c>
      <c r="K7">
        <v>0.146690229807378</v>
      </c>
      <c r="L7">
        <v>0.25718088604675399</v>
      </c>
      <c r="M7">
        <v>0.24426307090479499</v>
      </c>
      <c r="N7" s="6"/>
      <c r="O7" s="6"/>
    </row>
    <row r="8" spans="1:21" x14ac:dyDescent="0.25">
      <c r="A8">
        <v>6</v>
      </c>
      <c r="B8">
        <v>0.16689766678144399</v>
      </c>
      <c r="C8">
        <v>0.18010302156981101</v>
      </c>
      <c r="D8">
        <v>0.20350903856019101</v>
      </c>
      <c r="E8">
        <v>0.137936030483682</v>
      </c>
      <c r="F8">
        <v>0.17439331667721999</v>
      </c>
      <c r="G8">
        <v>0.24653593974259499</v>
      </c>
      <c r="H8">
        <v>0.66974138339688205</v>
      </c>
      <c r="I8">
        <v>0.16611731397055901</v>
      </c>
      <c r="J8">
        <v>0.20608997615559699</v>
      </c>
      <c r="K8">
        <v>0.195427707837284</v>
      </c>
      <c r="L8">
        <v>0.24185719915224299</v>
      </c>
      <c r="M8">
        <v>0.24045154891103099</v>
      </c>
      <c r="N8" s="6"/>
      <c r="O8" s="6"/>
      <c r="P8" s="6"/>
      <c r="Q8" s="6"/>
      <c r="R8" s="6"/>
      <c r="S8" s="6"/>
      <c r="T8" s="6"/>
      <c r="U8" s="6"/>
    </row>
    <row r="9" spans="1:21" x14ac:dyDescent="0.25">
      <c r="A9">
        <v>7</v>
      </c>
      <c r="B9">
        <v>0.132713022688497</v>
      </c>
      <c r="C9">
        <v>0.13548763991200799</v>
      </c>
      <c r="D9">
        <v>0.16233072026158099</v>
      </c>
      <c r="E9">
        <v>0.140253763603508</v>
      </c>
      <c r="F9">
        <v>0.129095216550146</v>
      </c>
      <c r="G9">
        <v>0.14568196169103201</v>
      </c>
      <c r="H9">
        <v>0.16611731397055901</v>
      </c>
      <c r="I9">
        <v>-0.50605710436439</v>
      </c>
      <c r="J9">
        <v>0.16647898323319599</v>
      </c>
      <c r="K9">
        <v>0.12582866886410299</v>
      </c>
      <c r="L9">
        <v>0.16422694205791499</v>
      </c>
      <c r="M9">
        <v>0.16520774888475001</v>
      </c>
      <c r="O9" s="6"/>
      <c r="R9" s="6"/>
      <c r="T9" s="6"/>
    </row>
    <row r="10" spans="1:21" x14ac:dyDescent="0.25">
      <c r="A10">
        <v>8</v>
      </c>
      <c r="B10">
        <v>0.163744704074861</v>
      </c>
      <c r="C10">
        <v>0.169388769172505</v>
      </c>
      <c r="D10">
        <v>0.21223142816103399</v>
      </c>
      <c r="E10">
        <v>0.97284429532375805</v>
      </c>
      <c r="F10">
        <v>0.167135231075693</v>
      </c>
      <c r="G10">
        <v>0.24092029799471301</v>
      </c>
      <c r="H10">
        <v>0.20608997615559699</v>
      </c>
      <c r="I10">
        <v>0.16647898323319599</v>
      </c>
      <c r="J10">
        <v>-0.73399438837272901</v>
      </c>
      <c r="K10">
        <v>0.17217906350058801</v>
      </c>
      <c r="L10">
        <v>0.206592058704441</v>
      </c>
      <c r="M10">
        <v>0.21289224348494201</v>
      </c>
      <c r="O10" s="6"/>
    </row>
    <row r="11" spans="1:21" x14ac:dyDescent="0.25">
      <c r="A11">
        <v>9</v>
      </c>
      <c r="B11">
        <v>0.14816334279111601</v>
      </c>
      <c r="C11">
        <v>0.15832488844432599</v>
      </c>
      <c r="D11">
        <v>0.12361617073128101</v>
      </c>
      <c r="E11">
        <v>0.11451542382419599</v>
      </c>
      <c r="F11">
        <v>-0.13581515503963101</v>
      </c>
      <c r="G11">
        <v>0.146690229807378</v>
      </c>
      <c r="H11">
        <v>0.195427707837284</v>
      </c>
      <c r="I11">
        <v>0.12582866886410299</v>
      </c>
      <c r="J11">
        <v>0.17217906350058801</v>
      </c>
      <c r="K11">
        <v>-0.54082421515043899</v>
      </c>
      <c r="L11">
        <v>0.18215130848967601</v>
      </c>
      <c r="M11">
        <v>0.17841594641980199</v>
      </c>
      <c r="N11" s="6"/>
      <c r="O11" s="6"/>
    </row>
    <row r="12" spans="1:21" x14ac:dyDescent="0.25">
      <c r="A12">
        <v>10</v>
      </c>
      <c r="B12">
        <v>0.18109548550562099</v>
      </c>
      <c r="C12">
        <v>0.18274493999316599</v>
      </c>
      <c r="D12">
        <v>0.207747915311045</v>
      </c>
      <c r="E12">
        <v>0.16896995617593799</v>
      </c>
      <c r="F12">
        <v>0.13923892912740399</v>
      </c>
      <c r="G12">
        <v>0.25718088604675399</v>
      </c>
      <c r="H12">
        <v>0.24185719915224299</v>
      </c>
      <c r="I12">
        <v>0.16422694205791499</v>
      </c>
      <c r="J12">
        <v>0.206592058704441</v>
      </c>
      <c r="K12">
        <v>0.18215130848967601</v>
      </c>
      <c r="L12">
        <v>-0.8</v>
      </c>
      <c r="M12">
        <v>0.24235509406085801</v>
      </c>
      <c r="N12" s="6"/>
      <c r="O12" s="6"/>
      <c r="R12" s="6"/>
      <c r="T12" s="6"/>
    </row>
    <row r="13" spans="1:21" x14ac:dyDescent="0.25">
      <c r="A13">
        <v>11</v>
      </c>
      <c r="B13">
        <v>0.170371431271755</v>
      </c>
      <c r="C13">
        <v>0.17867693913179999</v>
      </c>
      <c r="D13">
        <v>0.21556147677596099</v>
      </c>
      <c r="E13">
        <v>0.160707925005873</v>
      </c>
      <c r="F13">
        <v>0.13956070513942201</v>
      </c>
      <c r="G13">
        <v>0.24426307090479499</v>
      </c>
      <c r="H13">
        <v>0.24045154891103099</v>
      </c>
      <c r="I13">
        <v>0.16520774888475001</v>
      </c>
      <c r="J13">
        <v>0.21289224348494201</v>
      </c>
      <c r="K13">
        <v>0.17841594641980199</v>
      </c>
      <c r="L13">
        <v>0.24235509406085801</v>
      </c>
      <c r="M13">
        <v>-0.75525408074503098</v>
      </c>
      <c r="N13" s="6"/>
      <c r="O13" s="6"/>
    </row>
    <row r="14" spans="1:21" x14ac:dyDescent="0.25">
      <c r="A14">
        <v>12</v>
      </c>
      <c r="B14" s="6"/>
      <c r="C14" s="6"/>
      <c r="D14" s="6"/>
      <c r="E14" s="6"/>
      <c r="F14" s="6"/>
      <c r="G14" s="6"/>
      <c r="H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T15" s="6"/>
      <c r="U15" s="6"/>
    </row>
    <row r="16" spans="1:21" x14ac:dyDescent="0.25">
      <c r="A16">
        <v>14</v>
      </c>
      <c r="H16" s="6"/>
      <c r="N16" s="6"/>
    </row>
    <row r="17" spans="1:15" x14ac:dyDescent="0.25">
      <c r="A17">
        <v>15</v>
      </c>
      <c r="B17" s="6"/>
      <c r="H17" s="6"/>
      <c r="N17" s="6"/>
      <c r="O17" s="6"/>
    </row>
    <row r="18" spans="1:15" x14ac:dyDescent="0.25">
      <c r="A18">
        <v>16</v>
      </c>
      <c r="B18" s="6"/>
      <c r="H18" s="6"/>
      <c r="I18" s="6"/>
      <c r="L18" s="6"/>
      <c r="N18" s="6"/>
      <c r="O18" s="6"/>
    </row>
    <row r="19" spans="1:15" x14ac:dyDescent="0.25">
      <c r="A19">
        <v>17</v>
      </c>
      <c r="B19" s="6"/>
      <c r="H19" s="6"/>
      <c r="N19" s="6"/>
      <c r="O19" s="6"/>
    </row>
    <row r="20" spans="1:15" x14ac:dyDescent="0.25">
      <c r="A20">
        <v>18</v>
      </c>
      <c r="B20" s="6"/>
      <c r="H20" s="6"/>
      <c r="I20" s="6"/>
      <c r="L20" s="6"/>
      <c r="N20" s="6"/>
      <c r="O20" s="6"/>
    </row>
    <row r="21" spans="1:15" x14ac:dyDescent="0.25">
      <c r="A21">
        <v>19</v>
      </c>
      <c r="B21" s="6"/>
      <c r="H21" s="6"/>
      <c r="N21" s="6"/>
      <c r="O21" s="6"/>
    </row>
    <row r="22" spans="1:15" x14ac:dyDescent="0.25">
      <c r="B22">
        <f>SUM(B2:B13)-B2</f>
        <v>1.6825644939767028</v>
      </c>
      <c r="C22">
        <f>SUM(C2:C13)-C3</f>
        <v>1.6819158990644678</v>
      </c>
      <c r="D22">
        <f>SUM(D2:D13)-D4</f>
        <v>2.1150191351832652</v>
      </c>
      <c r="E22">
        <f>SUM(E2:E13)-E5</f>
        <v>2.5158218353024502</v>
      </c>
      <c r="F22">
        <f>SUM(F2:F13)-F6</f>
        <v>1.3640948703826119</v>
      </c>
      <c r="G22">
        <f>SUM(G2:G13)-G7</f>
        <v>2.3122344899019089</v>
      </c>
      <c r="H22">
        <f>SUM(H2:H13)-H8</f>
        <v>2.159318759841657</v>
      </c>
      <c r="I22">
        <f>SUM(I2:I13)-I9</f>
        <v>1.633421981717295</v>
      </c>
      <c r="J22">
        <f>SUM(J2:J13)-J10</f>
        <v>2.8904970508813279</v>
      </c>
      <c r="K22">
        <f>SUM(K2:K13)-K11</f>
        <v>1.409497595670119</v>
      </c>
      <c r="L22">
        <f>SUM(L2:L13)-L12</f>
        <v>2.174160714625061</v>
      </c>
      <c r="M22">
        <f>SUM(M2:M13)-M13</f>
        <v>2.1484641299909892</v>
      </c>
    </row>
    <row r="24" spans="1:15" x14ac:dyDescent="0.25">
      <c r="C24" t="s">
        <v>30</v>
      </c>
      <c r="D24" s="6">
        <f>MIN(B2:U21)</f>
        <v>-0.8</v>
      </c>
    </row>
    <row r="25" spans="1:15" x14ac:dyDescent="0.25">
      <c r="C25" t="s">
        <v>31</v>
      </c>
      <c r="D25" s="6">
        <f>MAX(B2:U21)</f>
        <v>0.97284429532375805</v>
      </c>
    </row>
    <row r="27" spans="1:15" x14ac:dyDescent="0.25">
      <c r="C27" t="s">
        <v>32</v>
      </c>
      <c r="D27" cm="1">
        <f t="array" ref="D27">MAX(ABS(B2:U21))</f>
        <v>0.97284429532375805</v>
      </c>
    </row>
    <row r="28" spans="1:15" x14ac:dyDescent="0.25">
      <c r="D28">
        <f>1/D27</f>
        <v>1.0279137214524188</v>
      </c>
    </row>
    <row r="30" spans="1:15" x14ac:dyDescent="0.25">
      <c r="B30" t="s">
        <v>33</v>
      </c>
      <c r="D30" s="5">
        <v>-1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F99-AB14-479E-AFC3-C89B71C55916}">
  <dimension ref="A1:U21"/>
  <sheetViews>
    <sheetView workbookViewId="0">
      <selection activeCell="B2" sqref="B2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6">
        <f>'Coefficient Matrix raw'!B2*'Coefficient Matrix raw'!$D$30</f>
        <v>0.49655144348587499</v>
      </c>
      <c r="C2" s="6">
        <f>'Coefficient Matrix raw'!C2*'Coefficient Matrix raw'!$D$30</f>
        <v>-0.14799087463611499</v>
      </c>
      <c r="D2" s="6">
        <f>'Coefficient Matrix raw'!D2*'Coefficient Matrix raw'!$D$30</f>
        <v>-0.132461692220329</v>
      </c>
      <c r="E2" s="6">
        <f>'Coefficient Matrix raw'!E2*'Coefficient Matrix raw'!$D$30</f>
        <v>-0.13391522794893099</v>
      </c>
      <c r="F2" s="6">
        <f>'Coefficient Matrix raw'!F2*'Coefficient Matrix raw'!$D$30</f>
        <v>-0.139198155975233</v>
      </c>
      <c r="G2" s="6">
        <f>'Coefficient Matrix raw'!G2*'Coefficient Matrix raw'!$D$30</f>
        <v>-0.16601289008280101</v>
      </c>
      <c r="H2" s="6">
        <f>'Coefficient Matrix raw'!H2*'Coefficient Matrix raw'!$D$30</f>
        <v>-0.16689766678144399</v>
      </c>
      <c r="I2" s="6">
        <f>'Coefficient Matrix raw'!I2*'Coefficient Matrix raw'!$D$30</f>
        <v>-0.132713022688497</v>
      </c>
      <c r="J2" s="6">
        <f>'Coefficient Matrix raw'!J2*'Coefficient Matrix raw'!$D$30</f>
        <v>-0.163744704074861</v>
      </c>
      <c r="K2" s="6">
        <f>'Coefficient Matrix raw'!K2*'Coefficient Matrix raw'!$D$30</f>
        <v>-0.14816334279111601</v>
      </c>
      <c r="L2" s="6">
        <f>'Coefficient Matrix raw'!L2*'Coefficient Matrix raw'!$D$30</f>
        <v>-0.18109548550562099</v>
      </c>
      <c r="M2" s="6">
        <f>'Coefficient Matrix raw'!M2*'Coefficient Matrix raw'!$D$30</f>
        <v>-0.170371431271755</v>
      </c>
      <c r="N2" s="6"/>
      <c r="O2" s="6"/>
      <c r="P2" s="6"/>
      <c r="Q2" s="6"/>
      <c r="R2" s="6"/>
      <c r="S2" s="6"/>
      <c r="T2" s="6"/>
      <c r="U2" s="6"/>
    </row>
    <row r="3" spans="1:21" x14ac:dyDescent="0.25">
      <c r="A3">
        <v>1</v>
      </c>
      <c r="B3" s="6">
        <f>'Coefficient Matrix raw'!B3*'Coefficient Matrix raw'!$D$30</f>
        <v>-0.14799087463611499</v>
      </c>
      <c r="C3" s="6">
        <f>'Coefficient Matrix raw'!C3*'Coefficient Matrix raw'!$D$30</f>
        <v>-0.55030523486314398</v>
      </c>
      <c r="D3" s="6">
        <f>'Coefficient Matrix raw'!D3*'Coefficient Matrix raw'!$D$30</f>
        <v>-0.150570304994084</v>
      </c>
      <c r="E3" s="6">
        <f>'Coefficient Matrix raw'!E3*'Coefficient Matrix raw'!$D$30</f>
        <v>-9.6130212417473507E-2</v>
      </c>
      <c r="F3" s="6">
        <f>'Coefficient Matrix raw'!F3*'Coefficient Matrix raw'!$D$30</f>
        <v>-0.12937794162761501</v>
      </c>
      <c r="G3" s="6">
        <f>'Coefficient Matrix raw'!G3*'Coefficient Matrix raw'!$D$30</f>
        <v>-0.15312036716556399</v>
      </c>
      <c r="H3" s="6">
        <f>'Coefficient Matrix raw'!H3*'Coefficient Matrix raw'!$D$30</f>
        <v>-0.18010302156981101</v>
      </c>
      <c r="I3" s="6">
        <f>'Coefficient Matrix raw'!I3*'Coefficient Matrix raw'!$D$30</f>
        <v>-0.13548763991200799</v>
      </c>
      <c r="J3" s="6">
        <f>'Coefficient Matrix raw'!J3*'Coefficient Matrix raw'!$D$30</f>
        <v>-0.169388769172505</v>
      </c>
      <c r="K3" s="6">
        <f>'Coefficient Matrix raw'!K3*'Coefficient Matrix raw'!$D$30</f>
        <v>-0.15832488844432599</v>
      </c>
      <c r="L3" s="6">
        <f>'Coefficient Matrix raw'!L3*'Coefficient Matrix raw'!$D$30</f>
        <v>-0.18274493999316599</v>
      </c>
      <c r="M3" s="6">
        <f>'Coefficient Matrix raw'!M3*'Coefficient Matrix raw'!$D$30</f>
        <v>-0.17867693913179999</v>
      </c>
      <c r="N3" s="6"/>
      <c r="O3" s="6"/>
      <c r="P3" s="6"/>
      <c r="Q3" s="6"/>
      <c r="R3" s="6"/>
      <c r="S3" s="6"/>
      <c r="T3" s="6"/>
      <c r="U3" s="6"/>
    </row>
    <row r="4" spans="1:21" x14ac:dyDescent="0.25">
      <c r="A4">
        <v>2</v>
      </c>
      <c r="B4" s="6">
        <f>'Coefficient Matrix raw'!B4*'Coefficient Matrix raw'!$D$30</f>
        <v>-0.132461692220329</v>
      </c>
      <c r="C4" s="6">
        <f>'Coefficient Matrix raw'!C4*'Coefficient Matrix raw'!$D$30</f>
        <v>-0.150570304994084</v>
      </c>
      <c r="D4" s="6">
        <f>'Coefficient Matrix raw'!D4*'Coefficient Matrix raw'!$D$30</f>
        <v>0.649567619833887</v>
      </c>
      <c r="E4" s="6">
        <f>'Coefficient Matrix raw'!E4*'Coefficient Matrix raw'!$D$30</f>
        <v>-0.22417641271556099</v>
      </c>
      <c r="F4" s="6">
        <f>'Coefficient Matrix raw'!F4*'Coefficient Matrix raw'!$D$30</f>
        <v>-0.178777977225547</v>
      </c>
      <c r="G4" s="6">
        <f>'Coefficient Matrix raw'!G4*'Coefficient Matrix raw'!$D$30</f>
        <v>-0.30403599822665101</v>
      </c>
      <c r="H4" s="6">
        <f>'Coefficient Matrix raw'!H4*'Coefficient Matrix raw'!$D$30</f>
        <v>-0.20350903856019101</v>
      </c>
      <c r="I4" s="6">
        <f>'Coefficient Matrix raw'!I4*'Coefficient Matrix raw'!$D$30</f>
        <v>-0.16233072026158099</v>
      </c>
      <c r="J4" s="6">
        <f>'Coefficient Matrix raw'!J4*'Coefficient Matrix raw'!$D$30</f>
        <v>-0.21223142816103399</v>
      </c>
      <c r="K4" s="6">
        <f>'Coefficient Matrix raw'!K4*'Coefficient Matrix raw'!$D$30</f>
        <v>-0.12361617073128101</v>
      </c>
      <c r="L4" s="6">
        <f>'Coefficient Matrix raw'!L4*'Coefficient Matrix raw'!$D$30</f>
        <v>-0.207747915311045</v>
      </c>
      <c r="M4" s="6">
        <f>'Coefficient Matrix raw'!M4*'Coefficient Matrix raw'!$D$30</f>
        <v>-0.21556147677596099</v>
      </c>
      <c r="N4" s="6"/>
      <c r="O4" s="6"/>
      <c r="P4" s="6"/>
      <c r="Q4" s="6"/>
      <c r="R4" s="6"/>
      <c r="S4" s="6"/>
      <c r="T4" s="6"/>
      <c r="U4" s="6"/>
    </row>
    <row r="5" spans="1:21" x14ac:dyDescent="0.25">
      <c r="A5">
        <v>3</v>
      </c>
      <c r="B5" s="6">
        <f>'Coefficient Matrix raw'!B5*'Coefficient Matrix raw'!$D$30</f>
        <v>-0.13391522794893099</v>
      </c>
      <c r="C5" s="6">
        <f>'Coefficient Matrix raw'!C5*'Coefficient Matrix raw'!$D$30</f>
        <v>-9.6130212417473507E-2</v>
      </c>
      <c r="D5" s="6">
        <f>'Coefficient Matrix raw'!D5*'Coefficient Matrix raw'!$D$30</f>
        <v>-0.22417641271556099</v>
      </c>
      <c r="E5" s="6">
        <f>'Coefficient Matrix raw'!E5*'Coefficient Matrix raw'!$D$30</f>
        <v>-0.47661880844131699</v>
      </c>
      <c r="F5" s="6">
        <f>'Coefficient Matrix raw'!F5*'Coefficient Matrix raw'!$D$30</f>
        <v>-0.13085614579393301</v>
      </c>
      <c r="G5" s="6">
        <f>'Coefficient Matrix raw'!G5*'Coefficient Matrix raw'!$D$30</f>
        <v>-0.23551644200959601</v>
      </c>
      <c r="H5" s="6">
        <f>'Coefficient Matrix raw'!H5*'Coefficient Matrix raw'!$D$30</f>
        <v>-0.137936030483682</v>
      </c>
      <c r="I5" s="6">
        <f>'Coefficient Matrix raw'!I5*'Coefficient Matrix raw'!$D$30</f>
        <v>-0.140253763603508</v>
      </c>
      <c r="J5" s="6">
        <f>'Coefficient Matrix raw'!J5*'Coefficient Matrix raw'!$D$30</f>
        <v>-0.97284429532375805</v>
      </c>
      <c r="K5" s="6">
        <f>'Coefficient Matrix raw'!K5*'Coefficient Matrix raw'!$D$30</f>
        <v>-0.11451542382419599</v>
      </c>
      <c r="L5" s="6">
        <f>'Coefficient Matrix raw'!L5*'Coefficient Matrix raw'!$D$30</f>
        <v>-0.16896995617593799</v>
      </c>
      <c r="M5" s="6">
        <f>'Coefficient Matrix raw'!M5*'Coefficient Matrix raw'!$D$30</f>
        <v>-0.160707925005873</v>
      </c>
      <c r="N5" s="6"/>
      <c r="O5" s="6"/>
      <c r="P5" s="6"/>
      <c r="Q5" s="6"/>
      <c r="R5" s="6"/>
      <c r="S5" s="6"/>
      <c r="T5" s="6"/>
      <c r="U5" s="6"/>
    </row>
    <row r="6" spans="1:21" x14ac:dyDescent="0.25">
      <c r="A6">
        <v>4</v>
      </c>
      <c r="B6" s="6">
        <f>'Coefficient Matrix raw'!B6*'Coefficient Matrix raw'!$D$30</f>
        <v>-0.139198155975233</v>
      </c>
      <c r="C6" s="6">
        <f>'Coefficient Matrix raw'!C6*'Coefficient Matrix raw'!$D$30</f>
        <v>-0.12937794162761501</v>
      </c>
      <c r="D6" s="6">
        <f>'Coefficient Matrix raw'!D6*'Coefficient Matrix raw'!$D$30</f>
        <v>-0.178777977225547</v>
      </c>
      <c r="E6" s="6">
        <f>'Coefficient Matrix raw'!E6*'Coefficient Matrix raw'!$D$30</f>
        <v>-0.13085614579393301</v>
      </c>
      <c r="F6" s="6">
        <f>'Coefficient Matrix raw'!F6*'Coefficient Matrix raw'!$D$30</f>
        <v>0.47216400450215801</v>
      </c>
      <c r="G6" s="6">
        <f>'Coefficient Matrix raw'!G6*'Coefficient Matrix raw'!$D$30</f>
        <v>-0.17227640623002999</v>
      </c>
      <c r="H6" s="6">
        <f>'Coefficient Matrix raw'!H6*'Coefficient Matrix raw'!$D$30</f>
        <v>-0.17439331667721999</v>
      </c>
      <c r="I6" s="6">
        <f>'Coefficient Matrix raw'!I6*'Coefficient Matrix raw'!$D$30</f>
        <v>-0.129095216550146</v>
      </c>
      <c r="J6" s="6">
        <f>'Coefficient Matrix raw'!J6*'Coefficient Matrix raw'!$D$30</f>
        <v>-0.167135231075693</v>
      </c>
      <c r="K6" s="6">
        <f>'Coefficient Matrix raw'!K6*'Coefficient Matrix raw'!$D$30</f>
        <v>0.13581515503963101</v>
      </c>
      <c r="L6" s="6">
        <f>'Coefficient Matrix raw'!L6*'Coefficient Matrix raw'!$D$30</f>
        <v>-0.13923892912740399</v>
      </c>
      <c r="M6" s="6">
        <f>'Coefficient Matrix raw'!M6*'Coefficient Matrix raw'!$D$30</f>
        <v>-0.13956070513942201</v>
      </c>
      <c r="N6" s="6"/>
      <c r="O6" s="6"/>
      <c r="P6" s="6"/>
      <c r="Q6" s="6"/>
      <c r="R6" s="6"/>
      <c r="S6" s="6"/>
      <c r="T6" s="6"/>
      <c r="U6" s="6"/>
    </row>
    <row r="7" spans="1:21" x14ac:dyDescent="0.25">
      <c r="A7">
        <v>5</v>
      </c>
      <c r="B7" s="6">
        <f>'Coefficient Matrix raw'!B7*'Coefficient Matrix raw'!$D$30</f>
        <v>-0.16601289008280101</v>
      </c>
      <c r="C7" s="6">
        <f>'Coefficient Matrix raw'!C7*'Coefficient Matrix raw'!$D$30</f>
        <v>-0.15312036716556399</v>
      </c>
      <c r="D7" s="6">
        <f>'Coefficient Matrix raw'!D7*'Coefficient Matrix raw'!$D$30</f>
        <v>-0.30403599822665101</v>
      </c>
      <c r="E7" s="6">
        <f>'Coefficient Matrix raw'!E7*'Coefficient Matrix raw'!$D$30</f>
        <v>-0.23551644200959601</v>
      </c>
      <c r="F7" s="6">
        <f>'Coefficient Matrix raw'!F7*'Coefficient Matrix raw'!$D$30</f>
        <v>-0.17227640623002999</v>
      </c>
      <c r="G7" s="6">
        <f>'Coefficient Matrix raw'!G7*'Coefficient Matrix raw'!$D$30</f>
        <v>0.77574638291633202</v>
      </c>
      <c r="H7" s="6">
        <f>'Coefficient Matrix raw'!H7*'Coefficient Matrix raw'!$D$30</f>
        <v>-0.24653593974259499</v>
      </c>
      <c r="I7" s="6">
        <f>'Coefficient Matrix raw'!I7*'Coefficient Matrix raw'!$D$30</f>
        <v>-0.14568196169103201</v>
      </c>
      <c r="J7" s="6">
        <f>'Coefficient Matrix raw'!J7*'Coefficient Matrix raw'!$D$30</f>
        <v>-0.24092029799471301</v>
      </c>
      <c r="K7" s="6">
        <f>'Coefficient Matrix raw'!K7*'Coefficient Matrix raw'!$D$30</f>
        <v>-0.146690229807378</v>
      </c>
      <c r="L7" s="6">
        <f>'Coefficient Matrix raw'!L7*'Coefficient Matrix raw'!$D$30</f>
        <v>-0.25718088604675399</v>
      </c>
      <c r="M7" s="6">
        <f>'Coefficient Matrix raw'!M7*'Coefficient Matrix raw'!$D$30</f>
        <v>-0.24426307090479499</v>
      </c>
      <c r="N7" s="6"/>
      <c r="O7" s="6"/>
      <c r="P7" s="6"/>
      <c r="Q7" s="6"/>
      <c r="R7" s="6"/>
      <c r="S7" s="6"/>
      <c r="T7" s="6"/>
      <c r="U7" s="6"/>
    </row>
    <row r="8" spans="1:21" x14ac:dyDescent="0.25">
      <c r="A8">
        <v>6</v>
      </c>
      <c r="B8" s="6">
        <f>'Coefficient Matrix raw'!B8*'Coefficient Matrix raw'!$D$30</f>
        <v>-0.16689766678144399</v>
      </c>
      <c r="C8" s="6">
        <f>'Coefficient Matrix raw'!C8*'Coefficient Matrix raw'!$D$30</f>
        <v>-0.18010302156981101</v>
      </c>
      <c r="D8" s="6">
        <f>'Coefficient Matrix raw'!D8*'Coefficient Matrix raw'!$D$30</f>
        <v>-0.20350903856019101</v>
      </c>
      <c r="E8" s="6">
        <f>'Coefficient Matrix raw'!E8*'Coefficient Matrix raw'!$D$30</f>
        <v>-0.137936030483682</v>
      </c>
      <c r="F8" s="6">
        <f>'Coefficient Matrix raw'!F8*'Coefficient Matrix raw'!$D$30</f>
        <v>-0.17439331667721999</v>
      </c>
      <c r="G8" s="6">
        <f>'Coefficient Matrix raw'!G8*'Coefficient Matrix raw'!$D$30</f>
        <v>-0.24653593974259499</v>
      </c>
      <c r="H8" s="6">
        <f>'Coefficient Matrix raw'!H8*'Coefficient Matrix raw'!$D$30</f>
        <v>-0.66974138339688205</v>
      </c>
      <c r="I8" s="6">
        <f>'Coefficient Matrix raw'!I8*'Coefficient Matrix raw'!$D$30</f>
        <v>-0.16611731397055901</v>
      </c>
      <c r="J8" s="6">
        <f>'Coefficient Matrix raw'!J8*'Coefficient Matrix raw'!$D$30</f>
        <v>-0.20608997615559699</v>
      </c>
      <c r="K8" s="6">
        <f>'Coefficient Matrix raw'!K8*'Coefficient Matrix raw'!$D$30</f>
        <v>-0.195427707837284</v>
      </c>
      <c r="L8" s="6">
        <f>'Coefficient Matrix raw'!L8*'Coefficient Matrix raw'!$D$30</f>
        <v>-0.24185719915224299</v>
      </c>
      <c r="M8" s="6">
        <f>'Coefficient Matrix raw'!M8*'Coefficient Matrix raw'!$D$30</f>
        <v>-0.24045154891103099</v>
      </c>
      <c r="N8" s="6"/>
      <c r="O8" s="6"/>
      <c r="P8" s="6"/>
      <c r="Q8" s="6"/>
      <c r="R8" s="6"/>
      <c r="S8" s="6"/>
      <c r="T8" s="6"/>
      <c r="U8" s="6"/>
    </row>
    <row r="9" spans="1:21" x14ac:dyDescent="0.25">
      <c r="A9">
        <v>7</v>
      </c>
      <c r="B9" s="6">
        <f>'Coefficient Matrix raw'!B9*'Coefficient Matrix raw'!$D$30</f>
        <v>-0.132713022688497</v>
      </c>
      <c r="C9" s="6">
        <f>'Coefficient Matrix raw'!C9*'Coefficient Matrix raw'!$D$30</f>
        <v>-0.13548763991200799</v>
      </c>
      <c r="D9" s="6">
        <f>'Coefficient Matrix raw'!D9*'Coefficient Matrix raw'!$D$30</f>
        <v>-0.16233072026158099</v>
      </c>
      <c r="E9" s="6">
        <f>'Coefficient Matrix raw'!E9*'Coefficient Matrix raw'!$D$30</f>
        <v>-0.140253763603508</v>
      </c>
      <c r="F9" s="6">
        <f>'Coefficient Matrix raw'!F9*'Coefficient Matrix raw'!$D$30</f>
        <v>-0.129095216550146</v>
      </c>
      <c r="G9" s="6">
        <f>'Coefficient Matrix raw'!G9*'Coefficient Matrix raw'!$D$30</f>
        <v>-0.14568196169103201</v>
      </c>
      <c r="H9" s="6">
        <f>'Coefficient Matrix raw'!H9*'Coefficient Matrix raw'!$D$30</f>
        <v>-0.16611731397055901</v>
      </c>
      <c r="I9" s="6">
        <f>'Coefficient Matrix raw'!I9*'Coefficient Matrix raw'!$D$30</f>
        <v>0.50605710436439</v>
      </c>
      <c r="J9" s="6">
        <f>'Coefficient Matrix raw'!J9*'Coefficient Matrix raw'!$D$30</f>
        <v>-0.16647898323319599</v>
      </c>
      <c r="K9" s="6">
        <f>'Coefficient Matrix raw'!K9*'Coefficient Matrix raw'!$D$30</f>
        <v>-0.12582866886410299</v>
      </c>
      <c r="L9" s="6">
        <f>'Coefficient Matrix raw'!L9*'Coefficient Matrix raw'!$D$30</f>
        <v>-0.16422694205791499</v>
      </c>
      <c r="M9" s="6">
        <f>'Coefficient Matrix raw'!M9*'Coefficient Matrix raw'!$D$30</f>
        <v>-0.16520774888475001</v>
      </c>
      <c r="N9" s="6"/>
      <c r="O9" s="6"/>
      <c r="P9" s="6"/>
      <c r="Q9" s="6"/>
      <c r="R9" s="6"/>
      <c r="S9" s="6"/>
      <c r="T9" s="6"/>
      <c r="U9" s="6"/>
    </row>
    <row r="10" spans="1:21" x14ac:dyDescent="0.25">
      <c r="A10">
        <v>8</v>
      </c>
      <c r="B10" s="6">
        <f>'Coefficient Matrix raw'!B10*'Coefficient Matrix raw'!$D$30</f>
        <v>-0.163744704074861</v>
      </c>
      <c r="C10" s="6">
        <f>'Coefficient Matrix raw'!C10*'Coefficient Matrix raw'!$D$30</f>
        <v>-0.169388769172505</v>
      </c>
      <c r="D10" s="6">
        <f>'Coefficient Matrix raw'!D10*'Coefficient Matrix raw'!$D$30</f>
        <v>-0.21223142816103399</v>
      </c>
      <c r="E10" s="6">
        <f>'Coefficient Matrix raw'!E10*'Coefficient Matrix raw'!$D$30</f>
        <v>-0.97284429532375805</v>
      </c>
      <c r="F10" s="6">
        <f>'Coefficient Matrix raw'!F10*'Coefficient Matrix raw'!$D$30</f>
        <v>-0.167135231075693</v>
      </c>
      <c r="G10" s="6">
        <f>'Coefficient Matrix raw'!G10*'Coefficient Matrix raw'!$D$30</f>
        <v>-0.24092029799471301</v>
      </c>
      <c r="H10" s="6">
        <f>'Coefficient Matrix raw'!H10*'Coefficient Matrix raw'!$D$30</f>
        <v>-0.20608997615559699</v>
      </c>
      <c r="I10" s="6">
        <f>'Coefficient Matrix raw'!I10*'Coefficient Matrix raw'!$D$30</f>
        <v>-0.16647898323319599</v>
      </c>
      <c r="J10" s="6">
        <f>'Coefficient Matrix raw'!J10*'Coefficient Matrix raw'!$D$30</f>
        <v>0.73399438837272901</v>
      </c>
      <c r="K10" s="6">
        <f>'Coefficient Matrix raw'!K10*'Coefficient Matrix raw'!$D$30</f>
        <v>-0.17217906350058801</v>
      </c>
      <c r="L10" s="6">
        <f>'Coefficient Matrix raw'!L10*'Coefficient Matrix raw'!$D$30</f>
        <v>-0.206592058704441</v>
      </c>
      <c r="M10" s="6">
        <f>'Coefficient Matrix raw'!M10*'Coefficient Matrix raw'!$D$30</f>
        <v>-0.21289224348494201</v>
      </c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>
        <v>9</v>
      </c>
      <c r="B11" s="6">
        <f>'Coefficient Matrix raw'!B11*'Coefficient Matrix raw'!$D$30</f>
        <v>-0.14816334279111601</v>
      </c>
      <c r="C11" s="6">
        <f>'Coefficient Matrix raw'!C11*'Coefficient Matrix raw'!$D$30</f>
        <v>-0.15832488844432599</v>
      </c>
      <c r="D11" s="6">
        <f>'Coefficient Matrix raw'!D11*'Coefficient Matrix raw'!$D$30</f>
        <v>-0.12361617073128101</v>
      </c>
      <c r="E11" s="6">
        <f>'Coefficient Matrix raw'!E11*'Coefficient Matrix raw'!$D$30</f>
        <v>-0.11451542382419599</v>
      </c>
      <c r="F11" s="6">
        <f>'Coefficient Matrix raw'!F11*'Coefficient Matrix raw'!$D$30</f>
        <v>0.13581515503963101</v>
      </c>
      <c r="G11" s="6">
        <f>'Coefficient Matrix raw'!G11*'Coefficient Matrix raw'!$D$30</f>
        <v>-0.146690229807378</v>
      </c>
      <c r="H11" s="6">
        <f>'Coefficient Matrix raw'!H11*'Coefficient Matrix raw'!$D$30</f>
        <v>-0.195427707837284</v>
      </c>
      <c r="I11" s="6">
        <f>'Coefficient Matrix raw'!I11*'Coefficient Matrix raw'!$D$30</f>
        <v>-0.12582866886410299</v>
      </c>
      <c r="J11" s="6">
        <f>'Coefficient Matrix raw'!J11*'Coefficient Matrix raw'!$D$30</f>
        <v>-0.17217906350058801</v>
      </c>
      <c r="K11" s="6">
        <f>'Coefficient Matrix raw'!K11*'Coefficient Matrix raw'!$D$30</f>
        <v>0.54082421515043899</v>
      </c>
      <c r="L11" s="6">
        <f>'Coefficient Matrix raw'!L11*'Coefficient Matrix raw'!$D$30</f>
        <v>-0.18215130848967601</v>
      </c>
      <c r="M11" s="6">
        <f>'Coefficient Matrix raw'!M11*'Coefficient Matrix raw'!$D$30</f>
        <v>-0.17841594641980199</v>
      </c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>
        <v>10</v>
      </c>
      <c r="B12" s="6">
        <f>'Coefficient Matrix raw'!B12*'Coefficient Matrix raw'!$D$30</f>
        <v>-0.18109548550562099</v>
      </c>
      <c r="C12" s="6">
        <f>'Coefficient Matrix raw'!C12*'Coefficient Matrix raw'!$D$30</f>
        <v>-0.18274493999316599</v>
      </c>
      <c r="D12" s="6">
        <f>'Coefficient Matrix raw'!D12*'Coefficient Matrix raw'!$D$30</f>
        <v>-0.207747915311045</v>
      </c>
      <c r="E12" s="6">
        <f>'Coefficient Matrix raw'!E12*'Coefficient Matrix raw'!$D$30</f>
        <v>-0.16896995617593799</v>
      </c>
      <c r="F12" s="6">
        <f>'Coefficient Matrix raw'!F12*'Coefficient Matrix raw'!$D$30</f>
        <v>-0.13923892912740399</v>
      </c>
      <c r="G12" s="6">
        <f>'Coefficient Matrix raw'!G12*'Coefficient Matrix raw'!$D$30</f>
        <v>-0.25718088604675399</v>
      </c>
      <c r="H12" s="6">
        <f>'Coefficient Matrix raw'!H12*'Coefficient Matrix raw'!$D$30</f>
        <v>-0.24185719915224299</v>
      </c>
      <c r="I12" s="6">
        <f>'Coefficient Matrix raw'!I12*'Coefficient Matrix raw'!$D$30</f>
        <v>-0.16422694205791499</v>
      </c>
      <c r="J12" s="6">
        <f>'Coefficient Matrix raw'!J12*'Coefficient Matrix raw'!$D$30</f>
        <v>-0.206592058704441</v>
      </c>
      <c r="K12" s="6">
        <f>'Coefficient Matrix raw'!K12*'Coefficient Matrix raw'!$D$30</f>
        <v>-0.18215130848967601</v>
      </c>
      <c r="L12" s="6">
        <f>'Coefficient Matrix raw'!L12*'Coefficient Matrix raw'!$D$30</f>
        <v>0.8</v>
      </c>
      <c r="M12" s="6">
        <f>'Coefficient Matrix raw'!M12*'Coefficient Matrix raw'!$D$30</f>
        <v>-0.24235509406085801</v>
      </c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>
        <v>11</v>
      </c>
      <c r="B13" s="6">
        <f>'Coefficient Matrix raw'!B13*'Coefficient Matrix raw'!$D$30</f>
        <v>-0.170371431271755</v>
      </c>
      <c r="C13" s="6">
        <f>'Coefficient Matrix raw'!C13*'Coefficient Matrix raw'!$D$30</f>
        <v>-0.17867693913179999</v>
      </c>
      <c r="D13" s="6">
        <f>'Coefficient Matrix raw'!D13*'Coefficient Matrix raw'!$D$30</f>
        <v>-0.21556147677596099</v>
      </c>
      <c r="E13" s="6">
        <f>'Coefficient Matrix raw'!E13*'Coefficient Matrix raw'!$D$30</f>
        <v>-0.160707925005873</v>
      </c>
      <c r="F13" s="6">
        <f>'Coefficient Matrix raw'!F13*'Coefficient Matrix raw'!$D$30</f>
        <v>-0.13956070513942201</v>
      </c>
      <c r="G13" s="6">
        <f>'Coefficient Matrix raw'!G13*'Coefficient Matrix raw'!$D$30</f>
        <v>-0.24426307090479499</v>
      </c>
      <c r="H13" s="6">
        <f>'Coefficient Matrix raw'!H13*'Coefficient Matrix raw'!$D$30</f>
        <v>-0.24045154891103099</v>
      </c>
      <c r="I13" s="6">
        <f>'Coefficient Matrix raw'!I13*'Coefficient Matrix raw'!$D$30</f>
        <v>-0.16520774888475001</v>
      </c>
      <c r="J13" s="6">
        <f>'Coefficient Matrix raw'!J13*'Coefficient Matrix raw'!$D$30</f>
        <v>-0.21289224348494201</v>
      </c>
      <c r="K13" s="6">
        <f>'Coefficient Matrix raw'!K13*'Coefficient Matrix raw'!$D$30</f>
        <v>-0.17841594641980199</v>
      </c>
      <c r="L13" s="6">
        <f>'Coefficient Matrix raw'!L13*'Coefficient Matrix raw'!$D$30</f>
        <v>-0.24235509406085801</v>
      </c>
      <c r="M13" s="6">
        <f>'Coefficient Matrix raw'!M13*'Coefficient Matrix raw'!$D$30</f>
        <v>0.75525408074503098</v>
      </c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083-1BB8-4094-9611-FF18B53EDF0E}">
  <dimension ref="A1:X29"/>
  <sheetViews>
    <sheetView zoomScale="130" zoomScaleNormal="130" workbookViewId="0">
      <selection activeCell="A26" sqref="A26"/>
    </sheetView>
  </sheetViews>
  <sheetFormatPr defaultRowHeight="15" x14ac:dyDescent="0.25"/>
  <cols>
    <col min="2" max="2" width="12.7109375" bestFit="1" customWidth="1"/>
    <col min="6" max="6" width="8.85546875" customWidth="1"/>
  </cols>
  <sheetData>
    <row r="1" spans="1:24" x14ac:dyDescent="0.25">
      <c r="D1" t="s">
        <v>4</v>
      </c>
      <c r="E1" t="s">
        <v>0</v>
      </c>
      <c r="F1" s="1"/>
    </row>
    <row r="2" spans="1:24" x14ac:dyDescent="0.25">
      <c r="A2" t="s">
        <v>0</v>
      </c>
      <c r="B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</row>
    <row r="3" spans="1:24" x14ac:dyDescent="0.25">
      <c r="A3">
        <v>0</v>
      </c>
      <c r="B3" s="3">
        <f>'Coefficient Matrix'!B2</f>
        <v>0.49655144348587499</v>
      </c>
      <c r="C3" s="2" t="s">
        <v>2</v>
      </c>
      <c r="D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1</v>
      </c>
      <c r="B4" s="3">
        <f>'Coefficient Matrix'!C3</f>
        <v>-0.55030523486314398</v>
      </c>
      <c r="D4">
        <v>1</v>
      </c>
      <c r="E4" s="3">
        <f>'Coefficient Matrix'!B3</f>
        <v>-0.14799087463611499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2</v>
      </c>
      <c r="B5" s="3">
        <f>'Coefficient Matrix'!D4</f>
        <v>0.649567619833887</v>
      </c>
      <c r="D5">
        <v>2</v>
      </c>
      <c r="E5" s="3">
        <f>'Coefficient Matrix'!B4</f>
        <v>-0.132461692220329</v>
      </c>
      <c r="F5" s="3">
        <f>'Coefficient Matrix'!C4</f>
        <v>-0.150570304994084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3</v>
      </c>
      <c r="B6" s="3">
        <f>'Coefficient Matrix'!E5</f>
        <v>-0.47661880844131699</v>
      </c>
      <c r="D6">
        <v>3</v>
      </c>
      <c r="E6" s="3">
        <f>'Coefficient Matrix'!B5</f>
        <v>-0.13391522794893099</v>
      </c>
      <c r="F6" s="3">
        <f>'Coefficient Matrix'!C5</f>
        <v>-9.6130212417473507E-2</v>
      </c>
      <c r="G6" s="3">
        <f>'Coefficient Matrix'!D5</f>
        <v>-0.22417641271556099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4</v>
      </c>
      <c r="B7" s="3">
        <f>'Coefficient Matrix'!F6</f>
        <v>0.47216400450215801</v>
      </c>
      <c r="D7">
        <v>4</v>
      </c>
      <c r="E7" s="3">
        <f>'Coefficient Matrix'!B6</f>
        <v>-0.139198155975233</v>
      </c>
      <c r="F7" s="3">
        <f>'Coefficient Matrix'!C6</f>
        <v>-0.12937794162761501</v>
      </c>
      <c r="G7" s="3">
        <f>'Coefficient Matrix'!D6</f>
        <v>-0.178777977225547</v>
      </c>
      <c r="H7" s="3">
        <f>'Coefficient Matrix'!E6</f>
        <v>-0.13085614579393301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5</v>
      </c>
      <c r="B8" s="3">
        <f>'Coefficient Matrix'!G7</f>
        <v>0.77574638291633202</v>
      </c>
      <c r="D8">
        <v>5</v>
      </c>
      <c r="E8" s="3">
        <f>'Coefficient Matrix'!B7</f>
        <v>-0.16601289008280101</v>
      </c>
      <c r="F8" s="3">
        <f>'Coefficient Matrix'!C7</f>
        <v>-0.15312036716556399</v>
      </c>
      <c r="G8" s="3">
        <f>'Coefficient Matrix'!D7</f>
        <v>-0.30403599822665101</v>
      </c>
      <c r="H8" s="3">
        <f>'Coefficient Matrix'!E7</f>
        <v>-0.23551644200959601</v>
      </c>
      <c r="I8" s="3">
        <f>'Coefficient Matrix'!F7</f>
        <v>-0.17227640623002999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6</v>
      </c>
      <c r="B9" s="3">
        <f>'Coefficient Matrix'!H8</f>
        <v>-0.66974138339688205</v>
      </c>
      <c r="D9">
        <v>6</v>
      </c>
      <c r="E9" s="3">
        <f>'Coefficient Matrix'!B8</f>
        <v>-0.16689766678144399</v>
      </c>
      <c r="F9" s="3">
        <f>'Coefficient Matrix'!C8</f>
        <v>-0.18010302156981101</v>
      </c>
      <c r="G9" s="3">
        <f>'Coefficient Matrix'!D8</f>
        <v>-0.20350903856019101</v>
      </c>
      <c r="H9" s="3">
        <f>'Coefficient Matrix'!E8</f>
        <v>-0.137936030483682</v>
      </c>
      <c r="I9" s="3">
        <f>'Coefficient Matrix'!F8</f>
        <v>-0.17439331667721999</v>
      </c>
      <c r="J9" s="3">
        <f>'Coefficient Matrix'!G8</f>
        <v>-0.24653593974259499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7</v>
      </c>
      <c r="B10" s="3">
        <f>'Coefficient Matrix'!I9</f>
        <v>0.50605710436439</v>
      </c>
      <c r="D10">
        <v>7</v>
      </c>
      <c r="E10" s="3">
        <f>'Coefficient Matrix'!B9</f>
        <v>-0.132713022688497</v>
      </c>
      <c r="F10" s="3">
        <f>'Coefficient Matrix'!C9</f>
        <v>-0.13548763991200799</v>
      </c>
      <c r="G10" s="3">
        <f>'Coefficient Matrix'!D9</f>
        <v>-0.16233072026158099</v>
      </c>
      <c r="H10" s="3">
        <f>'Coefficient Matrix'!E9</f>
        <v>-0.140253763603508</v>
      </c>
      <c r="I10" s="3">
        <f>'Coefficient Matrix'!F9</f>
        <v>-0.129095216550146</v>
      </c>
      <c r="J10" s="3">
        <f>'Coefficient Matrix'!G9</f>
        <v>-0.14568196169103201</v>
      </c>
      <c r="K10" s="3">
        <f>'Coefficient Matrix'!H9</f>
        <v>-0.16611731397055901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8</v>
      </c>
      <c r="B11" s="3">
        <f>'Coefficient Matrix'!J10</f>
        <v>0.73399438837272901</v>
      </c>
      <c r="D11">
        <v>8</v>
      </c>
      <c r="E11" s="3">
        <f>'Coefficient Matrix'!B10</f>
        <v>-0.163744704074861</v>
      </c>
      <c r="F11" s="3">
        <f>'Coefficient Matrix'!C10</f>
        <v>-0.169388769172505</v>
      </c>
      <c r="G11" s="3">
        <f>'Coefficient Matrix'!D10</f>
        <v>-0.21223142816103399</v>
      </c>
      <c r="H11" s="3">
        <f>'Coefficient Matrix'!E10</f>
        <v>-0.97284429532375805</v>
      </c>
      <c r="I11" s="3">
        <f>'Coefficient Matrix'!F10</f>
        <v>-0.167135231075693</v>
      </c>
      <c r="J11" s="3">
        <f>'Coefficient Matrix'!G10</f>
        <v>-0.24092029799471301</v>
      </c>
      <c r="K11" s="3">
        <f>'Coefficient Matrix'!H10</f>
        <v>-0.20608997615559699</v>
      </c>
      <c r="L11" s="3">
        <f>'Coefficient Matrix'!I10</f>
        <v>-0.16647898323319599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9</v>
      </c>
      <c r="B12" s="3">
        <f>'Coefficient Matrix'!K11</f>
        <v>0.54082421515043899</v>
      </c>
      <c r="D12">
        <v>9</v>
      </c>
      <c r="E12" s="3">
        <f>'Coefficient Matrix'!B11</f>
        <v>-0.14816334279111601</v>
      </c>
      <c r="F12" s="3">
        <f>'Coefficient Matrix'!C11</f>
        <v>-0.15832488844432599</v>
      </c>
      <c r="G12" s="3">
        <f>'Coefficient Matrix'!D11</f>
        <v>-0.12361617073128101</v>
      </c>
      <c r="H12" s="3">
        <f>'Coefficient Matrix'!E11</f>
        <v>-0.11451542382419599</v>
      </c>
      <c r="I12" s="3">
        <f>'Coefficient Matrix'!F11</f>
        <v>0.13581515503963101</v>
      </c>
      <c r="J12" s="3">
        <f>'Coefficient Matrix'!G11</f>
        <v>-0.146690229807378</v>
      </c>
      <c r="K12" s="3">
        <f>'Coefficient Matrix'!H11</f>
        <v>-0.195427707837284</v>
      </c>
      <c r="L12" s="3">
        <f>'Coefficient Matrix'!I11</f>
        <v>-0.12582866886410299</v>
      </c>
      <c r="M12" s="3">
        <f>'Coefficient Matrix'!J11</f>
        <v>-0.17217906350058801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10</v>
      </c>
      <c r="B13" s="3">
        <f>'Coefficient Matrix'!L12</f>
        <v>0.8</v>
      </c>
      <c r="D13">
        <v>10</v>
      </c>
      <c r="E13" s="3">
        <f>'Coefficient Matrix'!B12</f>
        <v>-0.18109548550562099</v>
      </c>
      <c r="F13" s="3">
        <f>'Coefficient Matrix'!C12</f>
        <v>-0.18274493999316599</v>
      </c>
      <c r="G13" s="3">
        <f>'Coefficient Matrix'!D12</f>
        <v>-0.207747915311045</v>
      </c>
      <c r="H13" s="3">
        <f>'Coefficient Matrix'!E12</f>
        <v>-0.16896995617593799</v>
      </c>
      <c r="I13" s="3">
        <f>'Coefficient Matrix'!F12</f>
        <v>-0.13923892912740399</v>
      </c>
      <c r="J13" s="3">
        <f>'Coefficient Matrix'!G12</f>
        <v>-0.25718088604675399</v>
      </c>
      <c r="K13" s="3">
        <f>'Coefficient Matrix'!H12</f>
        <v>-0.24185719915224299</v>
      </c>
      <c r="L13" s="3">
        <f>'Coefficient Matrix'!I12</f>
        <v>-0.16422694205791499</v>
      </c>
      <c r="M13" s="3">
        <f>'Coefficient Matrix'!J12</f>
        <v>-0.206592058704441</v>
      </c>
      <c r="N13" s="3">
        <f>'Coefficient Matrix'!K12</f>
        <v>-0.18215130848967601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11</v>
      </c>
      <c r="B14" s="3">
        <f>'Coefficient Matrix'!M13</f>
        <v>0.75525408074503098</v>
      </c>
      <c r="D14">
        <v>11</v>
      </c>
      <c r="E14" s="3">
        <f>'Coefficient Matrix'!B13</f>
        <v>-0.170371431271755</v>
      </c>
      <c r="F14" s="3">
        <f>'Coefficient Matrix'!C13</f>
        <v>-0.17867693913179999</v>
      </c>
      <c r="G14" s="3">
        <f>'Coefficient Matrix'!D13</f>
        <v>-0.21556147677596099</v>
      </c>
      <c r="H14" s="3">
        <f>'Coefficient Matrix'!E13</f>
        <v>-0.160707925005873</v>
      </c>
      <c r="I14" s="3">
        <f>'Coefficient Matrix'!F13</f>
        <v>-0.13956070513942201</v>
      </c>
      <c r="J14" s="3">
        <f>'Coefficient Matrix'!G13</f>
        <v>-0.24426307090479499</v>
      </c>
      <c r="K14" s="3">
        <f>'Coefficient Matrix'!H13</f>
        <v>-0.24045154891103099</v>
      </c>
      <c r="L14" s="3">
        <f>'Coefficient Matrix'!I13</f>
        <v>-0.16520774888475001</v>
      </c>
      <c r="M14" s="3">
        <f>'Coefficient Matrix'!J13</f>
        <v>-0.21289224348494201</v>
      </c>
      <c r="N14" s="3">
        <f>'Coefficient Matrix'!K13</f>
        <v>-0.17841594641980199</v>
      </c>
      <c r="O14" s="3">
        <f>'Coefficient Matrix'!L13</f>
        <v>-0.24235509406085801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12</v>
      </c>
      <c r="B15" s="3"/>
      <c r="D15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13</v>
      </c>
      <c r="B16" s="3"/>
      <c r="D16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14</v>
      </c>
      <c r="B17" s="3"/>
      <c r="D17">
        <v>14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15</v>
      </c>
      <c r="B18" s="3"/>
      <c r="D18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16</v>
      </c>
      <c r="B19" s="3"/>
      <c r="D19">
        <v>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17</v>
      </c>
      <c r="B20" s="3"/>
      <c r="D20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18</v>
      </c>
      <c r="B21" s="3"/>
      <c r="D21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19</v>
      </c>
      <c r="B22" s="3"/>
      <c r="D22">
        <v>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6" spans="1:24" x14ac:dyDescent="0.25">
      <c r="A26" t="s">
        <v>30</v>
      </c>
      <c r="B26">
        <f>MIN(B3:B22)</f>
        <v>-0.66974138339688205</v>
      </c>
    </row>
    <row r="27" spans="1:24" x14ac:dyDescent="0.25">
      <c r="A27" t="s">
        <v>31</v>
      </c>
      <c r="B27">
        <f>MAX(B3:B22)</f>
        <v>0.8</v>
      </c>
    </row>
    <row r="28" spans="1:24" x14ac:dyDescent="0.25">
      <c r="A28" t="s">
        <v>36</v>
      </c>
      <c r="B28" cm="1">
        <f t="array" ref="B28">MAX(ABS(B3:B22))</f>
        <v>0.8</v>
      </c>
    </row>
    <row r="29" spans="1:24" x14ac:dyDescent="0.25">
      <c r="B29">
        <f>1/B28</f>
        <v>1.25</v>
      </c>
    </row>
  </sheetData>
  <conditionalFormatting sqref="E3:X2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33E-00A2-472F-A9C1-3A21D7C1D42D}">
  <dimension ref="A1:AB32"/>
  <sheetViews>
    <sheetView zoomScale="110" zoomScaleNormal="110" workbookViewId="0">
      <selection activeCell="F5" sqref="F5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v>1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v>3</v>
      </c>
      <c r="G2" t="s">
        <v>5</v>
      </c>
      <c r="H2" s="9">
        <f>IF(C5&gt;0,1,0)</f>
        <v>1</v>
      </c>
      <c r="I2" s="9">
        <f>IF(C6&gt;0,1,0)</f>
        <v>1</v>
      </c>
      <c r="J2" s="9">
        <f>IF(C7&gt;0,1,0)</f>
        <v>1</v>
      </c>
      <c r="K2" s="9">
        <f>IF(C8&gt;0,1,0)</f>
        <v>1</v>
      </c>
      <c r="L2" s="9">
        <f>IF(C9&gt;0,1,0)</f>
        <v>1</v>
      </c>
      <c r="M2" s="9">
        <f>IF(C10&gt;0,1,0)</f>
        <v>1</v>
      </c>
      <c r="N2" s="9">
        <f>IF(C11&gt;0,1,0)</f>
        <v>1</v>
      </c>
      <c r="O2" s="9">
        <f>IF(C12&gt;0,1,0)</f>
        <v>1</v>
      </c>
      <c r="P2" s="9">
        <f>IF(C13&gt;0,1,0)</f>
        <v>1</v>
      </c>
      <c r="Q2" s="9">
        <f>IF(C14&gt;0,1,0)</f>
        <v>1</v>
      </c>
      <c r="R2" s="9">
        <f>IF(C15&gt;0,1,0)</f>
        <v>1</v>
      </c>
      <c r="S2" s="9">
        <f>IF(C16&gt;0,1,0)</f>
        <v>1</v>
      </c>
      <c r="T2" s="9"/>
      <c r="U2" s="9"/>
      <c r="V2" s="9"/>
      <c r="W2" s="9"/>
      <c r="X2" s="9"/>
      <c r="Y2" s="9"/>
      <c r="Z2" s="9"/>
      <c r="AA2" s="9"/>
      <c r="AB2" s="9">
        <f>F32</f>
        <v>-32.097022622137281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4">
        <f>'Portfolio Coefficients'!B3*$D$1</f>
        <v>0.49655144348587499</v>
      </c>
      <c r="C5" s="5">
        <v>1</v>
      </c>
      <c r="D5">
        <f>B5*C5</f>
        <v>0.49655144348587499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/>
      <c r="U5" s="3"/>
      <c r="V5" s="3"/>
      <c r="W5" s="3"/>
      <c r="X5" s="3"/>
      <c r="Y5" s="3"/>
      <c r="Z5" s="3"/>
      <c r="AA5" s="3"/>
    </row>
    <row r="6" spans="1:28" x14ac:dyDescent="0.25">
      <c r="A6">
        <v>1</v>
      </c>
      <c r="B6" s="4">
        <f>'Portfolio Coefficients'!B4*$D$1</f>
        <v>-0.55030523486314398</v>
      </c>
      <c r="C6" s="5">
        <v>1</v>
      </c>
      <c r="D6">
        <f t="shared" ref="D6:D16" si="0">B6*C6</f>
        <v>-0.55030523486314398</v>
      </c>
      <c r="G6" s="7">
        <v>1</v>
      </c>
      <c r="H6" s="3">
        <f>H$2*$C6*'Portfolio Coefficients'!E4*$D$2</f>
        <v>-0.44397262390834497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/>
      <c r="U6" s="3"/>
      <c r="V6" s="3"/>
      <c r="W6" s="3"/>
      <c r="X6" s="3"/>
      <c r="Y6" s="3"/>
      <c r="Z6" s="3"/>
      <c r="AA6" s="3"/>
    </row>
    <row r="7" spans="1:28" x14ac:dyDescent="0.25">
      <c r="A7">
        <v>2</v>
      </c>
      <c r="B7" s="4">
        <f>'Portfolio Coefficients'!B5*$D$1</f>
        <v>0.649567619833887</v>
      </c>
      <c r="C7" s="5">
        <v>1</v>
      </c>
      <c r="D7">
        <f t="shared" si="0"/>
        <v>0.649567619833887</v>
      </c>
      <c r="G7" s="7">
        <v>2</v>
      </c>
      <c r="H7" s="3">
        <f>H$2*$C7*'Portfolio Coefficients'!E5*$D$2</f>
        <v>-0.39738507666098699</v>
      </c>
      <c r="I7" s="3">
        <f>I$2*$C7*'Portfolio Coefficients'!F5*$D$2</f>
        <v>-0.45171091498225202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A8">
        <v>3</v>
      </c>
      <c r="B8" s="4">
        <f>'Portfolio Coefficients'!B6*$D$1</f>
        <v>-0.47661880844131699</v>
      </c>
      <c r="C8" s="5">
        <v>1</v>
      </c>
      <c r="D8">
        <f t="shared" si="0"/>
        <v>-0.47661880844131699</v>
      </c>
      <c r="G8" s="7">
        <v>3</v>
      </c>
      <c r="H8" s="3">
        <f>H$2*$C8*'Portfolio Coefficients'!E6*$D$2</f>
        <v>-0.40174568384679299</v>
      </c>
      <c r="I8" s="3">
        <f>I$2*$C8*'Portfolio Coefficients'!F6*$D$2</f>
        <v>-0.28839063725242053</v>
      </c>
      <c r="J8" s="3">
        <f>J$2*$C8*'Portfolio Coefficients'!G6*$D$2</f>
        <v>-0.67252923814668297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/>
      <c r="U8" s="3"/>
      <c r="V8" s="3"/>
      <c r="W8" s="3"/>
      <c r="X8" s="3"/>
      <c r="Y8" s="3"/>
      <c r="Z8" s="3"/>
      <c r="AA8" s="3"/>
    </row>
    <row r="9" spans="1:28" x14ac:dyDescent="0.25">
      <c r="A9">
        <v>4</v>
      </c>
      <c r="B9" s="4">
        <f>'Portfolio Coefficients'!B7*$D$1</f>
        <v>0.47216400450215801</v>
      </c>
      <c r="C9" s="5">
        <v>1</v>
      </c>
      <c r="D9">
        <f t="shared" si="0"/>
        <v>0.47216400450215801</v>
      </c>
      <c r="G9" s="7">
        <v>4</v>
      </c>
      <c r="H9" s="3">
        <f>H$2*$C9*'Portfolio Coefficients'!E7*$D$2</f>
        <v>-0.41759446792569899</v>
      </c>
      <c r="I9" s="3">
        <f>I$2*$C9*'Portfolio Coefficients'!F7*$D$2</f>
        <v>-0.38813382488284504</v>
      </c>
      <c r="J9" s="3">
        <f>J$2*$C9*'Portfolio Coefficients'!G7*$D$2</f>
        <v>-0.53633393167664101</v>
      </c>
      <c r="K9" s="3">
        <f>K$2*$C9*'Portfolio Coefficients'!H7*$D$2</f>
        <v>-0.39256843738179903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/>
      <c r="U9" s="3"/>
      <c r="V9" s="3"/>
      <c r="W9" s="3"/>
      <c r="X9" s="3"/>
      <c r="Y9" s="3"/>
      <c r="Z9" s="3"/>
      <c r="AA9" s="3"/>
    </row>
    <row r="10" spans="1:28" x14ac:dyDescent="0.25">
      <c r="A10">
        <v>5</v>
      </c>
      <c r="B10" s="4">
        <f>'Portfolio Coefficients'!B8*$D$1</f>
        <v>0.77574638291633202</v>
      </c>
      <c r="C10" s="5">
        <v>1</v>
      </c>
      <c r="D10">
        <f t="shared" si="0"/>
        <v>0.77574638291633202</v>
      </c>
      <c r="G10" s="7">
        <v>5</v>
      </c>
      <c r="H10" s="3">
        <f>H$2*$C10*'Portfolio Coefficients'!E8*$D$2</f>
        <v>-0.49803867024840304</v>
      </c>
      <c r="I10" s="3">
        <f>I$2*$C10*'Portfolio Coefficients'!F8*$D$2</f>
        <v>-0.45936110149669196</v>
      </c>
      <c r="J10" s="3">
        <f>J$2*$C10*'Portfolio Coefficients'!G8*$D$2</f>
        <v>-0.91210799467995307</v>
      </c>
      <c r="K10" s="3">
        <f>K$2*$C10*'Portfolio Coefficients'!H8*$D$2</f>
        <v>-0.70654932602878806</v>
      </c>
      <c r="L10" s="3">
        <f>L$2*$C10*'Portfolio Coefficients'!I8*$D$2</f>
        <v>-0.51682921869009002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/>
      <c r="U10" s="3"/>
      <c r="V10" s="3"/>
      <c r="W10" s="3"/>
      <c r="X10" s="3"/>
      <c r="Y10" s="3"/>
      <c r="Z10" s="3"/>
      <c r="AA10" s="3"/>
    </row>
    <row r="11" spans="1:28" x14ac:dyDescent="0.25">
      <c r="A11">
        <v>6</v>
      </c>
      <c r="B11" s="4">
        <f>'Portfolio Coefficients'!B9*$D$1</f>
        <v>-0.66974138339688205</v>
      </c>
      <c r="C11" s="5">
        <v>1</v>
      </c>
      <c r="D11">
        <f t="shared" si="0"/>
        <v>-0.66974138339688205</v>
      </c>
      <c r="G11" s="7">
        <v>6</v>
      </c>
      <c r="H11" s="3">
        <f>H$2*$C11*'Portfolio Coefficients'!E9*$D$2</f>
        <v>-0.50069300034433195</v>
      </c>
      <c r="I11" s="3">
        <f>I$2*$C11*'Portfolio Coefficients'!F9*$D$2</f>
        <v>-0.54030906470943307</v>
      </c>
      <c r="J11" s="3">
        <f>J$2*$C11*'Portfolio Coefficients'!G9*$D$2</f>
        <v>-0.61052711568057305</v>
      </c>
      <c r="K11" s="3">
        <f>K$2*$C11*'Portfolio Coefficients'!H9*$D$2</f>
        <v>-0.41380809145104602</v>
      </c>
      <c r="L11" s="3">
        <f>L$2*$C11*'Portfolio Coefficients'!I9*$D$2</f>
        <v>-0.52317995003165996</v>
      </c>
      <c r="M11" s="3">
        <f>M$2*$C11*'Portfolio Coefficients'!J9*$D$2</f>
        <v>-0.73960781922778496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/>
      <c r="U11" s="3"/>
      <c r="V11" s="3"/>
      <c r="W11" s="3"/>
      <c r="X11" s="3"/>
      <c r="Y11" s="3"/>
      <c r="Z11" s="3"/>
      <c r="AA11" s="3"/>
    </row>
    <row r="12" spans="1:28" x14ac:dyDescent="0.25">
      <c r="A12">
        <v>7</v>
      </c>
      <c r="B12" s="4">
        <f>'Portfolio Coefficients'!B10*$D$1</f>
        <v>0.50605710436439</v>
      </c>
      <c r="C12" s="5">
        <v>1</v>
      </c>
      <c r="D12">
        <f t="shared" si="0"/>
        <v>0.50605710436439</v>
      </c>
      <c r="G12" s="7">
        <v>7</v>
      </c>
      <c r="H12" s="3">
        <f>H$2*$C12*'Portfolio Coefficients'!E10*$D$2</f>
        <v>-0.39813906806549099</v>
      </c>
      <c r="I12" s="3">
        <f>I$2*$C12*'Portfolio Coefficients'!F10*$D$2</f>
        <v>-0.406462919736024</v>
      </c>
      <c r="J12" s="3">
        <f>J$2*$C12*'Portfolio Coefficients'!G10*$D$2</f>
        <v>-0.48699216078474294</v>
      </c>
      <c r="K12" s="3">
        <f>K$2*$C12*'Portfolio Coefficients'!H10*$D$2</f>
        <v>-0.42076129081052399</v>
      </c>
      <c r="L12" s="3">
        <f>L$2*$C12*'Portfolio Coefficients'!I10*$D$2</f>
        <v>-0.38728564965043799</v>
      </c>
      <c r="M12" s="3">
        <f>M$2*$C12*'Portfolio Coefficients'!J10*$D$2</f>
        <v>-0.43704588507309605</v>
      </c>
      <c r="N12" s="3">
        <f>N$2*$C12*'Portfolio Coefficients'!K10*$D$2</f>
        <v>-0.49835194191167703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/>
      <c r="U12" s="3"/>
      <c r="V12" s="3"/>
      <c r="W12" s="3"/>
      <c r="X12" s="3"/>
      <c r="Y12" s="3"/>
      <c r="Z12" s="3"/>
      <c r="AA12" s="3"/>
    </row>
    <row r="13" spans="1:28" x14ac:dyDescent="0.25">
      <c r="A13">
        <v>8</v>
      </c>
      <c r="B13" s="4">
        <f>'Portfolio Coefficients'!B11*$D$1</f>
        <v>0.73399438837272901</v>
      </c>
      <c r="C13" s="5">
        <v>1</v>
      </c>
      <c r="D13">
        <f t="shared" si="0"/>
        <v>0.73399438837272901</v>
      </c>
      <c r="G13" s="7">
        <v>8</v>
      </c>
      <c r="H13" s="3">
        <f>H$2*$C13*'Portfolio Coefficients'!E11*$D$2</f>
        <v>-0.49123411222458302</v>
      </c>
      <c r="I13" s="3">
        <f>I$2*$C13*'Portfolio Coefficients'!F11*$D$2</f>
        <v>-0.50816630751751501</v>
      </c>
      <c r="J13" s="3">
        <f>J$2*$C13*'Portfolio Coefficients'!G11*$D$2</f>
        <v>-0.63669428448310195</v>
      </c>
      <c r="K13" s="3">
        <f>K$2*$C13*'Portfolio Coefficients'!H11*$D$2</f>
        <v>-2.918532885971274</v>
      </c>
      <c r="L13" s="3">
        <f>L$2*$C13*'Portfolio Coefficients'!I11*$D$2</f>
        <v>-0.50140569322707895</v>
      </c>
      <c r="M13" s="3">
        <f>M$2*$C13*'Portfolio Coefficients'!J11*$D$2</f>
        <v>-0.72276089398413901</v>
      </c>
      <c r="N13" s="3">
        <f>N$2*$C13*'Portfolio Coefficients'!K11*$D$2</f>
        <v>-0.61826992846679096</v>
      </c>
      <c r="O13" s="3">
        <f>O$2*$C13*'Portfolio Coefficients'!L11*$D$2</f>
        <v>-0.49943694969958796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/>
      <c r="U13" s="3"/>
      <c r="V13" s="3"/>
      <c r="W13" s="3"/>
      <c r="X13" s="3"/>
      <c r="Y13" s="3"/>
      <c r="Z13" s="3"/>
      <c r="AA13" s="3"/>
    </row>
    <row r="14" spans="1:28" x14ac:dyDescent="0.25">
      <c r="A14">
        <v>9</v>
      </c>
      <c r="B14" s="4">
        <f>'Portfolio Coefficients'!B12*$D$1</f>
        <v>0.54082421515043899</v>
      </c>
      <c r="C14" s="5">
        <v>1</v>
      </c>
      <c r="D14">
        <f t="shared" si="0"/>
        <v>0.54082421515043899</v>
      </c>
      <c r="G14" s="7">
        <v>9</v>
      </c>
      <c r="H14" s="3">
        <f>H$2*$C14*'Portfolio Coefficients'!E12*$D$2</f>
        <v>-0.44449002837334806</v>
      </c>
      <c r="I14" s="3">
        <f>I$2*$C14*'Portfolio Coefficients'!F12*$D$2</f>
        <v>-0.47497466533297794</v>
      </c>
      <c r="J14" s="3">
        <f>J$2*$C14*'Portfolio Coefficients'!G12*$D$2</f>
        <v>-0.37084851219384302</v>
      </c>
      <c r="K14" s="3">
        <f>K$2*$C14*'Portfolio Coefficients'!H12*$D$2</f>
        <v>-0.34354627147258798</v>
      </c>
      <c r="L14" s="3">
        <f>L$2*$C14*'Portfolio Coefficients'!I12*$D$2</f>
        <v>0.40744546511889301</v>
      </c>
      <c r="M14" s="3">
        <f>M$2*$C14*'Portfolio Coefficients'!J12*$D$2</f>
        <v>-0.44007068942213401</v>
      </c>
      <c r="N14" s="3">
        <f>N$2*$C14*'Portfolio Coefficients'!K12*$D$2</f>
        <v>-0.58628312351185197</v>
      </c>
      <c r="O14" s="3">
        <f>O$2*$C14*'Portfolio Coefficients'!L12*$D$2</f>
        <v>-0.37748600659230896</v>
      </c>
      <c r="P14" s="3">
        <f>P$2*$C14*'Portfolio Coefficients'!M12*$D$2</f>
        <v>-0.51653719050176405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/>
      <c r="U14" s="3"/>
      <c r="V14" s="3"/>
      <c r="W14" s="3"/>
      <c r="X14" s="3"/>
      <c r="Y14" s="3"/>
      <c r="Z14" s="3"/>
      <c r="AA14" s="3"/>
    </row>
    <row r="15" spans="1:28" x14ac:dyDescent="0.25">
      <c r="A15">
        <v>10</v>
      </c>
      <c r="B15" s="4">
        <f>'Portfolio Coefficients'!B13*$D$1</f>
        <v>0.8</v>
      </c>
      <c r="C15" s="5">
        <v>1</v>
      </c>
      <c r="D15">
        <f t="shared" si="0"/>
        <v>0.8</v>
      </c>
      <c r="G15" s="7">
        <v>10</v>
      </c>
      <c r="H15" s="3">
        <f>H$2*$C15*'Portfolio Coefficients'!E13*$D$2</f>
        <v>-0.54328645651686291</v>
      </c>
      <c r="I15" s="3">
        <f>I$2*$C15*'Portfolio Coefficients'!F13*$D$2</f>
        <v>-0.54823481997949797</v>
      </c>
      <c r="J15" s="3">
        <f>J$2*$C15*'Portfolio Coefficients'!G13*$D$2</f>
        <v>-0.62324374593313503</v>
      </c>
      <c r="K15" s="3">
        <f>K$2*$C15*'Portfolio Coefficients'!H13*$D$2</f>
        <v>-0.50690986852781394</v>
      </c>
      <c r="L15" s="3">
        <f>L$2*$C15*'Portfolio Coefficients'!I13*$D$2</f>
        <v>-0.41771678738221196</v>
      </c>
      <c r="M15" s="3">
        <f>M$2*$C15*'Portfolio Coefficients'!J13*$D$2</f>
        <v>-0.77154265814026202</v>
      </c>
      <c r="N15" s="3">
        <f>N$2*$C15*'Portfolio Coefficients'!K13*$D$2</f>
        <v>-0.72557159745672895</v>
      </c>
      <c r="O15" s="3">
        <f>O$2*$C15*'Portfolio Coefficients'!L13*$D$2</f>
        <v>-0.49268082617374498</v>
      </c>
      <c r="P15" s="3">
        <f>P$2*$C15*'Portfolio Coefficients'!M13*$D$2</f>
        <v>-0.61977617611332303</v>
      </c>
      <c r="Q15" s="3">
        <f>Q$2*$C15*'Portfolio Coefficients'!N13*$D$2</f>
        <v>-0.54645392546902805</v>
      </c>
      <c r="R15" s="3">
        <f>R$2*$C15*'Portfolio Coefficients'!O13*$D$2</f>
        <v>0</v>
      </c>
      <c r="S15" s="3">
        <f>S$2*$C15*'Portfolio Coefficients'!P13*$D$2</f>
        <v>0</v>
      </c>
      <c r="T15" s="3"/>
      <c r="U15" s="3"/>
      <c r="V15" s="3"/>
      <c r="W15" s="3"/>
      <c r="X15" s="3"/>
      <c r="Y15" s="3"/>
      <c r="Z15" s="3"/>
      <c r="AA15" s="3"/>
    </row>
    <row r="16" spans="1:28" x14ac:dyDescent="0.25">
      <c r="A16">
        <v>11</v>
      </c>
      <c r="B16" s="4">
        <f>'Portfolio Coefficients'!B14*$D$1</f>
        <v>0.75525408074503098</v>
      </c>
      <c r="C16" s="5">
        <v>1</v>
      </c>
      <c r="D16">
        <f t="shared" si="0"/>
        <v>0.75525408074503098</v>
      </c>
      <c r="G16" s="7">
        <v>11</v>
      </c>
      <c r="H16" s="3">
        <f>H$2*$C16*'Portfolio Coefficients'!E14*$D$2</f>
        <v>-0.51111429381526496</v>
      </c>
      <c r="I16" s="3">
        <f>I$2*$C16*'Portfolio Coefficients'!F14*$D$2</f>
        <v>-0.53603081739540004</v>
      </c>
      <c r="J16" s="3">
        <f>J$2*$C16*'Portfolio Coefficients'!G14*$D$2</f>
        <v>-0.64668443032788292</v>
      </c>
      <c r="K16" s="3">
        <f>K$2*$C16*'Portfolio Coefficients'!H14*$D$2</f>
        <v>-0.48212377501761899</v>
      </c>
      <c r="L16" s="3">
        <f>L$2*$C16*'Portfolio Coefficients'!I14*$D$2</f>
        <v>-0.41868211541826605</v>
      </c>
      <c r="M16" s="3">
        <f>M$2*$C16*'Portfolio Coefficients'!J14*$D$2</f>
        <v>-0.73278921271438491</v>
      </c>
      <c r="N16" s="3">
        <f>N$2*$C16*'Portfolio Coefficients'!K14*$D$2</f>
        <v>-0.72135464673309291</v>
      </c>
      <c r="O16" s="3">
        <f>O$2*$C16*'Portfolio Coefficients'!L14*$D$2</f>
        <v>-0.49562324665425006</v>
      </c>
      <c r="P16" s="3">
        <f>P$2*$C16*'Portfolio Coefficients'!M14*$D$2</f>
        <v>-0.63867673045482598</v>
      </c>
      <c r="Q16" s="3">
        <f>Q$2*$C16*'Portfolio Coefficients'!N14*$D$2</f>
        <v>-0.535247839259406</v>
      </c>
      <c r="R16" s="3">
        <f>R$2*$C16*'Portfolio Coefficients'!O14*$D$2</f>
        <v>-0.72706528218257405</v>
      </c>
      <c r="S16" s="3">
        <f>S$2*$C16*'Portfolio Coefficients'!P14*$D$2</f>
        <v>0</v>
      </c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>
        <v>12</v>
      </c>
      <c r="B17" s="4"/>
      <c r="C17" s="5"/>
      <c r="G17" s="7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>
        <v>13</v>
      </c>
      <c r="B18" s="4"/>
      <c r="C18" s="5"/>
      <c r="G18" s="7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>
        <v>14</v>
      </c>
      <c r="B19" s="4"/>
      <c r="C19" s="5"/>
      <c r="G19" s="7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>
        <v>15</v>
      </c>
      <c r="B20" s="4"/>
      <c r="C20" s="5"/>
      <c r="G20" s="7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>
        <v>16</v>
      </c>
      <c r="B21" s="4"/>
      <c r="C21" s="5"/>
      <c r="G21" s="7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>
        <v>17</v>
      </c>
      <c r="B22" s="4"/>
      <c r="C22" s="5"/>
      <c r="G22" s="7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>
        <v>18</v>
      </c>
      <c r="B23" s="4"/>
      <c r="C23" s="5"/>
      <c r="G23" s="7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>
        <v>19</v>
      </c>
      <c r="B24" s="4"/>
      <c r="C24" s="5"/>
      <c r="G24" s="7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-5.0476934819301089</v>
      </c>
      <c r="I27">
        <f t="shared" ref="I27:AA27" si="1">SUM(I5:I24)</f>
        <v>-4.601775073285058</v>
      </c>
      <c r="J27">
        <f t="shared" si="1"/>
        <v>-5.4959614139065556</v>
      </c>
      <c r="K27">
        <f t="shared" si="1"/>
        <v>-6.1847999466614523</v>
      </c>
      <c r="L27">
        <f t="shared" si="1"/>
        <v>-2.3576539492808517</v>
      </c>
      <c r="M27">
        <f t="shared" si="1"/>
        <v>-3.8438171585618006</v>
      </c>
      <c r="N27">
        <f t="shared" si="1"/>
        <v>-3.1498312380801421</v>
      </c>
      <c r="O27">
        <f t="shared" si="1"/>
        <v>-1.865227029119892</v>
      </c>
      <c r="P27">
        <f t="shared" si="1"/>
        <v>-1.7749900970699131</v>
      </c>
      <c r="Q27">
        <f t="shared" si="1"/>
        <v>-1.0817017647284342</v>
      </c>
      <c r="R27">
        <f t="shared" si="1"/>
        <v>-0.72706528218257405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SUM(D5:D16)</f>
        <v>4.0334938126694979</v>
      </c>
      <c r="H29" s="3">
        <f>SUM(H27:AA27)</f>
        <v>-36.130516434806779</v>
      </c>
    </row>
    <row r="31" spans="1:27" ht="77.45" customHeight="1" x14ac:dyDescent="0.25"/>
    <row r="32" spans="1:27" x14ac:dyDescent="0.25">
      <c r="E32" t="s">
        <v>7</v>
      </c>
      <c r="F32" s="3">
        <f>D29+H29</f>
        <v>-32.097022622137281</v>
      </c>
      <c r="G32" t="s">
        <v>6</v>
      </c>
    </row>
  </sheetData>
  <phoneticPr fontId="4" type="noConversion"/>
  <conditionalFormatting sqref="H5:AA2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:B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8946-78CD-451A-9757-7DF88B84AD6E}">
  <dimension ref="A1:U24"/>
  <sheetViews>
    <sheetView zoomScale="90" zoomScaleNormal="90" workbookViewId="0">
      <selection activeCell="H29" sqref="H29"/>
    </sheetView>
  </sheetViews>
  <sheetFormatPr defaultRowHeight="15" x14ac:dyDescent="0.25"/>
  <sheetData>
    <row r="1" spans="1:21" x14ac:dyDescent="0.25">
      <c r="B1">
        <f>'[1]Dwave 28 asset chimera filter '!B1</f>
        <v>0</v>
      </c>
      <c r="C1">
        <f>'[1]Dwave 28 asset chimera filter '!C1</f>
        <v>1</v>
      </c>
      <c r="D1">
        <f>'[1]Dwave 28 asset chimera filter '!D1</f>
        <v>2</v>
      </c>
      <c r="E1">
        <f>'[1]Dwave 28 asset chimera filter '!E1</f>
        <v>3</v>
      </c>
      <c r="F1">
        <f>'[1]Dwave 28 asset chimera filter '!F1</f>
        <v>4</v>
      </c>
      <c r="G1">
        <f>'[1]Dwave 28 asset chimera filter '!G1</f>
        <v>5</v>
      </c>
      <c r="H1">
        <f>'[1]Dwave 28 asset chimera filter '!H1</f>
        <v>6</v>
      </c>
      <c r="I1">
        <f>'[1]Dwave 28 asset chimera filter '!I1</f>
        <v>7</v>
      </c>
      <c r="J1">
        <f>'[1]Dwave 28 asset chimera filter '!J1</f>
        <v>8</v>
      </c>
      <c r="K1">
        <f>'[1]Dwave 28 asset chimera filter '!K1</f>
        <v>9</v>
      </c>
      <c r="L1">
        <f>'[1]Dwave 28 asset chimera filter '!L1</f>
        <v>10</v>
      </c>
      <c r="M1">
        <f>'[1]Dwave 28 asset chimera filter '!M1</f>
        <v>11</v>
      </c>
      <c r="N1">
        <f>'[1]Dwave 28 asset chimera filter '!N1</f>
        <v>12</v>
      </c>
      <c r="O1">
        <f>'[1]Dwave 28 asset chimera filter '!O1</f>
        <v>13</v>
      </c>
      <c r="P1">
        <f>'[1]Dwave 28 asset chimera filter '!P1</f>
        <v>14</v>
      </c>
      <c r="Q1">
        <f>'[1]Dwave 28 asset chimera filter '!Q1</f>
        <v>15</v>
      </c>
      <c r="R1">
        <f>'[1]Dwave 28 asset chimera filter '!R1</f>
        <v>16</v>
      </c>
      <c r="S1">
        <f>'[1]Dwave 28 asset chimera filter '!S1</f>
        <v>17</v>
      </c>
      <c r="T1">
        <f>'[1]Dwave 28 asset chimera filter '!T1</f>
        <v>18</v>
      </c>
      <c r="U1">
        <f>'[1]Dwave 28 asset chimera filter '!U1</f>
        <v>19</v>
      </c>
    </row>
    <row r="2" spans="1:21" x14ac:dyDescent="0.25">
      <c r="A2">
        <f>'[1]Dwave 28 asset chimera filter '!A2</f>
        <v>0</v>
      </c>
      <c r="B2">
        <f>'[1]Dwave 28 asset chimera filter '!B2*'[1]Covar Expand'!B2</f>
        <v>0.29550353382820499</v>
      </c>
      <c r="C2">
        <f>'[1]Dwave 28 asset chimera filter '!C2*'[1]Covar Expand'!C2</f>
        <v>0</v>
      </c>
      <c r="D2">
        <f>'[1]Dwave 28 asset chimera filter '!D2*'[1]Covar Expand'!D2</f>
        <v>0</v>
      </c>
      <c r="E2">
        <f>'[1]Dwave 28 asset chimera filter '!E2*'[1]Covar Expand'!E2</f>
        <v>0</v>
      </c>
      <c r="F2">
        <f>'[1]Dwave 28 asset chimera filter '!F2*'[1]Covar Expand'!F2</f>
        <v>-0.1066633518881973</v>
      </c>
      <c r="G2">
        <f>'[1]Dwave 28 asset chimera filter '!G2*'[1]Covar Expand'!G2</f>
        <v>1.2368358359455111E-2</v>
      </c>
      <c r="H2">
        <f>'[1]Dwave 28 asset chimera filter '!H2*'[1]Covar Expand'!H2</f>
        <v>5.9357123247358201E-2</v>
      </c>
      <c r="I2">
        <f>'[1]Dwave 28 asset chimera filter '!I2*'[1]Covar Expand'!I2</f>
        <v>0.15663292083691802</v>
      </c>
      <c r="J2">
        <f>'[1]Dwave 28 asset chimera filter '!J2*'[1]Covar Expand'!J2</f>
        <v>0</v>
      </c>
      <c r="K2">
        <f>'[1]Dwave 28 asset chimera filter '!K2*'[1]Covar Expand'!K2</f>
        <v>0</v>
      </c>
      <c r="L2">
        <f>'[1]Dwave 28 asset chimera filter '!L2*'[1]Covar Expand'!L2</f>
        <v>0</v>
      </c>
      <c r="M2">
        <f>'[1]Dwave 28 asset chimera filter '!M2*'[1]Covar Expand'!M2</f>
        <v>0</v>
      </c>
      <c r="N2">
        <f>'[1]Dwave 28 asset chimera filter '!N2*'[1]Covar Expand'!N2</f>
        <v>0</v>
      </c>
      <c r="O2">
        <f>'[1]Dwave 28 asset chimera filter '!O2*'[1]Covar Expand'!O2</f>
        <v>0</v>
      </c>
      <c r="P2">
        <f>'[1]Dwave 28 asset chimera filter '!P2*'[1]Covar Expand'!P2</f>
        <v>0</v>
      </c>
      <c r="Q2">
        <f>'[1]Dwave 28 asset chimera filter '!Q2*'[1]Covar Expand'!Q2</f>
        <v>0</v>
      </c>
      <c r="R2">
        <f>'[1]Dwave 28 asset chimera filter '!R2*'[1]Covar Expand'!R2</f>
        <v>0</v>
      </c>
      <c r="S2">
        <f>'[1]Dwave 28 asset chimera filter '!S2*'[1]Covar Expand'!S2</f>
        <v>0</v>
      </c>
      <c r="T2">
        <f>'[1]Dwave 28 asset chimera filter '!T2*'[1]Covar Expand'!T2</f>
        <v>0</v>
      </c>
      <c r="U2">
        <f>'[1]Dwave 28 asset chimera filter '!U2*'[1]Covar Expand'!U2</f>
        <v>0</v>
      </c>
    </row>
    <row r="3" spans="1:21" x14ac:dyDescent="0.25">
      <c r="A3">
        <f>'[1]Dwave 28 asset chimera filter '!A3</f>
        <v>1</v>
      </c>
      <c r="B3">
        <f>'[1]Dwave 28 asset chimera filter '!B3*'[1]Covar Expand'!B3</f>
        <v>0</v>
      </c>
      <c r="C3">
        <f>'[1]Dwave 28 asset chimera filter '!C3*'[1]Covar Expand'!C3</f>
        <v>0.2696549385936225</v>
      </c>
      <c r="D3">
        <f>'[1]Dwave 28 asset chimera filter '!D3*'[1]Covar Expand'!D3</f>
        <v>0</v>
      </c>
      <c r="E3">
        <f>'[1]Dwave 28 asset chimera filter '!E3*'[1]Covar Expand'!E3</f>
        <v>0</v>
      </c>
      <c r="F3">
        <f>'[1]Dwave 28 asset chimera filter '!F3*'[1]Covar Expand'!F3</f>
        <v>-0.23187030141045301</v>
      </c>
      <c r="G3">
        <f>'[1]Dwave 28 asset chimera filter '!G3*'[1]Covar Expand'!G3</f>
        <v>-0.1490960326226892</v>
      </c>
      <c r="H3">
        <f>'[1]Dwave 28 asset chimera filter '!H3*'[1]Covar Expand'!H3</f>
        <v>-0.10546053689220106</v>
      </c>
      <c r="I3">
        <f>'[1]Dwave 28 asset chimera filter '!I3*'[1]Covar Expand'!I3</f>
        <v>2.2518259020411449E-2</v>
      </c>
      <c r="J3">
        <f>'[1]Dwave 28 asset chimera filter '!J3*'[1]Covar Expand'!J3</f>
        <v>0</v>
      </c>
      <c r="K3">
        <f>'[1]Dwave 28 asset chimera filter '!K3*'[1]Covar Expand'!K3</f>
        <v>0</v>
      </c>
      <c r="L3">
        <f>'[1]Dwave 28 asset chimera filter '!L3*'[1]Covar Expand'!L3</f>
        <v>0</v>
      </c>
      <c r="M3">
        <f>'[1]Dwave 28 asset chimera filter '!M3*'[1]Covar Expand'!M3</f>
        <v>0</v>
      </c>
      <c r="N3">
        <f>'[1]Dwave 28 asset chimera filter '!N3*'[1]Covar Expand'!N3</f>
        <v>0</v>
      </c>
      <c r="O3">
        <f>'[1]Dwave 28 asset chimera filter '!O3*'[1]Covar Expand'!O3</f>
        <v>0</v>
      </c>
      <c r="P3">
        <f>'[1]Dwave 28 asset chimera filter '!P3*'[1]Covar Expand'!P3</f>
        <v>0</v>
      </c>
      <c r="Q3">
        <f>'[1]Dwave 28 asset chimera filter '!Q3*'[1]Covar Expand'!Q3</f>
        <v>0</v>
      </c>
      <c r="R3">
        <f>'[1]Dwave 28 asset chimera filter '!R3*'[1]Covar Expand'!R3</f>
        <v>0</v>
      </c>
      <c r="S3">
        <f>'[1]Dwave 28 asset chimera filter '!S3*'[1]Covar Expand'!S3</f>
        <v>0</v>
      </c>
      <c r="T3">
        <f>'[1]Dwave 28 asset chimera filter '!T3*'[1]Covar Expand'!T3</f>
        <v>0</v>
      </c>
      <c r="U3">
        <f>'[1]Dwave 28 asset chimera filter '!U3*'[1]Covar Expand'!U3</f>
        <v>0</v>
      </c>
    </row>
    <row r="4" spans="1:21" x14ac:dyDescent="0.25">
      <c r="A4">
        <f>'[1]Dwave 28 asset chimera filter '!A4</f>
        <v>2</v>
      </c>
      <c r="B4">
        <f>'[1]Dwave 28 asset chimera filter '!B4*'[1]Covar Expand'!B4</f>
        <v>0</v>
      </c>
      <c r="C4">
        <f>'[1]Dwave 28 asset chimera filter '!C4*'[1]Covar Expand'!C4</f>
        <v>0</v>
      </c>
      <c r="D4">
        <f>'[1]Dwave 28 asset chimera filter '!D4*'[1]Covar Expand'!D4</f>
        <v>0.24562809617617948</v>
      </c>
      <c r="E4">
        <f>'[1]Dwave 28 asset chimera filter '!E4*'[1]Covar Expand'!E4</f>
        <v>0</v>
      </c>
      <c r="F4">
        <f>'[1]Dwave 28 asset chimera filter '!F4*'[1]Covar Expand'!F4</f>
        <v>0.207584093152128</v>
      </c>
      <c r="G4">
        <f>'[1]Dwave 28 asset chimera filter '!G4*'[1]Covar Expand'!G4</f>
        <v>0.16305044122218898</v>
      </c>
      <c r="H4">
        <f>'[1]Dwave 28 asset chimera filter '!H4*'[1]Covar Expand'!H4</f>
        <v>0.15774515221513349</v>
      </c>
      <c r="I4">
        <f>'[1]Dwave 28 asset chimera filter '!I4*'[1]Covar Expand'!I4</f>
        <v>5.2071529674632099E-2</v>
      </c>
      <c r="J4">
        <f>'[1]Dwave 28 asset chimera filter '!J4*'[1]Covar Expand'!J4</f>
        <v>0</v>
      </c>
      <c r="K4">
        <f>'[1]Dwave 28 asset chimera filter '!K4*'[1]Covar Expand'!K4</f>
        <v>0</v>
      </c>
      <c r="L4">
        <f>'[1]Dwave 28 asset chimera filter '!L4*'[1]Covar Expand'!L4</f>
        <v>0</v>
      </c>
      <c r="M4">
        <f>'[1]Dwave 28 asset chimera filter '!M4*'[1]Covar Expand'!M4</f>
        <v>0</v>
      </c>
      <c r="N4">
        <f>'[1]Dwave 28 asset chimera filter '!N4*'[1]Covar Expand'!N4</f>
        <v>0</v>
      </c>
      <c r="O4">
        <f>'[1]Dwave 28 asset chimera filter '!O4*'[1]Covar Expand'!O4</f>
        <v>0</v>
      </c>
      <c r="P4">
        <f>'[1]Dwave 28 asset chimera filter '!P4*'[1]Covar Expand'!P4</f>
        <v>0</v>
      </c>
      <c r="Q4">
        <f>'[1]Dwave 28 asset chimera filter '!Q4*'[1]Covar Expand'!Q4</f>
        <v>0</v>
      </c>
      <c r="R4">
        <f>'[1]Dwave 28 asset chimera filter '!R4*'[1]Covar Expand'!R4</f>
        <v>0</v>
      </c>
      <c r="S4">
        <f>'[1]Dwave 28 asset chimera filter '!S4*'[1]Covar Expand'!S4</f>
        <v>0</v>
      </c>
      <c r="T4">
        <f>'[1]Dwave 28 asset chimera filter '!T4*'[1]Covar Expand'!T4</f>
        <v>0</v>
      </c>
      <c r="U4">
        <f>'[1]Dwave 28 asset chimera filter '!U4*'[1]Covar Expand'!U4</f>
        <v>0</v>
      </c>
    </row>
    <row r="5" spans="1:21" x14ac:dyDescent="0.25">
      <c r="A5">
        <f>'[1]Dwave 28 asset chimera filter '!A5</f>
        <v>3</v>
      </c>
      <c r="B5">
        <f>'[1]Dwave 28 asset chimera filter '!B5*'[1]Covar Expand'!B5</f>
        <v>0</v>
      </c>
      <c r="C5">
        <f>'[1]Dwave 28 asset chimera filter '!C5*'[1]Covar Expand'!C5</f>
        <v>0</v>
      </c>
      <c r="D5">
        <f>'[1]Dwave 28 asset chimera filter '!D5*'[1]Covar Expand'!D5</f>
        <v>0</v>
      </c>
      <c r="E5">
        <f>'[1]Dwave 28 asset chimera filter '!E5*'[1]Covar Expand'!E5</f>
        <v>0.187410847066665</v>
      </c>
      <c r="F5">
        <f>'[1]Dwave 28 asset chimera filter '!F5*'[1]Covar Expand'!F5</f>
        <v>0.23608501649997601</v>
      </c>
      <c r="G5">
        <f>'[1]Dwave 28 asset chimera filter '!G5*'[1]Covar Expand'!G5</f>
        <v>0.19923043859211151</v>
      </c>
      <c r="H5">
        <f>'[1]Dwave 28 asset chimera filter '!H5*'[1]Covar Expand'!H5</f>
        <v>0.18334824603382349</v>
      </c>
      <c r="I5">
        <f>'[1]Dwave 28 asset chimera filter '!I5*'[1]Covar Expand'!I5</f>
        <v>6.9601225835990405E-2</v>
      </c>
      <c r="J5">
        <f>'[1]Dwave 28 asset chimera filter '!J5*'[1]Covar Expand'!J5</f>
        <v>0</v>
      </c>
      <c r="K5">
        <f>'[1]Dwave 28 asset chimera filter '!K5*'[1]Covar Expand'!K5</f>
        <v>0</v>
      </c>
      <c r="L5">
        <f>'[1]Dwave 28 asset chimera filter '!L5*'[1]Covar Expand'!L5</f>
        <v>0</v>
      </c>
      <c r="M5">
        <f>'[1]Dwave 28 asset chimera filter '!M5*'[1]Covar Expand'!M5</f>
        <v>0</v>
      </c>
      <c r="N5">
        <f>'[1]Dwave 28 asset chimera filter '!N5*'[1]Covar Expand'!N5</f>
        <v>0</v>
      </c>
      <c r="O5">
        <f>'[1]Dwave 28 asset chimera filter '!O5*'[1]Covar Expand'!O5</f>
        <v>0</v>
      </c>
      <c r="P5">
        <f>'[1]Dwave 28 asset chimera filter '!P5*'[1]Covar Expand'!P5</f>
        <v>0</v>
      </c>
      <c r="Q5">
        <f>'[1]Dwave 28 asset chimera filter '!Q5*'[1]Covar Expand'!Q5</f>
        <v>0</v>
      </c>
      <c r="R5">
        <f>'[1]Dwave 28 asset chimera filter '!R5*'[1]Covar Expand'!R5</f>
        <v>0</v>
      </c>
      <c r="S5">
        <f>'[1]Dwave 28 asset chimera filter '!S5*'[1]Covar Expand'!S5</f>
        <v>0</v>
      </c>
      <c r="T5">
        <f>'[1]Dwave 28 asset chimera filter '!T5*'[1]Covar Expand'!T5</f>
        <v>0</v>
      </c>
      <c r="U5">
        <f>'[1]Dwave 28 asset chimera filter '!U5*'[1]Covar Expand'!U5</f>
        <v>0</v>
      </c>
    </row>
    <row r="6" spans="1:21" x14ac:dyDescent="0.25">
      <c r="A6">
        <f>'[1]Dwave 28 asset chimera filter '!A6</f>
        <v>4</v>
      </c>
      <c r="B6">
        <f>'[1]Dwave 28 asset chimera filter '!B6*'[1]Covar Expand'!B6</f>
        <v>-0.1066633518881973</v>
      </c>
      <c r="C6">
        <f>'[1]Dwave 28 asset chimera filter '!C6*'[1]Covar Expand'!C6</f>
        <v>-0.23187030141045301</v>
      </c>
      <c r="D6">
        <f>'[1]Dwave 28 asset chimera filter '!D6*'[1]Covar Expand'!D6</f>
        <v>0.207584093152128</v>
      </c>
      <c r="E6">
        <f>'[1]Dwave 28 asset chimera filter '!E6*'[1]Covar Expand'!E6</f>
        <v>0.23608501649997601</v>
      </c>
      <c r="F6">
        <f>'[1]Dwave 28 asset chimera filter '!F6*'[1]Covar Expand'!F6</f>
        <v>0.20836389474272252</v>
      </c>
      <c r="G6">
        <f>'[1]Dwave 28 asset chimera filter '!G6*'[1]Covar Expand'!G6</f>
        <v>0</v>
      </c>
      <c r="H6">
        <f>'[1]Dwave 28 asset chimera filter '!H6*'[1]Covar Expand'!H6</f>
        <v>0</v>
      </c>
      <c r="I6">
        <f>'[1]Dwave 28 asset chimera filter '!I6*'[1]Covar Expand'!I6</f>
        <v>0</v>
      </c>
      <c r="J6">
        <f>'[1]Dwave 28 asset chimera filter '!J6*'[1]Covar Expand'!J6</f>
        <v>0</v>
      </c>
      <c r="K6">
        <f>'[1]Dwave 28 asset chimera filter '!K6*'[1]Covar Expand'!K6</f>
        <v>0</v>
      </c>
      <c r="L6">
        <f>'[1]Dwave 28 asset chimera filter '!L6*'[1]Covar Expand'!L6</f>
        <v>0</v>
      </c>
      <c r="M6">
        <f>'[1]Dwave 28 asset chimera filter '!M6*'[1]Covar Expand'!M6</f>
        <v>0</v>
      </c>
      <c r="N6">
        <f>'[1]Dwave 28 asset chimera filter '!N6*'[1]Covar Expand'!N6</f>
        <v>-9.2838073762505552E-2</v>
      </c>
      <c r="O6">
        <f>'[1]Dwave 28 asset chimera filter '!O6*'[1]Covar Expand'!O6</f>
        <v>0</v>
      </c>
      <c r="P6">
        <f>'[1]Dwave 28 asset chimera filter '!P6*'[1]Covar Expand'!P6</f>
        <v>0</v>
      </c>
      <c r="Q6">
        <f>'[1]Dwave 28 asset chimera filter '!Q6*'[1]Covar Expand'!Q6</f>
        <v>0</v>
      </c>
      <c r="R6">
        <f>'[1]Dwave 28 asset chimera filter '!R6*'[1]Covar Expand'!R6</f>
        <v>0</v>
      </c>
      <c r="S6">
        <f>'[1]Dwave 28 asset chimera filter '!S6*'[1]Covar Expand'!S6</f>
        <v>0</v>
      </c>
      <c r="T6">
        <f>'[1]Dwave 28 asset chimera filter '!T6*'[1]Covar Expand'!T6</f>
        <v>0</v>
      </c>
      <c r="U6">
        <f>'[1]Dwave 28 asset chimera filter '!U6*'[1]Covar Expand'!U6</f>
        <v>0</v>
      </c>
    </row>
    <row r="7" spans="1:21" x14ac:dyDescent="0.25">
      <c r="A7">
        <f>'[1]Dwave 28 asset chimera filter '!A7</f>
        <v>5</v>
      </c>
      <c r="B7">
        <f>'[1]Dwave 28 asset chimera filter '!B7*'[1]Covar Expand'!B7</f>
        <v>1.2368358359455111E-2</v>
      </c>
      <c r="C7">
        <f>'[1]Dwave 28 asset chimera filter '!C7*'[1]Covar Expand'!C7</f>
        <v>-0.1490960326226892</v>
      </c>
      <c r="D7">
        <f>'[1]Dwave 28 asset chimera filter '!D7*'[1]Covar Expand'!D7</f>
        <v>0.16305044122218898</v>
      </c>
      <c r="E7">
        <f>'[1]Dwave 28 asset chimera filter '!E7*'[1]Covar Expand'!E7</f>
        <v>0.19923043859211151</v>
      </c>
      <c r="F7">
        <f>'[1]Dwave 28 asset chimera filter '!F7*'[1]Covar Expand'!F7</f>
        <v>0</v>
      </c>
      <c r="G7">
        <f>'[1]Dwave 28 asset chimera filter '!G7*'[1]Covar Expand'!G7</f>
        <v>0.25605689774330104</v>
      </c>
      <c r="H7">
        <f>'[1]Dwave 28 asset chimera filter '!H7*'[1]Covar Expand'!H7</f>
        <v>0</v>
      </c>
      <c r="I7">
        <f>'[1]Dwave 28 asset chimera filter '!I7*'[1]Covar Expand'!I7</f>
        <v>0</v>
      </c>
      <c r="J7">
        <f>'[1]Dwave 28 asset chimera filter '!J7*'[1]Covar Expand'!J7</f>
        <v>0</v>
      </c>
      <c r="K7">
        <f>'[1]Dwave 28 asset chimera filter '!K7*'[1]Covar Expand'!K7</f>
        <v>0</v>
      </c>
      <c r="L7">
        <f>'[1]Dwave 28 asset chimera filter '!L7*'[1]Covar Expand'!L7</f>
        <v>0</v>
      </c>
      <c r="M7">
        <f>'[1]Dwave 28 asset chimera filter '!M7*'[1]Covar Expand'!M7</f>
        <v>0</v>
      </c>
      <c r="N7">
        <f>'[1]Dwave 28 asset chimera filter '!N7*'[1]Covar Expand'!N7</f>
        <v>0</v>
      </c>
      <c r="O7">
        <f>'[1]Dwave 28 asset chimera filter '!O7*'[1]Covar Expand'!O7</f>
        <v>-6.561436259509619E-2</v>
      </c>
      <c r="P7">
        <f>'[1]Dwave 28 asset chimera filter '!P7*'[1]Covar Expand'!P7</f>
        <v>0</v>
      </c>
      <c r="Q7">
        <f>'[1]Dwave 28 asset chimera filter '!Q7*'[1]Covar Expand'!Q7</f>
        <v>0</v>
      </c>
      <c r="R7">
        <f>'[1]Dwave 28 asset chimera filter '!R7*'[1]Covar Expand'!R7</f>
        <v>0</v>
      </c>
      <c r="S7">
        <f>'[1]Dwave 28 asset chimera filter '!S7*'[1]Covar Expand'!S7</f>
        <v>0</v>
      </c>
      <c r="T7">
        <f>'[1]Dwave 28 asset chimera filter '!T7*'[1]Covar Expand'!T7</f>
        <v>0</v>
      </c>
      <c r="U7">
        <f>'[1]Dwave 28 asset chimera filter '!U7*'[1]Covar Expand'!U7</f>
        <v>0</v>
      </c>
    </row>
    <row r="8" spans="1:21" x14ac:dyDescent="0.25">
      <c r="A8">
        <f>'[1]Dwave 28 asset chimera filter '!A8</f>
        <v>6</v>
      </c>
      <c r="B8">
        <f>'[1]Dwave 28 asset chimera filter '!B8*'[1]Covar Expand'!B8</f>
        <v>5.9357123247358201E-2</v>
      </c>
      <c r="C8">
        <f>'[1]Dwave 28 asset chimera filter '!C8*'[1]Covar Expand'!C8</f>
        <v>-0.10546053689220106</v>
      </c>
      <c r="D8">
        <f>'[1]Dwave 28 asset chimera filter '!D8*'[1]Covar Expand'!D8</f>
        <v>0.15774515221513349</v>
      </c>
      <c r="E8">
        <f>'[1]Dwave 28 asset chimera filter '!E8*'[1]Covar Expand'!E8</f>
        <v>0.18334824603382349</v>
      </c>
      <c r="F8">
        <f>'[1]Dwave 28 asset chimera filter '!F8*'[1]Covar Expand'!F8</f>
        <v>0</v>
      </c>
      <c r="G8">
        <f>'[1]Dwave 28 asset chimera filter '!G8*'[1]Covar Expand'!G8</f>
        <v>0</v>
      </c>
      <c r="H8">
        <f>'[1]Dwave 28 asset chimera filter '!H8*'[1]Covar Expand'!H8</f>
        <v>0.25616725009207347</v>
      </c>
      <c r="I8">
        <f>'[1]Dwave 28 asset chimera filter '!I8*'[1]Covar Expand'!I8</f>
        <v>0</v>
      </c>
      <c r="J8">
        <f>'[1]Dwave 28 asset chimera filter '!J8*'[1]Covar Expand'!J8</f>
        <v>0</v>
      </c>
      <c r="K8">
        <f>'[1]Dwave 28 asset chimera filter '!K8*'[1]Covar Expand'!K8</f>
        <v>0</v>
      </c>
      <c r="L8">
        <f>'[1]Dwave 28 asset chimera filter '!L8*'[1]Covar Expand'!L8</f>
        <v>0</v>
      </c>
      <c r="M8">
        <f>'[1]Dwave 28 asset chimera filter '!M8*'[1]Covar Expand'!M8</f>
        <v>0</v>
      </c>
      <c r="N8">
        <f>'[1]Dwave 28 asset chimera filter '!N8*'[1]Covar Expand'!N8</f>
        <v>0</v>
      </c>
      <c r="O8">
        <f>'[1]Dwave 28 asset chimera filter '!O8*'[1]Covar Expand'!O8</f>
        <v>0</v>
      </c>
      <c r="P8">
        <f>'[1]Dwave 28 asset chimera filter '!P8*'[1]Covar Expand'!P8</f>
        <v>0.29463168783500698</v>
      </c>
      <c r="Q8">
        <f>'[1]Dwave 28 asset chimera filter '!Q8*'[1]Covar Expand'!Q8</f>
        <v>0</v>
      </c>
      <c r="R8">
        <f>'[1]Dwave 28 asset chimera filter '!R8*'[1]Covar Expand'!R8</f>
        <v>0</v>
      </c>
      <c r="S8">
        <f>'[1]Dwave 28 asset chimera filter '!S8*'[1]Covar Expand'!S8</f>
        <v>0</v>
      </c>
      <c r="T8">
        <f>'[1]Dwave 28 asset chimera filter '!T8*'[1]Covar Expand'!T8</f>
        <v>0</v>
      </c>
      <c r="U8">
        <f>'[1]Dwave 28 asset chimera filter '!U8*'[1]Covar Expand'!U8</f>
        <v>0</v>
      </c>
    </row>
    <row r="9" spans="1:21" x14ac:dyDescent="0.25">
      <c r="A9">
        <f>'[1]Dwave 28 asset chimera filter '!A9</f>
        <v>7</v>
      </c>
      <c r="B9">
        <f>'[1]Dwave 28 asset chimera filter '!B9*'[1]Covar Expand'!B9</f>
        <v>0.15663292083691802</v>
      </c>
      <c r="C9">
        <f>'[1]Dwave 28 asset chimera filter '!C9*'[1]Covar Expand'!C9</f>
        <v>2.2518259020411449E-2</v>
      </c>
      <c r="D9">
        <f>'[1]Dwave 28 asset chimera filter '!D9*'[1]Covar Expand'!D9</f>
        <v>5.2071529674632099E-2</v>
      </c>
      <c r="E9">
        <f>'[1]Dwave 28 asset chimera filter '!E9*'[1]Covar Expand'!E9</f>
        <v>6.9601225835990405E-2</v>
      </c>
      <c r="F9">
        <f>'[1]Dwave 28 asset chimera filter '!F9*'[1]Covar Expand'!F9</f>
        <v>0</v>
      </c>
      <c r="G9">
        <f>'[1]Dwave 28 asset chimera filter '!G9*'[1]Covar Expand'!G9</f>
        <v>0</v>
      </c>
      <c r="H9">
        <f>'[1]Dwave 28 asset chimera filter '!H9*'[1]Covar Expand'!H9</f>
        <v>0</v>
      </c>
      <c r="I9">
        <f>'[1]Dwave 28 asset chimera filter '!I9*'[1]Covar Expand'!I9</f>
        <v>0.1942010989235535</v>
      </c>
      <c r="J9">
        <f>'[1]Dwave 28 asset chimera filter '!J9*'[1]Covar Expand'!J9</f>
        <v>0</v>
      </c>
      <c r="K9">
        <f>'[1]Dwave 28 asset chimera filter '!K9*'[1]Covar Expand'!K9</f>
        <v>0</v>
      </c>
      <c r="L9">
        <f>'[1]Dwave 28 asset chimera filter '!L9*'[1]Covar Expand'!L9</f>
        <v>0</v>
      </c>
      <c r="M9">
        <f>'[1]Dwave 28 asset chimera filter '!M9*'[1]Covar Expand'!M9</f>
        <v>0</v>
      </c>
      <c r="N9">
        <f>'[1]Dwave 28 asset chimera filter '!N9*'[1]Covar Expand'!N9</f>
        <v>0</v>
      </c>
      <c r="O9">
        <f>'[1]Dwave 28 asset chimera filter '!O9*'[1]Covar Expand'!O9</f>
        <v>0</v>
      </c>
      <c r="P9">
        <f>'[1]Dwave 28 asset chimera filter '!P9*'[1]Covar Expand'!P9</f>
        <v>0</v>
      </c>
      <c r="Q9">
        <f>'[1]Dwave 28 asset chimera filter '!Q9*'[1]Covar Expand'!Q9</f>
        <v>9.7648630231059144E-2</v>
      </c>
      <c r="R9">
        <f>'[1]Dwave 28 asset chimera filter '!R9*'[1]Covar Expand'!R9</f>
        <v>0</v>
      </c>
      <c r="S9">
        <f>'[1]Dwave 28 asset chimera filter '!S9*'[1]Covar Expand'!S9</f>
        <v>0</v>
      </c>
      <c r="T9">
        <f>'[1]Dwave 28 asset chimera filter '!T9*'[1]Covar Expand'!T9</f>
        <v>0</v>
      </c>
      <c r="U9">
        <f>'[1]Dwave 28 asset chimera filter '!U9*'[1]Covar Expand'!U9</f>
        <v>0</v>
      </c>
    </row>
    <row r="10" spans="1:21" x14ac:dyDescent="0.25">
      <c r="A10">
        <f>'[1]Dwave 28 asset chimera filter '!A10</f>
        <v>8</v>
      </c>
      <c r="B10">
        <f>'[1]Dwave 28 asset chimera filter '!B10*'[1]Covar Expand'!B10</f>
        <v>0</v>
      </c>
      <c r="C10">
        <f>'[1]Dwave 28 asset chimera filter '!C10*'[1]Covar Expand'!C10</f>
        <v>0</v>
      </c>
      <c r="D10">
        <f>'[1]Dwave 28 asset chimera filter '!D10*'[1]Covar Expand'!D10</f>
        <v>0</v>
      </c>
      <c r="E10">
        <f>'[1]Dwave 28 asset chimera filter '!E10*'[1]Covar Expand'!E10</f>
        <v>0</v>
      </c>
      <c r="F10">
        <f>'[1]Dwave 28 asset chimera filter '!F10*'[1]Covar Expand'!F10</f>
        <v>0</v>
      </c>
      <c r="G10">
        <f>'[1]Dwave 28 asset chimera filter '!G10*'[1]Covar Expand'!G10</f>
        <v>0</v>
      </c>
      <c r="H10">
        <f>'[1]Dwave 28 asset chimera filter '!H10*'[1]Covar Expand'!H10</f>
        <v>0</v>
      </c>
      <c r="I10">
        <f>'[1]Dwave 28 asset chimera filter '!I10*'[1]Covar Expand'!I10</f>
        <v>0</v>
      </c>
      <c r="J10">
        <f>'[1]Dwave 28 asset chimera filter '!J10*'[1]Covar Expand'!J10</f>
        <v>0.22980784808322299</v>
      </c>
      <c r="K10">
        <f>'[1]Dwave 28 asset chimera filter '!K10*'[1]Covar Expand'!K10</f>
        <v>0</v>
      </c>
      <c r="L10">
        <f>'[1]Dwave 28 asset chimera filter '!L10*'[1]Covar Expand'!L10</f>
        <v>0</v>
      </c>
      <c r="M10">
        <f>'[1]Dwave 28 asset chimera filter '!M10*'[1]Covar Expand'!M10</f>
        <v>0</v>
      </c>
      <c r="N10">
        <f>'[1]Dwave 28 asset chimera filter '!N10*'[1]Covar Expand'!N10</f>
        <v>-6.0125416111997253E-2</v>
      </c>
      <c r="O10">
        <f>'[1]Dwave 28 asset chimera filter '!O10*'[1]Covar Expand'!O10</f>
        <v>-4.2589540673028302E-2</v>
      </c>
      <c r="P10">
        <f>'[1]Dwave 28 asset chimera filter '!P10*'[1]Covar Expand'!P10</f>
        <v>0.22804609319789251</v>
      </c>
      <c r="Q10">
        <f>'[1]Dwave 28 asset chimera filter '!Q10*'[1]Covar Expand'!Q10</f>
        <v>0.2399533098424125</v>
      </c>
      <c r="R10">
        <f>'[1]Dwave 28 asset chimera filter '!R10*'[1]Covar Expand'!R10</f>
        <v>0</v>
      </c>
      <c r="S10">
        <f>'[1]Dwave 28 asset chimera filter '!S10*'[1]Covar Expand'!S10</f>
        <v>0</v>
      </c>
      <c r="T10">
        <f>'[1]Dwave 28 asset chimera filter '!T10*'[1]Covar Expand'!T10</f>
        <v>0</v>
      </c>
      <c r="U10">
        <f>'[1]Dwave 28 asset chimera filter '!U10*'[1]Covar Expand'!U10</f>
        <v>0</v>
      </c>
    </row>
    <row r="11" spans="1:21" x14ac:dyDescent="0.25">
      <c r="A11">
        <f>'[1]Dwave 28 asset chimera filter '!A11</f>
        <v>9</v>
      </c>
      <c r="B11">
        <f>'[1]Dwave 28 asset chimera filter '!B11*'[1]Covar Expand'!B11</f>
        <v>0</v>
      </c>
      <c r="C11">
        <f>'[1]Dwave 28 asset chimera filter '!C11*'[1]Covar Expand'!C11</f>
        <v>0</v>
      </c>
      <c r="D11">
        <f>'[1]Dwave 28 asset chimera filter '!D11*'[1]Covar Expand'!D11</f>
        <v>0</v>
      </c>
      <c r="E11">
        <f>'[1]Dwave 28 asset chimera filter '!E11*'[1]Covar Expand'!E11</f>
        <v>0</v>
      </c>
      <c r="F11">
        <f>'[1]Dwave 28 asset chimera filter '!F11*'[1]Covar Expand'!F11</f>
        <v>0</v>
      </c>
      <c r="G11">
        <f>'[1]Dwave 28 asset chimera filter '!G11*'[1]Covar Expand'!G11</f>
        <v>0</v>
      </c>
      <c r="H11">
        <f>'[1]Dwave 28 asset chimera filter '!H11*'[1]Covar Expand'!H11</f>
        <v>0</v>
      </c>
      <c r="I11">
        <f>'[1]Dwave 28 asset chimera filter '!I11*'[1]Covar Expand'!I11</f>
        <v>0</v>
      </c>
      <c r="J11">
        <f>'[1]Dwave 28 asset chimera filter '!J11*'[1]Covar Expand'!J11</f>
        <v>0</v>
      </c>
      <c r="K11">
        <f>'[1]Dwave 28 asset chimera filter '!K11*'[1]Covar Expand'!K11</f>
        <v>0.27379147294658551</v>
      </c>
      <c r="L11">
        <f>'[1]Dwave 28 asset chimera filter '!L11*'[1]Covar Expand'!L11</f>
        <v>0</v>
      </c>
      <c r="M11">
        <f>'[1]Dwave 28 asset chimera filter '!M11*'[1]Covar Expand'!M11</f>
        <v>0</v>
      </c>
      <c r="N11">
        <f>'[1]Dwave 28 asset chimera filter '!N11*'[1]Covar Expand'!N11</f>
        <v>-0.10533398263557704</v>
      </c>
      <c r="O11">
        <f>'[1]Dwave 28 asset chimera filter '!O11*'[1]Covar Expand'!O11</f>
        <v>-6.2068680760518899E-2</v>
      </c>
      <c r="P11">
        <f>'[1]Dwave 28 asset chimera filter '!P11*'[1]Covar Expand'!P11</f>
        <v>0.397011428469354</v>
      </c>
      <c r="Q11">
        <f>'[1]Dwave 28 asset chimera filter '!Q11*'[1]Covar Expand'!Q11</f>
        <v>0.44772931771553104</v>
      </c>
      <c r="R11">
        <f>'[1]Dwave 28 asset chimera filter '!R11*'[1]Covar Expand'!R11</f>
        <v>0</v>
      </c>
      <c r="S11">
        <f>'[1]Dwave 28 asset chimera filter '!S11*'[1]Covar Expand'!S11</f>
        <v>0</v>
      </c>
      <c r="T11">
        <f>'[1]Dwave 28 asset chimera filter '!T11*'[1]Covar Expand'!T11</f>
        <v>0</v>
      </c>
      <c r="U11">
        <f>'[1]Dwave 28 asset chimera filter '!U11*'[1]Covar Expand'!U11</f>
        <v>0</v>
      </c>
    </row>
    <row r="12" spans="1:21" x14ac:dyDescent="0.25">
      <c r="A12">
        <f>'[1]Dwave 28 asset chimera filter '!A12</f>
        <v>10</v>
      </c>
      <c r="B12">
        <f>'[1]Dwave 28 asset chimera filter '!B12*'[1]Covar Expand'!B12</f>
        <v>0</v>
      </c>
      <c r="C12">
        <f>'[1]Dwave 28 asset chimera filter '!C12*'[1]Covar Expand'!C12</f>
        <v>0</v>
      </c>
      <c r="D12">
        <f>'[1]Dwave 28 asset chimera filter '!D12*'[1]Covar Expand'!D12</f>
        <v>0</v>
      </c>
      <c r="E12">
        <f>'[1]Dwave 28 asset chimera filter '!E12*'[1]Covar Expand'!E12</f>
        <v>0</v>
      </c>
      <c r="F12">
        <f>'[1]Dwave 28 asset chimera filter '!F12*'[1]Covar Expand'!F12</f>
        <v>0</v>
      </c>
      <c r="G12">
        <f>'[1]Dwave 28 asset chimera filter '!G12*'[1]Covar Expand'!G12</f>
        <v>0</v>
      </c>
      <c r="H12">
        <f>'[1]Dwave 28 asset chimera filter '!H12*'[1]Covar Expand'!H12</f>
        <v>0</v>
      </c>
      <c r="I12">
        <f>'[1]Dwave 28 asset chimera filter '!I12*'[1]Covar Expand'!I12</f>
        <v>0</v>
      </c>
      <c r="J12">
        <f>'[1]Dwave 28 asset chimera filter '!J12*'[1]Covar Expand'!J12</f>
        <v>0</v>
      </c>
      <c r="K12">
        <f>'[1]Dwave 28 asset chimera filter '!K12*'[1]Covar Expand'!K12</f>
        <v>0</v>
      </c>
      <c r="L12">
        <f>'[1]Dwave 28 asset chimera filter '!L12*'[1]Covar Expand'!L12</f>
        <v>0.21041893765134001</v>
      </c>
      <c r="M12">
        <f>'[1]Dwave 28 asset chimera filter '!M12*'[1]Covar Expand'!M12</f>
        <v>0</v>
      </c>
      <c r="N12">
        <f>'[1]Dwave 28 asset chimera filter '!N12*'[1]Covar Expand'!N12</f>
        <v>-0.14533930044116536</v>
      </c>
      <c r="O12">
        <f>'[1]Dwave 28 asset chimera filter '!O12*'[1]Covar Expand'!O12</f>
        <v>-0.14723691108892906</v>
      </c>
      <c r="P12">
        <f>'[1]Dwave 28 asset chimera filter '!P12*'[1]Covar Expand'!P12</f>
        <v>0.62705176190124456</v>
      </c>
      <c r="Q12">
        <f>'[1]Dwave 28 asset chimera filter '!Q12*'[1]Covar Expand'!Q12</f>
        <v>0.54426541371487203</v>
      </c>
      <c r="R12">
        <f>'[1]Dwave 28 asset chimera filter '!R12*'[1]Covar Expand'!R12</f>
        <v>0</v>
      </c>
      <c r="S12">
        <f>'[1]Dwave 28 asset chimera filter '!S12*'[1]Covar Expand'!S12</f>
        <v>0</v>
      </c>
      <c r="T12">
        <f>'[1]Dwave 28 asset chimera filter '!T12*'[1]Covar Expand'!T12</f>
        <v>0</v>
      </c>
      <c r="U12">
        <f>'[1]Dwave 28 asset chimera filter '!U12*'[1]Covar Expand'!U12</f>
        <v>0</v>
      </c>
    </row>
    <row r="13" spans="1:21" x14ac:dyDescent="0.25">
      <c r="A13">
        <f>'[1]Dwave 28 asset chimera filter '!A13</f>
        <v>11</v>
      </c>
      <c r="B13">
        <f>'[1]Dwave 28 asset chimera filter '!B13*'[1]Covar Expand'!B13</f>
        <v>0</v>
      </c>
      <c r="C13">
        <f>'[1]Dwave 28 asset chimera filter '!C13*'[1]Covar Expand'!C13</f>
        <v>0</v>
      </c>
      <c r="D13">
        <f>'[1]Dwave 28 asset chimera filter '!D13*'[1]Covar Expand'!D13</f>
        <v>0</v>
      </c>
      <c r="E13">
        <f>'[1]Dwave 28 asset chimera filter '!E13*'[1]Covar Expand'!E13</f>
        <v>0</v>
      </c>
      <c r="F13">
        <f>'[1]Dwave 28 asset chimera filter '!F13*'[1]Covar Expand'!F13</f>
        <v>0</v>
      </c>
      <c r="G13">
        <f>'[1]Dwave 28 asset chimera filter '!G13*'[1]Covar Expand'!G13</f>
        <v>0</v>
      </c>
      <c r="H13">
        <f>'[1]Dwave 28 asset chimera filter '!H13*'[1]Covar Expand'!H13</f>
        <v>0</v>
      </c>
      <c r="I13">
        <f>'[1]Dwave 28 asset chimera filter '!I13*'[1]Covar Expand'!I13</f>
        <v>0</v>
      </c>
      <c r="J13">
        <f>'[1]Dwave 28 asset chimera filter '!J13*'[1]Covar Expand'!J13</f>
        <v>0</v>
      </c>
      <c r="K13">
        <f>'[1]Dwave 28 asset chimera filter '!K13*'[1]Covar Expand'!K13</f>
        <v>0</v>
      </c>
      <c r="L13">
        <f>'[1]Dwave 28 asset chimera filter '!L13*'[1]Covar Expand'!L13</f>
        <v>0</v>
      </c>
      <c r="M13">
        <f>'[1]Dwave 28 asset chimera filter '!M13*'[1]Covar Expand'!M13</f>
        <v>0.2148270287731695</v>
      </c>
      <c r="N13">
        <f>'[1]Dwave 28 asset chimera filter '!N13*'[1]Covar Expand'!N13</f>
        <v>-0.1116291284091816</v>
      </c>
      <c r="O13">
        <f>'[1]Dwave 28 asset chimera filter '!O13*'[1]Covar Expand'!O13</f>
        <v>-2.5010344164380999E-2</v>
      </c>
      <c r="P13">
        <f>'[1]Dwave 28 asset chimera filter '!P13*'[1]Covar Expand'!P13</f>
        <v>0.40256037171466053</v>
      </c>
      <c r="Q13">
        <f>'[1]Dwave 28 asset chimera filter '!Q13*'[1]Covar Expand'!Q13</f>
        <v>0.44849210604397649</v>
      </c>
      <c r="R13">
        <f>'[1]Dwave 28 asset chimera filter '!R13*'[1]Covar Expand'!R13</f>
        <v>0</v>
      </c>
      <c r="S13">
        <f>'[1]Dwave 28 asset chimera filter '!S13*'[1]Covar Expand'!S13</f>
        <v>0</v>
      </c>
      <c r="T13">
        <f>'[1]Dwave 28 asset chimera filter '!T13*'[1]Covar Expand'!T13</f>
        <v>0</v>
      </c>
      <c r="U13">
        <f>'[1]Dwave 28 asset chimera filter '!U13*'[1]Covar Expand'!U13</f>
        <v>0</v>
      </c>
    </row>
    <row r="14" spans="1:21" x14ac:dyDescent="0.25">
      <c r="A14">
        <f>'[1]Dwave 28 asset chimera filter '!A14</f>
        <v>12</v>
      </c>
      <c r="B14">
        <f>'[1]Dwave 28 asset chimera filter '!B14*'[1]Covar Expand'!B14</f>
        <v>0</v>
      </c>
      <c r="C14">
        <f>'[1]Dwave 28 asset chimera filter '!C14*'[1]Covar Expand'!C14</f>
        <v>0</v>
      </c>
      <c r="D14">
        <f>'[1]Dwave 28 asset chimera filter '!D14*'[1]Covar Expand'!D14</f>
        <v>0</v>
      </c>
      <c r="E14">
        <f>'[1]Dwave 28 asset chimera filter '!E14*'[1]Covar Expand'!E14</f>
        <v>0</v>
      </c>
      <c r="F14">
        <f>'[1]Dwave 28 asset chimera filter '!F14*'[1]Covar Expand'!F14</f>
        <v>-9.2838073762505552E-2</v>
      </c>
      <c r="G14">
        <f>'[1]Dwave 28 asset chimera filter '!G14*'[1]Covar Expand'!G14</f>
        <v>0</v>
      </c>
      <c r="H14">
        <f>'[1]Dwave 28 asset chimera filter '!H14*'[1]Covar Expand'!H14</f>
        <v>0</v>
      </c>
      <c r="I14">
        <f>'[1]Dwave 28 asset chimera filter '!I14*'[1]Covar Expand'!I14</f>
        <v>0</v>
      </c>
      <c r="J14">
        <f>'[1]Dwave 28 asset chimera filter '!J14*'[1]Covar Expand'!J14</f>
        <v>-6.0125416111997253E-2</v>
      </c>
      <c r="K14">
        <f>'[1]Dwave 28 asset chimera filter '!K14*'[1]Covar Expand'!K14</f>
        <v>-0.10533398263557704</v>
      </c>
      <c r="L14">
        <f>'[1]Dwave 28 asset chimera filter '!L14*'[1]Covar Expand'!L14</f>
        <v>-0.14533930044116536</v>
      </c>
      <c r="M14">
        <f>'[1]Dwave 28 asset chimera filter '!M14*'[1]Covar Expand'!M14</f>
        <v>-0.1116291284091816</v>
      </c>
      <c r="N14">
        <f>'[1]Dwave 28 asset chimera filter '!N14*'[1]Covar Expand'!N14</f>
        <v>0.14751134168820734</v>
      </c>
      <c r="O14">
        <f>'[1]Dwave 28 asset chimera filter '!O14*'[1]Covar Expand'!O14</f>
        <v>0</v>
      </c>
      <c r="P14">
        <f>'[1]Dwave 28 asset chimera filter '!P14*'[1]Covar Expand'!P14</f>
        <v>0</v>
      </c>
      <c r="Q14">
        <f>'[1]Dwave 28 asset chimera filter '!Q14*'[1]Covar Expand'!Q14</f>
        <v>0</v>
      </c>
      <c r="R14">
        <f>'[1]Dwave 28 asset chimera filter '!R14*'[1]Covar Expand'!R14</f>
        <v>0</v>
      </c>
      <c r="S14">
        <f>'[1]Dwave 28 asset chimera filter '!S14*'[1]Covar Expand'!S14</f>
        <v>0</v>
      </c>
      <c r="T14">
        <f>'[1]Dwave 28 asset chimera filter '!T14*'[1]Covar Expand'!T14</f>
        <v>0</v>
      </c>
      <c r="U14">
        <f>'[1]Dwave 28 asset chimera filter '!U14*'[1]Covar Expand'!U14</f>
        <v>0</v>
      </c>
    </row>
    <row r="15" spans="1:21" x14ac:dyDescent="0.25">
      <c r="A15">
        <f>'[1]Dwave 28 asset chimera filter '!A15</f>
        <v>13</v>
      </c>
      <c r="B15">
        <f>'[1]Dwave 28 asset chimera filter '!B15*'[1]Covar Expand'!B15</f>
        <v>0</v>
      </c>
      <c r="C15">
        <f>'[1]Dwave 28 asset chimera filter '!C15*'[1]Covar Expand'!C15</f>
        <v>0</v>
      </c>
      <c r="D15">
        <f>'[1]Dwave 28 asset chimera filter '!D15*'[1]Covar Expand'!D15</f>
        <v>0</v>
      </c>
      <c r="E15">
        <f>'[1]Dwave 28 asset chimera filter '!E15*'[1]Covar Expand'!E15</f>
        <v>0</v>
      </c>
      <c r="F15">
        <f>'[1]Dwave 28 asset chimera filter '!F15*'[1]Covar Expand'!F15</f>
        <v>0</v>
      </c>
      <c r="G15">
        <f>'[1]Dwave 28 asset chimera filter '!G15*'[1]Covar Expand'!G15</f>
        <v>-6.561436259509619E-2</v>
      </c>
      <c r="H15">
        <f>'[1]Dwave 28 asset chimera filter '!H15*'[1]Covar Expand'!H15</f>
        <v>0</v>
      </c>
      <c r="I15">
        <f>'[1]Dwave 28 asset chimera filter '!I15*'[1]Covar Expand'!I15</f>
        <v>0</v>
      </c>
      <c r="J15">
        <f>'[1]Dwave 28 asset chimera filter '!J15*'[1]Covar Expand'!J15</f>
        <v>-4.2589540673028302E-2</v>
      </c>
      <c r="K15">
        <f>'[1]Dwave 28 asset chimera filter '!K15*'[1]Covar Expand'!K15</f>
        <v>-6.2068680760518899E-2</v>
      </c>
      <c r="L15">
        <f>'[1]Dwave 28 asset chimera filter '!L15*'[1]Covar Expand'!L15</f>
        <v>-0.14723691108892906</v>
      </c>
      <c r="M15">
        <f>'[1]Dwave 28 asset chimera filter '!M15*'[1]Covar Expand'!M15</f>
        <v>-2.5010344164380999E-2</v>
      </c>
      <c r="N15">
        <f>'[1]Dwave 28 asset chimera filter '!N15*'[1]Covar Expand'!N15</f>
        <v>0</v>
      </c>
      <c r="O15">
        <f>'[1]Dwave 28 asset chimera filter '!O15*'[1]Covar Expand'!O15</f>
        <v>0.25741162686857399</v>
      </c>
      <c r="P15">
        <f>'[1]Dwave 28 asset chimera filter '!P15*'[1]Covar Expand'!P15</f>
        <v>0</v>
      </c>
      <c r="Q15">
        <f>'[1]Dwave 28 asset chimera filter '!Q15*'[1]Covar Expand'!Q15</f>
        <v>0</v>
      </c>
      <c r="R15">
        <f>'[1]Dwave 28 asset chimera filter '!R15*'[1]Covar Expand'!R15</f>
        <v>0</v>
      </c>
      <c r="S15">
        <f>'[1]Dwave 28 asset chimera filter '!S15*'[1]Covar Expand'!S15</f>
        <v>0</v>
      </c>
      <c r="T15">
        <f>'[1]Dwave 28 asset chimera filter '!T15*'[1]Covar Expand'!T15</f>
        <v>0</v>
      </c>
      <c r="U15">
        <f>'[1]Dwave 28 asset chimera filter '!U15*'[1]Covar Expand'!U15</f>
        <v>0</v>
      </c>
    </row>
    <row r="16" spans="1:21" x14ac:dyDescent="0.25">
      <c r="A16">
        <f>'[1]Dwave 28 asset chimera filter '!A16</f>
        <v>14</v>
      </c>
      <c r="B16">
        <f>'[1]Dwave 28 asset chimera filter '!B16*'[1]Covar Expand'!B16</f>
        <v>0</v>
      </c>
      <c r="C16">
        <f>'[1]Dwave 28 asset chimera filter '!C16*'[1]Covar Expand'!C16</f>
        <v>0</v>
      </c>
      <c r="D16">
        <f>'[1]Dwave 28 asset chimera filter '!D16*'[1]Covar Expand'!D16</f>
        <v>0</v>
      </c>
      <c r="E16">
        <f>'[1]Dwave 28 asset chimera filter '!E16*'[1]Covar Expand'!E16</f>
        <v>0</v>
      </c>
      <c r="F16">
        <f>'[1]Dwave 28 asset chimera filter '!F16*'[1]Covar Expand'!F16</f>
        <v>0</v>
      </c>
      <c r="G16">
        <f>'[1]Dwave 28 asset chimera filter '!G16*'[1]Covar Expand'!G16</f>
        <v>0</v>
      </c>
      <c r="H16">
        <f>'[1]Dwave 28 asset chimera filter '!H16*'[1]Covar Expand'!H16</f>
        <v>0.29463168783500698</v>
      </c>
      <c r="I16">
        <f>'[1]Dwave 28 asset chimera filter '!I16*'[1]Covar Expand'!I16</f>
        <v>0</v>
      </c>
      <c r="J16">
        <f>'[1]Dwave 28 asset chimera filter '!J16*'[1]Covar Expand'!J16</f>
        <v>0.22804609319789251</v>
      </c>
      <c r="K16">
        <f>'[1]Dwave 28 asset chimera filter '!K16*'[1]Covar Expand'!K16</f>
        <v>0.397011428469354</v>
      </c>
      <c r="L16">
        <f>'[1]Dwave 28 asset chimera filter '!L16*'[1]Covar Expand'!L16</f>
        <v>0.62705176190124456</v>
      </c>
      <c r="M16">
        <f>'[1]Dwave 28 asset chimera filter '!M16*'[1]Covar Expand'!M16</f>
        <v>0.40256037171466053</v>
      </c>
      <c r="N16">
        <f>'[1]Dwave 28 asset chimera filter '!N16*'[1]Covar Expand'!N16</f>
        <v>0</v>
      </c>
      <c r="O16">
        <f>'[1]Dwave 28 asset chimera filter '!O16*'[1]Covar Expand'!O16</f>
        <v>0</v>
      </c>
      <c r="P16">
        <f>'[1]Dwave 28 asset chimera filter '!P16*'[1]Covar Expand'!P16</f>
        <v>0.18679674019702799</v>
      </c>
      <c r="Q16">
        <f>'[1]Dwave 28 asset chimera filter '!Q16*'[1]Covar Expand'!Q16</f>
        <v>0</v>
      </c>
      <c r="R16">
        <f>'[1]Dwave 28 asset chimera filter '!R16*'[1]Covar Expand'!R16</f>
        <v>0</v>
      </c>
      <c r="S16">
        <f>'[1]Dwave 28 asset chimera filter '!S16*'[1]Covar Expand'!S16</f>
        <v>0</v>
      </c>
      <c r="T16">
        <f>'[1]Dwave 28 asset chimera filter '!T16*'[1]Covar Expand'!T16</f>
        <v>0</v>
      </c>
      <c r="U16">
        <f>'[1]Dwave 28 asset chimera filter '!U16*'[1]Covar Expand'!U16</f>
        <v>0</v>
      </c>
    </row>
    <row r="17" spans="1:21" x14ac:dyDescent="0.25">
      <c r="A17">
        <f>'[1]Dwave 28 asset chimera filter '!A17</f>
        <v>15</v>
      </c>
      <c r="B17">
        <f>'[1]Dwave 28 asset chimera filter '!B17*'[1]Covar Expand'!B17</f>
        <v>0</v>
      </c>
      <c r="C17">
        <f>'[1]Dwave 28 asset chimera filter '!C17*'[1]Covar Expand'!C17</f>
        <v>0</v>
      </c>
      <c r="D17">
        <f>'[1]Dwave 28 asset chimera filter '!D17*'[1]Covar Expand'!D17</f>
        <v>0</v>
      </c>
      <c r="E17">
        <f>'[1]Dwave 28 asset chimera filter '!E17*'[1]Covar Expand'!E17</f>
        <v>0</v>
      </c>
      <c r="F17">
        <f>'[1]Dwave 28 asset chimera filter '!F17*'[1]Covar Expand'!F17</f>
        <v>0</v>
      </c>
      <c r="G17">
        <f>'[1]Dwave 28 asset chimera filter '!G17*'[1]Covar Expand'!G17</f>
        <v>0</v>
      </c>
      <c r="H17">
        <f>'[1]Dwave 28 asset chimera filter '!H17*'[1]Covar Expand'!H17</f>
        <v>0</v>
      </c>
      <c r="I17">
        <f>'[1]Dwave 28 asset chimera filter '!I17*'[1]Covar Expand'!I17</f>
        <v>9.7648630231059144E-2</v>
      </c>
      <c r="J17">
        <f>'[1]Dwave 28 asset chimera filter '!J17*'[1]Covar Expand'!J17</f>
        <v>0.2399533098424125</v>
      </c>
      <c r="K17">
        <f>'[1]Dwave 28 asset chimera filter '!K17*'[1]Covar Expand'!K17</f>
        <v>0.44772931771553104</v>
      </c>
      <c r="L17">
        <f>'[1]Dwave 28 asset chimera filter '!L17*'[1]Covar Expand'!L17</f>
        <v>0.54426541371487203</v>
      </c>
      <c r="M17">
        <f>'[1]Dwave 28 asset chimera filter '!M17*'[1]Covar Expand'!M17</f>
        <v>0.44849210604397649</v>
      </c>
      <c r="N17">
        <f>'[1]Dwave 28 asset chimera filter '!N17*'[1]Covar Expand'!N17</f>
        <v>0</v>
      </c>
      <c r="O17">
        <f>'[1]Dwave 28 asset chimera filter '!O17*'[1]Covar Expand'!O17</f>
        <v>0</v>
      </c>
      <c r="P17">
        <f>'[1]Dwave 28 asset chimera filter '!P17*'[1]Covar Expand'!P17</f>
        <v>0</v>
      </c>
      <c r="Q17">
        <f>'[1]Dwave 28 asset chimera filter '!Q17*'[1]Covar Expand'!Q17</f>
        <v>0.29075394356324996</v>
      </c>
      <c r="R17">
        <f>'[1]Dwave 28 asset chimera filter '!R17*'[1]Covar Expand'!R17</f>
        <v>0</v>
      </c>
      <c r="S17">
        <f>'[1]Dwave 28 asset chimera filter '!S17*'[1]Covar Expand'!S17</f>
        <v>0</v>
      </c>
      <c r="T17">
        <f>'[1]Dwave 28 asset chimera filter '!T17*'[1]Covar Expand'!T17</f>
        <v>0</v>
      </c>
      <c r="U17">
        <f>'[1]Dwave 28 asset chimera filter '!U17*'[1]Covar Expand'!U17</f>
        <v>0</v>
      </c>
    </row>
    <row r="18" spans="1:21" x14ac:dyDescent="0.25">
      <c r="A18">
        <f>'[1]Dwave 28 asset chimera filter '!A18</f>
        <v>16</v>
      </c>
      <c r="B18">
        <f>'[1]Dwave 28 asset chimera filter '!B18*'[1]Covar Expand'!B18</f>
        <v>0</v>
      </c>
      <c r="C18">
        <f>'[1]Dwave 28 asset chimera filter '!C18*'[1]Covar Expand'!C18</f>
        <v>0</v>
      </c>
      <c r="D18">
        <f>'[1]Dwave 28 asset chimera filter '!D18*'[1]Covar Expand'!D18</f>
        <v>0</v>
      </c>
      <c r="E18">
        <f>'[1]Dwave 28 asset chimera filter '!E18*'[1]Covar Expand'!E18</f>
        <v>0</v>
      </c>
      <c r="F18">
        <f>'[1]Dwave 28 asset chimera filter '!F18*'[1]Covar Expand'!F18</f>
        <v>0</v>
      </c>
      <c r="G18">
        <f>'[1]Dwave 28 asset chimera filter '!G18*'[1]Covar Expand'!G18</f>
        <v>0</v>
      </c>
      <c r="H18">
        <f>'[1]Dwave 28 asset chimera filter '!H18*'[1]Covar Expand'!H18</f>
        <v>0</v>
      </c>
      <c r="I18">
        <f>'[1]Dwave 28 asset chimera filter '!I18*'[1]Covar Expand'!I18</f>
        <v>0</v>
      </c>
      <c r="J18">
        <f>'[1]Dwave 28 asset chimera filter '!J18*'[1]Covar Expand'!J18</f>
        <v>0</v>
      </c>
      <c r="K18">
        <f>'[1]Dwave 28 asset chimera filter '!K18*'[1]Covar Expand'!K18</f>
        <v>0</v>
      </c>
      <c r="L18">
        <f>'[1]Dwave 28 asset chimera filter '!L18*'[1]Covar Expand'!L18</f>
        <v>0</v>
      </c>
      <c r="M18">
        <f>'[1]Dwave 28 asset chimera filter '!M18*'[1]Covar Expand'!M18</f>
        <v>0</v>
      </c>
      <c r="N18">
        <f>'[1]Dwave 28 asset chimera filter '!N18*'[1]Covar Expand'!N18</f>
        <v>0</v>
      </c>
      <c r="O18">
        <f>'[1]Dwave 28 asset chimera filter '!O18*'[1]Covar Expand'!O18</f>
        <v>0</v>
      </c>
      <c r="P18">
        <f>'[1]Dwave 28 asset chimera filter '!P18*'[1]Covar Expand'!P18</f>
        <v>0</v>
      </c>
      <c r="Q18">
        <f>'[1]Dwave 28 asset chimera filter '!Q18*'[1]Covar Expand'!Q18</f>
        <v>0</v>
      </c>
      <c r="R18">
        <f>'[1]Dwave 28 asset chimera filter '!R18*'[1]Covar Expand'!R18</f>
        <v>0.25271816750542953</v>
      </c>
      <c r="S18">
        <f>'[1]Dwave 28 asset chimera filter '!S18*'[1]Covar Expand'!S18</f>
        <v>0</v>
      </c>
      <c r="T18">
        <f>'[1]Dwave 28 asset chimera filter '!T18*'[1]Covar Expand'!T18</f>
        <v>0</v>
      </c>
      <c r="U18">
        <f>'[1]Dwave 28 asset chimera filter '!U18*'[1]Covar Expand'!U18</f>
        <v>0</v>
      </c>
    </row>
    <row r="19" spans="1:21" x14ac:dyDescent="0.25">
      <c r="A19">
        <f>'[1]Dwave 28 asset chimera filter '!A19</f>
        <v>17</v>
      </c>
      <c r="B19">
        <f>'[1]Dwave 28 asset chimera filter '!B19*'[1]Covar Expand'!B19</f>
        <v>0</v>
      </c>
      <c r="C19">
        <f>'[1]Dwave 28 asset chimera filter '!C19*'[1]Covar Expand'!C19</f>
        <v>0</v>
      </c>
      <c r="D19">
        <f>'[1]Dwave 28 asset chimera filter '!D19*'[1]Covar Expand'!D19</f>
        <v>0</v>
      </c>
      <c r="E19">
        <f>'[1]Dwave 28 asset chimera filter '!E19*'[1]Covar Expand'!E19</f>
        <v>0</v>
      </c>
      <c r="F19">
        <f>'[1]Dwave 28 asset chimera filter '!F19*'[1]Covar Expand'!F19</f>
        <v>0</v>
      </c>
      <c r="G19">
        <f>'[1]Dwave 28 asset chimera filter '!G19*'[1]Covar Expand'!G19</f>
        <v>0</v>
      </c>
      <c r="H19">
        <f>'[1]Dwave 28 asset chimera filter '!H19*'[1]Covar Expand'!H19</f>
        <v>0</v>
      </c>
      <c r="I19">
        <f>'[1]Dwave 28 asset chimera filter '!I19*'[1]Covar Expand'!I19</f>
        <v>0</v>
      </c>
      <c r="J19">
        <f>'[1]Dwave 28 asset chimera filter '!J19*'[1]Covar Expand'!J19</f>
        <v>0</v>
      </c>
      <c r="K19">
        <f>'[1]Dwave 28 asset chimera filter '!K19*'[1]Covar Expand'!K19</f>
        <v>0</v>
      </c>
      <c r="L19">
        <f>'[1]Dwave 28 asset chimera filter '!L19*'[1]Covar Expand'!L19</f>
        <v>0</v>
      </c>
      <c r="M19">
        <f>'[1]Dwave 28 asset chimera filter '!M19*'[1]Covar Expand'!M19</f>
        <v>0</v>
      </c>
      <c r="N19">
        <f>'[1]Dwave 28 asset chimera filter '!N19*'[1]Covar Expand'!N19</f>
        <v>0</v>
      </c>
      <c r="O19">
        <f>'[1]Dwave 28 asset chimera filter '!O19*'[1]Covar Expand'!O19</f>
        <v>0</v>
      </c>
      <c r="P19">
        <f>'[1]Dwave 28 asset chimera filter '!P19*'[1]Covar Expand'!P19</f>
        <v>0</v>
      </c>
      <c r="Q19">
        <f>'[1]Dwave 28 asset chimera filter '!Q19*'[1]Covar Expand'!Q19</f>
        <v>0</v>
      </c>
      <c r="R19">
        <f>'[1]Dwave 28 asset chimera filter '!R19*'[1]Covar Expand'!R19</f>
        <v>0</v>
      </c>
      <c r="S19">
        <f>'[1]Dwave 28 asset chimera filter '!S19*'[1]Covar Expand'!S19</f>
        <v>0.19215384175363201</v>
      </c>
      <c r="T19">
        <f>'[1]Dwave 28 asset chimera filter '!T19*'[1]Covar Expand'!T19</f>
        <v>0</v>
      </c>
      <c r="U19">
        <f>'[1]Dwave 28 asset chimera filter '!U19*'[1]Covar Expand'!U19</f>
        <v>0</v>
      </c>
    </row>
    <row r="20" spans="1:21" x14ac:dyDescent="0.25">
      <c r="A20">
        <f>'[1]Dwave 28 asset chimera filter '!A20</f>
        <v>18</v>
      </c>
      <c r="B20">
        <f>'[1]Dwave 28 asset chimera filter '!B20*'[1]Covar Expand'!B20</f>
        <v>0</v>
      </c>
      <c r="C20">
        <f>'[1]Dwave 28 asset chimera filter '!C20*'[1]Covar Expand'!C20</f>
        <v>0</v>
      </c>
      <c r="D20">
        <f>'[1]Dwave 28 asset chimera filter '!D20*'[1]Covar Expand'!D20</f>
        <v>0</v>
      </c>
      <c r="E20">
        <f>'[1]Dwave 28 asset chimera filter '!E20*'[1]Covar Expand'!E20</f>
        <v>0</v>
      </c>
      <c r="F20">
        <f>'[1]Dwave 28 asset chimera filter '!F20*'[1]Covar Expand'!F20</f>
        <v>0</v>
      </c>
      <c r="G20">
        <f>'[1]Dwave 28 asset chimera filter '!G20*'[1]Covar Expand'!G20</f>
        <v>0</v>
      </c>
      <c r="H20">
        <f>'[1]Dwave 28 asset chimera filter '!H20*'[1]Covar Expand'!H20</f>
        <v>0</v>
      </c>
      <c r="I20">
        <f>'[1]Dwave 28 asset chimera filter '!I20*'[1]Covar Expand'!I20</f>
        <v>0</v>
      </c>
      <c r="J20">
        <f>'[1]Dwave 28 asset chimera filter '!J20*'[1]Covar Expand'!J20</f>
        <v>0</v>
      </c>
      <c r="K20">
        <f>'[1]Dwave 28 asset chimera filter '!K20*'[1]Covar Expand'!K20</f>
        <v>0</v>
      </c>
      <c r="L20">
        <f>'[1]Dwave 28 asset chimera filter '!L20*'[1]Covar Expand'!L20</f>
        <v>0</v>
      </c>
      <c r="M20">
        <f>'[1]Dwave 28 asset chimera filter '!M20*'[1]Covar Expand'!M20</f>
        <v>0</v>
      </c>
      <c r="N20">
        <f>'[1]Dwave 28 asset chimera filter '!N20*'[1]Covar Expand'!N20</f>
        <v>0</v>
      </c>
      <c r="O20">
        <f>'[1]Dwave 28 asset chimera filter '!O20*'[1]Covar Expand'!O20</f>
        <v>0</v>
      </c>
      <c r="P20">
        <f>'[1]Dwave 28 asset chimera filter '!P20*'[1]Covar Expand'!P20</f>
        <v>0</v>
      </c>
      <c r="Q20">
        <f>'[1]Dwave 28 asset chimera filter '!Q20*'[1]Covar Expand'!Q20</f>
        <v>0</v>
      </c>
      <c r="R20">
        <f>'[1]Dwave 28 asset chimera filter '!R20*'[1]Covar Expand'!R20</f>
        <v>0</v>
      </c>
      <c r="S20">
        <f>'[1]Dwave 28 asset chimera filter '!S20*'[1]Covar Expand'!S20</f>
        <v>0</v>
      </c>
      <c r="T20">
        <f>'[1]Dwave 28 asset chimera filter '!T20*'[1]Covar Expand'!T20</f>
        <v>0.21792770150416352</v>
      </c>
      <c r="U20">
        <f>'[1]Dwave 28 asset chimera filter '!U20*'[1]Covar Expand'!U20</f>
        <v>0</v>
      </c>
    </row>
    <row r="21" spans="1:21" x14ac:dyDescent="0.25">
      <c r="A21">
        <f>'[1]Dwave 28 asset chimera filter '!A21</f>
        <v>19</v>
      </c>
      <c r="B21">
        <f>'[1]Dwave 28 asset chimera filter '!B21*'[1]Covar Expand'!B21</f>
        <v>0</v>
      </c>
      <c r="C21">
        <f>'[1]Dwave 28 asset chimera filter '!C21*'[1]Covar Expand'!C21</f>
        <v>0</v>
      </c>
      <c r="D21">
        <f>'[1]Dwave 28 asset chimera filter '!D21*'[1]Covar Expand'!D21</f>
        <v>0</v>
      </c>
      <c r="E21">
        <f>'[1]Dwave 28 asset chimera filter '!E21*'[1]Covar Expand'!E21</f>
        <v>0</v>
      </c>
      <c r="F21">
        <f>'[1]Dwave 28 asset chimera filter '!F21*'[1]Covar Expand'!F21</f>
        <v>0</v>
      </c>
      <c r="G21">
        <f>'[1]Dwave 28 asset chimera filter '!G21*'[1]Covar Expand'!G21</f>
        <v>0</v>
      </c>
      <c r="H21">
        <f>'[1]Dwave 28 asset chimera filter '!H21*'[1]Covar Expand'!H21</f>
        <v>0</v>
      </c>
      <c r="I21">
        <f>'[1]Dwave 28 asset chimera filter '!I21*'[1]Covar Expand'!I21</f>
        <v>0</v>
      </c>
      <c r="J21">
        <f>'[1]Dwave 28 asset chimera filter '!J21*'[1]Covar Expand'!J21</f>
        <v>0</v>
      </c>
      <c r="K21">
        <f>'[1]Dwave 28 asset chimera filter '!K21*'[1]Covar Expand'!K21</f>
        <v>0</v>
      </c>
      <c r="L21">
        <f>'[1]Dwave 28 asset chimera filter '!L21*'[1]Covar Expand'!L21</f>
        <v>0</v>
      </c>
      <c r="M21">
        <f>'[1]Dwave 28 asset chimera filter '!M21*'[1]Covar Expand'!M21</f>
        <v>0</v>
      </c>
      <c r="N21">
        <f>'[1]Dwave 28 asset chimera filter '!N21*'[1]Covar Expand'!N21</f>
        <v>0</v>
      </c>
      <c r="O21">
        <f>'[1]Dwave 28 asset chimera filter '!O21*'[1]Covar Expand'!O21</f>
        <v>0</v>
      </c>
      <c r="P21">
        <f>'[1]Dwave 28 asset chimera filter '!P21*'[1]Covar Expand'!P21</f>
        <v>0</v>
      </c>
      <c r="Q21">
        <f>'[1]Dwave 28 asset chimera filter '!Q21*'[1]Covar Expand'!Q21</f>
        <v>0</v>
      </c>
      <c r="R21">
        <f>'[1]Dwave 28 asset chimera filter '!R21*'[1]Covar Expand'!R21</f>
        <v>0</v>
      </c>
      <c r="S21">
        <f>'[1]Dwave 28 asset chimera filter '!S21*'[1]Covar Expand'!S21</f>
        <v>0</v>
      </c>
      <c r="T21">
        <f>'[1]Dwave 28 asset chimera filter '!T21*'[1]Covar Expand'!T21</f>
        <v>0</v>
      </c>
      <c r="U21">
        <f>'[1]Dwave 28 asset chimera filter '!U21*'[1]Covar Expand'!U21</f>
        <v>0.30777647406206249</v>
      </c>
    </row>
    <row r="24" spans="1:21" x14ac:dyDescent="0.25">
      <c r="B24">
        <f>MAX(B2:U21)</f>
        <v>0.62705176190124456</v>
      </c>
      <c r="C24">
        <f>MIN(B2:U21)</f>
        <v>-0.23187030141045301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EE4D-BF4C-4EC0-87BA-408853C506F4}">
  <dimension ref="A1:AB33"/>
  <sheetViews>
    <sheetView zoomScale="70" zoomScaleNormal="70" workbookViewId="0">
      <selection activeCell="L31" sqref="L31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f>1/N31</f>
        <v>0.16666666666666666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f>1/N31^2</f>
        <v>2.7777777777777776E-2</v>
      </c>
      <c r="G2" t="s">
        <v>5</v>
      </c>
      <c r="H2" s="9">
        <f>IF(C5&gt;0,1,0)</f>
        <v>0</v>
      </c>
      <c r="I2" s="9">
        <f>IF(C6&gt;0,1,0)</f>
        <v>0</v>
      </c>
      <c r="J2" s="9">
        <f>IF(C7&gt;0,1,0)</f>
        <v>0</v>
      </c>
      <c r="K2" s="9">
        <f>IF(C8&gt;0,1,0)</f>
        <v>0</v>
      </c>
      <c r="L2" s="9">
        <f>IF(C9&gt;0,1,0)</f>
        <v>0</v>
      </c>
      <c r="M2" s="9">
        <f>IF(C10&gt;0,1,0)</f>
        <v>0</v>
      </c>
      <c r="N2" s="9">
        <f>IF(C11&gt;0,1,0)</f>
        <v>0</v>
      </c>
      <c r="O2" s="9">
        <f>IF(C12&gt;0,1,0)</f>
        <v>0</v>
      </c>
      <c r="P2" s="9">
        <f>IF(C13&gt;0,1,0)</f>
        <v>1</v>
      </c>
      <c r="Q2" s="9">
        <f>IF(C14&gt;0,1,0)</f>
        <v>0</v>
      </c>
      <c r="R2" s="9">
        <f>IF(C15&gt;0,1,0)</f>
        <v>1</v>
      </c>
      <c r="S2" s="9">
        <f>IF(C16&gt;0,1,0)</f>
        <v>0</v>
      </c>
      <c r="T2" s="9"/>
      <c r="U2" s="9"/>
      <c r="V2" s="9"/>
      <c r="W2" s="9"/>
      <c r="X2" s="9"/>
      <c r="Y2" s="9"/>
      <c r="Z2" s="9"/>
      <c r="AA2" s="9"/>
      <c r="AB2" s="9">
        <f>F32</f>
        <v>0.24992706309810925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4">
        <f>'Portfolio Coefficients'!B3*$D$1</f>
        <v>8.2758573914312489E-2</v>
      </c>
      <c r="C5" s="5">
        <v>0</v>
      </c>
      <c r="D5">
        <f>B5*C5</f>
        <v>0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/>
      <c r="U5" s="3"/>
      <c r="V5" s="3"/>
      <c r="W5" s="3"/>
      <c r="X5" s="3"/>
      <c r="Y5" s="3"/>
      <c r="Z5" s="3"/>
      <c r="AA5" s="3"/>
    </row>
    <row r="6" spans="1:28" x14ac:dyDescent="0.25">
      <c r="A6">
        <v>1</v>
      </c>
      <c r="B6" s="4">
        <f>'Portfolio Coefficients'!B4*$D$1</f>
        <v>-9.171753914385733E-2</v>
      </c>
      <c r="C6" s="5">
        <v>0</v>
      </c>
      <c r="D6">
        <f t="shared" ref="D6:D16" si="0">B6*C6</f>
        <v>0</v>
      </c>
      <c r="G6" s="7">
        <v>1</v>
      </c>
      <c r="H6" s="3">
        <f>H$2*$C6*'Portfolio Coefficients'!E4*$D$2</f>
        <v>0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/>
      <c r="U6" s="3"/>
      <c r="V6" s="3"/>
      <c r="W6" s="3"/>
      <c r="X6" s="3"/>
      <c r="Y6" s="3"/>
      <c r="Z6" s="3"/>
      <c r="AA6" s="3"/>
    </row>
    <row r="7" spans="1:28" x14ac:dyDescent="0.25">
      <c r="A7">
        <v>2</v>
      </c>
      <c r="B7" s="4">
        <f>'Portfolio Coefficients'!B5*$D$1</f>
        <v>0.1082612699723145</v>
      </c>
      <c r="C7" s="5">
        <v>0</v>
      </c>
      <c r="D7">
        <f t="shared" si="0"/>
        <v>0</v>
      </c>
      <c r="G7" s="7">
        <v>2</v>
      </c>
      <c r="H7" s="3">
        <f>H$2*$C7*'Portfolio Coefficients'!E5*$D$2</f>
        <v>0</v>
      </c>
      <c r="I7" s="3">
        <f>I$2*$C7*'Portfolio Coefficients'!F5*$D$2</f>
        <v>0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/>
      <c r="U7" s="3"/>
      <c r="V7" s="3"/>
      <c r="W7" s="3"/>
      <c r="X7" s="3"/>
      <c r="Y7" s="3"/>
      <c r="Z7" s="3"/>
      <c r="AA7" s="3"/>
    </row>
    <row r="8" spans="1:28" x14ac:dyDescent="0.25">
      <c r="A8">
        <v>3</v>
      </c>
      <c r="B8" s="4">
        <f>'Portfolio Coefficients'!B6*$D$1</f>
        <v>-7.9436468073552827E-2</v>
      </c>
      <c r="C8" s="5">
        <v>0</v>
      </c>
      <c r="D8">
        <f t="shared" si="0"/>
        <v>0</v>
      </c>
      <c r="G8" s="7">
        <v>3</v>
      </c>
      <c r="H8" s="3">
        <f>H$2*$C8*'Portfolio Coefficients'!E6*$D$2</f>
        <v>0</v>
      </c>
      <c r="I8" s="3">
        <f>I$2*$C8*'Portfolio Coefficients'!F6*$D$2</f>
        <v>0</v>
      </c>
      <c r="J8" s="3">
        <f>J$2*$C8*'Portfolio Coefficients'!G6*$D$2</f>
        <v>0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/>
      <c r="U8" s="3"/>
      <c r="V8" s="3"/>
      <c r="W8" s="3"/>
      <c r="X8" s="3"/>
      <c r="Y8" s="3"/>
      <c r="Z8" s="3"/>
      <c r="AA8" s="3"/>
    </row>
    <row r="9" spans="1:28" x14ac:dyDescent="0.25">
      <c r="A9">
        <v>4</v>
      </c>
      <c r="B9" s="4">
        <f>'Portfolio Coefficients'!B7*$D$1</f>
        <v>7.8694000750359663E-2</v>
      </c>
      <c r="C9" s="5">
        <v>0</v>
      </c>
      <c r="D9">
        <f t="shared" si="0"/>
        <v>0</v>
      </c>
      <c r="G9" s="7">
        <v>4</v>
      </c>
      <c r="H9" s="3">
        <f>H$2*$C9*'Portfolio Coefficients'!E7*$D$2</f>
        <v>0</v>
      </c>
      <c r="I9" s="3">
        <f>I$2*$C9*'Portfolio Coefficients'!F7*$D$2</f>
        <v>0</v>
      </c>
      <c r="J9" s="3">
        <f>J$2*$C9*'Portfolio Coefficients'!G7*$D$2</f>
        <v>0</v>
      </c>
      <c r="K9" s="3">
        <f>K$2*$C9*'Portfolio Coefficients'!H7*$D$2</f>
        <v>0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/>
      <c r="U9" s="3"/>
      <c r="V9" s="3"/>
      <c r="W9" s="3"/>
      <c r="X9" s="3"/>
      <c r="Y9" s="3"/>
      <c r="Z9" s="3"/>
      <c r="AA9" s="3"/>
    </row>
    <row r="10" spans="1:28" x14ac:dyDescent="0.25">
      <c r="A10">
        <v>5</v>
      </c>
      <c r="B10" s="4">
        <f>'Portfolio Coefficients'!B8*$D$1</f>
        <v>0.12929106381938865</v>
      </c>
      <c r="C10" s="5">
        <v>0</v>
      </c>
      <c r="D10">
        <f t="shared" si="0"/>
        <v>0</v>
      </c>
      <c r="G10" s="7">
        <v>5</v>
      </c>
      <c r="H10" s="3">
        <f>H$2*$C10*'Portfolio Coefficients'!E8*$D$2</f>
        <v>0</v>
      </c>
      <c r="I10" s="3">
        <f>I$2*$C10*'Portfolio Coefficients'!F8*$D$2</f>
        <v>0</v>
      </c>
      <c r="J10" s="3">
        <f>J$2*$C10*'Portfolio Coefficients'!G8*$D$2</f>
        <v>0</v>
      </c>
      <c r="K10" s="3">
        <f>K$2*$C10*'Portfolio Coefficients'!H8*$D$2</f>
        <v>0</v>
      </c>
      <c r="L10" s="3">
        <f>L$2*$C10*'Portfolio Coefficients'!I8*$D$2</f>
        <v>0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/>
      <c r="U10" s="3"/>
      <c r="V10" s="3"/>
      <c r="W10" s="3"/>
      <c r="X10" s="3"/>
      <c r="Y10" s="3"/>
      <c r="Z10" s="3"/>
      <c r="AA10" s="3"/>
    </row>
    <row r="11" spans="1:28" x14ac:dyDescent="0.25">
      <c r="A11">
        <v>6</v>
      </c>
      <c r="B11" s="4">
        <f>'Portfolio Coefficients'!B9*$D$1</f>
        <v>-0.11162356389948033</v>
      </c>
      <c r="C11" s="5">
        <v>0</v>
      </c>
      <c r="D11">
        <f t="shared" si="0"/>
        <v>0</v>
      </c>
      <c r="G11" s="7">
        <v>6</v>
      </c>
      <c r="H11" s="3">
        <f>H$2*$C11*'Portfolio Coefficients'!E9*$D$2</f>
        <v>0</v>
      </c>
      <c r="I11" s="3">
        <f>I$2*$C11*'Portfolio Coefficients'!F9*$D$2</f>
        <v>0</v>
      </c>
      <c r="J11" s="3">
        <f>J$2*$C11*'Portfolio Coefficients'!G9*$D$2</f>
        <v>0</v>
      </c>
      <c r="K11" s="3">
        <f>K$2*$C11*'Portfolio Coefficients'!H9*$D$2</f>
        <v>0</v>
      </c>
      <c r="L11" s="3">
        <f>L$2*$C11*'Portfolio Coefficients'!I9*$D$2</f>
        <v>0</v>
      </c>
      <c r="M11" s="3">
        <f>M$2*$C11*'Portfolio Coefficients'!J9*$D$2</f>
        <v>0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/>
      <c r="U11" s="3"/>
      <c r="V11" s="3"/>
      <c r="W11" s="3"/>
      <c r="X11" s="3"/>
      <c r="Y11" s="3"/>
      <c r="Z11" s="3"/>
      <c r="AA11" s="3"/>
    </row>
    <row r="12" spans="1:28" x14ac:dyDescent="0.25">
      <c r="A12">
        <v>7</v>
      </c>
      <c r="B12" s="4">
        <f>'Portfolio Coefficients'!B10*$D$1</f>
        <v>8.4342850727398333E-2</v>
      </c>
      <c r="C12" s="5">
        <v>0</v>
      </c>
      <c r="D12">
        <f t="shared" si="0"/>
        <v>0</v>
      </c>
      <c r="G12" s="7">
        <v>7</v>
      </c>
      <c r="H12" s="3">
        <f>H$2*$C12*'Portfolio Coefficients'!E10*$D$2</f>
        <v>0</v>
      </c>
      <c r="I12" s="3">
        <f>I$2*$C12*'Portfolio Coefficients'!F10*$D$2</f>
        <v>0</v>
      </c>
      <c r="J12" s="3">
        <f>J$2*$C12*'Portfolio Coefficients'!G10*$D$2</f>
        <v>0</v>
      </c>
      <c r="K12" s="3">
        <f>K$2*$C12*'Portfolio Coefficients'!H10*$D$2</f>
        <v>0</v>
      </c>
      <c r="L12" s="3">
        <f>L$2*$C12*'Portfolio Coefficients'!I10*$D$2</f>
        <v>0</v>
      </c>
      <c r="M12" s="3">
        <f>M$2*$C12*'Portfolio Coefficients'!J10*$D$2</f>
        <v>0</v>
      </c>
      <c r="N12" s="3">
        <f>N$2*$C12*'Portfolio Coefficients'!K10*$D$2</f>
        <v>0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/>
      <c r="U12" s="3"/>
      <c r="V12" s="3"/>
      <c r="W12" s="3"/>
      <c r="X12" s="3"/>
      <c r="Y12" s="3"/>
      <c r="Z12" s="3"/>
      <c r="AA12" s="3"/>
    </row>
    <row r="13" spans="1:28" x14ac:dyDescent="0.25">
      <c r="A13">
        <v>8</v>
      </c>
      <c r="B13" s="4">
        <f>'Portfolio Coefficients'!B11*$D$1</f>
        <v>0.1223323980621215</v>
      </c>
      <c r="C13" s="5">
        <v>1</v>
      </c>
      <c r="D13">
        <f t="shared" si="0"/>
        <v>0.1223323980621215</v>
      </c>
      <c r="G13" s="7">
        <v>8</v>
      </c>
      <c r="H13" s="3">
        <f>H$2*$C13*'Portfolio Coefficients'!E11*$D$2</f>
        <v>0</v>
      </c>
      <c r="I13" s="3">
        <f>I$2*$C13*'Portfolio Coefficients'!F11*$D$2</f>
        <v>0</v>
      </c>
      <c r="J13" s="3">
        <f>J$2*$C13*'Portfolio Coefficients'!G11*$D$2</f>
        <v>0</v>
      </c>
      <c r="K13" s="3">
        <f>K$2*$C13*'Portfolio Coefficients'!H11*$D$2</f>
        <v>0</v>
      </c>
      <c r="L13" s="3">
        <f>L$2*$C13*'Portfolio Coefficients'!I11*$D$2</f>
        <v>0</v>
      </c>
      <c r="M13" s="3">
        <f>M$2*$C13*'Portfolio Coefficients'!J11*$D$2</f>
        <v>0</v>
      </c>
      <c r="N13" s="3">
        <f>N$2*$C13*'Portfolio Coefficients'!K11*$D$2</f>
        <v>0</v>
      </c>
      <c r="O13" s="3">
        <f>O$2*$C13*'Portfolio Coefficients'!L11*$D$2</f>
        <v>0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/>
      <c r="U13" s="3"/>
      <c r="V13" s="3"/>
      <c r="W13" s="3"/>
      <c r="X13" s="3"/>
      <c r="Y13" s="3"/>
      <c r="Z13" s="3"/>
      <c r="AA13" s="3"/>
    </row>
    <row r="14" spans="1:28" x14ac:dyDescent="0.25">
      <c r="A14">
        <v>9</v>
      </c>
      <c r="B14" s="4">
        <f>'Portfolio Coefficients'!B12*$D$1</f>
        <v>9.0137369191739827E-2</v>
      </c>
      <c r="C14" s="5">
        <v>0</v>
      </c>
      <c r="D14">
        <f t="shared" si="0"/>
        <v>0</v>
      </c>
      <c r="G14" s="7">
        <v>9</v>
      </c>
      <c r="H14" s="3">
        <f>H$2*$C14*'Portfolio Coefficients'!E12*$D$2</f>
        <v>0</v>
      </c>
      <c r="I14" s="3">
        <f>I$2*$C14*'Portfolio Coefficients'!F12*$D$2</f>
        <v>0</v>
      </c>
      <c r="J14" s="3">
        <f>J$2*$C14*'Portfolio Coefficients'!G12*$D$2</f>
        <v>0</v>
      </c>
      <c r="K14" s="3">
        <f>K$2*$C14*'Portfolio Coefficients'!H12*$D$2</f>
        <v>0</v>
      </c>
      <c r="L14" s="3">
        <f>L$2*$C14*'Portfolio Coefficients'!I12*$D$2</f>
        <v>0</v>
      </c>
      <c r="M14" s="3">
        <f>M$2*$C14*'Portfolio Coefficients'!J12*$D$2</f>
        <v>0</v>
      </c>
      <c r="N14" s="3">
        <f>N$2*$C14*'Portfolio Coefficients'!K12*$D$2</f>
        <v>0</v>
      </c>
      <c r="O14" s="3">
        <f>O$2*$C14*'Portfolio Coefficients'!L12*$D$2</f>
        <v>0</v>
      </c>
      <c r="P14" s="3">
        <f>P$2*$C14*'Portfolio Coefficients'!M12*$D$2</f>
        <v>0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/>
      <c r="U14" s="3"/>
      <c r="V14" s="3"/>
      <c r="W14" s="3"/>
      <c r="X14" s="3"/>
      <c r="Y14" s="3"/>
      <c r="Z14" s="3"/>
      <c r="AA14" s="3"/>
    </row>
    <row r="15" spans="1:28" x14ac:dyDescent="0.25">
      <c r="A15">
        <v>10</v>
      </c>
      <c r="B15" s="4">
        <f>'Portfolio Coefficients'!B13*$D$1</f>
        <v>0.13333333333333333</v>
      </c>
      <c r="C15" s="5">
        <v>1</v>
      </c>
      <c r="D15">
        <f t="shared" si="0"/>
        <v>0.13333333333333333</v>
      </c>
      <c r="G15" s="7">
        <v>10</v>
      </c>
      <c r="H15" s="3">
        <f>H$2*$C15*'Portfolio Coefficients'!E13*$D$2</f>
        <v>0</v>
      </c>
      <c r="I15" s="3">
        <f>I$2*$C15*'Portfolio Coefficients'!F13*$D$2</f>
        <v>0</v>
      </c>
      <c r="J15" s="3">
        <f>J$2*$C15*'Portfolio Coefficients'!G13*$D$2</f>
        <v>0</v>
      </c>
      <c r="K15" s="3">
        <f>K$2*$C15*'Portfolio Coefficients'!H13*$D$2</f>
        <v>0</v>
      </c>
      <c r="L15" s="3">
        <f>L$2*$C15*'Portfolio Coefficients'!I13*$D$2</f>
        <v>0</v>
      </c>
      <c r="M15" s="3">
        <f>M$2*$C15*'Portfolio Coefficients'!J13*$D$2</f>
        <v>0</v>
      </c>
      <c r="N15" s="3">
        <f>N$2*$C15*'Portfolio Coefficients'!K13*$D$2</f>
        <v>0</v>
      </c>
      <c r="O15" s="3">
        <f>O$2*$C15*'Portfolio Coefficients'!L13*$D$2</f>
        <v>0</v>
      </c>
      <c r="P15" s="3">
        <f>P$2*$C15*'Portfolio Coefficients'!M13*$D$2</f>
        <v>-5.7386682973455828E-3</v>
      </c>
      <c r="Q15" s="3">
        <f>Q$2*$C15*'Portfolio Coefficients'!N13*$D$2</f>
        <v>0</v>
      </c>
      <c r="R15" s="3">
        <f>R$2*$C15*'Portfolio Coefficients'!O13*$D$2</f>
        <v>0</v>
      </c>
      <c r="S15" s="3">
        <f>S$2*$C15*'Portfolio Coefficients'!P13*$D$2</f>
        <v>0</v>
      </c>
      <c r="T15" s="3"/>
      <c r="U15" s="3"/>
      <c r="V15" s="3"/>
      <c r="W15" s="3"/>
      <c r="X15" s="3"/>
      <c r="Y15" s="3"/>
      <c r="Z15" s="3"/>
      <c r="AA15" s="3"/>
    </row>
    <row r="16" spans="1:28" x14ac:dyDescent="0.25">
      <c r="A16">
        <v>11</v>
      </c>
      <c r="B16" s="4">
        <f>'Portfolio Coefficients'!B14*$D$1</f>
        <v>0.12587568012417183</v>
      </c>
      <c r="C16" s="5">
        <v>0</v>
      </c>
      <c r="D16">
        <f t="shared" si="0"/>
        <v>0</v>
      </c>
      <c r="G16" s="7">
        <v>11</v>
      </c>
      <c r="H16" s="3">
        <f>H$2*$C16*'Portfolio Coefficients'!E14*$D$2</f>
        <v>0</v>
      </c>
      <c r="I16" s="3">
        <f>I$2*$C16*'Portfolio Coefficients'!F14*$D$2</f>
        <v>0</v>
      </c>
      <c r="J16" s="3">
        <f>J$2*$C16*'Portfolio Coefficients'!G14*$D$2</f>
        <v>0</v>
      </c>
      <c r="K16" s="3">
        <f>K$2*$C16*'Portfolio Coefficients'!H14*$D$2</f>
        <v>0</v>
      </c>
      <c r="L16" s="3">
        <f>L$2*$C16*'Portfolio Coefficients'!I14*$D$2</f>
        <v>0</v>
      </c>
      <c r="M16" s="3">
        <f>M$2*$C16*'Portfolio Coefficients'!J14*$D$2</f>
        <v>0</v>
      </c>
      <c r="N16" s="3">
        <f>N$2*$C16*'Portfolio Coefficients'!K14*$D$2</f>
        <v>0</v>
      </c>
      <c r="O16" s="3">
        <f>O$2*$C16*'Portfolio Coefficients'!L14*$D$2</f>
        <v>0</v>
      </c>
      <c r="P16" s="3">
        <f>P$2*$C16*'Portfolio Coefficients'!M14*$D$2</f>
        <v>0</v>
      </c>
      <c r="Q16" s="3">
        <f>Q$2*$C16*'Portfolio Coefficients'!N14*$D$2</f>
        <v>0</v>
      </c>
      <c r="R16" s="3">
        <f>R$2*$C16*'Portfolio Coefficients'!O14*$D$2</f>
        <v>0</v>
      </c>
      <c r="S16" s="3">
        <f>S$2*$C16*'Portfolio Coefficients'!P14*$D$2</f>
        <v>0</v>
      </c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>
        <v>12</v>
      </c>
      <c r="B17" s="4"/>
      <c r="C17" s="5"/>
      <c r="G17" s="7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>
        <v>13</v>
      </c>
      <c r="B18" s="4"/>
      <c r="C18" s="5"/>
      <c r="G18" s="7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>
        <v>14</v>
      </c>
      <c r="B19" s="4"/>
      <c r="C19" s="5"/>
      <c r="G19" s="7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>
        <v>15</v>
      </c>
      <c r="B20" s="4"/>
      <c r="C20" s="5"/>
      <c r="G20" s="7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>
        <v>16</v>
      </c>
      <c r="B21" s="4"/>
      <c r="C21" s="5"/>
      <c r="G21" s="7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>
        <v>17</v>
      </c>
      <c r="B22" s="4"/>
      <c r="C22" s="5"/>
      <c r="G22" s="7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>
        <v>18</v>
      </c>
      <c r="B23" s="4"/>
      <c r="C23" s="5"/>
      <c r="G23" s="7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>
        <v>19</v>
      </c>
      <c r="B24" s="4"/>
      <c r="C24" s="5"/>
      <c r="G24" s="7">
        <v>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0</v>
      </c>
      <c r="I27">
        <f t="shared" ref="I27:AA27" si="1">SUM(I5:I24)</f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-5.7386682973455828E-3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SUM(D5:D16)</f>
        <v>0.25566573139545484</v>
      </c>
      <c r="H29" s="3">
        <f>SUM(H27:AA27)</f>
        <v>-5.7386682973455828E-3</v>
      </c>
    </row>
    <row r="30" spans="1:27" x14ac:dyDescent="0.25">
      <c r="C30" t="s">
        <v>37</v>
      </c>
      <c r="D30">
        <f>D29/4</f>
        <v>6.3916432848863711E-2</v>
      </c>
      <c r="H30">
        <f>H29/16</f>
        <v>-3.5866676858409892E-4</v>
      </c>
    </row>
    <row r="31" spans="1:27" ht="77.45" customHeight="1" x14ac:dyDescent="0.25">
      <c r="K31" t="s">
        <v>38</v>
      </c>
      <c r="N31" s="5">
        <v>6</v>
      </c>
    </row>
    <row r="32" spans="1:27" x14ac:dyDescent="0.25">
      <c r="E32" t="s">
        <v>7</v>
      </c>
      <c r="F32" s="3">
        <f>D29+H29</f>
        <v>0.24992706309810925</v>
      </c>
      <c r="G32" t="s">
        <v>6</v>
      </c>
      <c r="L32" t="s">
        <v>40</v>
      </c>
      <c r="N32">
        <f>SUM(C5:C16)</f>
        <v>2</v>
      </c>
      <c r="O32" s="3">
        <f>N31-N32</f>
        <v>4</v>
      </c>
      <c r="P32" t="s">
        <v>39</v>
      </c>
    </row>
    <row r="33" spans="6:6" x14ac:dyDescent="0.25">
      <c r="F33">
        <f>D30+H30</f>
        <v>6.3557766080279618E-2</v>
      </c>
    </row>
  </sheetData>
  <conditionalFormatting sqref="H5:AA2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2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numbers</vt:lpstr>
      <vt:lpstr>Sheet1</vt:lpstr>
      <vt:lpstr>Sheet3</vt:lpstr>
      <vt:lpstr>Coefficient Matrix raw</vt:lpstr>
      <vt:lpstr>Coefficient Matrix</vt:lpstr>
      <vt:lpstr>Portfolio Coefficients</vt:lpstr>
      <vt:lpstr>Portfolio Solver</vt:lpstr>
      <vt:lpstr>Dwave 20 asset filtered</vt:lpstr>
      <vt:lpstr>Portfolio Solver m of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Khan</dc:creator>
  <cp:lastModifiedBy>Alex Khan</cp:lastModifiedBy>
  <dcterms:created xsi:type="dcterms:W3CDTF">2019-11-01T21:42:52Z</dcterms:created>
  <dcterms:modified xsi:type="dcterms:W3CDTF">2020-06-17T17:50:18Z</dcterms:modified>
</cp:coreProperties>
</file>