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Saykal\repo\Buck_Converter_Pid_Control\"/>
    </mc:Choice>
  </mc:AlternateContent>
  <xr:revisionPtr revIDLastSave="0" documentId="13_ncr:1_{688269CF-97C2-4B42-91E5-6E6DE183F0B6}" xr6:coauthVersionLast="47" xr6:coauthVersionMax="47" xr10:uidLastSave="{00000000-0000-0000-0000-000000000000}"/>
  <bookViews>
    <workbookView xWindow="-20610" yWindow="2865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14" i="1"/>
  <c r="B8" i="1"/>
  <c r="B7" i="1"/>
  <c r="B12" i="1" s="1"/>
  <c r="B13" i="1" l="1"/>
  <c r="D29" i="1"/>
  <c r="B9" i="1"/>
  <c r="B11" i="1"/>
  <c r="C9" i="1" l="1"/>
  <c r="B10" i="1"/>
  <c r="C10" i="1" s="1"/>
  <c r="B31" i="1" l="1"/>
  <c r="B33" i="1" s="1"/>
  <c r="B35" i="1" s="1"/>
  <c r="D35" i="1" s="1"/>
</calcChain>
</file>

<file path=xl/sharedStrings.xml><?xml version="1.0" encoding="utf-8"?>
<sst xmlns="http://schemas.openxmlformats.org/spreadsheetml/2006/main" count="34" uniqueCount="30">
  <si>
    <t>Ripple Current Ratio</t>
  </si>
  <si>
    <t>RMS Inductor Current (IL_RMS)</t>
  </si>
  <si>
    <t>Minimum Kapasitans (C):</t>
  </si>
  <si>
    <t>Duty Cycle (D):</t>
  </si>
  <si>
    <t>İndüktör Akım Dalgalanması (ΔIL):</t>
  </si>
  <si>
    <t>İndüktans (L):</t>
  </si>
  <si>
    <t>U</t>
  </si>
  <si>
    <t>H</t>
  </si>
  <si>
    <t>F</t>
  </si>
  <si>
    <t>ESR Hesabı (rc):</t>
  </si>
  <si>
    <t>A</t>
  </si>
  <si>
    <t>Kapasitör RMS Akımı:(IC,RMS)</t>
  </si>
  <si>
    <t>Yük Direnci:</t>
  </si>
  <si>
    <t>R</t>
  </si>
  <si>
    <t>LC Rezonans Frekansı</t>
  </si>
  <si>
    <t>İlk Sıfır Frekansı :</t>
  </si>
  <si>
    <t>Hz</t>
  </si>
  <si>
    <t>C₃ Kapasitör Hesabı</t>
  </si>
  <si>
    <t>R1</t>
  </si>
  <si>
    <t>kR</t>
  </si>
  <si>
    <t>Pf</t>
  </si>
  <si>
    <t>ŞEKİL1</t>
  </si>
  <si>
    <t>ŞEKİL2</t>
  </si>
  <si>
    <t>ŞEKİL3</t>
  </si>
  <si>
    <t>Formül</t>
  </si>
  <si>
    <t>Parametre</t>
  </si>
  <si>
    <t>Giriş Gerilimi (Vg)</t>
  </si>
  <si>
    <t>Çıkış Gerilimi (Vo)</t>
  </si>
  <si>
    <t>Çıkış Akımı (Io)</t>
  </si>
  <si>
    <t>Anahtarlama Frekansı (fs)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</si>
</sst>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77283</xdr:colOff>
      <xdr:row>15</xdr:row>
      <xdr:rowOff>59507</xdr:rowOff>
    </xdr:from>
    <xdr:to>
      <xdr:col>2</xdr:col>
      <xdr:colOff>445221</xdr:colOff>
      <xdr:row>26</xdr:row>
      <xdr:rowOff>85655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31E889F9-20F5-4AB4-9B73-6303823DD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283" y="2917007"/>
          <a:ext cx="4435673" cy="2121648"/>
        </a:xfrm>
        <a:prstGeom prst="rect">
          <a:avLst/>
        </a:prstGeom>
        <a:ln w="19050">
          <a:solidFill>
            <a:srgbClr val="0000FF"/>
          </a:solidFill>
        </a:ln>
      </xdr:spPr>
    </xdr:pic>
    <xdr:clientData/>
  </xdr:twoCellAnchor>
  <xdr:twoCellAnchor editAs="oneCell">
    <xdr:from>
      <xdr:col>4</xdr:col>
      <xdr:colOff>32845</xdr:colOff>
      <xdr:row>0</xdr:row>
      <xdr:rowOff>32844</xdr:rowOff>
    </xdr:from>
    <xdr:to>
      <xdr:col>11</xdr:col>
      <xdr:colOff>196372</xdr:colOff>
      <xdr:row>24</xdr:row>
      <xdr:rowOff>39422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136B025B-126F-4254-BF4B-2B39C9685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20862" y="32844"/>
          <a:ext cx="4439924" cy="4578578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389384</xdr:colOff>
      <xdr:row>30</xdr:row>
      <xdr:rowOff>11230</xdr:rowOff>
    </xdr:from>
    <xdr:to>
      <xdr:col>7</xdr:col>
      <xdr:colOff>331817</xdr:colOff>
      <xdr:row>32</xdr:row>
      <xdr:rowOff>147015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F5ED0AC1-1AF7-20E1-0DDC-E5311ABAE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359" y="5726230"/>
          <a:ext cx="1161633" cy="516785"/>
        </a:xfrm>
        <a:prstGeom prst="rect">
          <a:avLst/>
        </a:prstGeom>
      </xdr:spPr>
    </xdr:pic>
    <xdr:clientData/>
  </xdr:twoCellAnchor>
  <xdr:twoCellAnchor editAs="oneCell">
    <xdr:from>
      <xdr:col>5</xdr:col>
      <xdr:colOff>368650</xdr:colOff>
      <xdr:row>33</xdr:row>
      <xdr:rowOff>110731</xdr:rowOff>
    </xdr:from>
    <xdr:to>
      <xdr:col>7</xdr:col>
      <xdr:colOff>385245</xdr:colOff>
      <xdr:row>35</xdr:row>
      <xdr:rowOff>91732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3CC3A1C1-281F-407D-79D0-48716365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4625" y="6397231"/>
          <a:ext cx="1235795" cy="36200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26</xdr:row>
      <xdr:rowOff>152400</xdr:rowOff>
    </xdr:from>
    <xdr:to>
      <xdr:col>8</xdr:col>
      <xdr:colOff>9755</xdr:colOff>
      <xdr:row>30</xdr:row>
      <xdr:rowOff>66769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682F3F13-8ACA-991D-814F-E6CC9CF6A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5105400"/>
          <a:ext cx="1648055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662828</xdr:colOff>
      <xdr:row>36</xdr:row>
      <xdr:rowOff>58269</xdr:rowOff>
    </xdr:from>
    <xdr:to>
      <xdr:col>4</xdr:col>
      <xdr:colOff>188764</xdr:colOff>
      <xdr:row>58</xdr:row>
      <xdr:rowOff>163044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D4F847E-A6F1-C586-EA07-2E01104E3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2828" y="6916269"/>
          <a:ext cx="4994407" cy="429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topLeftCell="A29" zoomScale="130" zoomScaleNormal="130" workbookViewId="0">
      <selection activeCell="C32" sqref="C32"/>
    </sheetView>
  </sheetViews>
  <sheetFormatPr defaultRowHeight="15" x14ac:dyDescent="0.25"/>
  <cols>
    <col min="1" max="1" width="35.28515625" style="2" bestFit="1" customWidth="1"/>
    <col min="2" max="2" width="25.7109375" style="2" bestFit="1" customWidth="1"/>
    <col min="3" max="3" width="9.140625" style="2"/>
    <col min="4" max="4" width="12" style="2" bestFit="1" customWidth="1"/>
    <col min="5" max="16384" width="9.140625" style="2"/>
  </cols>
  <sheetData>
    <row r="1" spans="1:4" x14ac:dyDescent="0.25">
      <c r="A1" s="1" t="s">
        <v>25</v>
      </c>
      <c r="B1" s="1" t="s">
        <v>24</v>
      </c>
    </row>
    <row r="2" spans="1:4" x14ac:dyDescent="0.25">
      <c r="A2" s="2" t="s">
        <v>26</v>
      </c>
      <c r="B2" s="5">
        <v>60</v>
      </c>
    </row>
    <row r="3" spans="1:4" x14ac:dyDescent="0.25">
      <c r="A3" s="2" t="s">
        <v>27</v>
      </c>
      <c r="B3" s="5">
        <v>24</v>
      </c>
    </row>
    <row r="4" spans="1:4" x14ac:dyDescent="0.25">
      <c r="A4" s="2" t="s">
        <v>28</v>
      </c>
      <c r="B4" s="5">
        <v>10</v>
      </c>
    </row>
    <row r="5" spans="1:4" x14ac:dyDescent="0.25">
      <c r="A5" s="2" t="s">
        <v>29</v>
      </c>
      <c r="B5" s="5">
        <v>20000</v>
      </c>
    </row>
    <row r="6" spans="1:4" x14ac:dyDescent="0.25">
      <c r="A6" s="2" t="s">
        <v>0</v>
      </c>
      <c r="B6" s="5">
        <v>0.2</v>
      </c>
    </row>
    <row r="7" spans="1:4" x14ac:dyDescent="0.25">
      <c r="A7" s="2" t="s">
        <v>4</v>
      </c>
      <c r="B7" s="2">
        <f>B6*B4</f>
        <v>2</v>
      </c>
    </row>
    <row r="8" spans="1:4" x14ac:dyDescent="0.25">
      <c r="A8" s="2" t="s">
        <v>3</v>
      </c>
      <c r="B8" s="2">
        <f>B3/B2</f>
        <v>0.4</v>
      </c>
      <c r="C8" s="2" t="s">
        <v>6</v>
      </c>
    </row>
    <row r="9" spans="1:4" x14ac:dyDescent="0.25">
      <c r="A9" s="2" t="s">
        <v>5</v>
      </c>
      <c r="B9" s="2">
        <f>(B3*(1-B8))/(B7*B5)</f>
        <v>3.5999999999999997E-4</v>
      </c>
      <c r="C9" s="2">
        <f>B9*1000000</f>
        <v>359.99999999999994</v>
      </c>
      <c r="D9" s="2" t="s">
        <v>7</v>
      </c>
    </row>
    <row r="10" spans="1:4" x14ac:dyDescent="0.25">
      <c r="A10" s="3" t="s">
        <v>2</v>
      </c>
      <c r="B10" s="2">
        <f>(1-B8)/(8*B9*0.01*B5*B5)</f>
        <v>5.208333333333333E-5</v>
      </c>
      <c r="C10" s="2">
        <f>B10*1000000</f>
        <v>52.083333333333329</v>
      </c>
      <c r="D10" s="2" t="s">
        <v>8</v>
      </c>
    </row>
    <row r="11" spans="1:4" x14ac:dyDescent="0.25">
      <c r="A11" s="2" t="s">
        <v>9</v>
      </c>
      <c r="B11" s="2">
        <f>B3/B7</f>
        <v>12</v>
      </c>
    </row>
    <row r="12" spans="1:4" x14ac:dyDescent="0.25">
      <c r="A12" s="2" t="s">
        <v>1</v>
      </c>
      <c r="B12" s="2">
        <f>SQRT(B4*B4+((B7/SQRT(12))^2))</f>
        <v>10.016652800877813</v>
      </c>
      <c r="C12" s="2" t="s">
        <v>10</v>
      </c>
    </row>
    <row r="13" spans="1:4" x14ac:dyDescent="0.25">
      <c r="A13" s="4" t="s">
        <v>11</v>
      </c>
      <c r="B13" s="2">
        <f>SQRT(0*0+((B7/SQRT(12))^2))</f>
        <v>0.57735026918962584</v>
      </c>
      <c r="C13" s="2" t="s">
        <v>10</v>
      </c>
    </row>
    <row r="14" spans="1:4" x14ac:dyDescent="0.25">
      <c r="A14" s="2" t="s">
        <v>12</v>
      </c>
      <c r="B14" s="2">
        <f>B3/B4</f>
        <v>2.4</v>
      </c>
      <c r="C14" s="2" t="s">
        <v>13</v>
      </c>
    </row>
    <row r="26" spans="1:5" x14ac:dyDescent="0.25">
      <c r="E26" s="2" t="s">
        <v>22</v>
      </c>
    </row>
    <row r="28" spans="1:5" x14ac:dyDescent="0.25">
      <c r="A28" s="2" t="s">
        <v>21</v>
      </c>
    </row>
    <row r="29" spans="1:5" x14ac:dyDescent="0.25">
      <c r="A29" s="2" t="s">
        <v>18</v>
      </c>
      <c r="B29" s="2">
        <f>((B3/0.8)-1)*10000</f>
        <v>290000</v>
      </c>
      <c r="C29" s="2" t="s">
        <v>13</v>
      </c>
      <c r="D29" s="2">
        <f>B29/1000</f>
        <v>290</v>
      </c>
      <c r="E29" s="2" t="s">
        <v>19</v>
      </c>
    </row>
    <row r="31" spans="1:5" x14ac:dyDescent="0.25">
      <c r="A31" s="2" t="s">
        <v>14</v>
      </c>
      <c r="B31" s="2">
        <f>1/(2*PI()*SQRT(B9*B10))</f>
        <v>1162.3033662650948</v>
      </c>
      <c r="C31" s="2" t="s">
        <v>16</v>
      </c>
    </row>
    <row r="33" spans="1:5" x14ac:dyDescent="0.25">
      <c r="A33" s="2" t="s">
        <v>15</v>
      </c>
      <c r="B33" s="2">
        <f>B31*0.9</f>
        <v>1046.0730296385855</v>
      </c>
      <c r="C33" s="2" t="s">
        <v>16</v>
      </c>
    </row>
    <row r="35" spans="1:5" x14ac:dyDescent="0.25">
      <c r="A35" s="2" t="s">
        <v>17</v>
      </c>
      <c r="B35" s="2">
        <f>1/(2*PI()*B29*B33)</f>
        <v>5.2463846504326232E-10</v>
      </c>
      <c r="C35" s="2" t="s">
        <v>8</v>
      </c>
      <c r="D35" s="2">
        <f>B35*10^12</f>
        <v>524.63846504326227</v>
      </c>
      <c r="E35" s="2" t="s">
        <v>20</v>
      </c>
    </row>
    <row r="60" spans="1:1" x14ac:dyDescent="0.25">
      <c r="A60" s="2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Aybüke Sökmen</dc:creator>
  <cp:lastModifiedBy>Aybüke Sökmen</cp:lastModifiedBy>
  <dcterms:created xsi:type="dcterms:W3CDTF">2025-05-08T22:17:46Z</dcterms:created>
  <dcterms:modified xsi:type="dcterms:W3CDTF">2025-05-09T20:24:39Z</dcterms:modified>
</cp:coreProperties>
</file>