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.archive\"/>
    </mc:Choice>
  </mc:AlternateContent>
  <xr:revisionPtr revIDLastSave="0" documentId="13_ncr:1_{81334126-A57D-4C7F-98AC-5204C7B4FA03}" xr6:coauthVersionLast="47" xr6:coauthVersionMax="47" xr10:uidLastSave="{00000000-0000-0000-0000-000000000000}"/>
  <bookViews>
    <workbookView xWindow="465" yWindow="390" windowWidth="13050" windowHeight="14700" xr2:uid="{A69BDB0C-F094-D142-8FED-3F7D78EB79FC}"/>
  </bookViews>
  <sheets>
    <sheet name="Pri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4" i="1" l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6" i="1"/>
  <c r="G326" i="1"/>
  <c r="H325" i="1"/>
  <c r="G325" i="1"/>
  <c r="H324" i="1"/>
  <c r="G324" i="1"/>
  <c r="H323" i="1"/>
  <c r="G323" i="1"/>
  <c r="H322" i="1" l="1"/>
  <c r="G322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8" i="1"/>
  <c r="I377" i="1"/>
  <c r="I376" i="1"/>
  <c r="I379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2" i="1"/>
  <c r="I361" i="1"/>
  <c r="I360" i="1"/>
  <c r="I359" i="1"/>
  <c r="I358" i="1"/>
  <c r="I357" i="1"/>
  <c r="I356" i="1"/>
  <c r="I355" i="1"/>
  <c r="I354" i="1"/>
  <c r="I353" i="1"/>
  <c r="I352" i="1"/>
  <c r="I363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Q295" i="1" l="1"/>
  <c r="I330" i="1"/>
  <c r="I329" i="1"/>
  <c r="I328" i="1"/>
  <c r="I327" i="1"/>
  <c r="I326" i="1"/>
  <c r="I325" i="1"/>
  <c r="I324" i="1"/>
  <c r="I323" i="1"/>
  <c r="I322" i="1"/>
  <c r="I321" i="1"/>
  <c r="I320" i="1"/>
  <c r="I319" i="1"/>
  <c r="Q301" i="1"/>
  <c r="Q300" i="1"/>
  <c r="Q299" i="1"/>
  <c r="Q298" i="1"/>
  <c r="Q297" i="1"/>
  <c r="Q296" i="1"/>
  <c r="Q309" i="1"/>
  <c r="Q308" i="1"/>
  <c r="Q307" i="1"/>
  <c r="Q305" i="1"/>
  <c r="Q304" i="1"/>
  <c r="Q303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N278" i="1"/>
  <c r="N277" i="1"/>
  <c r="N276" i="1"/>
  <c r="N275" i="1"/>
  <c r="I278" i="1"/>
  <c r="I277" i="1"/>
  <c r="I276" i="1"/>
  <c r="I275" i="1"/>
  <c r="N274" i="1"/>
  <c r="N273" i="1"/>
  <c r="N272" i="1"/>
  <c r="N271" i="1"/>
  <c r="I274" i="1"/>
  <c r="I273" i="1"/>
  <c r="I272" i="1"/>
  <c r="I271" i="1"/>
  <c r="N270" i="1"/>
  <c r="S270" i="1" s="1"/>
  <c r="N269" i="1"/>
  <c r="S269" i="1" s="1"/>
  <c r="N268" i="1"/>
  <c r="N267" i="1"/>
  <c r="I270" i="1"/>
  <c r="I269" i="1"/>
  <c r="I268" i="1"/>
  <c r="I267" i="1"/>
  <c r="S273" i="1" l="1"/>
  <c r="S274" i="1"/>
  <c r="S277" i="1"/>
  <c r="S278" i="1"/>
  <c r="BE266" i="1"/>
  <c r="BE264" i="1"/>
  <c r="BE263" i="1"/>
  <c r="BE262" i="1"/>
  <c r="BE260" i="1"/>
  <c r="BE259" i="1"/>
  <c r="BE258" i="1"/>
  <c r="BE256" i="1"/>
  <c r="BE255" i="1"/>
  <c r="BE254" i="1"/>
  <c r="BE252" i="1"/>
  <c r="BE251" i="1"/>
  <c r="BE250" i="1"/>
  <c r="BE248" i="1"/>
  <c r="BE247" i="1"/>
  <c r="BE246" i="1"/>
  <c r="BE244" i="1"/>
  <c r="BE243" i="1"/>
  <c r="BE242" i="1"/>
  <c r="BE240" i="1"/>
  <c r="BE239" i="1"/>
  <c r="BE238" i="1"/>
  <c r="BE236" i="1"/>
  <c r="BE235" i="1"/>
  <c r="BE234" i="1"/>
  <c r="BE232" i="1"/>
  <c r="BE231" i="1"/>
  <c r="BE230" i="1"/>
  <c r="BE228" i="1"/>
  <c r="BE227" i="1"/>
  <c r="BE226" i="1"/>
  <c r="BE224" i="1"/>
  <c r="BE223" i="1"/>
  <c r="BE222" i="1"/>
  <c r="BE220" i="1"/>
  <c r="BE219" i="1"/>
  <c r="BE218" i="1"/>
  <c r="BE216" i="1"/>
  <c r="BE215" i="1"/>
  <c r="BE214" i="1"/>
  <c r="BE213" i="1"/>
  <c r="BE212" i="1"/>
  <c r="BE211" i="1"/>
  <c r="BE209" i="1"/>
  <c r="BE208" i="1"/>
  <c r="BE207" i="1"/>
  <c r="BE205" i="1"/>
  <c r="BE204" i="1"/>
  <c r="BE203" i="1"/>
  <c r="BE201" i="1"/>
  <c r="BE200" i="1"/>
  <c r="BE199" i="1"/>
  <c r="BE197" i="1"/>
  <c r="BE196" i="1"/>
  <c r="BE195" i="1"/>
  <c r="BE193" i="1"/>
  <c r="BE192" i="1"/>
  <c r="BE191" i="1"/>
  <c r="BE189" i="1"/>
  <c r="BE188" i="1"/>
  <c r="BE187" i="1"/>
  <c r="BE185" i="1"/>
  <c r="BE184" i="1"/>
  <c r="BE183" i="1"/>
  <c r="BE181" i="1"/>
  <c r="BE180" i="1"/>
  <c r="BE179" i="1"/>
  <c r="BE177" i="1"/>
  <c r="BE176" i="1"/>
  <c r="BE175" i="1"/>
  <c r="BE173" i="1"/>
  <c r="BE172" i="1"/>
  <c r="BE171" i="1"/>
  <c r="BE169" i="1"/>
  <c r="BE168" i="1"/>
  <c r="BE167" i="1"/>
  <c r="BE165" i="1"/>
  <c r="BE164" i="1"/>
  <c r="BE163" i="1"/>
  <c r="BE160" i="1"/>
  <c r="BE159" i="1"/>
  <c r="BE158" i="1"/>
  <c r="BE157" i="1"/>
  <c r="BE156" i="1"/>
  <c r="BE155" i="1"/>
  <c r="BE154" i="1"/>
  <c r="BE153" i="1"/>
  <c r="BE152" i="1"/>
  <c r="BE151" i="1"/>
  <c r="BE150" i="1"/>
  <c r="BE149" i="1"/>
  <c r="BE148" i="1"/>
  <c r="BE147" i="1"/>
  <c r="BE146" i="1"/>
  <c r="BE145" i="1"/>
  <c r="BE144" i="1"/>
  <c r="BE143" i="1"/>
  <c r="BE142" i="1"/>
  <c r="BE141" i="1"/>
  <c r="BE140" i="1"/>
  <c r="BE139" i="1"/>
  <c r="BE138" i="1"/>
  <c r="BE137" i="1"/>
  <c r="BE136" i="1"/>
  <c r="BE135" i="1"/>
  <c r="BE134" i="1"/>
  <c r="BE133" i="1"/>
  <c r="BE132" i="1"/>
  <c r="BE131" i="1"/>
  <c r="BE130" i="1"/>
  <c r="BE129" i="1"/>
  <c r="BE128" i="1"/>
  <c r="BE127" i="1"/>
  <c r="BE126" i="1"/>
  <c r="BE125" i="1"/>
  <c r="BE124" i="1"/>
  <c r="BE123" i="1"/>
  <c r="BE122" i="1"/>
  <c r="BE121" i="1"/>
  <c r="BE120" i="1"/>
  <c r="BE119" i="1"/>
  <c r="BE118" i="1"/>
  <c r="BE117" i="1"/>
  <c r="BE116" i="1"/>
  <c r="BE115" i="1"/>
  <c r="BE114" i="1"/>
  <c r="BE113" i="1"/>
  <c r="BE112" i="1"/>
  <c r="BE111" i="1"/>
  <c r="BE110" i="1"/>
  <c r="BE109" i="1"/>
  <c r="BE108" i="1"/>
  <c r="BE107" i="1"/>
  <c r="BE106" i="1"/>
  <c r="BE105" i="1"/>
  <c r="BE104" i="1"/>
  <c r="BE103" i="1"/>
  <c r="BE102" i="1"/>
  <c r="BE101" i="1"/>
  <c r="BE100" i="1"/>
  <c r="BE99" i="1"/>
  <c r="BE98" i="1"/>
  <c r="BE97" i="1"/>
  <c r="BE96" i="1"/>
  <c r="BE95" i="1"/>
  <c r="BE94" i="1"/>
  <c r="BE93" i="1"/>
  <c r="BE92" i="1"/>
  <c r="BE91" i="1"/>
  <c r="BE90" i="1"/>
  <c r="BE89" i="1"/>
  <c r="BE88" i="1"/>
  <c r="BE87" i="1"/>
  <c r="BE86" i="1"/>
  <c r="BE85" i="1"/>
  <c r="BE84" i="1"/>
  <c r="BE83" i="1"/>
  <c r="BE82" i="1"/>
  <c r="BE81" i="1"/>
  <c r="BE80" i="1"/>
  <c r="BE79" i="1"/>
  <c r="BE78" i="1"/>
  <c r="BE77" i="1"/>
  <c r="BE76" i="1"/>
  <c r="BE75" i="1"/>
  <c r="BE74" i="1"/>
  <c r="BE73" i="1"/>
  <c r="BE72" i="1"/>
  <c r="BE71" i="1"/>
  <c r="BE70" i="1"/>
  <c r="BE69" i="1"/>
  <c r="BE68" i="1"/>
  <c r="BE67" i="1"/>
  <c r="BE66" i="1"/>
  <c r="BE65" i="1"/>
  <c r="BE64" i="1"/>
  <c r="BE63" i="1"/>
  <c r="BE62" i="1"/>
  <c r="BE61" i="1"/>
  <c r="BE60" i="1"/>
  <c r="BE59" i="1"/>
  <c r="BE58" i="1"/>
  <c r="BE57" i="1"/>
  <c r="BE56" i="1"/>
  <c r="BE55" i="1"/>
  <c r="BE54" i="1"/>
  <c r="BE53" i="1"/>
  <c r="BE52" i="1"/>
  <c r="BE51" i="1"/>
  <c r="BE50" i="1"/>
  <c r="BE49" i="1"/>
  <c r="BE48" i="1"/>
  <c r="BE47" i="1"/>
  <c r="BE46" i="1"/>
  <c r="BE45" i="1"/>
  <c r="BE44" i="1"/>
  <c r="BE43" i="1"/>
  <c r="BE42" i="1"/>
  <c r="BE41" i="1"/>
  <c r="BE40" i="1"/>
  <c r="BE39" i="1"/>
  <c r="BE38" i="1"/>
  <c r="BE37" i="1"/>
  <c r="BE36" i="1"/>
  <c r="BE35" i="1"/>
  <c r="BE34" i="1"/>
  <c r="BE33" i="1"/>
  <c r="BE32" i="1"/>
  <c r="BE31" i="1"/>
  <c r="BE30" i="1"/>
  <c r="BE29" i="1"/>
  <c r="BE28" i="1"/>
  <c r="BE27" i="1"/>
  <c r="BE26" i="1"/>
  <c r="BE25" i="1"/>
  <c r="BE24" i="1"/>
  <c r="BE23" i="1"/>
  <c r="BE22" i="1"/>
  <c r="BE21" i="1"/>
  <c r="BE20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E3" i="1"/>
  <c r="N266" i="1"/>
  <c r="N265" i="1"/>
  <c r="N264" i="1"/>
  <c r="N263" i="1"/>
  <c r="I266" i="1"/>
  <c r="I265" i="1"/>
  <c r="I264" i="1"/>
  <c r="I263" i="1"/>
  <c r="N262" i="1"/>
  <c r="N261" i="1"/>
  <c r="N260" i="1"/>
  <c r="N259" i="1"/>
  <c r="N258" i="1"/>
  <c r="N257" i="1"/>
  <c r="N256" i="1"/>
  <c r="N255" i="1"/>
  <c r="I262" i="1"/>
  <c r="I261" i="1"/>
  <c r="I260" i="1"/>
  <c r="I259" i="1"/>
  <c r="I258" i="1"/>
  <c r="I257" i="1"/>
  <c r="I256" i="1"/>
  <c r="I255" i="1"/>
  <c r="S264" i="1" l="1"/>
  <c r="S266" i="1"/>
  <c r="S263" i="1"/>
  <c r="S259" i="1"/>
  <c r="S260" i="1"/>
  <c r="S262" i="1"/>
  <c r="BE265" i="1"/>
  <c r="BE257" i="1"/>
  <c r="BE261" i="1"/>
  <c r="S255" i="1"/>
  <c r="S258" i="1"/>
  <c r="S256" i="1"/>
  <c r="I254" i="1"/>
  <c r="I253" i="1"/>
  <c r="I252" i="1"/>
  <c r="I251" i="1"/>
  <c r="I250" i="1"/>
  <c r="I249" i="1"/>
  <c r="I248" i="1"/>
  <c r="I247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S238" i="1" s="1"/>
  <c r="N237" i="1"/>
  <c r="N236" i="1"/>
  <c r="N235" i="1"/>
  <c r="N234" i="1"/>
  <c r="N233" i="1"/>
  <c r="N232" i="1"/>
  <c r="N231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154" i="1"/>
  <c r="AZ153" i="1"/>
  <c r="AY153" i="1"/>
  <c r="I153" i="1"/>
  <c r="I152" i="1"/>
  <c r="AZ151" i="1"/>
  <c r="AY151" i="1"/>
  <c r="I151" i="1"/>
  <c r="I150" i="1"/>
  <c r="AZ149" i="1"/>
  <c r="AY149" i="1"/>
  <c r="I149" i="1"/>
  <c r="I148" i="1"/>
  <c r="AZ147" i="1"/>
  <c r="AY147" i="1"/>
  <c r="I147" i="1"/>
  <c r="I146" i="1"/>
  <c r="AZ145" i="1"/>
  <c r="AY145" i="1"/>
  <c r="I145" i="1"/>
  <c r="I144" i="1"/>
  <c r="AZ143" i="1"/>
  <c r="AY143" i="1"/>
  <c r="I143" i="1"/>
  <c r="I142" i="1"/>
  <c r="AZ141" i="1"/>
  <c r="AY141" i="1"/>
  <c r="I141" i="1"/>
  <c r="I140" i="1"/>
  <c r="AZ139" i="1"/>
  <c r="AY139" i="1"/>
  <c r="I139" i="1"/>
  <c r="I138" i="1"/>
  <c r="AZ137" i="1"/>
  <c r="AY137" i="1"/>
  <c r="I137" i="1"/>
  <c r="I136" i="1"/>
  <c r="AZ135" i="1"/>
  <c r="AY135" i="1"/>
  <c r="I135" i="1"/>
  <c r="I134" i="1"/>
  <c r="AZ133" i="1"/>
  <c r="AY133" i="1"/>
  <c r="I133" i="1"/>
  <c r="I132" i="1"/>
  <c r="AZ131" i="1"/>
  <c r="AY131" i="1"/>
  <c r="I131" i="1"/>
  <c r="I130" i="1"/>
  <c r="AZ129" i="1"/>
  <c r="AY129" i="1"/>
  <c r="I129" i="1"/>
  <c r="I128" i="1"/>
  <c r="AZ127" i="1"/>
  <c r="AY127" i="1"/>
  <c r="I127" i="1"/>
  <c r="I126" i="1"/>
  <c r="AZ125" i="1"/>
  <c r="AY125" i="1"/>
  <c r="I125" i="1"/>
  <c r="I124" i="1"/>
  <c r="AZ123" i="1"/>
  <c r="AY123" i="1"/>
  <c r="I123" i="1"/>
  <c r="I122" i="1"/>
  <c r="AZ121" i="1"/>
  <c r="AY121" i="1"/>
  <c r="I121" i="1"/>
  <c r="I120" i="1"/>
  <c r="AZ119" i="1"/>
  <c r="AY119" i="1"/>
  <c r="I119" i="1"/>
  <c r="I118" i="1"/>
  <c r="AZ117" i="1"/>
  <c r="AY117" i="1"/>
  <c r="I117" i="1"/>
  <c r="I116" i="1"/>
  <c r="AZ115" i="1"/>
  <c r="AY115" i="1"/>
  <c r="I115" i="1"/>
  <c r="I114" i="1"/>
  <c r="AZ113" i="1"/>
  <c r="AY113" i="1"/>
  <c r="I113" i="1"/>
  <c r="I112" i="1"/>
  <c r="AZ111" i="1"/>
  <c r="AY111" i="1"/>
  <c r="I111" i="1"/>
  <c r="I110" i="1"/>
  <c r="AZ109" i="1"/>
  <c r="AY109" i="1"/>
  <c r="I109" i="1"/>
  <c r="I108" i="1"/>
  <c r="AZ107" i="1"/>
  <c r="AY107" i="1"/>
  <c r="I107" i="1"/>
  <c r="I106" i="1"/>
  <c r="AZ105" i="1"/>
  <c r="AY105" i="1"/>
  <c r="I105" i="1"/>
  <c r="I104" i="1"/>
  <c r="AZ103" i="1"/>
  <c r="AY103" i="1"/>
  <c r="I103" i="1"/>
  <c r="I102" i="1"/>
  <c r="AZ101" i="1"/>
  <c r="AY101" i="1"/>
  <c r="I101" i="1"/>
  <c r="I100" i="1"/>
  <c r="AZ99" i="1"/>
  <c r="AY99" i="1"/>
  <c r="I99" i="1"/>
  <c r="I98" i="1"/>
  <c r="AZ97" i="1"/>
  <c r="AY97" i="1"/>
  <c r="I97" i="1"/>
  <c r="I96" i="1"/>
  <c r="AZ95" i="1"/>
  <c r="AY95" i="1"/>
  <c r="I95" i="1"/>
  <c r="I94" i="1"/>
  <c r="AZ93" i="1"/>
  <c r="AY93" i="1"/>
  <c r="I93" i="1"/>
  <c r="I92" i="1"/>
  <c r="AZ91" i="1"/>
  <c r="AY91" i="1"/>
  <c r="I91" i="1"/>
  <c r="I90" i="1"/>
  <c r="AZ89" i="1"/>
  <c r="AY89" i="1"/>
  <c r="I89" i="1"/>
  <c r="I88" i="1"/>
  <c r="AZ87" i="1"/>
  <c r="AY87" i="1"/>
  <c r="I87" i="1"/>
  <c r="I86" i="1"/>
  <c r="AZ85" i="1"/>
  <c r="AY85" i="1"/>
  <c r="I85" i="1"/>
  <c r="I84" i="1"/>
  <c r="AZ83" i="1"/>
  <c r="AY83" i="1"/>
  <c r="I83" i="1"/>
  <c r="I82" i="1"/>
  <c r="AZ81" i="1"/>
  <c r="AY81" i="1"/>
  <c r="I81" i="1"/>
  <c r="I80" i="1"/>
  <c r="AZ79" i="1"/>
  <c r="AY79" i="1"/>
  <c r="I79" i="1"/>
  <c r="I78" i="1"/>
  <c r="AZ77" i="1"/>
  <c r="AY77" i="1"/>
  <c r="I77" i="1"/>
  <c r="I76" i="1"/>
  <c r="AZ75" i="1"/>
  <c r="AY75" i="1"/>
  <c r="I75" i="1"/>
  <c r="I74" i="1"/>
  <c r="AZ73" i="1"/>
  <c r="AY73" i="1"/>
  <c r="I73" i="1"/>
  <c r="I72" i="1"/>
  <c r="AZ71" i="1"/>
  <c r="AY71" i="1"/>
  <c r="I71" i="1"/>
  <c r="I70" i="1"/>
  <c r="AZ69" i="1"/>
  <c r="AY69" i="1"/>
  <c r="I69" i="1"/>
  <c r="I68" i="1"/>
  <c r="AZ67" i="1"/>
  <c r="AY67" i="1"/>
  <c r="I67" i="1"/>
  <c r="I66" i="1"/>
  <c r="AZ65" i="1"/>
  <c r="AY65" i="1"/>
  <c r="I65" i="1"/>
  <c r="I64" i="1"/>
  <c r="AZ63" i="1"/>
  <c r="AY63" i="1"/>
  <c r="I63" i="1"/>
  <c r="I62" i="1"/>
  <c r="AZ61" i="1"/>
  <c r="AY61" i="1"/>
  <c r="I61" i="1"/>
  <c r="I60" i="1"/>
  <c r="AZ59" i="1"/>
  <c r="AY59" i="1"/>
  <c r="I59" i="1"/>
  <c r="I58" i="1"/>
  <c r="AZ57" i="1"/>
  <c r="AY57" i="1"/>
  <c r="I57" i="1"/>
  <c r="I56" i="1"/>
  <c r="AZ55" i="1"/>
  <c r="AY55" i="1"/>
  <c r="I55" i="1"/>
  <c r="I54" i="1"/>
  <c r="AZ53" i="1"/>
  <c r="AY53" i="1"/>
  <c r="I53" i="1"/>
  <c r="I52" i="1"/>
  <c r="AZ51" i="1"/>
  <c r="AY51" i="1"/>
  <c r="I51" i="1"/>
  <c r="I50" i="1"/>
  <c r="AZ49" i="1"/>
  <c r="AY49" i="1"/>
  <c r="I49" i="1"/>
  <c r="I48" i="1"/>
  <c r="AZ47" i="1"/>
  <c r="AY47" i="1"/>
  <c r="I47" i="1"/>
  <c r="I46" i="1"/>
  <c r="AZ45" i="1"/>
  <c r="AY45" i="1"/>
  <c r="I45" i="1"/>
  <c r="I44" i="1"/>
  <c r="AZ43" i="1"/>
  <c r="AY43" i="1"/>
  <c r="I43" i="1"/>
  <c r="I42" i="1"/>
  <c r="AZ41" i="1"/>
  <c r="AY41" i="1"/>
  <c r="I41" i="1"/>
  <c r="I40" i="1"/>
  <c r="AZ39" i="1"/>
  <c r="AY39" i="1"/>
  <c r="I39" i="1"/>
  <c r="I38" i="1"/>
  <c r="AZ37" i="1"/>
  <c r="AY37" i="1"/>
  <c r="I37" i="1"/>
  <c r="I36" i="1"/>
  <c r="AZ35" i="1"/>
  <c r="AY35" i="1"/>
  <c r="I35" i="1"/>
  <c r="I34" i="1"/>
  <c r="AZ33" i="1"/>
  <c r="AY33" i="1"/>
  <c r="I33" i="1"/>
  <c r="I32" i="1"/>
  <c r="AZ31" i="1"/>
  <c r="AY31" i="1"/>
  <c r="I31" i="1"/>
  <c r="I30" i="1"/>
  <c r="AZ29" i="1"/>
  <c r="AY29" i="1"/>
  <c r="I29" i="1"/>
  <c r="I28" i="1"/>
  <c r="AZ27" i="1"/>
  <c r="AY27" i="1"/>
  <c r="I27" i="1"/>
  <c r="I26" i="1"/>
  <c r="AZ25" i="1"/>
  <c r="AY25" i="1"/>
  <c r="I25" i="1"/>
  <c r="I24" i="1"/>
  <c r="AZ23" i="1"/>
  <c r="AY23" i="1"/>
  <c r="I23" i="1"/>
  <c r="AZ22" i="1"/>
  <c r="AY22" i="1"/>
  <c r="I22" i="1"/>
  <c r="AZ21" i="1"/>
  <c r="AY21" i="1"/>
  <c r="I21" i="1"/>
  <c r="AZ20" i="1"/>
  <c r="AY20" i="1"/>
  <c r="I20" i="1"/>
  <c r="AZ19" i="1"/>
  <c r="AY19" i="1"/>
  <c r="I19" i="1"/>
  <c r="I18" i="1"/>
  <c r="AZ17" i="1"/>
  <c r="AY17" i="1"/>
  <c r="I17" i="1"/>
  <c r="I16" i="1"/>
  <c r="AZ15" i="1"/>
  <c r="AY15" i="1"/>
  <c r="I15" i="1"/>
  <c r="I14" i="1"/>
  <c r="AZ13" i="1"/>
  <c r="AY13" i="1"/>
  <c r="I13" i="1"/>
  <c r="I12" i="1"/>
  <c r="AZ11" i="1"/>
  <c r="AY11" i="1"/>
  <c r="I11" i="1"/>
  <c r="I10" i="1"/>
  <c r="AZ9" i="1"/>
  <c r="AY9" i="1"/>
  <c r="I9" i="1"/>
  <c r="I8" i="1"/>
  <c r="AZ7" i="1"/>
  <c r="AY7" i="1"/>
  <c r="I7" i="1"/>
  <c r="I6" i="1"/>
  <c r="AZ5" i="1"/>
  <c r="AY5" i="1"/>
  <c r="I5" i="1"/>
  <c r="I4" i="1"/>
  <c r="AZ3" i="1"/>
  <c r="AY3" i="1"/>
  <c r="I3" i="1"/>
  <c r="AZ214" i="1"/>
  <c r="AY214" i="1"/>
  <c r="AZ213" i="1"/>
  <c r="AY213" i="1"/>
  <c r="AZ212" i="1"/>
  <c r="AY212" i="1"/>
  <c r="AZ211" i="1"/>
  <c r="AY211" i="1"/>
  <c r="AZ210" i="1"/>
  <c r="AY210" i="1"/>
  <c r="AZ209" i="1"/>
  <c r="AY209" i="1"/>
  <c r="AZ208" i="1"/>
  <c r="AY208" i="1"/>
  <c r="AZ207" i="1"/>
  <c r="AY207" i="1"/>
  <c r="AZ206" i="1"/>
  <c r="AY206" i="1"/>
  <c r="AZ205" i="1"/>
  <c r="AY205" i="1"/>
  <c r="AZ204" i="1"/>
  <c r="AY204" i="1"/>
  <c r="AZ203" i="1"/>
  <c r="AY203" i="1"/>
  <c r="AZ202" i="1"/>
  <c r="AY202" i="1"/>
  <c r="AZ201" i="1"/>
  <c r="AY201" i="1"/>
  <c r="AZ200" i="1"/>
  <c r="AY200" i="1"/>
  <c r="AZ199" i="1"/>
  <c r="AY199" i="1"/>
  <c r="AZ198" i="1"/>
  <c r="AY198" i="1"/>
  <c r="AZ197" i="1"/>
  <c r="AY197" i="1"/>
  <c r="AZ196" i="1"/>
  <c r="AY196" i="1"/>
  <c r="AZ195" i="1"/>
  <c r="AY195" i="1"/>
  <c r="AZ194" i="1"/>
  <c r="AY194" i="1"/>
  <c r="AZ193" i="1"/>
  <c r="AY193" i="1"/>
  <c r="AZ192" i="1"/>
  <c r="AY192" i="1"/>
  <c r="AZ191" i="1"/>
  <c r="AY191" i="1"/>
  <c r="AZ190" i="1"/>
  <c r="AY190" i="1"/>
  <c r="AZ189" i="1"/>
  <c r="AY189" i="1"/>
  <c r="AZ188" i="1"/>
  <c r="AY188" i="1"/>
  <c r="AZ187" i="1"/>
  <c r="AY187" i="1"/>
  <c r="AZ186" i="1"/>
  <c r="AY186" i="1"/>
  <c r="AZ185" i="1"/>
  <c r="AY185" i="1"/>
  <c r="AZ184" i="1"/>
  <c r="AY184" i="1"/>
  <c r="AZ183" i="1"/>
  <c r="AY183" i="1"/>
  <c r="AZ182" i="1"/>
  <c r="AY182" i="1"/>
  <c r="AZ181" i="1"/>
  <c r="AY181" i="1"/>
  <c r="AZ180" i="1"/>
  <c r="AY180" i="1"/>
  <c r="AZ179" i="1"/>
  <c r="AY179" i="1"/>
  <c r="AZ178" i="1"/>
  <c r="AY178" i="1"/>
  <c r="AZ177" i="1"/>
  <c r="AY177" i="1"/>
  <c r="AZ176" i="1"/>
  <c r="AY176" i="1"/>
  <c r="AZ175" i="1"/>
  <c r="AY175" i="1"/>
  <c r="AZ174" i="1"/>
  <c r="AY174" i="1"/>
  <c r="AZ173" i="1"/>
  <c r="AY173" i="1"/>
  <c r="AZ172" i="1"/>
  <c r="AY172" i="1"/>
  <c r="AZ171" i="1"/>
  <c r="AY171" i="1"/>
  <c r="AZ170" i="1"/>
  <c r="AY170" i="1"/>
  <c r="AZ169" i="1"/>
  <c r="AY169" i="1"/>
  <c r="AZ168" i="1"/>
  <c r="AY168" i="1"/>
  <c r="AZ167" i="1"/>
  <c r="AY167" i="1"/>
  <c r="AZ166" i="1"/>
  <c r="AY166" i="1"/>
  <c r="AZ165" i="1"/>
  <c r="AY165" i="1"/>
  <c r="AZ164" i="1"/>
  <c r="AY164" i="1"/>
  <c r="AZ163" i="1"/>
  <c r="AY163" i="1"/>
  <c r="AZ162" i="1"/>
  <c r="AY162" i="1"/>
  <c r="AZ161" i="1"/>
  <c r="AY161" i="1"/>
  <c r="AZ160" i="1"/>
  <c r="AY160" i="1"/>
  <c r="AZ159" i="1"/>
  <c r="AY159" i="1"/>
  <c r="AZ158" i="1"/>
  <c r="AY158" i="1"/>
  <c r="AZ157" i="1"/>
  <c r="AY157" i="1"/>
  <c r="AZ156" i="1"/>
  <c r="AY156" i="1"/>
  <c r="AZ155" i="1"/>
  <c r="AY155" i="1"/>
  <c r="N214" i="1"/>
  <c r="S214" i="1" s="1"/>
  <c r="N213" i="1"/>
  <c r="S213" i="1" s="1"/>
  <c r="N212" i="1"/>
  <c r="S212" i="1" s="1"/>
  <c r="N211" i="1"/>
  <c r="S211" i="1" s="1"/>
  <c r="N210" i="1"/>
  <c r="N209" i="1"/>
  <c r="S209" i="1" s="1"/>
  <c r="N208" i="1"/>
  <c r="S208" i="1" s="1"/>
  <c r="N207" i="1"/>
  <c r="S207" i="1" s="1"/>
  <c r="N206" i="1"/>
  <c r="N205" i="1"/>
  <c r="S205" i="1" s="1"/>
  <c r="N204" i="1"/>
  <c r="S204" i="1" s="1"/>
  <c r="N203" i="1"/>
  <c r="S203" i="1" s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S210" i="1" l="1"/>
  <c r="BE210" i="1"/>
  <c r="S206" i="1"/>
  <c r="BE206" i="1"/>
  <c r="AY10" i="1"/>
  <c r="AY18" i="1"/>
  <c r="AZ24" i="1"/>
  <c r="AZ32" i="1"/>
  <c r="AZ40" i="1"/>
  <c r="AZ48" i="1"/>
  <c r="AZ80" i="1"/>
  <c r="AZ152" i="1"/>
  <c r="AZ96" i="1"/>
  <c r="AY136" i="1"/>
  <c r="AZ4" i="1"/>
  <c r="AZ12" i="1"/>
  <c r="AY26" i="1"/>
  <c r="AY34" i="1"/>
  <c r="AY42" i="1"/>
  <c r="AY50" i="1"/>
  <c r="AZ72" i="1"/>
  <c r="AY98" i="1"/>
  <c r="AZ90" i="1"/>
  <c r="AZ112" i="1"/>
  <c r="AZ56" i="1"/>
  <c r="AZ144" i="1"/>
  <c r="AY82" i="1"/>
  <c r="AZ6" i="1"/>
  <c r="AZ14" i="1"/>
  <c r="AZ28" i="1"/>
  <c r="AY36" i="1"/>
  <c r="AZ44" i="1"/>
  <c r="AY52" i="1"/>
  <c r="AZ88" i="1"/>
  <c r="AY66" i="1"/>
  <c r="AZ106" i="1"/>
  <c r="AZ146" i="1"/>
  <c r="AZ52" i="1"/>
  <c r="AZ60" i="1"/>
  <c r="AY68" i="1"/>
  <c r="AZ76" i="1"/>
  <c r="AY84" i="1"/>
  <c r="AZ92" i="1"/>
  <c r="AY100" i="1"/>
  <c r="AZ108" i="1"/>
  <c r="AZ116" i="1"/>
  <c r="AZ124" i="1"/>
  <c r="AZ132" i="1"/>
  <c r="AZ140" i="1"/>
  <c r="AZ148" i="1"/>
  <c r="AZ64" i="1"/>
  <c r="AZ128" i="1"/>
  <c r="AZ74" i="1"/>
  <c r="AZ138" i="1"/>
  <c r="AZ104" i="1"/>
  <c r="AY58" i="1"/>
  <c r="AZ122" i="1"/>
  <c r="AZ120" i="1"/>
  <c r="AZ8" i="1"/>
  <c r="AZ16" i="1"/>
  <c r="AZ30" i="1"/>
  <c r="AZ38" i="1"/>
  <c r="AZ46" i="1"/>
  <c r="AY114" i="1"/>
  <c r="AZ130" i="1"/>
  <c r="AZ154" i="1"/>
  <c r="AZ54" i="1"/>
  <c r="AZ62" i="1"/>
  <c r="AZ70" i="1"/>
  <c r="AZ78" i="1"/>
  <c r="AZ86" i="1"/>
  <c r="AZ94" i="1"/>
  <c r="AZ102" i="1"/>
  <c r="AZ110" i="1"/>
  <c r="AZ118" i="1"/>
  <c r="AZ126" i="1"/>
  <c r="AZ134" i="1"/>
  <c r="AZ142" i="1"/>
  <c r="AZ150" i="1"/>
  <c r="S230" i="1"/>
  <c r="S246" i="1"/>
  <c r="S165" i="1"/>
  <c r="S181" i="1"/>
  <c r="S216" i="1"/>
  <c r="S232" i="1"/>
  <c r="S247" i="1"/>
  <c r="S218" i="1"/>
  <c r="S234" i="1"/>
  <c r="S248" i="1"/>
  <c r="S168" i="1"/>
  <c r="S235" i="1"/>
  <c r="S179" i="1"/>
  <c r="S201" i="1"/>
  <c r="S220" i="1"/>
  <c r="S163" i="1"/>
  <c r="S164" i="1"/>
  <c r="S222" i="1"/>
  <c r="S156" i="1"/>
  <c r="S223" i="1"/>
  <c r="S187" i="1"/>
  <c r="S173" i="1"/>
  <c r="S189" i="1"/>
  <c r="S226" i="1"/>
  <c r="S242" i="1"/>
  <c r="S159" i="1"/>
  <c r="S227" i="1"/>
  <c r="S171" i="1"/>
  <c r="S157" i="1"/>
  <c r="S228" i="1"/>
  <c r="S244" i="1"/>
  <c r="S215" i="1"/>
  <c r="S155" i="1"/>
  <c r="BE178" i="1"/>
  <c r="BE241" i="1"/>
  <c r="BE221" i="1"/>
  <c r="AY134" i="1"/>
  <c r="BE249" i="1"/>
  <c r="BE245" i="1"/>
  <c r="BE162" i="1"/>
  <c r="BE166" i="1"/>
  <c r="BE225" i="1"/>
  <c r="BE217" i="1"/>
  <c r="BE253" i="1"/>
  <c r="BE182" i="1"/>
  <c r="BE170" i="1"/>
  <c r="BE186" i="1"/>
  <c r="BE202" i="1"/>
  <c r="BE233" i="1"/>
  <c r="BE198" i="1"/>
  <c r="AY130" i="1"/>
  <c r="BE229" i="1"/>
  <c r="BE161" i="1"/>
  <c r="BE194" i="1"/>
  <c r="BE237" i="1"/>
  <c r="BE174" i="1"/>
  <c r="BE190" i="1"/>
  <c r="AZ66" i="1"/>
  <c r="AY142" i="1"/>
  <c r="S239" i="1"/>
  <c r="S250" i="1"/>
  <c r="AZ84" i="1"/>
  <c r="S236" i="1"/>
  <c r="AZ26" i="1"/>
  <c r="S251" i="1"/>
  <c r="S252" i="1"/>
  <c r="S240" i="1"/>
  <c r="AZ18" i="1"/>
  <c r="S231" i="1"/>
  <c r="S219" i="1"/>
  <c r="S243" i="1"/>
  <c r="S224" i="1"/>
  <c r="S254" i="1"/>
  <c r="AZ50" i="1"/>
  <c r="AZ136" i="1"/>
  <c r="AZ114" i="1"/>
  <c r="AZ100" i="1"/>
  <c r="AY140" i="1"/>
  <c r="AY152" i="1"/>
  <c r="AZ34" i="1"/>
  <c r="AZ42" i="1"/>
  <c r="AY154" i="1"/>
  <c r="AZ36" i="1"/>
  <c r="AZ58" i="1"/>
  <c r="AY148" i="1"/>
  <c r="AZ82" i="1"/>
  <c r="AZ10" i="1"/>
  <c r="AZ98" i="1"/>
  <c r="AZ68" i="1"/>
  <c r="AY8" i="1"/>
  <c r="AY24" i="1"/>
  <c r="AY40" i="1"/>
  <c r="AY56" i="1"/>
  <c r="AY72" i="1"/>
  <c r="AY88" i="1"/>
  <c r="AY104" i="1"/>
  <c r="AY120" i="1"/>
  <c r="AY14" i="1"/>
  <c r="AY30" i="1"/>
  <c r="AY46" i="1"/>
  <c r="AY62" i="1"/>
  <c r="AY78" i="1"/>
  <c r="AY94" i="1"/>
  <c r="AY110" i="1"/>
  <c r="AY126" i="1"/>
  <c r="AY132" i="1"/>
  <c r="AY4" i="1"/>
  <c r="AY116" i="1"/>
  <c r="AY138" i="1"/>
  <c r="AY144" i="1"/>
  <c r="AY150" i="1"/>
  <c r="AY74" i="1"/>
  <c r="AY90" i="1"/>
  <c r="AY106" i="1"/>
  <c r="AY122" i="1"/>
  <c r="AY16" i="1"/>
  <c r="AY32" i="1"/>
  <c r="AY48" i="1"/>
  <c r="AY64" i="1"/>
  <c r="AY80" i="1"/>
  <c r="AY96" i="1"/>
  <c r="AY112" i="1"/>
  <c r="AY128" i="1"/>
  <c r="AY6" i="1"/>
  <c r="AY38" i="1"/>
  <c r="AY54" i="1"/>
  <c r="AY70" i="1"/>
  <c r="AY86" i="1"/>
  <c r="AY102" i="1"/>
  <c r="AY118" i="1"/>
  <c r="AY146" i="1"/>
  <c r="AY12" i="1"/>
  <c r="AY28" i="1"/>
  <c r="AY44" i="1"/>
  <c r="AY60" i="1"/>
  <c r="AY76" i="1"/>
  <c r="AY92" i="1"/>
  <c r="AY108" i="1"/>
  <c r="AY124" i="1"/>
  <c r="S167" i="1"/>
  <c r="S185" i="1"/>
  <c r="S197" i="1"/>
  <c r="S169" i="1"/>
  <c r="S196" i="1"/>
  <c r="S199" i="1"/>
  <c r="S184" i="1"/>
  <c r="S180" i="1"/>
  <c r="S193" i="1"/>
  <c r="S160" i="1"/>
  <c r="S172" i="1"/>
  <c r="S175" i="1"/>
  <c r="S176" i="1"/>
  <c r="S177" i="1"/>
  <c r="S191" i="1"/>
  <c r="S192" i="1"/>
  <c r="S158" i="1"/>
  <c r="S188" i="1"/>
  <c r="S183" i="1"/>
  <c r="S200" i="1"/>
  <c r="S195" i="1"/>
  <c r="I174" i="1" l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</calcChain>
</file>

<file path=xl/sharedStrings.xml><?xml version="1.0" encoding="utf-8"?>
<sst xmlns="http://schemas.openxmlformats.org/spreadsheetml/2006/main" count="1689" uniqueCount="247">
  <si>
    <t>Cruise</t>
  </si>
  <si>
    <t>Deployment Date</t>
  </si>
  <si>
    <t>Recovery Date</t>
  </si>
  <si>
    <t>Target Depth</t>
  </si>
  <si>
    <t>Actual Depth</t>
  </si>
  <si>
    <t>Height</t>
  </si>
  <si>
    <t>Other (f)</t>
  </si>
  <si>
    <t>Tube ID</t>
  </si>
  <si>
    <t>ST1-1</t>
  </si>
  <si>
    <t>ST1-2</t>
  </si>
  <si>
    <t>ST1-3</t>
  </si>
  <si>
    <t>ST1-4</t>
  </si>
  <si>
    <t>ST1-5</t>
  </si>
  <si>
    <t>ST1-6</t>
  </si>
  <si>
    <t>ST1-7</t>
  </si>
  <si>
    <t>ST1-8</t>
  </si>
  <si>
    <t>ST2-1</t>
  </si>
  <si>
    <t>ST2-2</t>
  </si>
  <si>
    <t>ST2-3</t>
  </si>
  <si>
    <t>ST2-4</t>
  </si>
  <si>
    <t>ST2-5</t>
  </si>
  <si>
    <t>ST2-6</t>
  </si>
  <si>
    <t>ST2-7</t>
  </si>
  <si>
    <t>ST2-8</t>
  </si>
  <si>
    <t>ST2-9</t>
  </si>
  <si>
    <t>ST2-10</t>
  </si>
  <si>
    <t>ST2-11</t>
  </si>
  <si>
    <t>ST2-12</t>
  </si>
  <si>
    <t>mm</t>
  </si>
  <si>
    <t>ml</t>
  </si>
  <si>
    <t>AKDT</t>
  </si>
  <si>
    <t>Diameter</t>
  </si>
  <si>
    <t>Vol</t>
  </si>
  <si>
    <t>L</t>
  </si>
  <si>
    <t>Durration</t>
  </si>
  <si>
    <t>days</t>
  </si>
  <si>
    <t>ST3-1</t>
  </si>
  <si>
    <t>ST3-2</t>
  </si>
  <si>
    <t>ST3-3</t>
  </si>
  <si>
    <t>ST3-4</t>
  </si>
  <si>
    <t>ST3-5</t>
  </si>
  <si>
    <t>ST3-6</t>
  </si>
  <si>
    <t>ST3-7</t>
  </si>
  <si>
    <t>ST3-8</t>
  </si>
  <si>
    <t>ug</t>
  </si>
  <si>
    <t>m</t>
  </si>
  <si>
    <t>CTh</t>
  </si>
  <si>
    <t>bSi</t>
  </si>
  <si>
    <t>Deployment</t>
  </si>
  <si>
    <t>ST1</t>
  </si>
  <si>
    <t>ST2</t>
  </si>
  <si>
    <t>ST3</t>
  </si>
  <si>
    <t>Station</t>
  </si>
  <si>
    <t>KOD5</t>
  </si>
  <si>
    <t>KOD10</t>
  </si>
  <si>
    <t>MID10</t>
  </si>
  <si>
    <t>GAK4</t>
  </si>
  <si>
    <t>ST4</t>
  </si>
  <si>
    <t>ST4-1</t>
  </si>
  <si>
    <t>ST4-2</t>
  </si>
  <si>
    <t>ST4-3</t>
  </si>
  <si>
    <t>ST4-4</t>
  </si>
  <si>
    <t>ST4-5</t>
  </si>
  <si>
    <t>ST4-6</t>
  </si>
  <si>
    <t>ST4-7</t>
  </si>
  <si>
    <t>ST4-8</t>
  </si>
  <si>
    <t>GAK8</t>
  </si>
  <si>
    <t>ST5</t>
  </si>
  <si>
    <t>ST5-1</t>
  </si>
  <si>
    <t>ST5-2</t>
  </si>
  <si>
    <t>ST5-3</t>
  </si>
  <si>
    <t>ST5-4</t>
  </si>
  <si>
    <t>ST5-5</t>
  </si>
  <si>
    <t>ST5-6</t>
  </si>
  <si>
    <t>ST5-7</t>
  </si>
  <si>
    <t>ST5-8</t>
  </si>
  <si>
    <t>ST5-9</t>
  </si>
  <si>
    <t>ST5-10</t>
  </si>
  <si>
    <t>ST5-11</t>
  </si>
  <si>
    <t>ST5-12</t>
  </si>
  <si>
    <t>ST6</t>
  </si>
  <si>
    <t>ST6-1</t>
  </si>
  <si>
    <t>ST6-2</t>
  </si>
  <si>
    <t>ST6-3</t>
  </si>
  <si>
    <t>ST6-4</t>
  </si>
  <si>
    <t>ST6-5</t>
  </si>
  <si>
    <t>ST6-6</t>
  </si>
  <si>
    <t>ST6-7</t>
  </si>
  <si>
    <t>ST6-8</t>
  </si>
  <si>
    <t>ST6-9</t>
  </si>
  <si>
    <t>ST6-10</t>
  </si>
  <si>
    <t>ST6-11</t>
  </si>
  <si>
    <t>ST6-12</t>
  </si>
  <si>
    <t>GAK10</t>
  </si>
  <si>
    <t>Filtered C</t>
  </si>
  <si>
    <t>Filtered N</t>
  </si>
  <si>
    <t>PWS2</t>
  </si>
  <si>
    <t>ST1-9</t>
  </si>
  <si>
    <t>ST1-10</t>
  </si>
  <si>
    <t>ST1-11</t>
  </si>
  <si>
    <t>ST1-12</t>
  </si>
  <si>
    <t>ST1-13</t>
  </si>
  <si>
    <t>ST1-14</t>
  </si>
  <si>
    <t>ST1-15</t>
  </si>
  <si>
    <t>ST1-16</t>
  </si>
  <si>
    <t>MID5</t>
  </si>
  <si>
    <t>ST3-9</t>
  </si>
  <si>
    <t>ST3-10</t>
  </si>
  <si>
    <t>ST3-11</t>
  </si>
  <si>
    <t>ST3-12</t>
  </si>
  <si>
    <t>ST3-13</t>
  </si>
  <si>
    <t>ST3-14</t>
  </si>
  <si>
    <t>ST3-15</t>
  </si>
  <si>
    <t>ST3-16</t>
  </si>
  <si>
    <t>ST3-17</t>
  </si>
  <si>
    <t>ST3-18</t>
  </si>
  <si>
    <t>ST3-19</t>
  </si>
  <si>
    <t>ST3-20</t>
  </si>
  <si>
    <t>GAK15</t>
  </si>
  <si>
    <t>ST4-9</t>
  </si>
  <si>
    <t>ST4-10</t>
  </si>
  <si>
    <t>ST4-11</t>
  </si>
  <si>
    <t>ST4-12</t>
  </si>
  <si>
    <t>ST4-13</t>
  </si>
  <si>
    <t>ST4-14</t>
  </si>
  <si>
    <t>ST4-15</t>
  </si>
  <si>
    <t>ST4-16</t>
  </si>
  <si>
    <t>ST4-17</t>
  </si>
  <si>
    <t>ST4-18</t>
  </si>
  <si>
    <t>ST4-19</t>
  </si>
  <si>
    <t>ST4-20</t>
  </si>
  <si>
    <t>GAK9</t>
  </si>
  <si>
    <t>ST5-13</t>
  </si>
  <si>
    <t>ST5-14</t>
  </si>
  <si>
    <t>ST5-15</t>
  </si>
  <si>
    <t>ST5-16</t>
  </si>
  <si>
    <t>ST5-17</t>
  </si>
  <si>
    <t>ST5-18</t>
  </si>
  <si>
    <t>ST5-19</t>
  </si>
  <si>
    <t>ST5-20</t>
  </si>
  <si>
    <t>GAK5</t>
  </si>
  <si>
    <t>ST6-13</t>
  </si>
  <si>
    <t>ST6-14</t>
  </si>
  <si>
    <t>ST6-15</t>
  </si>
  <si>
    <t>ST6-16</t>
  </si>
  <si>
    <t>GAK1</t>
  </si>
  <si>
    <t>ST7</t>
  </si>
  <si>
    <t>ST7-1</t>
  </si>
  <si>
    <t>ST7-2</t>
  </si>
  <si>
    <t>ST7-3</t>
  </si>
  <si>
    <t>ST7-4</t>
  </si>
  <si>
    <t>ST7-5</t>
  </si>
  <si>
    <t>ST7-6</t>
  </si>
  <si>
    <t>ST7-7</t>
  </si>
  <si>
    <t>ST7-8</t>
  </si>
  <si>
    <t>ST7-9</t>
  </si>
  <si>
    <t>ST7-10</t>
  </si>
  <si>
    <t>ST7-11</t>
  </si>
  <si>
    <t>ST7-12</t>
  </si>
  <si>
    <t>ST7-13</t>
  </si>
  <si>
    <t>ST7-14</t>
  </si>
  <si>
    <t>ST7-15</t>
  </si>
  <si>
    <t>ST7-16</t>
  </si>
  <si>
    <t>ST7-17</t>
  </si>
  <si>
    <t>ST7-18</t>
  </si>
  <si>
    <t>ST7-19</t>
  </si>
  <si>
    <t>ST7-20</t>
  </si>
  <si>
    <t>ST8</t>
  </si>
  <si>
    <t>ST8-1</t>
  </si>
  <si>
    <t>ST8-2</t>
  </si>
  <si>
    <t>ST8-3</t>
  </si>
  <si>
    <t>ST8-4</t>
  </si>
  <si>
    <t>ST8-5</t>
  </si>
  <si>
    <t>ST8-6</t>
  </si>
  <si>
    <t>ST8-7</t>
  </si>
  <si>
    <t>ST8-8</t>
  </si>
  <si>
    <t>ST9</t>
  </si>
  <si>
    <t>ST9-1</t>
  </si>
  <si>
    <t>ST9-2</t>
  </si>
  <si>
    <t>ST9-3</t>
  </si>
  <si>
    <t>ST9-4</t>
  </si>
  <si>
    <t>ST9-5</t>
  </si>
  <si>
    <t>ST9-6</t>
  </si>
  <si>
    <t>ST9-7</t>
  </si>
  <si>
    <t>ST9-8</t>
  </si>
  <si>
    <t>ST9-9</t>
  </si>
  <si>
    <t>ST9-10</t>
  </si>
  <si>
    <t>ST9-11</t>
  </si>
  <si>
    <t>ST9-12</t>
  </si>
  <si>
    <t>ST9-13</t>
  </si>
  <si>
    <t>ST9-14</t>
  </si>
  <si>
    <t>ST9-15</t>
  </si>
  <si>
    <t>ST9-16</t>
  </si>
  <si>
    <t>ST9-17</t>
  </si>
  <si>
    <t>ST9-18</t>
  </si>
  <si>
    <t>ST9-19</t>
  </si>
  <si>
    <t>ST9-20</t>
  </si>
  <si>
    <t>Delta 13C</t>
  </si>
  <si>
    <t>Delta 15N</t>
  </si>
  <si>
    <t>per mil</t>
  </si>
  <si>
    <t>C Blank</t>
  </si>
  <si>
    <t>N Blank</t>
  </si>
  <si>
    <t>C Flux</t>
  </si>
  <si>
    <t>N Flux</t>
  </si>
  <si>
    <t>mg C m-2 d-1</t>
  </si>
  <si>
    <t>mg N m-2 d-1</t>
  </si>
  <si>
    <t>General Notes</t>
  </si>
  <si>
    <t>CHN Notes</t>
  </si>
  <si>
    <t>High value</t>
  </si>
  <si>
    <t>CHN Flag</t>
  </si>
  <si>
    <t>bSI Filtered</t>
  </si>
  <si>
    <t>bSi Blank</t>
  </si>
  <si>
    <t>bSi Fraction</t>
  </si>
  <si>
    <t>bSi Flux</t>
  </si>
  <si>
    <t>bSi Flag</t>
  </si>
  <si>
    <t>bSi Comments</t>
  </si>
  <si>
    <t>SKQ201915S</t>
  </si>
  <si>
    <t>SKQ202106S</t>
  </si>
  <si>
    <t>WOCE</t>
  </si>
  <si>
    <t>SKQ202110S</t>
  </si>
  <si>
    <t>Trace Metals</t>
  </si>
  <si>
    <t>Microscopy</t>
  </si>
  <si>
    <t>Gel</t>
  </si>
  <si>
    <t>LODT</t>
  </si>
  <si>
    <t>ST2-13</t>
  </si>
  <si>
    <t>ST2-14</t>
  </si>
  <si>
    <t>ST2-15</t>
  </si>
  <si>
    <t>ST2-16</t>
  </si>
  <si>
    <t>GFF</t>
  </si>
  <si>
    <t>GFF&lt;200</t>
  </si>
  <si>
    <t>GFF&gt;200</t>
  </si>
  <si>
    <t>SKQ202207S</t>
  </si>
  <si>
    <t>MID7i</t>
  </si>
  <si>
    <t>MID9</t>
  </si>
  <si>
    <t>GAK12</t>
  </si>
  <si>
    <t>Chl.Total</t>
  </si>
  <si>
    <t>Chl&lt;200</t>
  </si>
  <si>
    <t>Chl&gt;200</t>
  </si>
  <si>
    <t>SKQ202210S</t>
  </si>
  <si>
    <t>HPLC</t>
  </si>
  <si>
    <t>bSi&lt;200</t>
  </si>
  <si>
    <t>bSi&gt;200</t>
  </si>
  <si>
    <t>1- Ra Exp</t>
  </si>
  <si>
    <t>TGX202209</t>
  </si>
  <si>
    <t>SKQ202307S</t>
  </si>
  <si>
    <t>KM202308</t>
  </si>
  <si>
    <t>TGX202109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</si>
</sst>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</cellStyleXfs>
  <cellXfs count="29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2" fontId="4" fillId="0" borderId="0" xfId="1" quotePrefix="1" applyNumberFormat="1" applyFont="1"/>
    <xf numFmtId="2" fontId="4" fillId="0" borderId="0" xfId="2" quotePrefix="1" applyNumberFormat="1" applyFont="1"/>
    <xf numFmtId="2" fontId="4" fillId="0" borderId="0" xfId="2" applyNumberFormat="1" applyFont="1"/>
    <xf numFmtId="0" fontId="5" fillId="0" borderId="0" xfId="0" applyFont="1"/>
    <xf numFmtId="0" fontId="5" fillId="2" borderId="0" xfId="0" applyFont="1" applyFill="1"/>
    <xf numFmtId="2" fontId="5" fillId="2" borderId="0" xfId="0" applyNumberFormat="1" applyFont="1" applyFill="1"/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wrapText="1"/>
    </xf>
    <xf numFmtId="1" fontId="5" fillId="0" borderId="0" xfId="0" applyNumberFormat="1" applyFont="1"/>
    <xf numFmtId="1" fontId="0" fillId="0" borderId="0" xfId="0" applyNumberFormat="1"/>
    <xf numFmtId="1" fontId="2" fillId="0" borderId="0" xfId="0" applyNumberFormat="1" applyFont="1" applyAlignment="1">
      <alignment horizontal="center" wrapText="1"/>
    </xf>
    <xf numFmtId="164" fontId="0" fillId="0" borderId="0" xfId="3" applyNumberFormat="1" applyFont="1"/>
    <xf numFmtId="0" fontId="5" fillId="6" borderId="0" xfId="0" applyFont="1" applyFill="1"/>
    <xf numFmtId="0" fontId="2" fillId="6" borderId="0" xfId="0" applyFont="1" applyFill="1" applyAlignment="1">
      <alignment horizontal="center" wrapText="1"/>
    </xf>
    <xf numFmtId="0" fontId="5" fillId="4" borderId="0" xfId="0" applyFont="1" applyFill="1"/>
    <xf numFmtId="0" fontId="2" fillId="4" borderId="0" xfId="0" applyFont="1" applyFill="1" applyAlignment="1">
      <alignment horizontal="center" wrapText="1"/>
    </xf>
    <xf numFmtId="0" fontId="5" fillId="7" borderId="0" xfId="0" applyFont="1" applyFill="1"/>
    <xf numFmtId="0" fontId="2" fillId="7" borderId="0" xfId="0" applyFont="1" applyFill="1" applyAlignment="1">
      <alignment horizontal="center" wrapText="1"/>
    </xf>
  </cellXfs>
  <cellStyles count="4">
    <cellStyle name="Normal" xfId="0" builtinId="0"/>
    <cellStyle name="Normal 2" xfId="1" xr:uid="{5D6B0A86-0C5F-438B-A2CF-8B409A4833A9}"/>
    <cellStyle name="Normal 4" xfId="2" xr:uid="{B4C9ADBD-2F5B-42AE-AE47-8826D12FA34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4FFA-58E3-A34A-B260-050BF6E710E7}">
  <dimension ref="A1:BH406"/>
  <sheetViews>
    <sheetView tabSelected="1" zoomScale="80" zoomScaleNormal="80" workbookViewId="0">
      <pane xSplit="4" ySplit="2" topLeftCell="E328" activePane="bottomRight" state="frozen"/>
      <selection pane="topRight" activeCell="E1" sqref="E1"/>
      <selection pane="bottomLeft" activeCell="A3" sqref="A3"/>
      <selection pane="bottomRight" activeCell="A267" sqref="A267:A282"/>
    </sheetView>
  </sheetViews>
  <sheetFormatPr defaultColWidth="10.625" defaultRowHeight="15.75" x14ac:dyDescent="0.25"/>
  <cols>
    <col min="1" max="1" width="12" bestFit="1" customWidth="1"/>
    <col min="2" max="2" width="7.625" customWidth="1"/>
    <col min="3" max="3" width="11.375" bestFit="1" customWidth="1"/>
    <col min="4" max="4" width="7.125" bestFit="1" customWidth="1"/>
    <col min="5" max="5" width="15.5" customWidth="1"/>
    <col min="6" max="9" width="16" customWidth="1"/>
    <col min="10" max="11" width="6.875" customWidth="1"/>
    <col min="12" max="12" width="6.625" bestFit="1" customWidth="1"/>
    <col min="13" max="13" width="8.75" bestFit="1" customWidth="1"/>
    <col min="14" max="14" width="6.625" style="2" customWidth="1"/>
    <col min="15" max="15" width="8.625" style="7"/>
    <col min="16" max="17" width="10.625" style="7"/>
    <col min="18" max="18" width="6.625" bestFit="1" customWidth="1"/>
    <col min="19" max="19" width="7.125" style="5" bestFit="1" customWidth="1"/>
    <col min="20" max="21" width="7.125" style="5" customWidth="1"/>
    <col min="22" max="22" width="7.125" style="8" bestFit="1" customWidth="1"/>
    <col min="23" max="24" width="7.125" style="8" customWidth="1"/>
    <col min="25" max="25" width="7.125" customWidth="1"/>
    <col min="26" max="26" width="13" bestFit="1" customWidth="1"/>
    <col min="27" max="27" width="6.5" bestFit="1" customWidth="1"/>
    <col min="28" max="28" width="14.375" bestFit="1" customWidth="1"/>
    <col min="29" max="29" width="8.125" bestFit="1" customWidth="1"/>
    <col min="30" max="30" width="8.375" bestFit="1" customWidth="1"/>
    <col min="31" max="31" width="16.5" customWidth="1"/>
    <col min="45" max="50" width="9"/>
    <col min="51" max="51" width="11.875" bestFit="1" customWidth="1"/>
    <col min="52" max="52" width="9"/>
    <col min="53" max="53" width="9" style="20"/>
    <col min="54" max="54" width="26.875" customWidth="1"/>
  </cols>
  <sheetData>
    <row r="1" spans="1:60" s="13" customFormat="1" ht="12.75" x14ac:dyDescent="0.2">
      <c r="E1" s="13" t="s">
        <v>30</v>
      </c>
      <c r="F1" s="13" t="s">
        <v>30</v>
      </c>
      <c r="I1" s="14" t="s">
        <v>35</v>
      </c>
      <c r="J1" s="13" t="s">
        <v>45</v>
      </c>
      <c r="K1" s="13" t="s">
        <v>45</v>
      </c>
      <c r="L1" s="13" t="s">
        <v>28</v>
      </c>
      <c r="M1" s="13" t="s">
        <v>28</v>
      </c>
      <c r="N1" s="15" t="s">
        <v>33</v>
      </c>
      <c r="O1" s="23" t="s">
        <v>29</v>
      </c>
      <c r="P1" s="23"/>
      <c r="Q1" s="23"/>
      <c r="R1" s="13" t="s">
        <v>29</v>
      </c>
      <c r="S1" s="25" t="s">
        <v>29</v>
      </c>
      <c r="T1" s="25"/>
      <c r="U1" s="25"/>
      <c r="V1" s="27" t="s">
        <v>29</v>
      </c>
      <c r="W1" s="27"/>
      <c r="X1" s="27"/>
      <c r="Z1" s="13" t="s">
        <v>29</v>
      </c>
      <c r="AB1" s="13" t="s">
        <v>29</v>
      </c>
      <c r="AS1" s="13" t="s">
        <v>44</v>
      </c>
      <c r="AT1" s="13" t="s">
        <v>44</v>
      </c>
      <c r="AU1" s="13" t="s">
        <v>199</v>
      </c>
      <c r="AV1" s="13" t="s">
        <v>199</v>
      </c>
      <c r="AW1" s="13" t="s">
        <v>44</v>
      </c>
      <c r="AX1" s="13" t="s">
        <v>44</v>
      </c>
      <c r="AY1" s="14" t="s">
        <v>204</v>
      </c>
      <c r="AZ1" s="14" t="s">
        <v>205</v>
      </c>
      <c r="BA1" s="19" t="s">
        <v>218</v>
      </c>
      <c r="BC1" s="13" t="s">
        <v>44</v>
      </c>
      <c r="BD1" s="13" t="s">
        <v>44</v>
      </c>
      <c r="BG1" s="19" t="s">
        <v>218</v>
      </c>
    </row>
    <row r="2" spans="1:60" s="16" customFormat="1" ht="36.6" customHeight="1" x14ac:dyDescent="0.25">
      <c r="A2" s="16" t="s">
        <v>0</v>
      </c>
      <c r="B2" s="16" t="s">
        <v>52</v>
      </c>
      <c r="C2" s="16" t="s">
        <v>48</v>
      </c>
      <c r="D2" s="16" t="s">
        <v>7</v>
      </c>
      <c r="E2" s="16" t="s">
        <v>1</v>
      </c>
      <c r="F2" s="16" t="s">
        <v>2</v>
      </c>
      <c r="I2" s="17" t="s">
        <v>34</v>
      </c>
      <c r="J2" s="16" t="s">
        <v>3</v>
      </c>
      <c r="K2" s="16" t="s">
        <v>4</v>
      </c>
      <c r="L2" s="16" t="s">
        <v>5</v>
      </c>
      <c r="M2" s="16" t="s">
        <v>31</v>
      </c>
      <c r="N2" s="18" t="s">
        <v>32</v>
      </c>
      <c r="O2" s="24" t="s">
        <v>235</v>
      </c>
      <c r="P2" s="24" t="s">
        <v>236</v>
      </c>
      <c r="Q2" s="24" t="s">
        <v>237</v>
      </c>
      <c r="R2" s="16" t="s">
        <v>46</v>
      </c>
      <c r="S2" s="26" t="s">
        <v>228</v>
      </c>
      <c r="T2" s="26" t="s">
        <v>229</v>
      </c>
      <c r="U2" s="26" t="s">
        <v>230</v>
      </c>
      <c r="V2" s="28" t="s">
        <v>47</v>
      </c>
      <c r="W2" s="28" t="s">
        <v>240</v>
      </c>
      <c r="X2" s="28" t="s">
        <v>241</v>
      </c>
      <c r="Y2" s="16" t="s">
        <v>239</v>
      </c>
      <c r="Z2" s="16" t="s">
        <v>221</v>
      </c>
      <c r="AA2" s="16" t="s">
        <v>222</v>
      </c>
      <c r="AB2" s="16" t="s">
        <v>220</v>
      </c>
      <c r="AC2" s="16" t="s">
        <v>223</v>
      </c>
      <c r="AD2" s="16" t="s">
        <v>6</v>
      </c>
      <c r="AE2" s="16" t="s">
        <v>206</v>
      </c>
      <c r="AS2" s="16" t="s">
        <v>94</v>
      </c>
      <c r="AT2" s="16" t="s">
        <v>95</v>
      </c>
      <c r="AU2" s="16" t="s">
        <v>197</v>
      </c>
      <c r="AV2" s="16" t="s">
        <v>198</v>
      </c>
      <c r="AW2" s="16" t="s">
        <v>200</v>
      </c>
      <c r="AX2" s="16" t="s">
        <v>201</v>
      </c>
      <c r="AY2" s="17" t="s">
        <v>202</v>
      </c>
      <c r="AZ2" s="17" t="s">
        <v>203</v>
      </c>
      <c r="BA2" s="21" t="s">
        <v>209</v>
      </c>
      <c r="BB2" s="16" t="s">
        <v>207</v>
      </c>
      <c r="BC2" s="16" t="s">
        <v>210</v>
      </c>
      <c r="BD2" s="16" t="s">
        <v>211</v>
      </c>
      <c r="BE2" s="17" t="s">
        <v>212</v>
      </c>
      <c r="BF2" s="16" t="s">
        <v>213</v>
      </c>
      <c r="BG2" s="16" t="s">
        <v>214</v>
      </c>
      <c r="BH2" s="16" t="s">
        <v>215</v>
      </c>
    </row>
    <row r="3" spans="1:60" x14ac:dyDescent="0.25">
      <c r="A3" t="s">
        <v>216</v>
      </c>
      <c r="B3" s="6" t="s">
        <v>96</v>
      </c>
      <c r="C3" t="s">
        <v>49</v>
      </c>
      <c r="D3" t="s">
        <v>8</v>
      </c>
      <c r="E3" s="1">
        <v>43646.729861111111</v>
      </c>
      <c r="F3" s="1">
        <v>43647.152083333334</v>
      </c>
      <c r="G3" s="1"/>
      <c r="H3" s="1"/>
      <c r="I3" s="2">
        <f t="shared" ref="I3:I66" si="0">F3-E3</f>
        <v>0.42222222222335404</v>
      </c>
      <c r="J3">
        <v>80</v>
      </c>
      <c r="M3">
        <v>76</v>
      </c>
      <c r="N3" s="2">
        <v>1</v>
      </c>
      <c r="AA3">
        <v>1</v>
      </c>
      <c r="AY3" s="2" t="str">
        <f t="shared" ref="AY3:AY66" si="1">IF(AS3="","",(AS3-AW3)/($S3/$N3/1000)/(3.14159*($M3/2000)^2)/$I3/1000)</f>
        <v/>
      </c>
      <c r="AZ3" s="2" t="str">
        <f t="shared" ref="AZ3:AZ66" si="2">IF(AT3="","",(AT3-AX3)/($S3/$N3/1000)/(3.14159*($M3/2000)^2)/$I3/1000)</f>
        <v/>
      </c>
      <c r="BA3" s="20">
        <v>9</v>
      </c>
      <c r="BE3" s="22" t="str">
        <f t="shared" ref="BE3:BE66" si="3">IF(V3="","",V3/N3/1000)</f>
        <v/>
      </c>
      <c r="BG3">
        <v>9</v>
      </c>
    </row>
    <row r="4" spans="1:60" x14ac:dyDescent="0.25">
      <c r="A4" t="s">
        <v>216</v>
      </c>
      <c r="B4" s="6" t="s">
        <v>96</v>
      </c>
      <c r="C4" t="s">
        <v>49</v>
      </c>
      <c r="D4" t="s">
        <v>9</v>
      </c>
      <c r="E4" s="1">
        <v>43646.729861111111</v>
      </c>
      <c r="F4" s="1">
        <v>43647.152083333334</v>
      </c>
      <c r="G4" s="1"/>
      <c r="H4" s="1"/>
      <c r="I4" s="2">
        <f t="shared" si="0"/>
        <v>0.42222222222335404</v>
      </c>
      <c r="J4">
        <v>80</v>
      </c>
      <c r="M4">
        <v>76</v>
      </c>
      <c r="N4" s="2">
        <v>1</v>
      </c>
      <c r="S4" s="5">
        <v>300</v>
      </c>
      <c r="V4" s="8">
        <v>300</v>
      </c>
      <c r="AS4" s="10">
        <v>90.367033531872181</v>
      </c>
      <c r="AT4" s="10">
        <v>11.768538293310277</v>
      </c>
      <c r="AU4" s="11">
        <v>-24.274999999999999</v>
      </c>
      <c r="AV4" s="11">
        <v>9.2590000000000003</v>
      </c>
      <c r="AW4" s="12">
        <v>24.69</v>
      </c>
      <c r="AX4" s="12">
        <v>1.75</v>
      </c>
      <c r="AY4" s="2">
        <f t="shared" si="1"/>
        <v>114.29690949823841</v>
      </c>
      <c r="AZ4" s="2">
        <f t="shared" si="2"/>
        <v>17.435135283012208</v>
      </c>
      <c r="BA4" s="20">
        <v>2</v>
      </c>
      <c r="BE4" s="22">
        <f t="shared" si="3"/>
        <v>0.3</v>
      </c>
      <c r="BG4">
        <v>9</v>
      </c>
    </row>
    <row r="5" spans="1:60" x14ac:dyDescent="0.25">
      <c r="A5" t="s">
        <v>216</v>
      </c>
      <c r="B5" s="6" t="s">
        <v>96</v>
      </c>
      <c r="C5" t="s">
        <v>49</v>
      </c>
      <c r="D5" t="s">
        <v>10</v>
      </c>
      <c r="E5" s="1">
        <v>43646.729861111111</v>
      </c>
      <c r="F5" s="1">
        <v>43647.152083333334</v>
      </c>
      <c r="G5" s="1"/>
      <c r="H5" s="1"/>
      <c r="I5" s="2">
        <f t="shared" si="0"/>
        <v>0.42222222222335404</v>
      </c>
      <c r="J5">
        <v>80</v>
      </c>
      <c r="M5">
        <v>76</v>
      </c>
      <c r="N5" s="2">
        <v>1</v>
      </c>
      <c r="AY5" s="2" t="str">
        <f t="shared" si="1"/>
        <v/>
      </c>
      <c r="AZ5" s="2" t="str">
        <f t="shared" si="2"/>
        <v/>
      </c>
      <c r="BA5" s="20">
        <v>9</v>
      </c>
      <c r="BE5" s="22" t="str">
        <f t="shared" si="3"/>
        <v/>
      </c>
      <c r="BG5">
        <v>9</v>
      </c>
    </row>
    <row r="6" spans="1:60" x14ac:dyDescent="0.25">
      <c r="A6" t="s">
        <v>216</v>
      </c>
      <c r="B6" s="6" t="s">
        <v>96</v>
      </c>
      <c r="C6" t="s">
        <v>49</v>
      </c>
      <c r="D6" t="s">
        <v>11</v>
      </c>
      <c r="E6" s="1">
        <v>43646.729861111111</v>
      </c>
      <c r="F6" s="1">
        <v>43647.152083333334</v>
      </c>
      <c r="G6" s="1"/>
      <c r="H6" s="1"/>
      <c r="I6" s="2">
        <f t="shared" si="0"/>
        <v>0.42222222222335404</v>
      </c>
      <c r="J6">
        <v>80</v>
      </c>
      <c r="M6">
        <v>76</v>
      </c>
      <c r="N6" s="2">
        <v>1</v>
      </c>
      <c r="S6" s="5">
        <v>300</v>
      </c>
      <c r="V6" s="8">
        <v>300</v>
      </c>
      <c r="AS6" s="10">
        <v>87.290150877674932</v>
      </c>
      <c r="AT6" s="10">
        <v>11.308411978840287</v>
      </c>
      <c r="AU6" s="11">
        <v>-24.393999999999998</v>
      </c>
      <c r="AV6" s="11">
        <v>7.46</v>
      </c>
      <c r="AW6" s="12">
        <v>24.69</v>
      </c>
      <c r="AX6" s="12">
        <v>1.75</v>
      </c>
      <c r="AY6" s="2">
        <f t="shared" si="1"/>
        <v>108.9422495912434</v>
      </c>
      <c r="AZ6" s="2">
        <f t="shared" si="2"/>
        <v>16.634383286544328</v>
      </c>
      <c r="BA6" s="20">
        <v>2</v>
      </c>
      <c r="BE6" s="22">
        <f t="shared" si="3"/>
        <v>0.3</v>
      </c>
      <c r="BG6">
        <v>9</v>
      </c>
    </row>
    <row r="7" spans="1:60" x14ac:dyDescent="0.25">
      <c r="A7" t="s">
        <v>216</v>
      </c>
      <c r="B7" s="6" t="s">
        <v>96</v>
      </c>
      <c r="C7" t="s">
        <v>49</v>
      </c>
      <c r="D7" t="s">
        <v>12</v>
      </c>
      <c r="E7" s="1">
        <v>43646.729861111111</v>
      </c>
      <c r="F7" s="1">
        <v>43647.152083333334</v>
      </c>
      <c r="G7" s="1"/>
      <c r="H7" s="1"/>
      <c r="I7" s="2">
        <f t="shared" si="0"/>
        <v>0.42222222222335404</v>
      </c>
      <c r="J7">
        <v>105</v>
      </c>
      <c r="M7">
        <v>76</v>
      </c>
      <c r="N7" s="2">
        <v>1</v>
      </c>
      <c r="AA7">
        <v>1</v>
      </c>
      <c r="AY7" s="2" t="str">
        <f t="shared" si="1"/>
        <v/>
      </c>
      <c r="AZ7" s="2" t="str">
        <f t="shared" si="2"/>
        <v/>
      </c>
      <c r="BA7" s="20">
        <v>9</v>
      </c>
      <c r="BE7" s="22" t="str">
        <f t="shared" si="3"/>
        <v/>
      </c>
      <c r="BG7">
        <v>9</v>
      </c>
    </row>
    <row r="8" spans="1:60" x14ac:dyDescent="0.25">
      <c r="A8" t="s">
        <v>216</v>
      </c>
      <c r="B8" s="6" t="s">
        <v>96</v>
      </c>
      <c r="C8" t="s">
        <v>49</v>
      </c>
      <c r="D8" t="s">
        <v>13</v>
      </c>
      <c r="E8" s="1">
        <v>43646.729861111111</v>
      </c>
      <c r="F8" s="1">
        <v>43647.152083333334</v>
      </c>
      <c r="G8" s="1"/>
      <c r="H8" s="1"/>
      <c r="I8" s="2">
        <f t="shared" si="0"/>
        <v>0.42222222222335404</v>
      </c>
      <c r="J8">
        <v>105</v>
      </c>
      <c r="M8">
        <v>76</v>
      </c>
      <c r="N8" s="2">
        <v>1</v>
      </c>
      <c r="S8" s="5">
        <v>300</v>
      </c>
      <c r="V8" s="8">
        <v>300</v>
      </c>
      <c r="AS8" s="10">
        <v>50.001550718203184</v>
      </c>
      <c r="AT8" s="10">
        <v>5.8542139597080434</v>
      </c>
      <c r="AU8" s="11">
        <v>-24.466999999999999</v>
      </c>
      <c r="AV8" s="11">
        <v>-11.862</v>
      </c>
      <c r="AW8" s="12">
        <v>24.69</v>
      </c>
      <c r="AX8" s="12">
        <v>1.75</v>
      </c>
      <c r="AY8" s="2">
        <f t="shared" si="1"/>
        <v>44.049371083342109</v>
      </c>
      <c r="AZ8" s="2">
        <f t="shared" si="2"/>
        <v>7.1425115643584824</v>
      </c>
      <c r="BA8" s="20">
        <v>2</v>
      </c>
      <c r="BE8" s="22">
        <f t="shared" si="3"/>
        <v>0.3</v>
      </c>
      <c r="BG8">
        <v>9</v>
      </c>
    </row>
    <row r="9" spans="1:60" x14ac:dyDescent="0.25">
      <c r="A9" t="s">
        <v>216</v>
      </c>
      <c r="B9" s="6" t="s">
        <v>96</v>
      </c>
      <c r="C9" t="s">
        <v>49</v>
      </c>
      <c r="D9" t="s">
        <v>14</v>
      </c>
      <c r="E9" s="1">
        <v>43646.729861111111</v>
      </c>
      <c r="F9" s="1">
        <v>43647.152083333334</v>
      </c>
      <c r="G9" s="1"/>
      <c r="H9" s="1"/>
      <c r="I9" s="2">
        <f t="shared" si="0"/>
        <v>0.42222222222335404</v>
      </c>
      <c r="J9">
        <v>105</v>
      </c>
      <c r="M9">
        <v>76</v>
      </c>
      <c r="N9" s="2">
        <v>1</v>
      </c>
      <c r="AY9" s="2" t="str">
        <f t="shared" si="1"/>
        <v/>
      </c>
      <c r="AZ9" s="2" t="str">
        <f t="shared" si="2"/>
        <v/>
      </c>
      <c r="BA9" s="20">
        <v>9</v>
      </c>
      <c r="BE9" s="22" t="str">
        <f t="shared" si="3"/>
        <v/>
      </c>
      <c r="BG9">
        <v>9</v>
      </c>
    </row>
    <row r="10" spans="1:60" x14ac:dyDescent="0.25">
      <c r="A10" t="s">
        <v>216</v>
      </c>
      <c r="B10" s="6" t="s">
        <v>96</v>
      </c>
      <c r="C10" t="s">
        <v>49</v>
      </c>
      <c r="D10" t="s">
        <v>15</v>
      </c>
      <c r="E10" s="1">
        <v>43646.729861111111</v>
      </c>
      <c r="F10" s="1">
        <v>43647.152083333334</v>
      </c>
      <c r="G10" s="1"/>
      <c r="H10" s="1"/>
      <c r="I10" s="2">
        <f t="shared" si="0"/>
        <v>0.42222222222335404</v>
      </c>
      <c r="J10">
        <v>105</v>
      </c>
      <c r="M10">
        <v>76</v>
      </c>
      <c r="N10" s="2">
        <v>1</v>
      </c>
      <c r="S10" s="5">
        <v>300</v>
      </c>
      <c r="V10" s="8">
        <v>300</v>
      </c>
      <c r="AS10" s="10">
        <v>56.947090836768815</v>
      </c>
      <c r="AT10" s="10">
        <v>7.2039526566466012</v>
      </c>
      <c r="AU10" s="11">
        <v>-24.731999999999999</v>
      </c>
      <c r="AV10" s="11">
        <v>6.2850000000000001</v>
      </c>
      <c r="AW10" s="12">
        <v>24.69</v>
      </c>
      <c r="AX10" s="12">
        <v>1.75</v>
      </c>
      <c r="AY10" s="2">
        <f t="shared" si="1"/>
        <v>56.136606569744416</v>
      </c>
      <c r="AZ10" s="2">
        <f t="shared" si="2"/>
        <v>9.4914447209601871</v>
      </c>
      <c r="BA10" s="20">
        <v>2</v>
      </c>
      <c r="BE10" s="22">
        <f t="shared" si="3"/>
        <v>0.3</v>
      </c>
      <c r="BG10">
        <v>9</v>
      </c>
    </row>
    <row r="11" spans="1:60" x14ac:dyDescent="0.25">
      <c r="A11" t="s">
        <v>216</v>
      </c>
      <c r="B11" s="6" t="s">
        <v>96</v>
      </c>
      <c r="C11" t="s">
        <v>49</v>
      </c>
      <c r="D11" t="s">
        <v>97</v>
      </c>
      <c r="E11" s="1">
        <v>43646.729861111111</v>
      </c>
      <c r="F11" s="1">
        <v>43647.152083333334</v>
      </c>
      <c r="G11" s="1"/>
      <c r="H11" s="1"/>
      <c r="I11" s="2">
        <f t="shared" si="0"/>
        <v>0.42222222222335404</v>
      </c>
      <c r="J11">
        <v>130</v>
      </c>
      <c r="M11">
        <v>76</v>
      </c>
      <c r="N11" s="2">
        <v>1</v>
      </c>
      <c r="AA11">
        <v>1</v>
      </c>
      <c r="AY11" s="2" t="str">
        <f t="shared" si="1"/>
        <v/>
      </c>
      <c r="AZ11" s="2" t="str">
        <f t="shared" si="2"/>
        <v/>
      </c>
      <c r="BA11" s="20">
        <v>9</v>
      </c>
      <c r="BE11" s="22" t="str">
        <f t="shared" si="3"/>
        <v/>
      </c>
      <c r="BG11">
        <v>9</v>
      </c>
    </row>
    <row r="12" spans="1:60" x14ac:dyDescent="0.25">
      <c r="A12" t="s">
        <v>216</v>
      </c>
      <c r="B12" s="6" t="s">
        <v>96</v>
      </c>
      <c r="C12" t="s">
        <v>49</v>
      </c>
      <c r="D12" t="s">
        <v>98</v>
      </c>
      <c r="E12" s="1">
        <v>43646.729861111111</v>
      </c>
      <c r="F12" s="1">
        <v>43647.152083333334</v>
      </c>
      <c r="G12" s="1"/>
      <c r="H12" s="1"/>
      <c r="I12" s="2">
        <f t="shared" si="0"/>
        <v>0.42222222222335404</v>
      </c>
      <c r="J12">
        <v>130</v>
      </c>
      <c r="M12">
        <v>76</v>
      </c>
      <c r="N12" s="2">
        <v>1</v>
      </c>
      <c r="S12" s="5">
        <v>300</v>
      </c>
      <c r="V12" s="8">
        <v>300</v>
      </c>
      <c r="AS12" s="10">
        <v>56.075815791328317</v>
      </c>
      <c r="AT12" s="10">
        <v>6.9986467638614958</v>
      </c>
      <c r="AU12" s="11">
        <v>-24.800999999999998</v>
      </c>
      <c r="AV12" s="11">
        <v>-3.6269999999999998</v>
      </c>
      <c r="AW12" s="12">
        <v>24.69</v>
      </c>
      <c r="AX12" s="12">
        <v>1.75</v>
      </c>
      <c r="AY12" s="2">
        <f t="shared" si="1"/>
        <v>54.620337644954155</v>
      </c>
      <c r="AZ12" s="2">
        <f t="shared" si="2"/>
        <v>9.1341534764382111</v>
      </c>
      <c r="BA12" s="20">
        <v>2</v>
      </c>
      <c r="BE12" s="22">
        <f t="shared" si="3"/>
        <v>0.3</v>
      </c>
      <c r="BG12">
        <v>9</v>
      </c>
    </row>
    <row r="13" spans="1:60" x14ac:dyDescent="0.25">
      <c r="A13" t="s">
        <v>216</v>
      </c>
      <c r="B13" s="6" t="s">
        <v>96</v>
      </c>
      <c r="C13" t="s">
        <v>49</v>
      </c>
      <c r="D13" t="s">
        <v>99</v>
      </c>
      <c r="E13" s="1">
        <v>43646.729861111111</v>
      </c>
      <c r="F13" s="1">
        <v>43647.152083333334</v>
      </c>
      <c r="G13" s="1"/>
      <c r="H13" s="1"/>
      <c r="I13" s="2">
        <f t="shared" si="0"/>
        <v>0.42222222222335404</v>
      </c>
      <c r="J13">
        <v>130</v>
      </c>
      <c r="M13">
        <v>76</v>
      </c>
      <c r="N13" s="2">
        <v>1</v>
      </c>
      <c r="AY13" s="2" t="str">
        <f t="shared" si="1"/>
        <v/>
      </c>
      <c r="AZ13" s="2" t="str">
        <f t="shared" si="2"/>
        <v/>
      </c>
      <c r="BA13" s="20">
        <v>9</v>
      </c>
      <c r="BE13" s="22" t="str">
        <f t="shared" si="3"/>
        <v/>
      </c>
      <c r="BG13">
        <v>9</v>
      </c>
    </row>
    <row r="14" spans="1:60" x14ac:dyDescent="0.25">
      <c r="A14" t="s">
        <v>216</v>
      </c>
      <c r="B14" s="6" t="s">
        <v>96</v>
      </c>
      <c r="C14" t="s">
        <v>49</v>
      </c>
      <c r="D14" t="s">
        <v>100</v>
      </c>
      <c r="E14" s="1">
        <v>43646.729861111111</v>
      </c>
      <c r="F14" s="1">
        <v>43647.152083333334</v>
      </c>
      <c r="G14" s="1"/>
      <c r="H14" s="1"/>
      <c r="I14" s="2">
        <f t="shared" si="0"/>
        <v>0.42222222222335404</v>
      </c>
      <c r="J14">
        <v>130</v>
      </c>
      <c r="M14">
        <v>76</v>
      </c>
      <c r="N14" s="2">
        <v>1</v>
      </c>
      <c r="S14" s="5">
        <v>300</v>
      </c>
      <c r="V14" s="8">
        <v>300</v>
      </c>
      <c r="AS14" s="10">
        <v>434.55990659036632</v>
      </c>
      <c r="AT14" s="10">
        <v>89.938642826411325</v>
      </c>
      <c r="AU14" s="11">
        <v>-22.047999999999998</v>
      </c>
      <c r="AV14" s="11">
        <v>10.010999999999999</v>
      </c>
      <c r="AW14" s="12">
        <v>24.69</v>
      </c>
      <c r="AX14" s="12">
        <v>1.75</v>
      </c>
      <c r="AY14" s="2">
        <f t="shared" si="1"/>
        <v>713.2914064530089</v>
      </c>
      <c r="AZ14" s="2">
        <f t="shared" si="2"/>
        <v>153.47357798995699</v>
      </c>
      <c r="BA14" s="20">
        <v>3</v>
      </c>
      <c r="BB14" t="s">
        <v>208</v>
      </c>
      <c r="BE14" s="22">
        <f t="shared" si="3"/>
        <v>0.3</v>
      </c>
      <c r="BG14">
        <v>9</v>
      </c>
    </row>
    <row r="15" spans="1:60" x14ac:dyDescent="0.25">
      <c r="A15" t="s">
        <v>216</v>
      </c>
      <c r="B15" s="6" t="s">
        <v>96</v>
      </c>
      <c r="C15" t="s">
        <v>49</v>
      </c>
      <c r="D15" t="s">
        <v>101</v>
      </c>
      <c r="E15" s="1">
        <v>43646.729861111111</v>
      </c>
      <c r="F15" s="1">
        <v>43647.152083333334</v>
      </c>
      <c r="G15" s="1"/>
      <c r="H15" s="1"/>
      <c r="I15" s="2">
        <f t="shared" si="0"/>
        <v>0.42222222222335404</v>
      </c>
      <c r="J15">
        <v>155</v>
      </c>
      <c r="M15">
        <v>76</v>
      </c>
      <c r="N15" s="2">
        <v>1</v>
      </c>
      <c r="AA15">
        <v>1</v>
      </c>
      <c r="AY15" s="2" t="str">
        <f t="shared" si="1"/>
        <v/>
      </c>
      <c r="AZ15" s="2" t="str">
        <f t="shared" si="2"/>
        <v/>
      </c>
      <c r="BA15" s="20">
        <v>9</v>
      </c>
      <c r="BE15" s="22" t="str">
        <f t="shared" si="3"/>
        <v/>
      </c>
      <c r="BG15">
        <v>9</v>
      </c>
    </row>
    <row r="16" spans="1:60" x14ac:dyDescent="0.25">
      <c r="A16" t="s">
        <v>216</v>
      </c>
      <c r="B16" s="6" t="s">
        <v>96</v>
      </c>
      <c r="C16" t="s">
        <v>49</v>
      </c>
      <c r="D16" t="s">
        <v>102</v>
      </c>
      <c r="E16" s="1">
        <v>43646.729861111111</v>
      </c>
      <c r="F16" s="1">
        <v>43647.152083333334</v>
      </c>
      <c r="G16" s="1"/>
      <c r="H16" s="1"/>
      <c r="I16" s="2">
        <f t="shared" si="0"/>
        <v>0.42222222222335404</v>
      </c>
      <c r="J16">
        <v>155</v>
      </c>
      <c r="M16">
        <v>76</v>
      </c>
      <c r="N16" s="2">
        <v>1</v>
      </c>
      <c r="S16" s="5">
        <v>300</v>
      </c>
      <c r="V16" s="8">
        <v>300</v>
      </c>
      <c r="AS16" s="10">
        <v>79.686418268444712</v>
      </c>
      <c r="AT16" s="10">
        <v>10.946962666235475</v>
      </c>
      <c r="AU16" s="11">
        <v>-23.661000000000001</v>
      </c>
      <c r="AV16" s="11">
        <v>9.67</v>
      </c>
      <c r="AW16" s="12">
        <v>24.69</v>
      </c>
      <c r="AX16" s="12">
        <v>1.75</v>
      </c>
      <c r="AY16" s="2">
        <f t="shared" si="1"/>
        <v>95.709570050925294</v>
      </c>
      <c r="AZ16" s="2">
        <f t="shared" si="2"/>
        <v>16.005357626441331</v>
      </c>
      <c r="BA16" s="20">
        <v>2</v>
      </c>
      <c r="BE16" s="22">
        <f t="shared" si="3"/>
        <v>0.3</v>
      </c>
      <c r="BG16">
        <v>9</v>
      </c>
    </row>
    <row r="17" spans="1:59" x14ac:dyDescent="0.25">
      <c r="A17" t="s">
        <v>216</v>
      </c>
      <c r="B17" s="6" t="s">
        <v>96</v>
      </c>
      <c r="C17" t="s">
        <v>49</v>
      </c>
      <c r="D17" t="s">
        <v>103</v>
      </c>
      <c r="E17" s="1">
        <v>43646.729861111111</v>
      </c>
      <c r="F17" s="1">
        <v>43647.152083333334</v>
      </c>
      <c r="G17" s="1"/>
      <c r="H17" s="1"/>
      <c r="I17" s="2">
        <f t="shared" si="0"/>
        <v>0.42222222222335404</v>
      </c>
      <c r="J17">
        <v>155</v>
      </c>
      <c r="M17">
        <v>76</v>
      </c>
      <c r="N17" s="2">
        <v>1</v>
      </c>
      <c r="AY17" s="2" t="str">
        <f t="shared" si="1"/>
        <v/>
      </c>
      <c r="AZ17" s="2" t="str">
        <f t="shared" si="2"/>
        <v/>
      </c>
      <c r="BA17" s="20">
        <v>9</v>
      </c>
      <c r="BE17" s="22" t="str">
        <f t="shared" si="3"/>
        <v/>
      </c>
      <c r="BG17">
        <v>9</v>
      </c>
    </row>
    <row r="18" spans="1:59" x14ac:dyDescent="0.25">
      <c r="A18" t="s">
        <v>216</v>
      </c>
      <c r="B18" s="6" t="s">
        <v>96</v>
      </c>
      <c r="C18" t="s">
        <v>49</v>
      </c>
      <c r="D18" t="s">
        <v>104</v>
      </c>
      <c r="E18" s="1">
        <v>43646.729861111111</v>
      </c>
      <c r="F18" s="1">
        <v>43647.152083333334</v>
      </c>
      <c r="G18" s="1"/>
      <c r="H18" s="1"/>
      <c r="I18" s="2">
        <f t="shared" si="0"/>
        <v>0.42222222222335404</v>
      </c>
      <c r="J18">
        <v>155</v>
      </c>
      <c r="M18">
        <v>76</v>
      </c>
      <c r="N18" s="2">
        <v>1</v>
      </c>
      <c r="S18" s="5">
        <v>300</v>
      </c>
      <c r="V18" s="8">
        <v>300</v>
      </c>
      <c r="AS18" s="10">
        <v>65.228092201271778</v>
      </c>
      <c r="AT18" s="10">
        <v>6.5742134611453862</v>
      </c>
      <c r="AU18" s="11">
        <v>-24.457999999999998</v>
      </c>
      <c r="AV18" s="11">
        <v>8.0570000000000004</v>
      </c>
      <c r="AW18" s="12">
        <v>24.69</v>
      </c>
      <c r="AX18" s="12">
        <v>1.75</v>
      </c>
      <c r="AY18" s="2">
        <f t="shared" si="1"/>
        <v>70.547928345629202</v>
      </c>
      <c r="AZ18" s="2">
        <f t="shared" si="2"/>
        <v>8.3955175761879399</v>
      </c>
      <c r="BA18" s="20">
        <v>2</v>
      </c>
      <c r="BE18" s="22">
        <f t="shared" si="3"/>
        <v>0.3</v>
      </c>
      <c r="BG18">
        <v>9</v>
      </c>
    </row>
    <row r="19" spans="1:59" x14ac:dyDescent="0.25">
      <c r="A19" t="s">
        <v>216</v>
      </c>
      <c r="B19" s="8" t="s">
        <v>105</v>
      </c>
      <c r="C19" t="s">
        <v>50</v>
      </c>
      <c r="D19" t="s">
        <v>16</v>
      </c>
      <c r="E19" s="1">
        <v>43648.313194444447</v>
      </c>
      <c r="F19" s="1">
        <v>43648.924305555556</v>
      </c>
      <c r="G19" s="1"/>
      <c r="H19" s="1"/>
      <c r="I19" s="2">
        <f t="shared" si="0"/>
        <v>0.61111111110949423</v>
      </c>
      <c r="J19">
        <v>25</v>
      </c>
      <c r="M19">
        <v>76</v>
      </c>
      <c r="N19" s="2">
        <v>1</v>
      </c>
      <c r="AA19">
        <v>1</v>
      </c>
      <c r="AY19" s="2" t="str">
        <f t="shared" si="1"/>
        <v/>
      </c>
      <c r="AZ19" s="2" t="str">
        <f t="shared" si="2"/>
        <v/>
      </c>
      <c r="BA19" s="20">
        <v>9</v>
      </c>
      <c r="BE19" s="22" t="str">
        <f t="shared" si="3"/>
        <v/>
      </c>
      <c r="BG19">
        <v>9</v>
      </c>
    </row>
    <row r="20" spans="1:59" x14ac:dyDescent="0.25">
      <c r="A20" t="s">
        <v>216</v>
      </c>
      <c r="B20" s="8" t="s">
        <v>105</v>
      </c>
      <c r="C20" t="s">
        <v>50</v>
      </c>
      <c r="D20" t="s">
        <v>17</v>
      </c>
      <c r="E20" s="1">
        <v>43648.313194444447</v>
      </c>
      <c r="F20" s="1">
        <v>43648.924305555556</v>
      </c>
      <c r="G20" s="1"/>
      <c r="H20" s="1"/>
      <c r="I20" s="2">
        <f t="shared" si="0"/>
        <v>0.61111111110949423</v>
      </c>
      <c r="J20">
        <v>25</v>
      </c>
      <c r="M20">
        <v>76</v>
      </c>
      <c r="N20" s="2">
        <v>1</v>
      </c>
      <c r="S20" s="5">
        <v>300</v>
      </c>
      <c r="V20" s="8">
        <v>300</v>
      </c>
      <c r="AS20" s="10"/>
      <c r="AT20" s="10"/>
      <c r="AU20" s="11"/>
      <c r="AV20" s="11"/>
      <c r="AW20" s="12"/>
      <c r="AX20" s="12"/>
      <c r="AY20" s="2" t="str">
        <f t="shared" si="1"/>
        <v/>
      </c>
      <c r="AZ20" s="2" t="str">
        <f t="shared" si="2"/>
        <v/>
      </c>
      <c r="BA20" s="20">
        <v>9</v>
      </c>
      <c r="BE20" s="22">
        <f t="shared" si="3"/>
        <v>0.3</v>
      </c>
      <c r="BG20">
        <v>9</v>
      </c>
    </row>
    <row r="21" spans="1:59" x14ac:dyDescent="0.25">
      <c r="A21" t="s">
        <v>216</v>
      </c>
      <c r="B21" s="8" t="s">
        <v>105</v>
      </c>
      <c r="C21" t="s">
        <v>50</v>
      </c>
      <c r="D21" t="s">
        <v>18</v>
      </c>
      <c r="E21" s="1">
        <v>43648.313194444447</v>
      </c>
      <c r="F21" s="1">
        <v>43648.924305555556</v>
      </c>
      <c r="G21" s="1"/>
      <c r="H21" s="1"/>
      <c r="I21" s="2">
        <f t="shared" si="0"/>
        <v>0.61111111110949423</v>
      </c>
      <c r="J21">
        <v>25</v>
      </c>
      <c r="M21">
        <v>76</v>
      </c>
      <c r="N21" s="2">
        <v>1</v>
      </c>
      <c r="AY21" s="2" t="str">
        <f t="shared" si="1"/>
        <v/>
      </c>
      <c r="AZ21" s="2" t="str">
        <f t="shared" si="2"/>
        <v/>
      </c>
      <c r="BA21" s="20">
        <v>9</v>
      </c>
      <c r="BE21" s="22" t="str">
        <f t="shared" si="3"/>
        <v/>
      </c>
      <c r="BG21">
        <v>9</v>
      </c>
    </row>
    <row r="22" spans="1:59" x14ac:dyDescent="0.25">
      <c r="A22" t="s">
        <v>216</v>
      </c>
      <c r="B22" s="8" t="s">
        <v>105</v>
      </c>
      <c r="C22" t="s">
        <v>50</v>
      </c>
      <c r="D22" t="s">
        <v>19</v>
      </c>
      <c r="E22" s="1">
        <v>43648.313194444447</v>
      </c>
      <c r="F22" s="1">
        <v>43648.924305555556</v>
      </c>
      <c r="G22" s="1"/>
      <c r="H22" s="1"/>
      <c r="I22" s="2">
        <f t="shared" si="0"/>
        <v>0.61111111110949423</v>
      </c>
      <c r="J22">
        <v>25</v>
      </c>
      <c r="M22">
        <v>76</v>
      </c>
      <c r="N22" s="2">
        <v>1</v>
      </c>
      <c r="S22" s="5">
        <v>300</v>
      </c>
      <c r="V22" s="8">
        <v>300</v>
      </c>
      <c r="AS22" s="10"/>
      <c r="AT22" s="10"/>
      <c r="AU22" s="11"/>
      <c r="AV22" s="11"/>
      <c r="AW22" s="12"/>
      <c r="AX22" s="12"/>
      <c r="AY22" s="2" t="str">
        <f t="shared" si="1"/>
        <v/>
      </c>
      <c r="AZ22" s="2" t="str">
        <f t="shared" si="2"/>
        <v/>
      </c>
      <c r="BA22" s="20">
        <v>9</v>
      </c>
      <c r="BE22" s="22">
        <f t="shared" si="3"/>
        <v>0.3</v>
      </c>
      <c r="BG22">
        <v>9</v>
      </c>
    </row>
    <row r="23" spans="1:59" x14ac:dyDescent="0.25">
      <c r="A23" t="s">
        <v>216</v>
      </c>
      <c r="B23" s="8" t="s">
        <v>105</v>
      </c>
      <c r="C23" t="s">
        <v>50</v>
      </c>
      <c r="D23" t="s">
        <v>20</v>
      </c>
      <c r="E23" s="1">
        <v>43648.313194444447</v>
      </c>
      <c r="F23" s="1">
        <v>43648.924305555556</v>
      </c>
      <c r="G23" s="1"/>
      <c r="H23" s="1"/>
      <c r="I23" s="2">
        <f t="shared" si="0"/>
        <v>0.61111111110949423</v>
      </c>
      <c r="J23">
        <v>50</v>
      </c>
      <c r="M23">
        <v>76</v>
      </c>
      <c r="N23" s="2">
        <v>1</v>
      </c>
      <c r="AA23">
        <v>1</v>
      </c>
      <c r="AY23" s="2" t="str">
        <f t="shared" si="1"/>
        <v/>
      </c>
      <c r="AZ23" s="2" t="str">
        <f t="shared" si="2"/>
        <v/>
      </c>
      <c r="BA23" s="20">
        <v>9</v>
      </c>
      <c r="BE23" s="22" t="str">
        <f t="shared" si="3"/>
        <v/>
      </c>
      <c r="BG23">
        <v>9</v>
      </c>
    </row>
    <row r="24" spans="1:59" x14ac:dyDescent="0.25">
      <c r="A24" t="s">
        <v>216</v>
      </c>
      <c r="B24" s="8" t="s">
        <v>105</v>
      </c>
      <c r="C24" t="s">
        <v>50</v>
      </c>
      <c r="D24" t="s">
        <v>21</v>
      </c>
      <c r="E24" s="1">
        <v>43648.313194444447</v>
      </c>
      <c r="F24" s="1">
        <v>43648.924305555556</v>
      </c>
      <c r="G24" s="1"/>
      <c r="H24" s="1"/>
      <c r="I24" s="2">
        <f t="shared" si="0"/>
        <v>0.61111111110949423</v>
      </c>
      <c r="J24">
        <v>50</v>
      </c>
      <c r="M24">
        <v>76</v>
      </c>
      <c r="N24" s="2">
        <v>1</v>
      </c>
      <c r="S24" s="5">
        <v>300</v>
      </c>
      <c r="V24" s="8">
        <v>300</v>
      </c>
      <c r="AS24" s="10">
        <v>77.363397646211254</v>
      </c>
      <c r="AT24" s="10">
        <v>14.910562626929943</v>
      </c>
      <c r="AU24" s="11">
        <v>-24.402999999999999</v>
      </c>
      <c r="AV24" s="11">
        <v>6.9450000000000003</v>
      </c>
      <c r="AW24" s="12">
        <v>24.69</v>
      </c>
      <c r="AX24" s="12">
        <v>1.75</v>
      </c>
      <c r="AY24" s="2">
        <f t="shared" si="1"/>
        <v>63.333457712519504</v>
      </c>
      <c r="AZ24" s="2">
        <f t="shared" si="2"/>
        <v>15.824001751396137</v>
      </c>
      <c r="BA24" s="20">
        <v>2</v>
      </c>
      <c r="BE24" s="22">
        <f t="shared" si="3"/>
        <v>0.3</v>
      </c>
      <c r="BG24">
        <v>9</v>
      </c>
    </row>
    <row r="25" spans="1:59" x14ac:dyDescent="0.25">
      <c r="A25" t="s">
        <v>216</v>
      </c>
      <c r="B25" s="8" t="s">
        <v>105</v>
      </c>
      <c r="C25" t="s">
        <v>50</v>
      </c>
      <c r="D25" t="s">
        <v>22</v>
      </c>
      <c r="E25" s="1">
        <v>43648.313194444447</v>
      </c>
      <c r="F25" s="1">
        <v>43648.924305555556</v>
      </c>
      <c r="G25" s="1"/>
      <c r="H25" s="1"/>
      <c r="I25" s="2">
        <f t="shared" si="0"/>
        <v>0.61111111110949423</v>
      </c>
      <c r="J25">
        <v>50</v>
      </c>
      <c r="M25">
        <v>76</v>
      </c>
      <c r="N25" s="2">
        <v>1</v>
      </c>
      <c r="AY25" s="2" t="str">
        <f t="shared" si="1"/>
        <v/>
      </c>
      <c r="AZ25" s="2" t="str">
        <f t="shared" si="2"/>
        <v/>
      </c>
      <c r="BA25" s="20">
        <v>9</v>
      </c>
      <c r="BE25" s="22" t="str">
        <f t="shared" si="3"/>
        <v/>
      </c>
      <c r="BG25">
        <v>9</v>
      </c>
    </row>
    <row r="26" spans="1:59" x14ac:dyDescent="0.25">
      <c r="A26" t="s">
        <v>216</v>
      </c>
      <c r="B26" s="8" t="s">
        <v>105</v>
      </c>
      <c r="C26" t="s">
        <v>50</v>
      </c>
      <c r="D26" t="s">
        <v>23</v>
      </c>
      <c r="E26" s="1">
        <v>43648.313194444447</v>
      </c>
      <c r="F26" s="1">
        <v>43648.924305555556</v>
      </c>
      <c r="G26" s="1"/>
      <c r="H26" s="1"/>
      <c r="I26" s="2">
        <f t="shared" si="0"/>
        <v>0.61111111110949423</v>
      </c>
      <c r="J26">
        <v>50</v>
      </c>
      <c r="M26">
        <v>76</v>
      </c>
      <c r="N26" s="2">
        <v>1</v>
      </c>
      <c r="S26" s="5">
        <v>300</v>
      </c>
      <c r="V26" s="8">
        <v>300</v>
      </c>
      <c r="AS26" s="10">
        <v>157.88674529055427</v>
      </c>
      <c r="AT26" s="10">
        <v>35.012169798803129</v>
      </c>
      <c r="AU26" s="11">
        <v>-24.757000000000001</v>
      </c>
      <c r="AV26" s="11">
        <v>7.8280000000000003</v>
      </c>
      <c r="AW26" s="12">
        <v>24.69</v>
      </c>
      <c r="AX26" s="12">
        <v>1.75</v>
      </c>
      <c r="AY26" s="2">
        <f t="shared" si="1"/>
        <v>160.15314774195753</v>
      </c>
      <c r="AZ26" s="2">
        <f t="shared" si="2"/>
        <v>39.993778995015475</v>
      </c>
      <c r="BA26" s="20">
        <v>2</v>
      </c>
      <c r="BE26" s="22">
        <f t="shared" si="3"/>
        <v>0.3</v>
      </c>
      <c r="BG26">
        <v>9</v>
      </c>
    </row>
    <row r="27" spans="1:59" x14ac:dyDescent="0.25">
      <c r="A27" t="s">
        <v>216</v>
      </c>
      <c r="B27" s="8" t="s">
        <v>105</v>
      </c>
      <c r="C27" t="s">
        <v>50</v>
      </c>
      <c r="D27" t="s">
        <v>24</v>
      </c>
      <c r="E27" s="1">
        <v>43648.313194444447</v>
      </c>
      <c r="F27" s="1">
        <v>43648.924305555556</v>
      </c>
      <c r="G27" s="1"/>
      <c r="H27" s="1"/>
      <c r="I27" s="2">
        <f t="shared" si="0"/>
        <v>0.61111111110949423</v>
      </c>
      <c r="J27">
        <v>75</v>
      </c>
      <c r="M27">
        <v>76</v>
      </c>
      <c r="N27" s="2">
        <v>1</v>
      </c>
      <c r="AA27">
        <v>1</v>
      </c>
      <c r="AY27" s="2" t="str">
        <f t="shared" si="1"/>
        <v/>
      </c>
      <c r="AZ27" s="2" t="str">
        <f t="shared" si="2"/>
        <v/>
      </c>
      <c r="BA27" s="20">
        <v>9</v>
      </c>
      <c r="BE27" s="22" t="str">
        <f t="shared" si="3"/>
        <v/>
      </c>
      <c r="BG27">
        <v>9</v>
      </c>
    </row>
    <row r="28" spans="1:59" x14ac:dyDescent="0.25">
      <c r="A28" t="s">
        <v>216</v>
      </c>
      <c r="B28" s="8" t="s">
        <v>105</v>
      </c>
      <c r="C28" t="s">
        <v>50</v>
      </c>
      <c r="D28" t="s">
        <v>25</v>
      </c>
      <c r="E28" s="1">
        <v>43648.313194444447</v>
      </c>
      <c r="F28" s="1">
        <v>43648.924305555556</v>
      </c>
      <c r="G28" s="1"/>
      <c r="H28" s="1"/>
      <c r="I28" s="2">
        <f t="shared" si="0"/>
        <v>0.61111111110949423</v>
      </c>
      <c r="J28">
        <v>75</v>
      </c>
      <c r="M28">
        <v>76</v>
      </c>
      <c r="N28" s="2">
        <v>1</v>
      </c>
      <c r="S28" s="5">
        <v>300</v>
      </c>
      <c r="V28" s="8">
        <v>300</v>
      </c>
      <c r="AS28" s="10">
        <v>127.67835153068314</v>
      </c>
      <c r="AT28" s="10">
        <v>24.278830824521787</v>
      </c>
      <c r="AU28" s="11">
        <v>-24.33</v>
      </c>
      <c r="AV28" s="11">
        <v>7.45</v>
      </c>
      <c r="AW28" s="12">
        <v>24.69</v>
      </c>
      <c r="AX28" s="12">
        <v>1.75</v>
      </c>
      <c r="AY28" s="2">
        <f t="shared" si="1"/>
        <v>123.83116901553775</v>
      </c>
      <c r="AZ28" s="2">
        <f t="shared" si="2"/>
        <v>27.08822324166109</v>
      </c>
      <c r="BA28" s="20">
        <v>2</v>
      </c>
      <c r="BE28" s="22">
        <f t="shared" si="3"/>
        <v>0.3</v>
      </c>
      <c r="BG28">
        <v>9</v>
      </c>
    </row>
    <row r="29" spans="1:59" x14ac:dyDescent="0.25">
      <c r="A29" t="s">
        <v>216</v>
      </c>
      <c r="B29" s="8" t="s">
        <v>105</v>
      </c>
      <c r="C29" t="s">
        <v>50</v>
      </c>
      <c r="D29" t="s">
        <v>26</v>
      </c>
      <c r="E29" s="1">
        <v>43648.313194444447</v>
      </c>
      <c r="F29" s="1">
        <v>43648.924305555556</v>
      </c>
      <c r="G29" s="1"/>
      <c r="H29" s="1"/>
      <c r="I29" s="2">
        <f t="shared" si="0"/>
        <v>0.61111111110949423</v>
      </c>
      <c r="J29">
        <v>75</v>
      </c>
      <c r="M29">
        <v>76</v>
      </c>
      <c r="N29" s="2">
        <v>1</v>
      </c>
      <c r="AY29" s="2" t="str">
        <f t="shared" si="1"/>
        <v/>
      </c>
      <c r="AZ29" s="2" t="str">
        <f t="shared" si="2"/>
        <v/>
      </c>
      <c r="BA29" s="20">
        <v>9</v>
      </c>
      <c r="BE29" s="22" t="str">
        <f t="shared" si="3"/>
        <v/>
      </c>
      <c r="BG29">
        <v>9</v>
      </c>
    </row>
    <row r="30" spans="1:59" x14ac:dyDescent="0.25">
      <c r="A30" t="s">
        <v>216</v>
      </c>
      <c r="B30" s="8" t="s">
        <v>105</v>
      </c>
      <c r="C30" t="s">
        <v>50</v>
      </c>
      <c r="D30" t="s">
        <v>27</v>
      </c>
      <c r="E30" s="1">
        <v>43648.313194444447</v>
      </c>
      <c r="F30" s="1">
        <v>43648.924305555556</v>
      </c>
      <c r="G30" s="1"/>
      <c r="H30" s="1"/>
      <c r="I30" s="2">
        <f t="shared" si="0"/>
        <v>0.61111111110949423</v>
      </c>
      <c r="J30">
        <v>75</v>
      </c>
      <c r="M30">
        <v>76</v>
      </c>
      <c r="N30" s="2">
        <v>1</v>
      </c>
      <c r="S30" s="5">
        <v>300</v>
      </c>
      <c r="V30" s="8">
        <v>300</v>
      </c>
      <c r="AS30" s="10">
        <v>128.86781271998515</v>
      </c>
      <c r="AT30" s="10">
        <v>26.058911621161361</v>
      </c>
      <c r="AU30" s="11">
        <v>-24.594999999999999</v>
      </c>
      <c r="AV30" s="11">
        <v>8.4290000000000003</v>
      </c>
      <c r="AW30" s="12">
        <v>24.69</v>
      </c>
      <c r="AX30" s="12">
        <v>1.75</v>
      </c>
      <c r="AY30" s="2">
        <f t="shared" si="1"/>
        <v>125.26135376343129</v>
      </c>
      <c r="AZ30" s="2">
        <f t="shared" si="2"/>
        <v>29.228557393182257</v>
      </c>
      <c r="BA30" s="20">
        <v>2</v>
      </c>
      <c r="BE30" s="22">
        <f t="shared" si="3"/>
        <v>0.3</v>
      </c>
      <c r="BG30">
        <v>9</v>
      </c>
    </row>
    <row r="31" spans="1:59" x14ac:dyDescent="0.25">
      <c r="A31" t="s">
        <v>216</v>
      </c>
      <c r="B31" s="5" t="s">
        <v>55</v>
      </c>
      <c r="C31" t="s">
        <v>51</v>
      </c>
      <c r="D31" t="s">
        <v>36</v>
      </c>
      <c r="E31" s="1">
        <v>43649.55972222222</v>
      </c>
      <c r="F31" s="1">
        <v>43649.886805555558</v>
      </c>
      <c r="G31" s="1"/>
      <c r="H31" s="1"/>
      <c r="I31" s="2">
        <f t="shared" si="0"/>
        <v>0.32708333333721384</v>
      </c>
      <c r="J31">
        <v>25</v>
      </c>
      <c r="M31">
        <v>76</v>
      </c>
      <c r="N31" s="2">
        <v>1</v>
      </c>
      <c r="AA31">
        <v>1</v>
      </c>
      <c r="AY31" s="2" t="str">
        <f t="shared" si="1"/>
        <v/>
      </c>
      <c r="AZ31" s="2" t="str">
        <f t="shared" si="2"/>
        <v/>
      </c>
      <c r="BA31" s="20">
        <v>9</v>
      </c>
      <c r="BE31" s="22" t="str">
        <f t="shared" si="3"/>
        <v/>
      </c>
      <c r="BG31">
        <v>9</v>
      </c>
    </row>
    <row r="32" spans="1:59" x14ac:dyDescent="0.25">
      <c r="A32" t="s">
        <v>216</v>
      </c>
      <c r="B32" s="5" t="s">
        <v>55</v>
      </c>
      <c r="C32" t="s">
        <v>51</v>
      </c>
      <c r="D32" t="s">
        <v>37</v>
      </c>
      <c r="E32" s="1">
        <v>43649.55972222222</v>
      </c>
      <c r="F32" s="1">
        <v>43649.886805555558</v>
      </c>
      <c r="G32" s="1"/>
      <c r="H32" s="1"/>
      <c r="I32" s="2">
        <f t="shared" si="0"/>
        <v>0.32708333333721384</v>
      </c>
      <c r="J32">
        <v>25</v>
      </c>
      <c r="M32">
        <v>76</v>
      </c>
      <c r="N32" s="2">
        <v>1</v>
      </c>
      <c r="S32" s="5">
        <v>300</v>
      </c>
      <c r="V32" s="8">
        <v>300</v>
      </c>
      <c r="AS32" s="10">
        <v>148.24597330378748</v>
      </c>
      <c r="AT32" s="10">
        <v>26.699037193672119</v>
      </c>
      <c r="AU32" s="11">
        <v>-24.251000000000001</v>
      </c>
      <c r="AV32" s="11">
        <v>9.9</v>
      </c>
      <c r="AW32" s="12">
        <v>24.69</v>
      </c>
      <c r="AX32" s="12">
        <v>1.75</v>
      </c>
      <c r="AY32" s="2">
        <f t="shared" si="1"/>
        <v>277.56670973464969</v>
      </c>
      <c r="AZ32" s="2">
        <f t="shared" si="2"/>
        <v>56.047651762399155</v>
      </c>
      <c r="BA32" s="20">
        <v>2</v>
      </c>
      <c r="BE32" s="22">
        <f t="shared" si="3"/>
        <v>0.3</v>
      </c>
      <c r="BG32">
        <v>9</v>
      </c>
    </row>
    <row r="33" spans="1:59" x14ac:dyDescent="0.25">
      <c r="A33" t="s">
        <v>216</v>
      </c>
      <c r="B33" s="5" t="s">
        <v>55</v>
      </c>
      <c r="C33" t="s">
        <v>51</v>
      </c>
      <c r="D33" t="s">
        <v>38</v>
      </c>
      <c r="E33" s="1">
        <v>43649.55972222222</v>
      </c>
      <c r="F33" s="1">
        <v>43649.886805555558</v>
      </c>
      <c r="G33" s="1"/>
      <c r="H33" s="1"/>
      <c r="I33" s="2">
        <f t="shared" si="0"/>
        <v>0.32708333333721384</v>
      </c>
      <c r="J33">
        <v>25</v>
      </c>
      <c r="M33">
        <v>76</v>
      </c>
      <c r="N33" s="2">
        <v>1</v>
      </c>
      <c r="AY33" s="2" t="str">
        <f t="shared" si="1"/>
        <v/>
      </c>
      <c r="AZ33" s="2" t="str">
        <f t="shared" si="2"/>
        <v/>
      </c>
      <c r="BA33" s="20">
        <v>9</v>
      </c>
      <c r="BE33" s="22" t="str">
        <f t="shared" si="3"/>
        <v/>
      </c>
      <c r="BG33">
        <v>9</v>
      </c>
    </row>
    <row r="34" spans="1:59" x14ac:dyDescent="0.25">
      <c r="A34" t="s">
        <v>216</v>
      </c>
      <c r="B34" s="5" t="s">
        <v>55</v>
      </c>
      <c r="C34" t="s">
        <v>51</v>
      </c>
      <c r="D34" t="s">
        <v>39</v>
      </c>
      <c r="E34" s="1">
        <v>43649.55972222222</v>
      </c>
      <c r="F34" s="1">
        <v>43649.886805555558</v>
      </c>
      <c r="G34" s="1"/>
      <c r="H34" s="1"/>
      <c r="I34" s="2">
        <f t="shared" si="0"/>
        <v>0.32708333333721384</v>
      </c>
      <c r="J34">
        <v>25</v>
      </c>
      <c r="M34">
        <v>76</v>
      </c>
      <c r="N34" s="2">
        <v>1</v>
      </c>
      <c r="S34" s="5">
        <v>300</v>
      </c>
      <c r="V34" s="8">
        <v>300</v>
      </c>
      <c r="AS34" s="10">
        <v>128.23985371502863</v>
      </c>
      <c r="AT34" s="10">
        <v>23.513021790568207</v>
      </c>
      <c r="AU34" s="11">
        <v>-23.771999999999998</v>
      </c>
      <c r="AV34" s="11">
        <v>7.931</v>
      </c>
      <c r="AW34" s="12">
        <v>24.69</v>
      </c>
      <c r="AX34" s="12">
        <v>1.75</v>
      </c>
      <c r="AY34" s="2">
        <f t="shared" si="1"/>
        <v>232.62325099019503</v>
      </c>
      <c r="AZ34" s="2">
        <f t="shared" si="2"/>
        <v>48.89031416910322</v>
      </c>
      <c r="BA34" s="20">
        <v>2</v>
      </c>
      <c r="BE34" s="22">
        <f t="shared" si="3"/>
        <v>0.3</v>
      </c>
      <c r="BG34">
        <v>9</v>
      </c>
    </row>
    <row r="35" spans="1:59" x14ac:dyDescent="0.25">
      <c r="A35" t="s">
        <v>216</v>
      </c>
      <c r="B35" s="5" t="s">
        <v>55</v>
      </c>
      <c r="C35" t="s">
        <v>51</v>
      </c>
      <c r="D35" t="s">
        <v>40</v>
      </c>
      <c r="E35" s="1">
        <v>43649.55972222222</v>
      </c>
      <c r="F35" s="1">
        <v>43649.886805555558</v>
      </c>
      <c r="G35" s="1"/>
      <c r="H35" s="1"/>
      <c r="I35" s="2">
        <f t="shared" si="0"/>
        <v>0.32708333333721384</v>
      </c>
      <c r="J35">
        <v>50</v>
      </c>
      <c r="M35">
        <v>76</v>
      </c>
      <c r="N35" s="2">
        <v>1</v>
      </c>
      <c r="AA35">
        <v>1</v>
      </c>
      <c r="AY35" s="2" t="str">
        <f t="shared" si="1"/>
        <v/>
      </c>
      <c r="AZ35" s="2" t="str">
        <f t="shared" si="2"/>
        <v/>
      </c>
      <c r="BA35" s="20">
        <v>9</v>
      </c>
      <c r="BE35" s="22" t="str">
        <f t="shared" si="3"/>
        <v/>
      </c>
      <c r="BG35">
        <v>9</v>
      </c>
    </row>
    <row r="36" spans="1:59" x14ac:dyDescent="0.25">
      <c r="A36" t="s">
        <v>216</v>
      </c>
      <c r="B36" s="5" t="s">
        <v>55</v>
      </c>
      <c r="C36" t="s">
        <v>51</v>
      </c>
      <c r="D36" t="s">
        <v>41</v>
      </c>
      <c r="E36" s="1">
        <v>43649.55972222222</v>
      </c>
      <c r="F36" s="1">
        <v>43649.886805555558</v>
      </c>
      <c r="G36" s="1"/>
      <c r="H36" s="1"/>
      <c r="I36" s="2">
        <f t="shared" si="0"/>
        <v>0.32708333333721384</v>
      </c>
      <c r="J36">
        <v>50</v>
      </c>
      <c r="M36">
        <v>76</v>
      </c>
      <c r="N36" s="2">
        <v>1</v>
      </c>
      <c r="S36" s="5">
        <v>300</v>
      </c>
      <c r="V36" s="8">
        <v>300</v>
      </c>
      <c r="AS36" s="10">
        <v>54.382250884878808</v>
      </c>
      <c r="AT36" s="10">
        <v>7.3121111048984933</v>
      </c>
      <c r="AU36" s="11">
        <v>-24.434999999999999</v>
      </c>
      <c r="AV36" s="11">
        <v>13.159000000000001</v>
      </c>
      <c r="AW36" s="12">
        <v>24.69</v>
      </c>
      <c r="AX36" s="12">
        <v>1.75</v>
      </c>
      <c r="AY36" s="2">
        <f t="shared" si="1"/>
        <v>66.703212822159145</v>
      </c>
      <c r="AZ36" s="2">
        <f t="shared" si="2"/>
        <v>12.495202273785225</v>
      </c>
      <c r="BA36" s="20">
        <v>2</v>
      </c>
      <c r="BE36" s="22">
        <f t="shared" si="3"/>
        <v>0.3</v>
      </c>
      <c r="BG36">
        <v>9</v>
      </c>
    </row>
    <row r="37" spans="1:59" x14ac:dyDescent="0.25">
      <c r="A37" t="s">
        <v>216</v>
      </c>
      <c r="B37" s="5" t="s">
        <v>55</v>
      </c>
      <c r="C37" t="s">
        <v>51</v>
      </c>
      <c r="D37" t="s">
        <v>42</v>
      </c>
      <c r="E37" s="1">
        <v>43649.55972222222</v>
      </c>
      <c r="F37" s="1">
        <v>43649.886805555558</v>
      </c>
      <c r="G37" s="1"/>
      <c r="H37" s="1"/>
      <c r="I37" s="2">
        <f t="shared" si="0"/>
        <v>0.32708333333721384</v>
      </c>
      <c r="J37">
        <v>50</v>
      </c>
      <c r="M37">
        <v>76</v>
      </c>
      <c r="N37" s="2">
        <v>1</v>
      </c>
      <c r="AY37" s="2" t="str">
        <f t="shared" si="1"/>
        <v/>
      </c>
      <c r="AZ37" s="2" t="str">
        <f t="shared" si="2"/>
        <v/>
      </c>
      <c r="BA37" s="20">
        <v>9</v>
      </c>
      <c r="BE37" s="22" t="str">
        <f t="shared" si="3"/>
        <v/>
      </c>
      <c r="BG37">
        <v>9</v>
      </c>
    </row>
    <row r="38" spans="1:59" x14ac:dyDescent="0.25">
      <c r="A38" t="s">
        <v>216</v>
      </c>
      <c r="B38" s="5" t="s">
        <v>55</v>
      </c>
      <c r="C38" t="s">
        <v>51</v>
      </c>
      <c r="D38" t="s">
        <v>43</v>
      </c>
      <c r="E38" s="1">
        <v>43649.55972222222</v>
      </c>
      <c r="F38" s="1">
        <v>43649.886805555558</v>
      </c>
      <c r="G38" s="1"/>
      <c r="H38" s="1"/>
      <c r="I38" s="2">
        <f t="shared" si="0"/>
        <v>0.32708333333721384</v>
      </c>
      <c r="J38">
        <v>50</v>
      </c>
      <c r="M38">
        <v>76</v>
      </c>
      <c r="N38" s="2">
        <v>1</v>
      </c>
      <c r="S38" s="5">
        <v>300</v>
      </c>
      <c r="V38" s="8">
        <v>300</v>
      </c>
      <c r="AS38" s="10">
        <v>81.045696390440398</v>
      </c>
      <c r="AT38" s="10">
        <v>13.008645901744272</v>
      </c>
      <c r="AU38" s="11">
        <v>-23.504999999999999</v>
      </c>
      <c r="AV38" s="11">
        <v>8.9819999999999993</v>
      </c>
      <c r="AW38" s="12">
        <v>24.69</v>
      </c>
      <c r="AX38" s="12">
        <v>1.75</v>
      </c>
      <c r="AY38" s="2">
        <f t="shared" si="1"/>
        <v>126.60225809916314</v>
      </c>
      <c r="AZ38" s="2">
        <f t="shared" si="2"/>
        <v>25.292385430295187</v>
      </c>
      <c r="BA38" s="20">
        <v>2</v>
      </c>
      <c r="BE38" s="22">
        <f t="shared" si="3"/>
        <v>0.3</v>
      </c>
      <c r="BG38">
        <v>9</v>
      </c>
    </row>
    <row r="39" spans="1:59" x14ac:dyDescent="0.25">
      <c r="A39" t="s">
        <v>216</v>
      </c>
      <c r="B39" s="5" t="s">
        <v>55</v>
      </c>
      <c r="C39" t="s">
        <v>51</v>
      </c>
      <c r="D39" t="s">
        <v>106</v>
      </c>
      <c r="E39" s="1">
        <v>43649.55972222222</v>
      </c>
      <c r="F39" s="1">
        <v>43649.886805555558</v>
      </c>
      <c r="G39" s="1"/>
      <c r="H39" s="1"/>
      <c r="I39" s="2">
        <f t="shared" si="0"/>
        <v>0.32708333333721384</v>
      </c>
      <c r="J39">
        <v>75</v>
      </c>
      <c r="M39">
        <v>76</v>
      </c>
      <c r="N39" s="2">
        <v>1</v>
      </c>
      <c r="AA39">
        <v>1</v>
      </c>
      <c r="AY39" s="2" t="str">
        <f t="shared" si="1"/>
        <v/>
      </c>
      <c r="AZ39" s="2" t="str">
        <f t="shared" si="2"/>
        <v/>
      </c>
      <c r="BA39" s="20">
        <v>9</v>
      </c>
      <c r="BE39" s="22" t="str">
        <f t="shared" si="3"/>
        <v/>
      </c>
      <c r="BG39">
        <v>9</v>
      </c>
    </row>
    <row r="40" spans="1:59" x14ac:dyDescent="0.25">
      <c r="A40" t="s">
        <v>216</v>
      </c>
      <c r="B40" s="5" t="s">
        <v>55</v>
      </c>
      <c r="C40" t="s">
        <v>51</v>
      </c>
      <c r="D40" t="s">
        <v>107</v>
      </c>
      <c r="E40" s="1">
        <v>43649.55972222222</v>
      </c>
      <c r="F40" s="1">
        <v>43649.886805555558</v>
      </c>
      <c r="G40" s="1"/>
      <c r="H40" s="1"/>
      <c r="I40" s="2">
        <f t="shared" si="0"/>
        <v>0.32708333333721384</v>
      </c>
      <c r="J40">
        <v>75</v>
      </c>
      <c r="M40">
        <v>76</v>
      </c>
      <c r="N40" s="2">
        <v>1</v>
      </c>
      <c r="S40" s="5">
        <v>300</v>
      </c>
      <c r="V40" s="8">
        <v>300</v>
      </c>
      <c r="AS40" s="10">
        <v>50.056611238640038</v>
      </c>
      <c r="AT40" s="10">
        <v>8.7358509134173623</v>
      </c>
      <c r="AU40" s="11">
        <v>-23.065999999999999</v>
      </c>
      <c r="AV40" s="11">
        <v>7.181</v>
      </c>
      <c r="AW40" s="12">
        <v>24.69</v>
      </c>
      <c r="AX40" s="12">
        <v>1.75</v>
      </c>
      <c r="AY40" s="2">
        <f t="shared" si="1"/>
        <v>56.985725824163517</v>
      </c>
      <c r="AZ40" s="2">
        <f t="shared" si="2"/>
        <v>15.693613193160083</v>
      </c>
      <c r="BA40" s="20">
        <v>2</v>
      </c>
      <c r="BE40" s="22">
        <f t="shared" si="3"/>
        <v>0.3</v>
      </c>
      <c r="BG40">
        <v>9</v>
      </c>
    </row>
    <row r="41" spans="1:59" x14ac:dyDescent="0.25">
      <c r="A41" t="s">
        <v>216</v>
      </c>
      <c r="B41" s="5" t="s">
        <v>55</v>
      </c>
      <c r="C41" t="s">
        <v>51</v>
      </c>
      <c r="D41" t="s">
        <v>108</v>
      </c>
      <c r="E41" s="1">
        <v>43649.55972222222</v>
      </c>
      <c r="F41" s="1">
        <v>43649.886805555558</v>
      </c>
      <c r="G41" s="1"/>
      <c r="H41" s="1"/>
      <c r="I41" s="2">
        <f t="shared" si="0"/>
        <v>0.32708333333721384</v>
      </c>
      <c r="J41">
        <v>75</v>
      </c>
      <c r="M41">
        <v>76</v>
      </c>
      <c r="N41" s="2">
        <v>1</v>
      </c>
      <c r="AY41" s="2" t="str">
        <f t="shared" si="1"/>
        <v/>
      </c>
      <c r="AZ41" s="2" t="str">
        <f t="shared" si="2"/>
        <v/>
      </c>
      <c r="BA41" s="20">
        <v>9</v>
      </c>
      <c r="BE41" s="22" t="str">
        <f t="shared" si="3"/>
        <v/>
      </c>
      <c r="BG41">
        <v>9</v>
      </c>
    </row>
    <row r="42" spans="1:59" x14ac:dyDescent="0.25">
      <c r="A42" t="s">
        <v>216</v>
      </c>
      <c r="B42" s="5" t="s">
        <v>55</v>
      </c>
      <c r="C42" t="s">
        <v>51</v>
      </c>
      <c r="D42" t="s">
        <v>109</v>
      </c>
      <c r="E42" s="1">
        <v>43649.55972222222</v>
      </c>
      <c r="F42" s="1">
        <v>43649.886805555558</v>
      </c>
      <c r="G42" s="1"/>
      <c r="H42" s="1"/>
      <c r="I42" s="2">
        <f t="shared" si="0"/>
        <v>0.32708333333721384</v>
      </c>
      <c r="J42">
        <v>75</v>
      </c>
      <c r="M42">
        <v>76</v>
      </c>
      <c r="N42" s="2">
        <v>1</v>
      </c>
      <c r="S42" s="5">
        <v>300</v>
      </c>
      <c r="V42" s="8">
        <v>300</v>
      </c>
      <c r="AS42" s="10">
        <v>64.347767329700773</v>
      </c>
      <c r="AT42" s="10">
        <v>12.943964945009304</v>
      </c>
      <c r="AU42" s="11">
        <v>-22.949000000000002</v>
      </c>
      <c r="AV42" s="11">
        <v>11.199</v>
      </c>
      <c r="AW42" s="12">
        <v>24.69</v>
      </c>
      <c r="AX42" s="12">
        <v>1.75</v>
      </c>
      <c r="AY42" s="2">
        <f t="shared" si="1"/>
        <v>89.090601601775404</v>
      </c>
      <c r="AZ42" s="2">
        <f t="shared" si="2"/>
        <v>25.147080595058505</v>
      </c>
      <c r="BA42" s="20">
        <v>2</v>
      </c>
      <c r="BE42" s="22">
        <f t="shared" si="3"/>
        <v>0.3</v>
      </c>
      <c r="BG42">
        <v>9</v>
      </c>
    </row>
    <row r="43" spans="1:59" x14ac:dyDescent="0.25">
      <c r="A43" t="s">
        <v>216</v>
      </c>
      <c r="B43" s="5" t="s">
        <v>55</v>
      </c>
      <c r="C43" t="s">
        <v>51</v>
      </c>
      <c r="D43" t="s">
        <v>110</v>
      </c>
      <c r="E43" s="1">
        <v>43649.55972222222</v>
      </c>
      <c r="F43" s="1">
        <v>43649.886805555558</v>
      </c>
      <c r="G43" s="1"/>
      <c r="H43" s="1"/>
      <c r="I43" s="2">
        <f t="shared" si="0"/>
        <v>0.32708333333721384</v>
      </c>
      <c r="J43">
        <v>100</v>
      </c>
      <c r="M43">
        <v>76</v>
      </c>
      <c r="N43" s="2">
        <v>1</v>
      </c>
      <c r="AA43">
        <v>1</v>
      </c>
      <c r="AY43" s="2" t="str">
        <f t="shared" si="1"/>
        <v/>
      </c>
      <c r="AZ43" s="2" t="str">
        <f t="shared" si="2"/>
        <v/>
      </c>
      <c r="BA43" s="20">
        <v>9</v>
      </c>
      <c r="BE43" s="22" t="str">
        <f t="shared" si="3"/>
        <v/>
      </c>
      <c r="BG43">
        <v>9</v>
      </c>
    </row>
    <row r="44" spans="1:59" x14ac:dyDescent="0.25">
      <c r="A44" t="s">
        <v>216</v>
      </c>
      <c r="B44" s="5" t="s">
        <v>55</v>
      </c>
      <c r="C44" t="s">
        <v>51</v>
      </c>
      <c r="D44" t="s">
        <v>111</v>
      </c>
      <c r="E44" s="1">
        <v>43649.55972222222</v>
      </c>
      <c r="F44" s="1">
        <v>43649.886805555558</v>
      </c>
      <c r="G44" s="1"/>
      <c r="H44" s="1"/>
      <c r="I44" s="2">
        <f t="shared" si="0"/>
        <v>0.32708333333721384</v>
      </c>
      <c r="J44">
        <v>100</v>
      </c>
      <c r="M44">
        <v>76</v>
      </c>
      <c r="N44" s="2">
        <v>1</v>
      </c>
      <c r="S44" s="5">
        <v>300</v>
      </c>
      <c r="V44" s="8">
        <v>300</v>
      </c>
      <c r="AS44" s="10">
        <v>45.280138274693378</v>
      </c>
      <c r="AT44" s="10">
        <v>5.8688861751459074</v>
      </c>
      <c r="AU44" s="11">
        <v>-24.437999999999999</v>
      </c>
      <c r="AV44" s="11">
        <v>5.673</v>
      </c>
      <c r="AW44" s="12">
        <v>24.69</v>
      </c>
      <c r="AX44" s="12">
        <v>1.75</v>
      </c>
      <c r="AY44" s="2">
        <f t="shared" si="1"/>
        <v>46.255448288495856</v>
      </c>
      <c r="AZ44" s="2">
        <f t="shared" si="2"/>
        <v>9.2530183109466879</v>
      </c>
      <c r="BA44" s="20">
        <v>2</v>
      </c>
      <c r="BE44" s="22">
        <f t="shared" si="3"/>
        <v>0.3</v>
      </c>
      <c r="BG44">
        <v>9</v>
      </c>
    </row>
    <row r="45" spans="1:59" x14ac:dyDescent="0.25">
      <c r="A45" t="s">
        <v>216</v>
      </c>
      <c r="B45" s="5" t="s">
        <v>55</v>
      </c>
      <c r="C45" t="s">
        <v>51</v>
      </c>
      <c r="D45" t="s">
        <v>112</v>
      </c>
      <c r="E45" s="1">
        <v>43649.55972222222</v>
      </c>
      <c r="F45" s="1">
        <v>43649.886805555558</v>
      </c>
      <c r="G45" s="1"/>
      <c r="H45" s="1"/>
      <c r="I45" s="2">
        <f t="shared" si="0"/>
        <v>0.32708333333721384</v>
      </c>
      <c r="J45">
        <v>100</v>
      </c>
      <c r="M45">
        <v>76</v>
      </c>
      <c r="N45" s="2">
        <v>1</v>
      </c>
      <c r="AY45" s="2" t="str">
        <f t="shared" si="1"/>
        <v/>
      </c>
      <c r="AZ45" s="2" t="str">
        <f t="shared" si="2"/>
        <v/>
      </c>
      <c r="BA45" s="20">
        <v>9</v>
      </c>
      <c r="BE45" s="22" t="str">
        <f t="shared" si="3"/>
        <v/>
      </c>
      <c r="BG45">
        <v>9</v>
      </c>
    </row>
    <row r="46" spans="1:59" x14ac:dyDescent="0.25">
      <c r="A46" t="s">
        <v>216</v>
      </c>
      <c r="B46" s="5" t="s">
        <v>55</v>
      </c>
      <c r="C46" t="s">
        <v>51</v>
      </c>
      <c r="D46" t="s">
        <v>113</v>
      </c>
      <c r="E46" s="1">
        <v>43649.55972222222</v>
      </c>
      <c r="F46" s="1">
        <v>43649.886805555558</v>
      </c>
      <c r="G46" s="1"/>
      <c r="H46" s="1"/>
      <c r="I46" s="2">
        <f t="shared" si="0"/>
        <v>0.32708333333721384</v>
      </c>
      <c r="J46">
        <v>100</v>
      </c>
      <c r="M46">
        <v>76</v>
      </c>
      <c r="N46" s="2">
        <v>1</v>
      </c>
      <c r="S46" s="5">
        <v>300</v>
      </c>
      <c r="V46" s="8">
        <v>300</v>
      </c>
      <c r="AS46" s="10">
        <v>65.901634025902254</v>
      </c>
      <c r="AT46" s="10">
        <v>10.668269677528196</v>
      </c>
      <c r="AU46" s="11">
        <v>-24</v>
      </c>
      <c r="AV46" s="11">
        <v>8.1189999999999998</v>
      </c>
      <c r="AW46" s="12">
        <v>24.69</v>
      </c>
      <c r="AX46" s="12">
        <v>1.75</v>
      </c>
      <c r="AY46" s="2">
        <f t="shared" si="1"/>
        <v>92.581340695145272</v>
      </c>
      <c r="AZ46" s="2">
        <f t="shared" si="2"/>
        <v>20.0347640403551</v>
      </c>
      <c r="BA46" s="20">
        <v>2</v>
      </c>
      <c r="BE46" s="22">
        <f t="shared" si="3"/>
        <v>0.3</v>
      </c>
      <c r="BG46">
        <v>9</v>
      </c>
    </row>
    <row r="47" spans="1:59" x14ac:dyDescent="0.25">
      <c r="A47" t="s">
        <v>216</v>
      </c>
      <c r="B47" s="5" t="s">
        <v>55</v>
      </c>
      <c r="C47" t="s">
        <v>51</v>
      </c>
      <c r="D47" t="s">
        <v>114</v>
      </c>
      <c r="E47" s="1">
        <v>43649.55972222222</v>
      </c>
      <c r="F47" s="1">
        <v>43649.886805555558</v>
      </c>
      <c r="G47" s="1"/>
      <c r="H47" s="1"/>
      <c r="I47" s="2">
        <f t="shared" si="0"/>
        <v>0.32708333333721384</v>
      </c>
      <c r="J47">
        <v>125</v>
      </c>
      <c r="M47">
        <v>76</v>
      </c>
      <c r="N47" s="2">
        <v>1</v>
      </c>
      <c r="AA47">
        <v>1</v>
      </c>
      <c r="AY47" s="2" t="str">
        <f t="shared" si="1"/>
        <v/>
      </c>
      <c r="AZ47" s="2" t="str">
        <f t="shared" si="2"/>
        <v/>
      </c>
      <c r="BA47" s="20">
        <v>9</v>
      </c>
      <c r="BE47" s="22" t="str">
        <f t="shared" si="3"/>
        <v/>
      </c>
      <c r="BG47">
        <v>9</v>
      </c>
    </row>
    <row r="48" spans="1:59" x14ac:dyDescent="0.25">
      <c r="A48" t="s">
        <v>216</v>
      </c>
      <c r="B48" s="5" t="s">
        <v>55</v>
      </c>
      <c r="C48" t="s">
        <v>51</v>
      </c>
      <c r="D48" t="s">
        <v>115</v>
      </c>
      <c r="E48" s="1">
        <v>43649.55972222222</v>
      </c>
      <c r="F48" s="1">
        <v>43649.886805555558</v>
      </c>
      <c r="G48" s="1"/>
      <c r="H48" s="1"/>
      <c r="I48" s="2">
        <f t="shared" si="0"/>
        <v>0.32708333333721384</v>
      </c>
      <c r="J48">
        <v>125</v>
      </c>
      <c r="M48">
        <v>76</v>
      </c>
      <c r="N48" s="2">
        <v>1</v>
      </c>
      <c r="S48" s="5">
        <v>300</v>
      </c>
      <c r="V48" s="8">
        <v>300</v>
      </c>
      <c r="AS48" s="10">
        <v>42.270240006513063</v>
      </c>
      <c r="AT48" s="10">
        <v>6.0555719630092275</v>
      </c>
      <c r="AU48" s="11">
        <v>-24.803000000000001</v>
      </c>
      <c r="AV48" s="11">
        <v>8.16</v>
      </c>
      <c r="AW48" s="12">
        <v>24.69</v>
      </c>
      <c r="AX48" s="12">
        <v>1.75</v>
      </c>
      <c r="AY48" s="2">
        <f t="shared" si="1"/>
        <v>39.493755295469029</v>
      </c>
      <c r="AZ48" s="2">
        <f t="shared" si="2"/>
        <v>9.6724052374211986</v>
      </c>
      <c r="BA48" s="20">
        <v>2</v>
      </c>
      <c r="BE48" s="22">
        <f t="shared" si="3"/>
        <v>0.3</v>
      </c>
      <c r="BG48">
        <v>9</v>
      </c>
    </row>
    <row r="49" spans="1:59" x14ac:dyDescent="0.25">
      <c r="A49" t="s">
        <v>216</v>
      </c>
      <c r="B49" s="5" t="s">
        <v>55</v>
      </c>
      <c r="C49" t="s">
        <v>51</v>
      </c>
      <c r="D49" t="s">
        <v>116</v>
      </c>
      <c r="E49" s="1">
        <v>43649.55972222222</v>
      </c>
      <c r="F49" s="1">
        <v>43649.886805555558</v>
      </c>
      <c r="G49" s="1"/>
      <c r="H49" s="1"/>
      <c r="I49" s="2">
        <f t="shared" si="0"/>
        <v>0.32708333333721384</v>
      </c>
      <c r="J49">
        <v>125</v>
      </c>
      <c r="M49">
        <v>76</v>
      </c>
      <c r="N49" s="2">
        <v>1</v>
      </c>
      <c r="AY49" s="2" t="str">
        <f t="shared" si="1"/>
        <v/>
      </c>
      <c r="AZ49" s="2" t="str">
        <f t="shared" si="2"/>
        <v/>
      </c>
      <c r="BA49" s="20">
        <v>9</v>
      </c>
      <c r="BE49" s="22" t="str">
        <f t="shared" si="3"/>
        <v/>
      </c>
      <c r="BG49">
        <v>9</v>
      </c>
    </row>
    <row r="50" spans="1:59" x14ac:dyDescent="0.25">
      <c r="A50" t="s">
        <v>216</v>
      </c>
      <c r="B50" s="5" t="s">
        <v>55</v>
      </c>
      <c r="C50" t="s">
        <v>51</v>
      </c>
      <c r="D50" t="s">
        <v>117</v>
      </c>
      <c r="E50" s="1">
        <v>43649.55972222222</v>
      </c>
      <c r="F50" s="1">
        <v>43649.886805555558</v>
      </c>
      <c r="G50" s="1"/>
      <c r="H50" s="1"/>
      <c r="I50" s="2">
        <f t="shared" si="0"/>
        <v>0.32708333333721384</v>
      </c>
      <c r="J50">
        <v>125</v>
      </c>
      <c r="M50">
        <v>76</v>
      </c>
      <c r="N50" s="2">
        <v>1</v>
      </c>
      <c r="S50" s="5">
        <v>300</v>
      </c>
      <c r="V50" s="8">
        <v>300</v>
      </c>
      <c r="AS50" s="10">
        <v>52.386571953323617</v>
      </c>
      <c r="AT50" s="10">
        <v>7.4460336232381534</v>
      </c>
      <c r="AU50" s="11">
        <v>-24.356000000000002</v>
      </c>
      <c r="AV50" s="11">
        <v>20.376999999999999</v>
      </c>
      <c r="AW50" s="12">
        <v>24.69</v>
      </c>
      <c r="AX50" s="12">
        <v>1.75</v>
      </c>
      <c r="AY50" s="2">
        <f t="shared" si="1"/>
        <v>62.219948922350945</v>
      </c>
      <c r="AZ50" s="2">
        <f t="shared" si="2"/>
        <v>12.796057277237963</v>
      </c>
      <c r="BA50" s="20">
        <v>2</v>
      </c>
      <c r="BE50" s="22">
        <f t="shared" si="3"/>
        <v>0.3</v>
      </c>
      <c r="BG50">
        <v>9</v>
      </c>
    </row>
    <row r="51" spans="1:59" x14ac:dyDescent="0.25">
      <c r="A51" t="s">
        <v>216</v>
      </c>
      <c r="B51" s="3" t="s">
        <v>118</v>
      </c>
      <c r="C51" t="s">
        <v>57</v>
      </c>
      <c r="D51" t="s">
        <v>58</v>
      </c>
      <c r="E51" s="1">
        <v>43655.272222222222</v>
      </c>
      <c r="F51" s="1">
        <v>43656.038194444445</v>
      </c>
      <c r="G51" s="1"/>
      <c r="H51" s="1"/>
      <c r="I51" s="2">
        <f t="shared" si="0"/>
        <v>0.76597222222335404</v>
      </c>
      <c r="J51">
        <v>25</v>
      </c>
      <c r="M51">
        <v>76</v>
      </c>
      <c r="N51" s="2">
        <v>1</v>
      </c>
      <c r="AA51">
        <v>1</v>
      </c>
      <c r="AY51" s="2" t="str">
        <f t="shared" si="1"/>
        <v/>
      </c>
      <c r="AZ51" s="2" t="str">
        <f t="shared" si="2"/>
        <v/>
      </c>
      <c r="BA51" s="20">
        <v>9</v>
      </c>
      <c r="BE51" s="22" t="str">
        <f t="shared" si="3"/>
        <v/>
      </c>
      <c r="BG51">
        <v>9</v>
      </c>
    </row>
    <row r="52" spans="1:59" x14ac:dyDescent="0.25">
      <c r="A52" t="s">
        <v>216</v>
      </c>
      <c r="B52" s="3" t="s">
        <v>118</v>
      </c>
      <c r="C52" t="s">
        <v>57</v>
      </c>
      <c r="D52" t="s">
        <v>59</v>
      </c>
      <c r="E52" s="1">
        <v>43655.272222222222</v>
      </c>
      <c r="F52" s="1">
        <v>43656.038194444445</v>
      </c>
      <c r="G52" s="1"/>
      <c r="H52" s="1"/>
      <c r="I52" s="2">
        <f t="shared" si="0"/>
        <v>0.76597222222335404</v>
      </c>
      <c r="J52">
        <v>25</v>
      </c>
      <c r="M52">
        <v>76</v>
      </c>
      <c r="N52" s="2">
        <v>1</v>
      </c>
      <c r="S52" s="5">
        <v>300</v>
      </c>
      <c r="V52" s="8">
        <v>300</v>
      </c>
      <c r="AS52" s="10">
        <v>267.97784851957647</v>
      </c>
      <c r="AT52" s="10">
        <v>53.056773990025548</v>
      </c>
      <c r="AU52" s="11">
        <v>-25.606999999999999</v>
      </c>
      <c r="AV52" s="11">
        <v>5.91</v>
      </c>
      <c r="AW52" s="12">
        <v>24.69</v>
      </c>
      <c r="AX52" s="12">
        <v>1.75</v>
      </c>
      <c r="AY52" s="2">
        <f t="shared" si="1"/>
        <v>233.38312117893398</v>
      </c>
      <c r="AZ52" s="2">
        <f t="shared" si="2"/>
        <v>49.217974199195545</v>
      </c>
      <c r="BA52" s="20">
        <v>2</v>
      </c>
      <c r="BE52" s="22">
        <f t="shared" si="3"/>
        <v>0.3</v>
      </c>
      <c r="BG52">
        <v>9</v>
      </c>
    </row>
    <row r="53" spans="1:59" x14ac:dyDescent="0.25">
      <c r="A53" t="s">
        <v>216</v>
      </c>
      <c r="B53" s="3" t="s">
        <v>118</v>
      </c>
      <c r="C53" t="s">
        <v>57</v>
      </c>
      <c r="D53" t="s">
        <v>60</v>
      </c>
      <c r="E53" s="1">
        <v>43655.272222222222</v>
      </c>
      <c r="F53" s="1">
        <v>43656.038194444445</v>
      </c>
      <c r="G53" s="1"/>
      <c r="H53" s="1"/>
      <c r="I53" s="2">
        <f t="shared" si="0"/>
        <v>0.76597222222335404</v>
      </c>
      <c r="J53">
        <v>25</v>
      </c>
      <c r="M53">
        <v>76</v>
      </c>
      <c r="N53" s="2">
        <v>1</v>
      </c>
      <c r="AY53" s="2" t="str">
        <f t="shared" si="1"/>
        <v/>
      </c>
      <c r="AZ53" s="2" t="str">
        <f t="shared" si="2"/>
        <v/>
      </c>
      <c r="BA53" s="20">
        <v>9</v>
      </c>
      <c r="BE53" s="22" t="str">
        <f t="shared" si="3"/>
        <v/>
      </c>
      <c r="BG53">
        <v>9</v>
      </c>
    </row>
    <row r="54" spans="1:59" x14ac:dyDescent="0.25">
      <c r="A54" t="s">
        <v>216</v>
      </c>
      <c r="B54" s="3" t="s">
        <v>118</v>
      </c>
      <c r="C54" t="s">
        <v>57</v>
      </c>
      <c r="D54" t="s">
        <v>61</v>
      </c>
      <c r="E54" s="1">
        <v>43655.272222222222</v>
      </c>
      <c r="F54" s="1">
        <v>43656.038194444445</v>
      </c>
      <c r="G54" s="1"/>
      <c r="H54" s="1"/>
      <c r="I54" s="2">
        <f t="shared" si="0"/>
        <v>0.76597222222335404</v>
      </c>
      <c r="J54">
        <v>25</v>
      </c>
      <c r="M54">
        <v>76</v>
      </c>
      <c r="N54" s="2">
        <v>1</v>
      </c>
      <c r="S54" s="5">
        <v>300</v>
      </c>
      <c r="V54" s="8">
        <v>300</v>
      </c>
      <c r="AS54" s="10">
        <v>166.46522900118669</v>
      </c>
      <c r="AT54" s="10">
        <v>32.141902331841415</v>
      </c>
      <c r="AU54" s="11">
        <v>-25.302</v>
      </c>
      <c r="AV54" s="11">
        <v>4.2869999999999999</v>
      </c>
      <c r="AW54" s="12">
        <v>24.69</v>
      </c>
      <c r="AX54" s="12">
        <v>1.75</v>
      </c>
      <c r="AY54" s="2">
        <f t="shared" si="1"/>
        <v>136.00328027683059</v>
      </c>
      <c r="AZ54" s="2">
        <f t="shared" si="2"/>
        <v>29.154588147051356</v>
      </c>
      <c r="BA54" s="20">
        <v>2</v>
      </c>
      <c r="BE54" s="22">
        <f t="shared" si="3"/>
        <v>0.3</v>
      </c>
      <c r="BG54">
        <v>9</v>
      </c>
    </row>
    <row r="55" spans="1:59" x14ac:dyDescent="0.25">
      <c r="A55" t="s">
        <v>216</v>
      </c>
      <c r="B55" s="3" t="s">
        <v>118</v>
      </c>
      <c r="C55" t="s">
        <v>57</v>
      </c>
      <c r="D55" t="s">
        <v>62</v>
      </c>
      <c r="E55" s="1">
        <v>43655.272222222222</v>
      </c>
      <c r="F55" s="1">
        <v>43656.038194444445</v>
      </c>
      <c r="G55" s="1"/>
      <c r="H55" s="1"/>
      <c r="I55" s="2">
        <f t="shared" si="0"/>
        <v>0.76597222222335404</v>
      </c>
      <c r="J55">
        <v>50</v>
      </c>
      <c r="M55">
        <v>76</v>
      </c>
      <c r="N55" s="2">
        <v>1</v>
      </c>
      <c r="AA55">
        <v>1</v>
      </c>
      <c r="AY55" s="2" t="str">
        <f t="shared" si="1"/>
        <v/>
      </c>
      <c r="AZ55" s="2" t="str">
        <f t="shared" si="2"/>
        <v/>
      </c>
      <c r="BA55" s="20">
        <v>9</v>
      </c>
      <c r="BE55" s="22" t="str">
        <f t="shared" si="3"/>
        <v/>
      </c>
      <c r="BG55">
        <v>9</v>
      </c>
    </row>
    <row r="56" spans="1:59" x14ac:dyDescent="0.25">
      <c r="A56" t="s">
        <v>216</v>
      </c>
      <c r="B56" s="3" t="s">
        <v>118</v>
      </c>
      <c r="C56" t="s">
        <v>57</v>
      </c>
      <c r="D56" t="s">
        <v>63</v>
      </c>
      <c r="E56" s="1">
        <v>43655.272222222222</v>
      </c>
      <c r="F56" s="1">
        <v>43656.038194444445</v>
      </c>
      <c r="G56" s="1"/>
      <c r="H56" s="1"/>
      <c r="I56" s="2">
        <f t="shared" si="0"/>
        <v>0.76597222222335404</v>
      </c>
      <c r="J56">
        <v>50</v>
      </c>
      <c r="M56">
        <v>76</v>
      </c>
      <c r="N56" s="2">
        <v>1</v>
      </c>
      <c r="S56" s="5">
        <v>300</v>
      </c>
      <c r="V56" s="8">
        <v>300</v>
      </c>
      <c r="AS56" s="10">
        <v>132.48868942387867</v>
      </c>
      <c r="AT56" s="10">
        <v>22.682996911075289</v>
      </c>
      <c r="AU56" s="11">
        <v>-25.721</v>
      </c>
      <c r="AV56" s="11">
        <v>10.659000000000001</v>
      </c>
      <c r="AW56" s="12">
        <v>24.69</v>
      </c>
      <c r="AX56" s="12">
        <v>1.75</v>
      </c>
      <c r="AY56" s="2">
        <f t="shared" si="1"/>
        <v>103.40999252463257</v>
      </c>
      <c r="AZ56" s="2">
        <f t="shared" si="2"/>
        <v>20.080773390301996</v>
      </c>
      <c r="BA56" s="20">
        <v>2</v>
      </c>
      <c r="BE56" s="22">
        <f t="shared" si="3"/>
        <v>0.3</v>
      </c>
      <c r="BG56">
        <v>9</v>
      </c>
    </row>
    <row r="57" spans="1:59" x14ac:dyDescent="0.25">
      <c r="A57" t="s">
        <v>216</v>
      </c>
      <c r="B57" s="3" t="s">
        <v>118</v>
      </c>
      <c r="C57" t="s">
        <v>57</v>
      </c>
      <c r="D57" t="s">
        <v>64</v>
      </c>
      <c r="E57" s="1">
        <v>43655.272222222222</v>
      </c>
      <c r="F57" s="1">
        <v>43656.038194444445</v>
      </c>
      <c r="G57" s="1"/>
      <c r="H57" s="1"/>
      <c r="I57" s="2">
        <f t="shared" si="0"/>
        <v>0.76597222222335404</v>
      </c>
      <c r="J57">
        <v>50</v>
      </c>
      <c r="M57">
        <v>76</v>
      </c>
      <c r="N57" s="2">
        <v>1</v>
      </c>
      <c r="AY57" s="2" t="str">
        <f t="shared" si="1"/>
        <v/>
      </c>
      <c r="AZ57" s="2" t="str">
        <f t="shared" si="2"/>
        <v/>
      </c>
      <c r="BA57" s="20">
        <v>9</v>
      </c>
      <c r="BE57" s="22" t="str">
        <f t="shared" si="3"/>
        <v/>
      </c>
      <c r="BG57">
        <v>9</v>
      </c>
    </row>
    <row r="58" spans="1:59" x14ac:dyDescent="0.25">
      <c r="A58" t="s">
        <v>216</v>
      </c>
      <c r="B58" s="3" t="s">
        <v>118</v>
      </c>
      <c r="C58" t="s">
        <v>57</v>
      </c>
      <c r="D58" t="s">
        <v>65</v>
      </c>
      <c r="E58" s="1">
        <v>43655.272222222222</v>
      </c>
      <c r="F58" s="1">
        <v>43656.038194444445</v>
      </c>
      <c r="G58" s="1"/>
      <c r="H58" s="1"/>
      <c r="I58" s="2">
        <f t="shared" si="0"/>
        <v>0.76597222222335404</v>
      </c>
      <c r="J58">
        <v>50</v>
      </c>
      <c r="M58">
        <v>76</v>
      </c>
      <c r="N58" s="2">
        <v>1</v>
      </c>
      <c r="S58" s="5">
        <v>300</v>
      </c>
      <c r="V58" s="8">
        <v>300</v>
      </c>
      <c r="AS58" s="10">
        <v>98.821760053390946</v>
      </c>
      <c r="AT58" s="10">
        <v>15.583937199415407</v>
      </c>
      <c r="AU58" s="11">
        <v>-25.504000000000001</v>
      </c>
      <c r="AV58" s="11">
        <v>6.4909999999999997</v>
      </c>
      <c r="AW58" s="12">
        <v>24.69</v>
      </c>
      <c r="AX58" s="12">
        <v>1.75</v>
      </c>
      <c r="AY58" s="2">
        <f t="shared" si="1"/>
        <v>71.11371013812078</v>
      </c>
      <c r="AZ58" s="2">
        <f t="shared" si="2"/>
        <v>13.270730377366686</v>
      </c>
      <c r="BA58" s="20">
        <v>2</v>
      </c>
      <c r="BE58" s="22">
        <f t="shared" si="3"/>
        <v>0.3</v>
      </c>
      <c r="BG58">
        <v>9</v>
      </c>
    </row>
    <row r="59" spans="1:59" x14ac:dyDescent="0.25">
      <c r="A59" t="s">
        <v>216</v>
      </c>
      <c r="B59" s="3" t="s">
        <v>118</v>
      </c>
      <c r="C59" t="s">
        <v>57</v>
      </c>
      <c r="D59" t="s">
        <v>119</v>
      </c>
      <c r="E59" s="1">
        <v>43655.272222222222</v>
      </c>
      <c r="F59" s="1">
        <v>43656.038194444445</v>
      </c>
      <c r="G59" s="1"/>
      <c r="H59" s="1"/>
      <c r="I59" s="2">
        <f t="shared" si="0"/>
        <v>0.76597222222335404</v>
      </c>
      <c r="J59">
        <v>75</v>
      </c>
      <c r="M59">
        <v>76</v>
      </c>
      <c r="N59" s="2">
        <v>1</v>
      </c>
      <c r="AA59">
        <v>1</v>
      </c>
      <c r="AY59" s="2" t="str">
        <f t="shared" si="1"/>
        <v/>
      </c>
      <c r="AZ59" s="2" t="str">
        <f t="shared" si="2"/>
        <v/>
      </c>
      <c r="BA59" s="20">
        <v>9</v>
      </c>
      <c r="BE59" s="22" t="str">
        <f t="shared" si="3"/>
        <v/>
      </c>
      <c r="BG59">
        <v>9</v>
      </c>
    </row>
    <row r="60" spans="1:59" x14ac:dyDescent="0.25">
      <c r="A60" t="s">
        <v>216</v>
      </c>
      <c r="B60" s="3" t="s">
        <v>118</v>
      </c>
      <c r="C60" t="s">
        <v>57</v>
      </c>
      <c r="D60" t="s">
        <v>120</v>
      </c>
      <c r="E60" s="1">
        <v>43655.272222222222</v>
      </c>
      <c r="F60" s="1">
        <v>43656.038194444445</v>
      </c>
      <c r="G60" s="1"/>
      <c r="H60" s="1"/>
      <c r="I60" s="2">
        <f t="shared" si="0"/>
        <v>0.76597222222335404</v>
      </c>
      <c r="J60">
        <v>75</v>
      </c>
      <c r="M60">
        <v>76</v>
      </c>
      <c r="N60" s="2">
        <v>1</v>
      </c>
      <c r="S60" s="5">
        <v>300</v>
      </c>
      <c r="V60" s="8">
        <v>300</v>
      </c>
      <c r="AS60" s="10">
        <v>70.517951215939078</v>
      </c>
      <c r="AT60" s="10">
        <v>10.672529311652317</v>
      </c>
      <c r="AU60" s="11">
        <v>-25.28</v>
      </c>
      <c r="AV60" s="11">
        <v>6.2850000000000001</v>
      </c>
      <c r="AW60" s="12">
        <v>24.69</v>
      </c>
      <c r="AX60" s="12">
        <v>1.75</v>
      </c>
      <c r="AY60" s="2">
        <f t="shared" si="1"/>
        <v>43.962205087900884</v>
      </c>
      <c r="AZ60" s="2">
        <f t="shared" si="2"/>
        <v>8.5592755751481047</v>
      </c>
      <c r="BA60" s="20">
        <v>2</v>
      </c>
      <c r="BE60" s="22">
        <f t="shared" si="3"/>
        <v>0.3</v>
      </c>
      <c r="BG60">
        <v>9</v>
      </c>
    </row>
    <row r="61" spans="1:59" x14ac:dyDescent="0.25">
      <c r="A61" t="s">
        <v>216</v>
      </c>
      <c r="B61" s="3" t="s">
        <v>118</v>
      </c>
      <c r="C61" t="s">
        <v>57</v>
      </c>
      <c r="D61" t="s">
        <v>121</v>
      </c>
      <c r="E61" s="1">
        <v>43655.272222222222</v>
      </c>
      <c r="F61" s="1">
        <v>43656.038194444445</v>
      </c>
      <c r="G61" s="1"/>
      <c r="H61" s="1"/>
      <c r="I61" s="2">
        <f t="shared" si="0"/>
        <v>0.76597222222335404</v>
      </c>
      <c r="J61">
        <v>75</v>
      </c>
      <c r="M61">
        <v>76</v>
      </c>
      <c r="N61" s="2">
        <v>1</v>
      </c>
      <c r="AY61" s="2" t="str">
        <f t="shared" si="1"/>
        <v/>
      </c>
      <c r="AZ61" s="2" t="str">
        <f t="shared" si="2"/>
        <v/>
      </c>
      <c r="BA61" s="20">
        <v>9</v>
      </c>
      <c r="BE61" s="22" t="str">
        <f t="shared" si="3"/>
        <v/>
      </c>
      <c r="BG61">
        <v>9</v>
      </c>
    </row>
    <row r="62" spans="1:59" x14ac:dyDescent="0.25">
      <c r="A62" t="s">
        <v>216</v>
      </c>
      <c r="B62" s="3" t="s">
        <v>118</v>
      </c>
      <c r="C62" t="s">
        <v>57</v>
      </c>
      <c r="D62" t="s">
        <v>122</v>
      </c>
      <c r="E62" s="1">
        <v>43655.272222222222</v>
      </c>
      <c r="F62" s="1">
        <v>43656.038194444445</v>
      </c>
      <c r="G62" s="1"/>
      <c r="H62" s="1"/>
      <c r="I62" s="2">
        <f t="shared" si="0"/>
        <v>0.76597222222335404</v>
      </c>
      <c r="J62">
        <v>75</v>
      </c>
      <c r="M62">
        <v>76</v>
      </c>
      <c r="N62" s="2">
        <v>1</v>
      </c>
      <c r="S62" s="5">
        <v>300</v>
      </c>
      <c r="V62" s="8">
        <v>300</v>
      </c>
      <c r="AS62" s="10">
        <v>170.22562828504408</v>
      </c>
      <c r="AT62" s="10">
        <v>23.256953907625615</v>
      </c>
      <c r="AU62" s="11">
        <v>-25.481999999999999</v>
      </c>
      <c r="AV62" s="11">
        <v>6.1719999999999997</v>
      </c>
      <c r="AW62" s="12">
        <v>24.69</v>
      </c>
      <c r="AX62" s="12">
        <v>1.75</v>
      </c>
      <c r="AY62" s="2">
        <f t="shared" si="1"/>
        <v>139.61058630171433</v>
      </c>
      <c r="AZ62" s="2">
        <f t="shared" si="2"/>
        <v>20.631363467416445</v>
      </c>
      <c r="BA62" s="20">
        <v>2</v>
      </c>
      <c r="BE62" s="22">
        <f t="shared" si="3"/>
        <v>0.3</v>
      </c>
      <c r="BG62">
        <v>9</v>
      </c>
    </row>
    <row r="63" spans="1:59" x14ac:dyDescent="0.25">
      <c r="A63" t="s">
        <v>216</v>
      </c>
      <c r="B63" s="3" t="s">
        <v>118</v>
      </c>
      <c r="C63" t="s">
        <v>57</v>
      </c>
      <c r="D63" t="s">
        <v>123</v>
      </c>
      <c r="E63" s="1">
        <v>43655.272222222222</v>
      </c>
      <c r="F63" s="1">
        <v>43656.038194444445</v>
      </c>
      <c r="G63" s="1"/>
      <c r="H63" s="1"/>
      <c r="I63" s="2">
        <f t="shared" si="0"/>
        <v>0.76597222222335404</v>
      </c>
      <c r="J63">
        <v>100</v>
      </c>
      <c r="M63">
        <v>76</v>
      </c>
      <c r="N63" s="2">
        <v>1</v>
      </c>
      <c r="AA63">
        <v>1</v>
      </c>
      <c r="AY63" s="2" t="str">
        <f t="shared" si="1"/>
        <v/>
      </c>
      <c r="AZ63" s="2" t="str">
        <f t="shared" si="2"/>
        <v/>
      </c>
      <c r="BA63" s="20">
        <v>9</v>
      </c>
      <c r="BE63" s="22" t="str">
        <f t="shared" si="3"/>
        <v/>
      </c>
      <c r="BG63">
        <v>9</v>
      </c>
    </row>
    <row r="64" spans="1:59" x14ac:dyDescent="0.25">
      <c r="A64" t="s">
        <v>216</v>
      </c>
      <c r="B64" s="3" t="s">
        <v>118</v>
      </c>
      <c r="C64" t="s">
        <v>57</v>
      </c>
      <c r="D64" t="s">
        <v>124</v>
      </c>
      <c r="E64" s="1">
        <v>43655.272222222222</v>
      </c>
      <c r="F64" s="1">
        <v>43656.038194444445</v>
      </c>
      <c r="G64" s="1"/>
      <c r="H64" s="1"/>
      <c r="I64" s="2">
        <f t="shared" si="0"/>
        <v>0.76597222222335404</v>
      </c>
      <c r="J64">
        <v>100</v>
      </c>
      <c r="M64">
        <v>76</v>
      </c>
      <c r="N64" s="2">
        <v>1</v>
      </c>
      <c r="S64" s="5">
        <v>300</v>
      </c>
      <c r="V64" s="8">
        <v>300</v>
      </c>
      <c r="AS64" s="10">
        <v>79.637218807012914</v>
      </c>
      <c r="AT64" s="10">
        <v>10.247065919750355</v>
      </c>
      <c r="AU64" s="11">
        <v>-25.693000000000001</v>
      </c>
      <c r="AV64" s="11">
        <v>5.8330000000000002</v>
      </c>
      <c r="AW64" s="12">
        <v>24.69</v>
      </c>
      <c r="AX64" s="12">
        <v>1.75</v>
      </c>
      <c r="AY64" s="2">
        <f t="shared" si="1"/>
        <v>52.710209339742732</v>
      </c>
      <c r="AZ64" s="2">
        <f t="shared" si="2"/>
        <v>8.1511336356567625</v>
      </c>
      <c r="BA64" s="20">
        <v>2</v>
      </c>
      <c r="BE64" s="22">
        <f t="shared" si="3"/>
        <v>0.3</v>
      </c>
      <c r="BG64">
        <v>9</v>
      </c>
    </row>
    <row r="65" spans="1:59" x14ac:dyDescent="0.25">
      <c r="A65" t="s">
        <v>216</v>
      </c>
      <c r="B65" s="3" t="s">
        <v>118</v>
      </c>
      <c r="C65" t="s">
        <v>57</v>
      </c>
      <c r="D65" t="s">
        <v>125</v>
      </c>
      <c r="E65" s="1">
        <v>43655.272222222222</v>
      </c>
      <c r="F65" s="1">
        <v>43656.038194444445</v>
      </c>
      <c r="G65" s="1"/>
      <c r="H65" s="1"/>
      <c r="I65" s="2">
        <f t="shared" si="0"/>
        <v>0.76597222222335404</v>
      </c>
      <c r="J65">
        <v>100</v>
      </c>
      <c r="M65">
        <v>76</v>
      </c>
      <c r="N65" s="2">
        <v>1</v>
      </c>
      <c r="AY65" s="2" t="str">
        <f t="shared" si="1"/>
        <v/>
      </c>
      <c r="AZ65" s="2" t="str">
        <f t="shared" si="2"/>
        <v/>
      </c>
      <c r="BA65" s="20">
        <v>9</v>
      </c>
      <c r="BE65" s="22" t="str">
        <f t="shared" si="3"/>
        <v/>
      </c>
      <c r="BG65">
        <v>9</v>
      </c>
    </row>
    <row r="66" spans="1:59" x14ac:dyDescent="0.25">
      <c r="A66" t="s">
        <v>216</v>
      </c>
      <c r="B66" s="3" t="s">
        <v>118</v>
      </c>
      <c r="C66" t="s">
        <v>57</v>
      </c>
      <c r="D66" t="s">
        <v>126</v>
      </c>
      <c r="E66" s="1">
        <v>43655.272222222222</v>
      </c>
      <c r="F66" s="1">
        <v>43656.038194444445</v>
      </c>
      <c r="G66" s="1"/>
      <c r="H66" s="1"/>
      <c r="I66" s="2">
        <f t="shared" si="0"/>
        <v>0.76597222222335404</v>
      </c>
      <c r="J66">
        <v>100</v>
      </c>
      <c r="M66">
        <v>76</v>
      </c>
      <c r="N66" s="2">
        <v>1</v>
      </c>
      <c r="S66" s="5">
        <v>300</v>
      </c>
      <c r="V66" s="8">
        <v>300</v>
      </c>
      <c r="AS66" s="10">
        <v>69.455694461565244</v>
      </c>
      <c r="AT66" s="10">
        <v>8.4015900304916116</v>
      </c>
      <c r="AU66" s="11">
        <v>-25.547000000000001</v>
      </c>
      <c r="AV66" s="11">
        <v>7.24</v>
      </c>
      <c r="AW66" s="12">
        <v>24.69</v>
      </c>
      <c r="AX66" s="12">
        <v>1.75</v>
      </c>
      <c r="AY66" s="2">
        <f t="shared" si="1"/>
        <v>42.943194897553376</v>
      </c>
      <c r="AZ66" s="2">
        <f t="shared" si="2"/>
        <v>6.380790703543501</v>
      </c>
      <c r="BA66" s="20">
        <v>2</v>
      </c>
      <c r="BE66" s="22">
        <f t="shared" si="3"/>
        <v>0.3</v>
      </c>
      <c r="BG66">
        <v>9</v>
      </c>
    </row>
    <row r="67" spans="1:59" x14ac:dyDescent="0.25">
      <c r="A67" t="s">
        <v>216</v>
      </c>
      <c r="B67" s="3" t="s">
        <v>118</v>
      </c>
      <c r="C67" t="s">
        <v>57</v>
      </c>
      <c r="D67" t="s">
        <v>127</v>
      </c>
      <c r="E67" s="1">
        <v>43655.272222222222</v>
      </c>
      <c r="F67" s="1">
        <v>43656.038194444445</v>
      </c>
      <c r="G67" s="1"/>
      <c r="H67" s="1"/>
      <c r="I67" s="2">
        <f t="shared" ref="I67:I130" si="4">F67-E67</f>
        <v>0.76597222222335404</v>
      </c>
      <c r="J67">
        <v>125</v>
      </c>
      <c r="M67">
        <v>76</v>
      </c>
      <c r="N67" s="2">
        <v>1</v>
      </c>
      <c r="AA67">
        <v>1</v>
      </c>
      <c r="AY67" s="2" t="str">
        <f t="shared" ref="AY67:AY130" si="5">IF(AS67="","",(AS67-AW67)/($S67/$N67/1000)/(3.14159*($M67/2000)^2)/$I67/1000)</f>
        <v/>
      </c>
      <c r="AZ67" s="2" t="str">
        <f t="shared" ref="AZ67:AZ130" si="6">IF(AT67="","",(AT67-AX67)/($S67/$N67/1000)/(3.14159*($M67/2000)^2)/$I67/1000)</f>
        <v/>
      </c>
      <c r="BA67" s="20">
        <v>9</v>
      </c>
      <c r="BE67" s="22" t="str">
        <f t="shared" ref="BE67:BE130" si="7">IF(V67="","",V67/N67/1000)</f>
        <v/>
      </c>
      <c r="BG67">
        <v>9</v>
      </c>
    </row>
    <row r="68" spans="1:59" x14ac:dyDescent="0.25">
      <c r="A68" t="s">
        <v>216</v>
      </c>
      <c r="B68" s="3" t="s">
        <v>118</v>
      </c>
      <c r="C68" t="s">
        <v>57</v>
      </c>
      <c r="D68" t="s">
        <v>128</v>
      </c>
      <c r="E68" s="1">
        <v>43655.272222222222</v>
      </c>
      <c r="F68" s="1">
        <v>43656.038194444445</v>
      </c>
      <c r="G68" s="1"/>
      <c r="H68" s="1"/>
      <c r="I68" s="2">
        <f t="shared" si="4"/>
        <v>0.76597222222335404</v>
      </c>
      <c r="J68">
        <v>125</v>
      </c>
      <c r="M68">
        <v>76</v>
      </c>
      <c r="N68" s="2">
        <v>1</v>
      </c>
      <c r="S68" s="5">
        <v>300</v>
      </c>
      <c r="V68" s="8">
        <v>300</v>
      </c>
      <c r="AS68" s="10">
        <v>71.175676787646367</v>
      </c>
      <c r="AT68" s="10">
        <v>9.6980710172454607</v>
      </c>
      <c r="AU68" s="11">
        <v>-25.035</v>
      </c>
      <c r="AV68" s="11">
        <v>6.0389999999999997</v>
      </c>
      <c r="AW68" s="12">
        <v>24.69</v>
      </c>
      <c r="AX68" s="12">
        <v>1.75</v>
      </c>
      <c r="AY68" s="2">
        <f t="shared" si="5"/>
        <v>44.593153356539524</v>
      </c>
      <c r="AZ68" s="2">
        <f t="shared" si="6"/>
        <v>7.6244893965894471</v>
      </c>
      <c r="BA68" s="20">
        <v>2</v>
      </c>
      <c r="BE68" s="22">
        <f t="shared" si="7"/>
        <v>0.3</v>
      </c>
      <c r="BG68">
        <v>9</v>
      </c>
    </row>
    <row r="69" spans="1:59" x14ac:dyDescent="0.25">
      <c r="A69" t="s">
        <v>216</v>
      </c>
      <c r="B69" s="3" t="s">
        <v>118</v>
      </c>
      <c r="C69" t="s">
        <v>57</v>
      </c>
      <c r="D69" t="s">
        <v>129</v>
      </c>
      <c r="E69" s="1">
        <v>43655.272222222222</v>
      </c>
      <c r="F69" s="1">
        <v>43656.038194444445</v>
      </c>
      <c r="G69" s="1"/>
      <c r="H69" s="1"/>
      <c r="I69" s="2">
        <f t="shared" si="4"/>
        <v>0.76597222222335404</v>
      </c>
      <c r="J69">
        <v>125</v>
      </c>
      <c r="M69">
        <v>76</v>
      </c>
      <c r="N69" s="2">
        <v>1</v>
      </c>
      <c r="AY69" s="2" t="str">
        <f t="shared" si="5"/>
        <v/>
      </c>
      <c r="AZ69" s="2" t="str">
        <f t="shared" si="6"/>
        <v/>
      </c>
      <c r="BA69" s="20">
        <v>9</v>
      </c>
      <c r="BE69" s="22" t="str">
        <f t="shared" si="7"/>
        <v/>
      </c>
      <c r="BG69">
        <v>9</v>
      </c>
    </row>
    <row r="70" spans="1:59" x14ac:dyDescent="0.25">
      <c r="A70" t="s">
        <v>216</v>
      </c>
      <c r="B70" s="3" t="s">
        <v>118</v>
      </c>
      <c r="C70" t="s">
        <v>57</v>
      </c>
      <c r="D70" t="s">
        <v>130</v>
      </c>
      <c r="E70" s="1">
        <v>43655.272222222222</v>
      </c>
      <c r="F70" s="1">
        <v>43656.038194444445</v>
      </c>
      <c r="G70" s="1"/>
      <c r="H70" s="1"/>
      <c r="I70" s="2">
        <f t="shared" si="4"/>
        <v>0.76597222222335404</v>
      </c>
      <c r="J70">
        <v>125</v>
      </c>
      <c r="M70">
        <v>76</v>
      </c>
      <c r="N70" s="2">
        <v>1</v>
      </c>
      <c r="S70" s="5">
        <v>300</v>
      </c>
      <c r="V70" s="8">
        <v>300</v>
      </c>
      <c r="AS70" s="10">
        <v>64.182348904688681</v>
      </c>
      <c r="AT70" s="10">
        <v>8.3838464401421042</v>
      </c>
      <c r="AU70" s="11">
        <v>-25.13</v>
      </c>
      <c r="AV70" s="11">
        <v>6.5830000000000002</v>
      </c>
      <c r="AW70" s="12">
        <v>24.69</v>
      </c>
      <c r="AX70" s="12">
        <v>1.75</v>
      </c>
      <c r="AY70" s="2">
        <f t="shared" si="5"/>
        <v>37.884537621376737</v>
      </c>
      <c r="AZ70" s="2">
        <f t="shared" si="6"/>
        <v>6.3637694896937873</v>
      </c>
      <c r="BA70" s="20">
        <v>2</v>
      </c>
      <c r="BE70" s="22">
        <f t="shared" si="7"/>
        <v>0.3</v>
      </c>
      <c r="BG70">
        <v>9</v>
      </c>
    </row>
    <row r="71" spans="1:59" x14ac:dyDescent="0.25">
      <c r="A71" t="s">
        <v>216</v>
      </c>
      <c r="B71" s="7" t="s">
        <v>131</v>
      </c>
      <c r="C71" t="s">
        <v>67</v>
      </c>
      <c r="D71" t="s">
        <v>68</v>
      </c>
      <c r="E71" s="1">
        <v>43656.588194444441</v>
      </c>
      <c r="F71" s="1">
        <v>43657.295138888891</v>
      </c>
      <c r="G71" s="1"/>
      <c r="H71" s="1"/>
      <c r="I71" s="2">
        <f t="shared" si="4"/>
        <v>0.70694444444961846</v>
      </c>
      <c r="J71">
        <v>25</v>
      </c>
      <c r="M71">
        <v>76</v>
      </c>
      <c r="N71" s="2">
        <v>1</v>
      </c>
      <c r="AA71">
        <v>1</v>
      </c>
      <c r="AY71" s="2" t="str">
        <f t="shared" si="5"/>
        <v/>
      </c>
      <c r="AZ71" s="2" t="str">
        <f t="shared" si="6"/>
        <v/>
      </c>
      <c r="BA71" s="20">
        <v>9</v>
      </c>
      <c r="BE71" s="22" t="str">
        <f t="shared" si="7"/>
        <v/>
      </c>
      <c r="BG71">
        <v>9</v>
      </c>
    </row>
    <row r="72" spans="1:59" x14ac:dyDescent="0.25">
      <c r="A72" t="s">
        <v>216</v>
      </c>
      <c r="B72" s="7" t="s">
        <v>131</v>
      </c>
      <c r="C72" t="s">
        <v>67</v>
      </c>
      <c r="D72" t="s">
        <v>69</v>
      </c>
      <c r="E72" s="1">
        <v>43656.588194444441</v>
      </c>
      <c r="F72" s="1">
        <v>43657.295138888891</v>
      </c>
      <c r="G72" s="1"/>
      <c r="H72" s="1"/>
      <c r="I72" s="2">
        <f t="shared" si="4"/>
        <v>0.70694444444961846</v>
      </c>
      <c r="J72">
        <v>25</v>
      </c>
      <c r="M72">
        <v>76</v>
      </c>
      <c r="N72" s="2">
        <v>1</v>
      </c>
      <c r="S72" s="5">
        <v>300</v>
      </c>
      <c r="V72" s="8">
        <v>300</v>
      </c>
      <c r="AS72" s="10">
        <v>351.2236006815304</v>
      </c>
      <c r="AT72" s="10">
        <v>88.245543715284398</v>
      </c>
      <c r="AU72" s="11">
        <v>-25.949000000000002</v>
      </c>
      <c r="AV72" s="11">
        <v>7.6580000000000004</v>
      </c>
      <c r="AW72" s="12">
        <v>24.69</v>
      </c>
      <c r="AX72" s="12">
        <v>1.75</v>
      </c>
      <c r="AY72" s="2">
        <f t="shared" si="5"/>
        <v>339.39437295717039</v>
      </c>
      <c r="AZ72" s="2">
        <f t="shared" si="6"/>
        <v>89.902235976840856</v>
      </c>
      <c r="BA72" s="20">
        <v>2</v>
      </c>
      <c r="BE72" s="22">
        <f t="shared" si="7"/>
        <v>0.3</v>
      </c>
      <c r="BG72">
        <v>9</v>
      </c>
    </row>
    <row r="73" spans="1:59" x14ac:dyDescent="0.25">
      <c r="A73" t="s">
        <v>216</v>
      </c>
      <c r="B73" s="7" t="s">
        <v>131</v>
      </c>
      <c r="C73" t="s">
        <v>67</v>
      </c>
      <c r="D73" t="s">
        <v>70</v>
      </c>
      <c r="E73" s="1">
        <v>43656.588194444441</v>
      </c>
      <c r="F73" s="1">
        <v>43657.295138888891</v>
      </c>
      <c r="G73" s="1"/>
      <c r="H73" s="1"/>
      <c r="I73" s="2">
        <f t="shared" si="4"/>
        <v>0.70694444444961846</v>
      </c>
      <c r="J73">
        <v>25</v>
      </c>
      <c r="M73">
        <v>76</v>
      </c>
      <c r="N73" s="2">
        <v>1</v>
      </c>
      <c r="AY73" s="2" t="str">
        <f t="shared" si="5"/>
        <v/>
      </c>
      <c r="AZ73" s="2" t="str">
        <f t="shared" si="6"/>
        <v/>
      </c>
      <c r="BA73" s="20">
        <v>9</v>
      </c>
      <c r="BE73" s="22" t="str">
        <f t="shared" si="7"/>
        <v/>
      </c>
      <c r="BG73">
        <v>9</v>
      </c>
    </row>
    <row r="74" spans="1:59" x14ac:dyDescent="0.25">
      <c r="A74" t="s">
        <v>216</v>
      </c>
      <c r="B74" s="7" t="s">
        <v>131</v>
      </c>
      <c r="C74" t="s">
        <v>67</v>
      </c>
      <c r="D74" t="s">
        <v>71</v>
      </c>
      <c r="E74" s="1">
        <v>43656.588194444441</v>
      </c>
      <c r="F74" s="1">
        <v>43657.295138888891</v>
      </c>
      <c r="G74" s="1"/>
      <c r="H74" s="1"/>
      <c r="I74" s="2">
        <f t="shared" si="4"/>
        <v>0.70694444444961846</v>
      </c>
      <c r="J74">
        <v>25</v>
      </c>
      <c r="M74">
        <v>76</v>
      </c>
      <c r="N74" s="2">
        <v>1</v>
      </c>
      <c r="S74" s="5">
        <v>300</v>
      </c>
      <c r="V74" s="8">
        <v>300</v>
      </c>
      <c r="AS74" s="10">
        <v>201.82917607608059</v>
      </c>
      <c r="AT74" s="10">
        <v>41.316583664325897</v>
      </c>
      <c r="AU74" s="11">
        <v>-25.802</v>
      </c>
      <c r="AV74" s="11">
        <v>7.4359999999999999</v>
      </c>
      <c r="AW74" s="12">
        <v>24.69</v>
      </c>
      <c r="AX74" s="12">
        <v>1.75</v>
      </c>
      <c r="AY74" s="2">
        <f t="shared" si="5"/>
        <v>184.11593620077861</v>
      </c>
      <c r="AZ74" s="2">
        <f t="shared" si="6"/>
        <v>41.124943420166893</v>
      </c>
      <c r="BA74" s="20">
        <v>2</v>
      </c>
      <c r="BE74" s="22">
        <f t="shared" si="7"/>
        <v>0.3</v>
      </c>
      <c r="BG74">
        <v>9</v>
      </c>
    </row>
    <row r="75" spans="1:59" x14ac:dyDescent="0.25">
      <c r="A75" t="s">
        <v>216</v>
      </c>
      <c r="B75" s="7" t="s">
        <v>131</v>
      </c>
      <c r="C75" t="s">
        <v>67</v>
      </c>
      <c r="D75" t="s">
        <v>72</v>
      </c>
      <c r="E75" s="1">
        <v>43656.588194444441</v>
      </c>
      <c r="F75" s="1">
        <v>43657.295138888891</v>
      </c>
      <c r="G75" s="1"/>
      <c r="H75" s="1"/>
      <c r="I75" s="2">
        <f t="shared" si="4"/>
        <v>0.70694444444961846</v>
      </c>
      <c r="J75">
        <v>50</v>
      </c>
      <c r="M75">
        <v>76</v>
      </c>
      <c r="N75" s="2">
        <v>1</v>
      </c>
      <c r="AA75">
        <v>1</v>
      </c>
      <c r="AY75" s="2" t="str">
        <f t="shared" si="5"/>
        <v/>
      </c>
      <c r="AZ75" s="2" t="str">
        <f t="shared" si="6"/>
        <v/>
      </c>
      <c r="BA75" s="20">
        <v>9</v>
      </c>
      <c r="BE75" s="22" t="str">
        <f t="shared" si="7"/>
        <v/>
      </c>
      <c r="BG75">
        <v>9</v>
      </c>
    </row>
    <row r="76" spans="1:59" x14ac:dyDescent="0.25">
      <c r="A76" t="s">
        <v>216</v>
      </c>
      <c r="B76" s="7" t="s">
        <v>131</v>
      </c>
      <c r="C76" t="s">
        <v>67</v>
      </c>
      <c r="D76" t="s">
        <v>73</v>
      </c>
      <c r="E76" s="1">
        <v>43656.588194444441</v>
      </c>
      <c r="F76" s="1">
        <v>43657.295138888891</v>
      </c>
      <c r="G76" s="1"/>
      <c r="H76" s="1"/>
      <c r="I76" s="2">
        <f t="shared" si="4"/>
        <v>0.70694444444961846</v>
      </c>
      <c r="J76">
        <v>50</v>
      </c>
      <c r="M76">
        <v>76</v>
      </c>
      <c r="N76" s="2">
        <v>1</v>
      </c>
      <c r="S76" s="5">
        <v>300</v>
      </c>
      <c r="V76" s="8">
        <v>300</v>
      </c>
      <c r="AS76" s="10">
        <v>102.84056944723608</v>
      </c>
      <c r="AT76" s="10">
        <v>15.375020796409549</v>
      </c>
      <c r="AU76" s="11">
        <v>-25.882000000000001</v>
      </c>
      <c r="AV76" s="11">
        <v>6.992</v>
      </c>
      <c r="AW76" s="12">
        <v>24.69</v>
      </c>
      <c r="AX76" s="12">
        <v>1.75</v>
      </c>
      <c r="AY76" s="2">
        <f t="shared" si="5"/>
        <v>81.228588599858455</v>
      </c>
      <c r="AZ76" s="2">
        <f t="shared" si="6"/>
        <v>14.161652522356746</v>
      </c>
      <c r="BA76" s="20">
        <v>2</v>
      </c>
      <c r="BE76" s="22">
        <f t="shared" si="7"/>
        <v>0.3</v>
      </c>
      <c r="BG76">
        <v>9</v>
      </c>
    </row>
    <row r="77" spans="1:59" x14ac:dyDescent="0.25">
      <c r="A77" t="s">
        <v>216</v>
      </c>
      <c r="B77" s="7" t="s">
        <v>131</v>
      </c>
      <c r="C77" t="s">
        <v>67</v>
      </c>
      <c r="D77" t="s">
        <v>74</v>
      </c>
      <c r="E77" s="1">
        <v>43656.588194444441</v>
      </c>
      <c r="F77" s="1">
        <v>43657.295138888891</v>
      </c>
      <c r="G77" s="1"/>
      <c r="H77" s="1"/>
      <c r="I77" s="2">
        <f t="shared" si="4"/>
        <v>0.70694444444961846</v>
      </c>
      <c r="J77">
        <v>50</v>
      </c>
      <c r="M77">
        <v>76</v>
      </c>
      <c r="N77" s="2">
        <v>1</v>
      </c>
      <c r="AY77" s="2" t="str">
        <f t="shared" si="5"/>
        <v/>
      </c>
      <c r="AZ77" s="2" t="str">
        <f t="shared" si="6"/>
        <v/>
      </c>
      <c r="BA77" s="20">
        <v>9</v>
      </c>
      <c r="BE77" s="22" t="str">
        <f t="shared" si="7"/>
        <v/>
      </c>
      <c r="BG77">
        <v>9</v>
      </c>
    </row>
    <row r="78" spans="1:59" x14ac:dyDescent="0.25">
      <c r="A78" t="s">
        <v>216</v>
      </c>
      <c r="B78" s="7" t="s">
        <v>131</v>
      </c>
      <c r="C78" t="s">
        <v>67</v>
      </c>
      <c r="D78" t="s">
        <v>75</v>
      </c>
      <c r="E78" s="1">
        <v>43656.588194444441</v>
      </c>
      <c r="F78" s="1">
        <v>43657.295138888891</v>
      </c>
      <c r="G78" s="1"/>
      <c r="H78" s="1"/>
      <c r="I78" s="2">
        <f t="shared" si="4"/>
        <v>0.70694444444961846</v>
      </c>
      <c r="J78">
        <v>50</v>
      </c>
      <c r="M78">
        <v>76</v>
      </c>
      <c r="N78" s="2">
        <v>1</v>
      </c>
      <c r="S78" s="5">
        <v>300</v>
      </c>
      <c r="V78" s="8">
        <v>300</v>
      </c>
      <c r="AS78" s="10">
        <v>145.64652379694303</v>
      </c>
      <c r="AT78" s="10">
        <v>22.720357141281767</v>
      </c>
      <c r="AU78" s="11">
        <v>-25.562000000000001</v>
      </c>
      <c r="AV78" s="11">
        <v>7.0830000000000002</v>
      </c>
      <c r="AW78" s="12">
        <v>24.69</v>
      </c>
      <c r="AX78" s="12">
        <v>1.75</v>
      </c>
      <c r="AY78" s="2">
        <f t="shared" si="5"/>
        <v>125.72048776438383</v>
      </c>
      <c r="AZ78" s="2">
        <f t="shared" si="6"/>
        <v>21.796290482199723</v>
      </c>
      <c r="BA78" s="20">
        <v>2</v>
      </c>
      <c r="BE78" s="22">
        <f t="shared" si="7"/>
        <v>0.3</v>
      </c>
      <c r="BG78">
        <v>9</v>
      </c>
    </row>
    <row r="79" spans="1:59" x14ac:dyDescent="0.25">
      <c r="A79" t="s">
        <v>216</v>
      </c>
      <c r="B79" s="7" t="s">
        <v>131</v>
      </c>
      <c r="C79" t="s">
        <v>67</v>
      </c>
      <c r="D79" t="s">
        <v>76</v>
      </c>
      <c r="E79" s="1">
        <v>43656.588194444441</v>
      </c>
      <c r="F79" s="1">
        <v>43657.295138888891</v>
      </c>
      <c r="G79" s="1"/>
      <c r="H79" s="1"/>
      <c r="I79" s="2">
        <f t="shared" si="4"/>
        <v>0.70694444444961846</v>
      </c>
      <c r="J79">
        <v>75</v>
      </c>
      <c r="M79">
        <v>76</v>
      </c>
      <c r="N79" s="2">
        <v>1</v>
      </c>
      <c r="AA79">
        <v>1</v>
      </c>
      <c r="AY79" s="2" t="str">
        <f t="shared" si="5"/>
        <v/>
      </c>
      <c r="AZ79" s="2" t="str">
        <f t="shared" si="6"/>
        <v/>
      </c>
      <c r="BA79" s="20">
        <v>9</v>
      </c>
      <c r="BE79" s="22" t="str">
        <f t="shared" si="7"/>
        <v/>
      </c>
      <c r="BG79">
        <v>9</v>
      </c>
    </row>
    <row r="80" spans="1:59" x14ac:dyDescent="0.25">
      <c r="A80" t="s">
        <v>216</v>
      </c>
      <c r="B80" s="7" t="s">
        <v>131</v>
      </c>
      <c r="C80" t="s">
        <v>67</v>
      </c>
      <c r="D80" t="s">
        <v>77</v>
      </c>
      <c r="E80" s="1">
        <v>43656.588194444441</v>
      </c>
      <c r="F80" s="1">
        <v>43657.295138888891</v>
      </c>
      <c r="G80" s="1"/>
      <c r="H80" s="1"/>
      <c r="I80" s="2">
        <f t="shared" si="4"/>
        <v>0.70694444444961846</v>
      </c>
      <c r="J80">
        <v>75</v>
      </c>
      <c r="M80">
        <v>76</v>
      </c>
      <c r="N80" s="2">
        <v>1</v>
      </c>
      <c r="S80" s="5">
        <v>300</v>
      </c>
      <c r="V80" s="8">
        <v>300</v>
      </c>
      <c r="AS80" s="10">
        <v>92.207269514964665</v>
      </c>
      <c r="AT80" s="10">
        <v>12.641280173946882</v>
      </c>
      <c r="AU80" s="11">
        <v>-25.75</v>
      </c>
      <c r="AV80" s="11">
        <v>7.0279999999999996</v>
      </c>
      <c r="AW80" s="12">
        <v>24.69</v>
      </c>
      <c r="AX80" s="12">
        <v>1.75</v>
      </c>
      <c r="AY80" s="2">
        <f t="shared" si="5"/>
        <v>70.176488125523079</v>
      </c>
      <c r="AZ80" s="2">
        <f t="shared" si="6"/>
        <v>11.320241462509449</v>
      </c>
      <c r="BA80" s="20">
        <v>2</v>
      </c>
      <c r="BE80" s="22">
        <f t="shared" si="7"/>
        <v>0.3</v>
      </c>
      <c r="BG80">
        <v>9</v>
      </c>
    </row>
    <row r="81" spans="1:59" x14ac:dyDescent="0.25">
      <c r="A81" t="s">
        <v>216</v>
      </c>
      <c r="B81" s="7" t="s">
        <v>131</v>
      </c>
      <c r="C81" t="s">
        <v>67</v>
      </c>
      <c r="D81" t="s">
        <v>78</v>
      </c>
      <c r="E81" s="1">
        <v>43656.588194444441</v>
      </c>
      <c r="F81" s="1">
        <v>43657.295138888891</v>
      </c>
      <c r="G81" s="1"/>
      <c r="H81" s="1"/>
      <c r="I81" s="2">
        <f t="shared" si="4"/>
        <v>0.70694444444961846</v>
      </c>
      <c r="J81">
        <v>75</v>
      </c>
      <c r="M81">
        <v>76</v>
      </c>
      <c r="N81" s="2">
        <v>1</v>
      </c>
      <c r="AY81" s="2" t="str">
        <f t="shared" si="5"/>
        <v/>
      </c>
      <c r="AZ81" s="2" t="str">
        <f t="shared" si="6"/>
        <v/>
      </c>
      <c r="BA81" s="20">
        <v>9</v>
      </c>
      <c r="BE81" s="22" t="str">
        <f t="shared" si="7"/>
        <v/>
      </c>
      <c r="BG81">
        <v>9</v>
      </c>
    </row>
    <row r="82" spans="1:59" x14ac:dyDescent="0.25">
      <c r="A82" t="s">
        <v>216</v>
      </c>
      <c r="B82" s="7" t="s">
        <v>131</v>
      </c>
      <c r="C82" t="s">
        <v>67</v>
      </c>
      <c r="D82" t="s">
        <v>79</v>
      </c>
      <c r="E82" s="1">
        <v>43656.588194444441</v>
      </c>
      <c r="F82" s="1">
        <v>43657.295138888891</v>
      </c>
      <c r="G82" s="1"/>
      <c r="H82" s="1"/>
      <c r="I82" s="2">
        <f t="shared" si="4"/>
        <v>0.70694444444961846</v>
      </c>
      <c r="J82">
        <v>75</v>
      </c>
      <c r="M82">
        <v>76</v>
      </c>
      <c r="N82" s="2">
        <v>1</v>
      </c>
      <c r="S82" s="5">
        <v>300</v>
      </c>
      <c r="V82" s="8">
        <v>300</v>
      </c>
      <c r="AS82" s="10">
        <v>105.44544709280943</v>
      </c>
      <c r="AT82" s="10">
        <v>15.641936816981907</v>
      </c>
      <c r="AU82" s="11">
        <v>-25.72</v>
      </c>
      <c r="AV82" s="11">
        <v>6.9169999999999998</v>
      </c>
      <c r="AW82" s="12">
        <v>24.69</v>
      </c>
      <c r="AX82" s="12">
        <v>1.75</v>
      </c>
      <c r="AY82" s="2">
        <f t="shared" si="5"/>
        <v>83.93606131722747</v>
      </c>
      <c r="AZ82" s="2">
        <f t="shared" si="6"/>
        <v>14.439081231822792</v>
      </c>
      <c r="BA82" s="20">
        <v>2</v>
      </c>
      <c r="BE82" s="22">
        <f t="shared" si="7"/>
        <v>0.3</v>
      </c>
      <c r="BG82">
        <v>9</v>
      </c>
    </row>
    <row r="83" spans="1:59" x14ac:dyDescent="0.25">
      <c r="A83" t="s">
        <v>216</v>
      </c>
      <c r="B83" s="7" t="s">
        <v>131</v>
      </c>
      <c r="C83" t="s">
        <v>67</v>
      </c>
      <c r="D83" t="s">
        <v>132</v>
      </c>
      <c r="E83" s="1">
        <v>43656.588194444441</v>
      </c>
      <c r="F83" s="1">
        <v>43657.295138888891</v>
      </c>
      <c r="G83" s="1"/>
      <c r="H83" s="1"/>
      <c r="I83" s="2">
        <f t="shared" si="4"/>
        <v>0.70694444444961846</v>
      </c>
      <c r="J83">
        <v>100</v>
      </c>
      <c r="M83">
        <v>76</v>
      </c>
      <c r="N83" s="2">
        <v>1</v>
      </c>
      <c r="AA83">
        <v>1</v>
      </c>
      <c r="AY83" s="2" t="str">
        <f t="shared" si="5"/>
        <v/>
      </c>
      <c r="AZ83" s="2" t="str">
        <f t="shared" si="6"/>
        <v/>
      </c>
      <c r="BA83" s="20">
        <v>9</v>
      </c>
      <c r="BE83" s="22" t="str">
        <f t="shared" si="7"/>
        <v/>
      </c>
      <c r="BG83">
        <v>9</v>
      </c>
    </row>
    <row r="84" spans="1:59" x14ac:dyDescent="0.25">
      <c r="A84" t="s">
        <v>216</v>
      </c>
      <c r="B84" s="7" t="s">
        <v>131</v>
      </c>
      <c r="C84" t="s">
        <v>67</v>
      </c>
      <c r="D84" t="s">
        <v>133</v>
      </c>
      <c r="E84" s="1">
        <v>43656.588194444441</v>
      </c>
      <c r="F84" s="1">
        <v>43657.295138888891</v>
      </c>
      <c r="G84" s="1"/>
      <c r="H84" s="1"/>
      <c r="I84" s="2">
        <f t="shared" si="4"/>
        <v>0.70694444444961846</v>
      </c>
      <c r="J84">
        <v>100</v>
      </c>
      <c r="M84">
        <v>76</v>
      </c>
      <c r="N84" s="2">
        <v>1</v>
      </c>
      <c r="S84" s="5">
        <v>300</v>
      </c>
      <c r="V84" s="8">
        <v>300</v>
      </c>
      <c r="AS84" s="10">
        <v>90.930080138991727</v>
      </c>
      <c r="AT84" s="10">
        <v>11.923703394281723</v>
      </c>
      <c r="AU84" s="11">
        <v>-25.675999999999998</v>
      </c>
      <c r="AV84" s="11">
        <v>7.3789999999999996</v>
      </c>
      <c r="AW84" s="12">
        <v>24.69</v>
      </c>
      <c r="AX84" s="12">
        <v>1.75</v>
      </c>
      <c r="AY84" s="2">
        <f t="shared" si="5"/>
        <v>68.848995682169104</v>
      </c>
      <c r="AZ84" s="2">
        <f t="shared" si="6"/>
        <v>10.574402379870573</v>
      </c>
      <c r="BA84" s="20">
        <v>2</v>
      </c>
      <c r="BE84" s="22">
        <f t="shared" si="7"/>
        <v>0.3</v>
      </c>
      <c r="BG84">
        <v>9</v>
      </c>
    </row>
    <row r="85" spans="1:59" x14ac:dyDescent="0.25">
      <c r="A85" t="s">
        <v>216</v>
      </c>
      <c r="B85" s="7" t="s">
        <v>131</v>
      </c>
      <c r="C85" t="s">
        <v>67</v>
      </c>
      <c r="D85" t="s">
        <v>134</v>
      </c>
      <c r="E85" s="1">
        <v>43656.588194444441</v>
      </c>
      <c r="F85" s="1">
        <v>43657.295138888891</v>
      </c>
      <c r="G85" s="1"/>
      <c r="H85" s="1"/>
      <c r="I85" s="2">
        <f t="shared" si="4"/>
        <v>0.70694444444961846</v>
      </c>
      <c r="J85">
        <v>100</v>
      </c>
      <c r="M85">
        <v>76</v>
      </c>
      <c r="N85" s="2">
        <v>1</v>
      </c>
      <c r="AY85" s="2" t="str">
        <f t="shared" si="5"/>
        <v/>
      </c>
      <c r="AZ85" s="2" t="str">
        <f t="shared" si="6"/>
        <v/>
      </c>
      <c r="BA85" s="20">
        <v>9</v>
      </c>
      <c r="BE85" s="22" t="str">
        <f t="shared" si="7"/>
        <v/>
      </c>
      <c r="BG85">
        <v>9</v>
      </c>
    </row>
    <row r="86" spans="1:59" x14ac:dyDescent="0.25">
      <c r="A86" t="s">
        <v>216</v>
      </c>
      <c r="B86" s="7" t="s">
        <v>131</v>
      </c>
      <c r="C86" t="s">
        <v>67</v>
      </c>
      <c r="D86" t="s">
        <v>135</v>
      </c>
      <c r="E86" s="1">
        <v>43656.588194444441</v>
      </c>
      <c r="F86" s="1">
        <v>43657.295138888891</v>
      </c>
      <c r="G86" s="1"/>
      <c r="H86" s="1"/>
      <c r="I86" s="2">
        <f t="shared" si="4"/>
        <v>0.70694444444961846</v>
      </c>
      <c r="J86">
        <v>100</v>
      </c>
      <c r="M86">
        <v>76</v>
      </c>
      <c r="N86" s="2">
        <v>1</v>
      </c>
      <c r="S86" s="5">
        <v>300</v>
      </c>
      <c r="V86" s="8">
        <v>300</v>
      </c>
      <c r="AS86" s="10">
        <v>78.364500877062937</v>
      </c>
      <c r="AT86" s="10">
        <v>11.895756759590785</v>
      </c>
      <c r="AU86" s="11">
        <v>-25.358000000000001</v>
      </c>
      <c r="AV86" s="11">
        <v>6.8890000000000002</v>
      </c>
      <c r="AW86" s="12">
        <v>24.69</v>
      </c>
      <c r="AX86" s="12">
        <v>1.75</v>
      </c>
      <c r="AY86" s="2">
        <f t="shared" si="5"/>
        <v>55.788511598617418</v>
      </c>
      <c r="AZ86" s="2">
        <f t="shared" si="6"/>
        <v>10.545355045882898</v>
      </c>
      <c r="BA86" s="20">
        <v>2</v>
      </c>
      <c r="BE86" s="22">
        <f t="shared" si="7"/>
        <v>0.3</v>
      </c>
      <c r="BG86">
        <v>9</v>
      </c>
    </row>
    <row r="87" spans="1:59" x14ac:dyDescent="0.25">
      <c r="A87" t="s">
        <v>216</v>
      </c>
      <c r="B87" s="7" t="s">
        <v>131</v>
      </c>
      <c r="C87" t="s">
        <v>67</v>
      </c>
      <c r="D87" t="s">
        <v>136</v>
      </c>
      <c r="E87" s="1">
        <v>43656.588194444441</v>
      </c>
      <c r="F87" s="1">
        <v>43657.295138888891</v>
      </c>
      <c r="G87" s="1"/>
      <c r="H87" s="1"/>
      <c r="I87" s="2">
        <f t="shared" si="4"/>
        <v>0.70694444444961846</v>
      </c>
      <c r="J87">
        <v>125</v>
      </c>
      <c r="M87">
        <v>76</v>
      </c>
      <c r="N87" s="2">
        <v>1</v>
      </c>
      <c r="AA87">
        <v>1</v>
      </c>
      <c r="AY87" s="2" t="str">
        <f t="shared" si="5"/>
        <v/>
      </c>
      <c r="AZ87" s="2" t="str">
        <f t="shared" si="6"/>
        <v/>
      </c>
      <c r="BA87" s="20">
        <v>9</v>
      </c>
      <c r="BE87" s="22" t="str">
        <f t="shared" si="7"/>
        <v/>
      </c>
      <c r="BG87">
        <v>9</v>
      </c>
    </row>
    <row r="88" spans="1:59" x14ac:dyDescent="0.25">
      <c r="A88" t="s">
        <v>216</v>
      </c>
      <c r="B88" s="7" t="s">
        <v>131</v>
      </c>
      <c r="C88" t="s">
        <v>67</v>
      </c>
      <c r="D88" t="s">
        <v>137</v>
      </c>
      <c r="E88" s="1">
        <v>43656.588194444441</v>
      </c>
      <c r="F88" s="1">
        <v>43657.295138888891</v>
      </c>
      <c r="G88" s="1"/>
      <c r="H88" s="1"/>
      <c r="I88" s="2">
        <f t="shared" si="4"/>
        <v>0.70694444444961846</v>
      </c>
      <c r="J88">
        <v>125</v>
      </c>
      <c r="M88">
        <v>76</v>
      </c>
      <c r="N88" s="2">
        <v>1</v>
      </c>
      <c r="S88" s="5">
        <v>300</v>
      </c>
      <c r="V88" s="8">
        <v>300</v>
      </c>
      <c r="AS88" s="10">
        <v>79.631307200727449</v>
      </c>
      <c r="AT88" s="10">
        <v>11.84943699875698</v>
      </c>
      <c r="AU88" s="11">
        <v>-25.628</v>
      </c>
      <c r="AV88" s="11">
        <v>6.1340000000000003</v>
      </c>
      <c r="AW88" s="12">
        <v>24.69</v>
      </c>
      <c r="AX88" s="12">
        <v>1.75</v>
      </c>
      <c r="AY88" s="2">
        <f t="shared" si="5"/>
        <v>57.10521204531242</v>
      </c>
      <c r="AZ88" s="2">
        <f t="shared" si="6"/>
        <v>10.497210946314265</v>
      </c>
      <c r="BA88" s="20">
        <v>2</v>
      </c>
      <c r="BE88" s="22">
        <f t="shared" si="7"/>
        <v>0.3</v>
      </c>
      <c r="BG88">
        <v>9</v>
      </c>
    </row>
    <row r="89" spans="1:59" x14ac:dyDescent="0.25">
      <c r="A89" t="s">
        <v>216</v>
      </c>
      <c r="B89" s="7" t="s">
        <v>131</v>
      </c>
      <c r="C89" t="s">
        <v>67</v>
      </c>
      <c r="D89" t="s">
        <v>138</v>
      </c>
      <c r="E89" s="1">
        <v>43656.588194444441</v>
      </c>
      <c r="F89" s="1">
        <v>43657.295138888891</v>
      </c>
      <c r="G89" s="1"/>
      <c r="H89" s="1"/>
      <c r="I89" s="2">
        <f t="shared" si="4"/>
        <v>0.70694444444961846</v>
      </c>
      <c r="J89">
        <v>125</v>
      </c>
      <c r="M89">
        <v>76</v>
      </c>
      <c r="N89" s="2">
        <v>1</v>
      </c>
      <c r="AY89" s="2" t="str">
        <f t="shared" si="5"/>
        <v/>
      </c>
      <c r="AZ89" s="2" t="str">
        <f t="shared" si="6"/>
        <v/>
      </c>
      <c r="BA89" s="20">
        <v>9</v>
      </c>
      <c r="BE89" s="22" t="str">
        <f t="shared" si="7"/>
        <v/>
      </c>
      <c r="BG89">
        <v>9</v>
      </c>
    </row>
    <row r="90" spans="1:59" x14ac:dyDescent="0.25">
      <c r="A90" t="s">
        <v>216</v>
      </c>
      <c r="B90" s="7" t="s">
        <v>131</v>
      </c>
      <c r="C90" t="s">
        <v>67</v>
      </c>
      <c r="D90" t="s">
        <v>139</v>
      </c>
      <c r="E90" s="1">
        <v>43656.588194444441</v>
      </c>
      <c r="F90" s="1">
        <v>43657.295138888891</v>
      </c>
      <c r="G90" s="1"/>
      <c r="H90" s="1"/>
      <c r="I90" s="2">
        <f t="shared" si="4"/>
        <v>0.70694444444961846</v>
      </c>
      <c r="J90">
        <v>125</v>
      </c>
      <c r="M90">
        <v>76</v>
      </c>
      <c r="N90" s="2">
        <v>1</v>
      </c>
      <c r="S90" s="5">
        <v>300</v>
      </c>
      <c r="V90" s="8">
        <v>300</v>
      </c>
      <c r="AS90" s="10">
        <v>68.67652836637609</v>
      </c>
      <c r="AT90" s="10">
        <v>9.2939606706729379</v>
      </c>
      <c r="AU90" s="11">
        <v>-25.276</v>
      </c>
      <c r="AV90" s="11">
        <v>4.0590000000000002</v>
      </c>
      <c r="AW90" s="12">
        <v>24.69</v>
      </c>
      <c r="AX90" s="12">
        <v>1.75</v>
      </c>
      <c r="AY90" s="2">
        <f t="shared" si="5"/>
        <v>45.71897097974032</v>
      </c>
      <c r="AZ90" s="2">
        <f t="shared" si="6"/>
        <v>7.8410852546036871</v>
      </c>
      <c r="BA90" s="20">
        <v>2</v>
      </c>
      <c r="BE90" s="22">
        <f t="shared" si="7"/>
        <v>0.3</v>
      </c>
      <c r="BG90">
        <v>9</v>
      </c>
    </row>
    <row r="91" spans="1:59" x14ac:dyDescent="0.25">
      <c r="A91" t="s">
        <v>216</v>
      </c>
      <c r="B91" s="6" t="s">
        <v>140</v>
      </c>
      <c r="C91" t="s">
        <v>80</v>
      </c>
      <c r="D91" t="s">
        <v>81</v>
      </c>
      <c r="E91" s="1">
        <v>43658.532638888886</v>
      </c>
      <c r="F91" s="1">
        <v>43658.845833333333</v>
      </c>
      <c r="G91" s="1"/>
      <c r="H91" s="1"/>
      <c r="I91" s="2">
        <f t="shared" si="4"/>
        <v>0.31319444444670808</v>
      </c>
      <c r="J91">
        <v>25</v>
      </c>
      <c r="M91">
        <v>76</v>
      </c>
      <c r="N91" s="2">
        <v>1</v>
      </c>
      <c r="AA91">
        <v>1</v>
      </c>
      <c r="AY91" s="2" t="str">
        <f t="shared" si="5"/>
        <v/>
      </c>
      <c r="AZ91" s="2" t="str">
        <f t="shared" si="6"/>
        <v/>
      </c>
      <c r="BA91" s="20">
        <v>9</v>
      </c>
      <c r="BE91" s="22" t="str">
        <f t="shared" si="7"/>
        <v/>
      </c>
      <c r="BG91">
        <v>9</v>
      </c>
    </row>
    <row r="92" spans="1:59" x14ac:dyDescent="0.25">
      <c r="A92" t="s">
        <v>216</v>
      </c>
      <c r="B92" s="6" t="s">
        <v>140</v>
      </c>
      <c r="C92" t="s">
        <v>80</v>
      </c>
      <c r="D92" t="s">
        <v>82</v>
      </c>
      <c r="E92" s="1">
        <v>43658.532638888886</v>
      </c>
      <c r="F92" s="1">
        <v>43658.845833333333</v>
      </c>
      <c r="G92" s="1"/>
      <c r="H92" s="1"/>
      <c r="I92" s="2">
        <f t="shared" si="4"/>
        <v>0.31319444444670808</v>
      </c>
      <c r="J92">
        <v>25</v>
      </c>
      <c r="M92">
        <v>76</v>
      </c>
      <c r="N92" s="2">
        <v>1</v>
      </c>
      <c r="S92" s="5">
        <v>300</v>
      </c>
      <c r="V92" s="8">
        <v>300</v>
      </c>
      <c r="AS92" s="10">
        <v>144.57548436330995</v>
      </c>
      <c r="AT92" s="10">
        <v>32.861931292490162</v>
      </c>
      <c r="AU92" s="11">
        <v>-25.434999999999999</v>
      </c>
      <c r="AV92" s="11">
        <v>7.8280000000000003</v>
      </c>
      <c r="AW92" s="12">
        <v>24.69</v>
      </c>
      <c r="AX92" s="12">
        <v>1.75</v>
      </c>
      <c r="AY92" s="2">
        <f t="shared" si="5"/>
        <v>281.26429134777658</v>
      </c>
      <c r="AZ92" s="2">
        <f t="shared" si="6"/>
        <v>72.991950225802654</v>
      </c>
      <c r="BA92" s="20">
        <v>2</v>
      </c>
      <c r="BE92" s="22">
        <f t="shared" si="7"/>
        <v>0.3</v>
      </c>
      <c r="BG92">
        <v>9</v>
      </c>
    </row>
    <row r="93" spans="1:59" x14ac:dyDescent="0.25">
      <c r="A93" t="s">
        <v>216</v>
      </c>
      <c r="B93" s="6" t="s">
        <v>140</v>
      </c>
      <c r="C93" t="s">
        <v>80</v>
      </c>
      <c r="D93" t="s">
        <v>83</v>
      </c>
      <c r="E93" s="1">
        <v>43658.532638888886</v>
      </c>
      <c r="F93" s="1">
        <v>43658.845833333333</v>
      </c>
      <c r="G93" s="1"/>
      <c r="H93" s="1"/>
      <c r="I93" s="2">
        <f t="shared" si="4"/>
        <v>0.31319444444670808</v>
      </c>
      <c r="J93">
        <v>25</v>
      </c>
      <c r="M93">
        <v>76</v>
      </c>
      <c r="N93" s="2">
        <v>1</v>
      </c>
      <c r="AY93" s="2" t="str">
        <f t="shared" si="5"/>
        <v/>
      </c>
      <c r="AZ93" s="2" t="str">
        <f t="shared" si="6"/>
        <v/>
      </c>
      <c r="BA93" s="20">
        <v>9</v>
      </c>
      <c r="BE93" s="22" t="str">
        <f t="shared" si="7"/>
        <v/>
      </c>
      <c r="BG93">
        <v>9</v>
      </c>
    </row>
    <row r="94" spans="1:59" x14ac:dyDescent="0.25">
      <c r="A94" t="s">
        <v>216</v>
      </c>
      <c r="B94" s="6" t="s">
        <v>140</v>
      </c>
      <c r="C94" t="s">
        <v>80</v>
      </c>
      <c r="D94" t="s">
        <v>84</v>
      </c>
      <c r="E94" s="1">
        <v>43658.532638888886</v>
      </c>
      <c r="F94" s="1">
        <v>43658.845833333333</v>
      </c>
      <c r="G94" s="1"/>
      <c r="H94" s="1"/>
      <c r="I94" s="2">
        <f t="shared" si="4"/>
        <v>0.31319444444670808</v>
      </c>
      <c r="J94">
        <v>25</v>
      </c>
      <c r="M94">
        <v>76</v>
      </c>
      <c r="N94" s="2">
        <v>1</v>
      </c>
      <c r="S94" s="5">
        <v>300</v>
      </c>
      <c r="V94" s="8">
        <v>300</v>
      </c>
      <c r="AS94" s="10">
        <v>167.13421183709235</v>
      </c>
      <c r="AT94" s="10">
        <v>36.650397579822581</v>
      </c>
      <c r="AU94" s="11">
        <v>-25.003</v>
      </c>
      <c r="AV94" s="11">
        <v>8.4120000000000008</v>
      </c>
      <c r="AW94" s="12">
        <v>24.69</v>
      </c>
      <c r="AX94" s="12">
        <v>1.75</v>
      </c>
      <c r="AY94" s="2">
        <f t="shared" si="5"/>
        <v>334.18950185443617</v>
      </c>
      <c r="AZ94" s="2">
        <f t="shared" si="6"/>
        <v>81.880101208054512</v>
      </c>
      <c r="BA94" s="20">
        <v>2</v>
      </c>
      <c r="BE94" s="22">
        <f t="shared" si="7"/>
        <v>0.3</v>
      </c>
      <c r="BG94">
        <v>9</v>
      </c>
    </row>
    <row r="95" spans="1:59" x14ac:dyDescent="0.25">
      <c r="A95" t="s">
        <v>216</v>
      </c>
      <c r="B95" s="6" t="s">
        <v>140</v>
      </c>
      <c r="C95" t="s">
        <v>80</v>
      </c>
      <c r="D95" t="s">
        <v>85</v>
      </c>
      <c r="E95" s="1">
        <v>43658.532638888886</v>
      </c>
      <c r="F95" s="1">
        <v>43658.845833333333</v>
      </c>
      <c r="G95" s="1"/>
      <c r="H95" s="1"/>
      <c r="I95" s="2">
        <f t="shared" si="4"/>
        <v>0.31319444444670808</v>
      </c>
      <c r="J95">
        <v>50</v>
      </c>
      <c r="M95">
        <v>76</v>
      </c>
      <c r="N95" s="2">
        <v>1</v>
      </c>
      <c r="AA95">
        <v>1</v>
      </c>
      <c r="AY95" s="2" t="str">
        <f t="shared" si="5"/>
        <v/>
      </c>
      <c r="AZ95" s="2" t="str">
        <f t="shared" si="6"/>
        <v/>
      </c>
      <c r="BA95" s="20">
        <v>9</v>
      </c>
      <c r="BE95" s="22" t="str">
        <f t="shared" si="7"/>
        <v/>
      </c>
      <c r="BG95">
        <v>9</v>
      </c>
    </row>
    <row r="96" spans="1:59" x14ac:dyDescent="0.25">
      <c r="A96" t="s">
        <v>216</v>
      </c>
      <c r="B96" s="6" t="s">
        <v>140</v>
      </c>
      <c r="C96" t="s">
        <v>80</v>
      </c>
      <c r="D96" t="s">
        <v>86</v>
      </c>
      <c r="E96" s="1">
        <v>43658.532638888886</v>
      </c>
      <c r="F96" s="1">
        <v>43658.845833333333</v>
      </c>
      <c r="G96" s="1"/>
      <c r="H96" s="1"/>
      <c r="I96" s="2">
        <f t="shared" si="4"/>
        <v>0.31319444444670808</v>
      </c>
      <c r="J96">
        <v>50</v>
      </c>
      <c r="M96">
        <v>76</v>
      </c>
      <c r="N96" s="2">
        <v>1</v>
      </c>
      <c r="S96" s="5">
        <v>300</v>
      </c>
      <c r="V96" s="8">
        <v>300</v>
      </c>
      <c r="AS96" s="10">
        <v>74.819074082820421</v>
      </c>
      <c r="AT96" s="10">
        <v>12.808940675601916</v>
      </c>
      <c r="AU96" s="11">
        <v>-25.751000000000001</v>
      </c>
      <c r="AV96" s="11">
        <v>6.3070000000000004</v>
      </c>
      <c r="AW96" s="12">
        <v>24.69</v>
      </c>
      <c r="AX96" s="12">
        <v>1.75</v>
      </c>
      <c r="AY96" s="2">
        <f t="shared" si="5"/>
        <v>117.60822065077073</v>
      </c>
      <c r="AZ96" s="2">
        <f t="shared" si="6"/>
        <v>25.945468950636489</v>
      </c>
      <c r="BA96" s="20">
        <v>2</v>
      </c>
      <c r="BE96" s="22">
        <f t="shared" si="7"/>
        <v>0.3</v>
      </c>
      <c r="BG96">
        <v>9</v>
      </c>
    </row>
    <row r="97" spans="1:59" x14ac:dyDescent="0.25">
      <c r="A97" t="s">
        <v>216</v>
      </c>
      <c r="B97" s="6" t="s">
        <v>140</v>
      </c>
      <c r="C97" t="s">
        <v>80</v>
      </c>
      <c r="D97" t="s">
        <v>87</v>
      </c>
      <c r="E97" s="1">
        <v>43658.532638888886</v>
      </c>
      <c r="F97" s="1">
        <v>43658.845833333333</v>
      </c>
      <c r="G97" s="1"/>
      <c r="H97" s="1"/>
      <c r="I97" s="2">
        <f t="shared" si="4"/>
        <v>0.31319444444670808</v>
      </c>
      <c r="J97">
        <v>50</v>
      </c>
      <c r="M97">
        <v>76</v>
      </c>
      <c r="N97" s="2">
        <v>1</v>
      </c>
      <c r="AY97" s="2" t="str">
        <f t="shared" si="5"/>
        <v/>
      </c>
      <c r="AZ97" s="2" t="str">
        <f t="shared" si="6"/>
        <v/>
      </c>
      <c r="BA97" s="20">
        <v>9</v>
      </c>
      <c r="BE97" s="22" t="str">
        <f t="shared" si="7"/>
        <v/>
      </c>
      <c r="BG97">
        <v>9</v>
      </c>
    </row>
    <row r="98" spans="1:59" x14ac:dyDescent="0.25">
      <c r="A98" t="s">
        <v>216</v>
      </c>
      <c r="B98" s="6" t="s">
        <v>140</v>
      </c>
      <c r="C98" t="s">
        <v>80</v>
      </c>
      <c r="D98" t="s">
        <v>88</v>
      </c>
      <c r="E98" s="1">
        <v>43658.532638888886</v>
      </c>
      <c r="F98" s="1">
        <v>43658.845833333333</v>
      </c>
      <c r="G98" s="1"/>
      <c r="H98" s="1"/>
      <c r="I98" s="2">
        <f t="shared" si="4"/>
        <v>0.31319444444670808</v>
      </c>
      <c r="J98">
        <v>50</v>
      </c>
      <c r="M98">
        <v>76</v>
      </c>
      <c r="N98" s="2">
        <v>1</v>
      </c>
      <c r="S98" s="5">
        <v>300</v>
      </c>
      <c r="V98" s="8">
        <v>300</v>
      </c>
      <c r="AS98" s="10">
        <v>64.158748918029104</v>
      </c>
      <c r="AT98" s="10">
        <v>10.666130515249822</v>
      </c>
      <c r="AU98" s="11">
        <v>-25.966000000000001</v>
      </c>
      <c r="AV98" s="11">
        <v>5.0350000000000001</v>
      </c>
      <c r="AW98" s="12">
        <v>24.69</v>
      </c>
      <c r="AX98" s="12">
        <v>1.75</v>
      </c>
      <c r="AY98" s="2">
        <f t="shared" si="5"/>
        <v>92.597946730323301</v>
      </c>
      <c r="AZ98" s="2">
        <f t="shared" si="6"/>
        <v>20.918204937440429</v>
      </c>
      <c r="BA98" s="20">
        <v>2</v>
      </c>
      <c r="BE98" s="22">
        <f t="shared" si="7"/>
        <v>0.3</v>
      </c>
      <c r="BG98">
        <v>9</v>
      </c>
    </row>
    <row r="99" spans="1:59" x14ac:dyDescent="0.25">
      <c r="A99" t="s">
        <v>216</v>
      </c>
      <c r="B99" s="6" t="s">
        <v>140</v>
      </c>
      <c r="C99" t="s">
        <v>80</v>
      </c>
      <c r="D99" t="s">
        <v>89</v>
      </c>
      <c r="E99" s="1">
        <v>43658.532638888886</v>
      </c>
      <c r="F99" s="1">
        <v>43658.845833333333</v>
      </c>
      <c r="G99" s="1"/>
      <c r="H99" s="1"/>
      <c r="I99" s="2">
        <f t="shared" si="4"/>
        <v>0.31319444444670808</v>
      </c>
      <c r="J99">
        <v>75</v>
      </c>
      <c r="M99">
        <v>76</v>
      </c>
      <c r="N99" s="2">
        <v>1</v>
      </c>
      <c r="AA99">
        <v>1</v>
      </c>
      <c r="AY99" s="2" t="str">
        <f t="shared" si="5"/>
        <v/>
      </c>
      <c r="AZ99" s="2" t="str">
        <f t="shared" si="6"/>
        <v/>
      </c>
      <c r="BA99" s="20">
        <v>9</v>
      </c>
      <c r="BE99" s="22" t="str">
        <f t="shared" si="7"/>
        <v/>
      </c>
      <c r="BG99">
        <v>9</v>
      </c>
    </row>
    <row r="100" spans="1:59" x14ac:dyDescent="0.25">
      <c r="A100" t="s">
        <v>216</v>
      </c>
      <c r="B100" s="6" t="s">
        <v>140</v>
      </c>
      <c r="C100" t="s">
        <v>80</v>
      </c>
      <c r="D100" t="s">
        <v>90</v>
      </c>
      <c r="E100" s="1">
        <v>43658.532638888886</v>
      </c>
      <c r="F100" s="1">
        <v>43658.845833333333</v>
      </c>
      <c r="G100" s="1"/>
      <c r="H100" s="1"/>
      <c r="I100" s="2">
        <f t="shared" si="4"/>
        <v>0.31319444444670808</v>
      </c>
      <c r="J100">
        <v>75</v>
      </c>
      <c r="M100">
        <v>76</v>
      </c>
      <c r="N100" s="2">
        <v>1</v>
      </c>
      <c r="S100" s="5">
        <v>300</v>
      </c>
      <c r="V100" s="8">
        <v>300</v>
      </c>
      <c r="AS100" s="10">
        <v>60.434249468955528</v>
      </c>
      <c r="AT100" s="10">
        <v>8.0230563012417058</v>
      </c>
      <c r="AU100" s="11">
        <v>-25.863</v>
      </c>
      <c r="AV100" s="11">
        <v>12.928000000000001</v>
      </c>
      <c r="AW100" s="12">
        <v>24.69</v>
      </c>
      <c r="AX100" s="12">
        <v>1.75</v>
      </c>
      <c r="AY100" s="2">
        <f t="shared" si="5"/>
        <v>83.859868857657474</v>
      </c>
      <c r="AZ100" s="2">
        <f t="shared" si="6"/>
        <v>14.717267436702539</v>
      </c>
      <c r="BA100" s="20">
        <v>2</v>
      </c>
      <c r="BE100" s="22">
        <f t="shared" si="7"/>
        <v>0.3</v>
      </c>
      <c r="BG100">
        <v>9</v>
      </c>
    </row>
    <row r="101" spans="1:59" x14ac:dyDescent="0.25">
      <c r="A101" t="s">
        <v>216</v>
      </c>
      <c r="B101" s="6" t="s">
        <v>140</v>
      </c>
      <c r="C101" t="s">
        <v>80</v>
      </c>
      <c r="D101" t="s">
        <v>91</v>
      </c>
      <c r="E101" s="1">
        <v>43658.532638888886</v>
      </c>
      <c r="F101" s="1">
        <v>43658.845833333333</v>
      </c>
      <c r="G101" s="1"/>
      <c r="H101" s="1"/>
      <c r="I101" s="2">
        <f t="shared" si="4"/>
        <v>0.31319444444670808</v>
      </c>
      <c r="J101">
        <v>75</v>
      </c>
      <c r="M101">
        <v>76</v>
      </c>
      <c r="N101" s="2">
        <v>1</v>
      </c>
      <c r="AY101" s="2" t="str">
        <f t="shared" si="5"/>
        <v/>
      </c>
      <c r="AZ101" s="2" t="str">
        <f t="shared" si="6"/>
        <v/>
      </c>
      <c r="BA101" s="20">
        <v>9</v>
      </c>
      <c r="BE101" s="22" t="str">
        <f t="shared" si="7"/>
        <v/>
      </c>
      <c r="BG101">
        <v>9</v>
      </c>
    </row>
    <row r="102" spans="1:59" x14ac:dyDescent="0.25">
      <c r="A102" t="s">
        <v>216</v>
      </c>
      <c r="B102" s="6" t="s">
        <v>140</v>
      </c>
      <c r="C102" t="s">
        <v>80</v>
      </c>
      <c r="D102" t="s">
        <v>92</v>
      </c>
      <c r="E102" s="1">
        <v>43658.532638888886</v>
      </c>
      <c r="F102" s="1">
        <v>43658.845833333333</v>
      </c>
      <c r="G102" s="1"/>
      <c r="H102" s="1"/>
      <c r="I102" s="2">
        <f t="shared" si="4"/>
        <v>0.31319444444670808</v>
      </c>
      <c r="J102">
        <v>75</v>
      </c>
      <c r="M102">
        <v>76</v>
      </c>
      <c r="N102" s="2">
        <v>1</v>
      </c>
      <c r="S102" s="5">
        <v>300</v>
      </c>
      <c r="V102" s="8">
        <v>300</v>
      </c>
      <c r="AS102" s="10">
        <v>100.69830146671882</v>
      </c>
      <c r="AT102" s="10">
        <v>18.32554353366157</v>
      </c>
      <c r="AU102" s="11">
        <v>-25.632000000000001</v>
      </c>
      <c r="AV102" s="11">
        <v>8.9480000000000004</v>
      </c>
      <c r="AW102" s="12">
        <v>24.69</v>
      </c>
      <c r="AX102" s="12">
        <v>1.75</v>
      </c>
      <c r="AY102" s="2">
        <f t="shared" si="5"/>
        <v>178.32368248851603</v>
      </c>
      <c r="AZ102" s="2">
        <f t="shared" si="6"/>
        <v>38.888014929072973</v>
      </c>
      <c r="BA102" s="20">
        <v>2</v>
      </c>
      <c r="BE102" s="22">
        <f t="shared" si="7"/>
        <v>0.3</v>
      </c>
      <c r="BG102">
        <v>9</v>
      </c>
    </row>
    <row r="103" spans="1:59" x14ac:dyDescent="0.25">
      <c r="A103" t="s">
        <v>216</v>
      </c>
      <c r="B103" s="6" t="s">
        <v>140</v>
      </c>
      <c r="C103" t="s">
        <v>80</v>
      </c>
      <c r="D103" t="s">
        <v>141</v>
      </c>
      <c r="E103" s="1">
        <v>43658.532638888886</v>
      </c>
      <c r="F103" s="1">
        <v>43658.845833333333</v>
      </c>
      <c r="G103" s="1"/>
      <c r="H103" s="1"/>
      <c r="I103" s="2">
        <f t="shared" si="4"/>
        <v>0.31319444444670808</v>
      </c>
      <c r="J103">
        <v>100</v>
      </c>
      <c r="M103">
        <v>76</v>
      </c>
      <c r="N103" s="2">
        <v>1</v>
      </c>
      <c r="AA103">
        <v>1</v>
      </c>
      <c r="AY103" s="2" t="str">
        <f t="shared" si="5"/>
        <v/>
      </c>
      <c r="AZ103" s="2" t="str">
        <f t="shared" si="6"/>
        <v/>
      </c>
      <c r="BA103" s="20">
        <v>9</v>
      </c>
      <c r="BE103" s="22" t="str">
        <f t="shared" si="7"/>
        <v/>
      </c>
      <c r="BG103">
        <v>9</v>
      </c>
    </row>
    <row r="104" spans="1:59" x14ac:dyDescent="0.25">
      <c r="A104" t="s">
        <v>216</v>
      </c>
      <c r="B104" s="6" t="s">
        <v>140</v>
      </c>
      <c r="C104" t="s">
        <v>80</v>
      </c>
      <c r="D104" t="s">
        <v>142</v>
      </c>
      <c r="E104" s="1">
        <v>43658.532638888886</v>
      </c>
      <c r="F104" s="1">
        <v>43658.845833333333</v>
      </c>
      <c r="G104" s="1"/>
      <c r="H104" s="1"/>
      <c r="I104" s="2">
        <f t="shared" si="4"/>
        <v>0.31319444444670808</v>
      </c>
      <c r="J104">
        <v>100</v>
      </c>
      <c r="M104">
        <v>76</v>
      </c>
      <c r="N104" s="2">
        <v>1</v>
      </c>
      <c r="S104" s="5">
        <v>300</v>
      </c>
      <c r="V104" s="8">
        <v>300</v>
      </c>
      <c r="AS104" s="10">
        <v>102.20796420129943</v>
      </c>
      <c r="AT104" s="10">
        <v>11.708617034974898</v>
      </c>
      <c r="AU104" s="11">
        <v>-26.890999999999998</v>
      </c>
      <c r="AV104" s="11">
        <v>7.5549999999999997</v>
      </c>
      <c r="AW104" s="12">
        <v>24.69</v>
      </c>
      <c r="AX104" s="12">
        <v>1.75</v>
      </c>
      <c r="AY104" s="2">
        <f t="shared" si="5"/>
        <v>181.86551427466608</v>
      </c>
      <c r="AZ104" s="2">
        <f t="shared" si="6"/>
        <v>23.363990878643321</v>
      </c>
      <c r="BA104" s="20">
        <v>2</v>
      </c>
      <c r="BE104" s="22">
        <f t="shared" si="7"/>
        <v>0.3</v>
      </c>
      <c r="BG104">
        <v>9</v>
      </c>
    </row>
    <row r="105" spans="1:59" x14ac:dyDescent="0.25">
      <c r="A105" t="s">
        <v>216</v>
      </c>
      <c r="B105" s="6" t="s">
        <v>140</v>
      </c>
      <c r="C105" t="s">
        <v>80</v>
      </c>
      <c r="D105" t="s">
        <v>143</v>
      </c>
      <c r="E105" s="1">
        <v>43658.532638888886</v>
      </c>
      <c r="F105" s="1">
        <v>43658.845833333333</v>
      </c>
      <c r="G105" s="1"/>
      <c r="H105" s="1"/>
      <c r="I105" s="2">
        <f t="shared" si="4"/>
        <v>0.31319444444670808</v>
      </c>
      <c r="J105">
        <v>100</v>
      </c>
      <c r="M105">
        <v>76</v>
      </c>
      <c r="N105" s="2">
        <v>1</v>
      </c>
      <c r="AY105" s="2" t="str">
        <f t="shared" si="5"/>
        <v/>
      </c>
      <c r="AZ105" s="2" t="str">
        <f t="shared" si="6"/>
        <v/>
      </c>
      <c r="BA105" s="20">
        <v>9</v>
      </c>
      <c r="BE105" s="22" t="str">
        <f t="shared" si="7"/>
        <v/>
      </c>
      <c r="BG105">
        <v>9</v>
      </c>
    </row>
    <row r="106" spans="1:59" x14ac:dyDescent="0.25">
      <c r="A106" t="s">
        <v>216</v>
      </c>
      <c r="B106" s="6" t="s">
        <v>140</v>
      </c>
      <c r="C106" t="s">
        <v>80</v>
      </c>
      <c r="D106" t="s">
        <v>144</v>
      </c>
      <c r="E106" s="1">
        <v>43658.532638888886</v>
      </c>
      <c r="F106" s="1">
        <v>43658.845833333333</v>
      </c>
      <c r="G106" s="1"/>
      <c r="H106" s="1"/>
      <c r="I106" s="2">
        <f t="shared" si="4"/>
        <v>0.31319444444670808</v>
      </c>
      <c r="J106">
        <v>100</v>
      </c>
      <c r="M106">
        <v>76</v>
      </c>
      <c r="N106" s="2">
        <v>1</v>
      </c>
      <c r="S106" s="5">
        <v>300</v>
      </c>
      <c r="V106" s="8">
        <v>300</v>
      </c>
      <c r="AS106" s="10">
        <v>76.749770160603461</v>
      </c>
      <c r="AT106" s="10">
        <v>11.30341822089464</v>
      </c>
      <c r="AU106" s="11">
        <v>-26.061</v>
      </c>
      <c r="AV106" s="11">
        <v>7.4930000000000003</v>
      </c>
      <c r="AW106" s="12">
        <v>24.69</v>
      </c>
      <c r="AX106" s="12">
        <v>1.75</v>
      </c>
      <c r="AY106" s="2">
        <f t="shared" si="5"/>
        <v>122.13784212254059</v>
      </c>
      <c r="AZ106" s="2">
        <f t="shared" si="6"/>
        <v>22.41335070812972</v>
      </c>
      <c r="BA106" s="20">
        <v>2</v>
      </c>
      <c r="BE106" s="22">
        <f t="shared" si="7"/>
        <v>0.3</v>
      </c>
      <c r="BG106">
        <v>9</v>
      </c>
    </row>
    <row r="107" spans="1:59" x14ac:dyDescent="0.25">
      <c r="A107" t="s">
        <v>216</v>
      </c>
      <c r="B107" s="8" t="s">
        <v>145</v>
      </c>
      <c r="C107" t="s">
        <v>146</v>
      </c>
      <c r="D107" t="s">
        <v>147</v>
      </c>
      <c r="E107" s="1">
        <v>43659.541666666664</v>
      </c>
      <c r="F107" s="1">
        <v>43659.868055555555</v>
      </c>
      <c r="G107" s="1"/>
      <c r="H107" s="1"/>
      <c r="I107" s="2">
        <f t="shared" si="4"/>
        <v>0.32638888889050577</v>
      </c>
      <c r="J107">
        <v>25</v>
      </c>
      <c r="M107">
        <v>76</v>
      </c>
      <c r="N107" s="2">
        <v>1</v>
      </c>
      <c r="AA107">
        <v>1</v>
      </c>
      <c r="AY107" s="2" t="str">
        <f t="shared" si="5"/>
        <v/>
      </c>
      <c r="AZ107" s="2" t="str">
        <f t="shared" si="6"/>
        <v/>
      </c>
      <c r="BA107" s="20">
        <v>9</v>
      </c>
      <c r="BE107" s="22" t="str">
        <f t="shared" si="7"/>
        <v/>
      </c>
      <c r="BG107">
        <v>9</v>
      </c>
    </row>
    <row r="108" spans="1:59" x14ac:dyDescent="0.25">
      <c r="A108" t="s">
        <v>216</v>
      </c>
      <c r="B108" s="8" t="s">
        <v>145</v>
      </c>
      <c r="C108" t="s">
        <v>146</v>
      </c>
      <c r="D108" t="s">
        <v>148</v>
      </c>
      <c r="E108" s="1">
        <v>43659.541666666664</v>
      </c>
      <c r="F108" s="1">
        <v>43659.868055555555</v>
      </c>
      <c r="G108" s="1"/>
      <c r="H108" s="1"/>
      <c r="I108" s="2">
        <f t="shared" si="4"/>
        <v>0.32638888889050577</v>
      </c>
      <c r="J108">
        <v>25</v>
      </c>
      <c r="M108">
        <v>76</v>
      </c>
      <c r="N108" s="2">
        <v>1</v>
      </c>
      <c r="S108" s="5">
        <v>300</v>
      </c>
      <c r="V108" s="8">
        <v>300</v>
      </c>
      <c r="AS108" s="10">
        <v>185.71934128748032</v>
      </c>
      <c r="AT108" s="10">
        <v>40.454171452456961</v>
      </c>
      <c r="AU108" s="10">
        <v>-23.931999999999999</v>
      </c>
      <c r="AV108" s="10">
        <v>8.0109999999999992</v>
      </c>
      <c r="AW108" s="12">
        <v>24.69</v>
      </c>
      <c r="AX108" s="12">
        <v>1.75</v>
      </c>
      <c r="AY108" s="2">
        <f t="shared" si="5"/>
        <v>362.51977079541979</v>
      </c>
      <c r="AZ108" s="2">
        <f t="shared" si="6"/>
        <v>87.133358750578282</v>
      </c>
      <c r="BA108" s="20">
        <v>2</v>
      </c>
      <c r="BE108" s="22">
        <f t="shared" si="7"/>
        <v>0.3</v>
      </c>
      <c r="BG108">
        <v>9</v>
      </c>
    </row>
    <row r="109" spans="1:59" x14ac:dyDescent="0.25">
      <c r="A109" t="s">
        <v>216</v>
      </c>
      <c r="B109" s="8" t="s">
        <v>145</v>
      </c>
      <c r="C109" t="s">
        <v>146</v>
      </c>
      <c r="D109" t="s">
        <v>149</v>
      </c>
      <c r="E109" s="1">
        <v>43659.541666666664</v>
      </c>
      <c r="F109" s="1">
        <v>43659.868055555555</v>
      </c>
      <c r="G109" s="1"/>
      <c r="H109" s="1"/>
      <c r="I109" s="2">
        <f t="shared" si="4"/>
        <v>0.32638888889050577</v>
      </c>
      <c r="J109">
        <v>25</v>
      </c>
      <c r="M109">
        <v>76</v>
      </c>
      <c r="N109" s="2">
        <v>1</v>
      </c>
      <c r="AY109" s="2" t="str">
        <f t="shared" si="5"/>
        <v/>
      </c>
      <c r="AZ109" s="2" t="str">
        <f t="shared" si="6"/>
        <v/>
      </c>
      <c r="BA109" s="20">
        <v>9</v>
      </c>
      <c r="BE109" s="22" t="str">
        <f t="shared" si="7"/>
        <v/>
      </c>
      <c r="BG109">
        <v>9</v>
      </c>
    </row>
    <row r="110" spans="1:59" x14ac:dyDescent="0.25">
      <c r="A110" t="s">
        <v>216</v>
      </c>
      <c r="B110" s="8" t="s">
        <v>145</v>
      </c>
      <c r="C110" t="s">
        <v>146</v>
      </c>
      <c r="D110" t="s">
        <v>150</v>
      </c>
      <c r="E110" s="1">
        <v>43659.541666666664</v>
      </c>
      <c r="F110" s="1">
        <v>43659.868055555555</v>
      </c>
      <c r="G110" s="1"/>
      <c r="H110" s="1"/>
      <c r="I110" s="2">
        <f t="shared" si="4"/>
        <v>0.32638888889050577</v>
      </c>
      <c r="J110">
        <v>25</v>
      </c>
      <c r="M110">
        <v>76</v>
      </c>
      <c r="N110" s="2">
        <v>1</v>
      </c>
      <c r="S110" s="5">
        <v>300</v>
      </c>
      <c r="V110" s="8">
        <v>300</v>
      </c>
      <c r="AS110" s="10">
        <v>131.72714541010376</v>
      </c>
      <c r="AT110" s="10">
        <v>27.603987724815671</v>
      </c>
      <c r="AU110" s="10">
        <v>-24.032</v>
      </c>
      <c r="AV110" s="10">
        <v>5.7619999999999996</v>
      </c>
      <c r="AW110" s="12">
        <v>24.69</v>
      </c>
      <c r="AX110" s="12">
        <v>1.75</v>
      </c>
      <c r="AY110" s="2">
        <f t="shared" si="5"/>
        <v>240.969012916677</v>
      </c>
      <c r="AZ110" s="2">
        <f t="shared" si="6"/>
        <v>58.2041858285641</v>
      </c>
      <c r="BA110" s="20">
        <v>2</v>
      </c>
      <c r="BE110" s="22">
        <f t="shared" si="7"/>
        <v>0.3</v>
      </c>
      <c r="BG110">
        <v>9</v>
      </c>
    </row>
    <row r="111" spans="1:59" x14ac:dyDescent="0.25">
      <c r="A111" t="s">
        <v>216</v>
      </c>
      <c r="B111" s="8" t="s">
        <v>145</v>
      </c>
      <c r="C111" t="s">
        <v>146</v>
      </c>
      <c r="D111" t="s">
        <v>151</v>
      </c>
      <c r="E111" s="1">
        <v>43659.541666666664</v>
      </c>
      <c r="F111" s="1">
        <v>43659.868055555555</v>
      </c>
      <c r="G111" s="1"/>
      <c r="H111" s="1"/>
      <c r="I111" s="2">
        <f t="shared" si="4"/>
        <v>0.32638888889050577</v>
      </c>
      <c r="J111">
        <v>50</v>
      </c>
      <c r="M111">
        <v>76</v>
      </c>
      <c r="N111" s="2">
        <v>1</v>
      </c>
      <c r="AA111">
        <v>1</v>
      </c>
      <c r="AY111" s="2" t="str">
        <f t="shared" si="5"/>
        <v/>
      </c>
      <c r="AZ111" s="2" t="str">
        <f t="shared" si="6"/>
        <v/>
      </c>
      <c r="BA111" s="20">
        <v>9</v>
      </c>
      <c r="BE111" s="22" t="str">
        <f t="shared" si="7"/>
        <v/>
      </c>
      <c r="BG111">
        <v>9</v>
      </c>
    </row>
    <row r="112" spans="1:59" x14ac:dyDescent="0.25">
      <c r="A112" t="s">
        <v>216</v>
      </c>
      <c r="B112" s="8" t="s">
        <v>145</v>
      </c>
      <c r="C112" t="s">
        <v>146</v>
      </c>
      <c r="D112" t="s">
        <v>152</v>
      </c>
      <c r="E112" s="1">
        <v>43659.541666666664</v>
      </c>
      <c r="F112" s="1">
        <v>43659.868055555555</v>
      </c>
      <c r="G112" s="1"/>
      <c r="H112" s="1"/>
      <c r="I112" s="2">
        <f t="shared" si="4"/>
        <v>0.32638888889050577</v>
      </c>
      <c r="J112">
        <v>50</v>
      </c>
      <c r="M112">
        <v>76</v>
      </c>
      <c r="N112" s="2">
        <v>1</v>
      </c>
      <c r="S112" s="5">
        <v>300</v>
      </c>
      <c r="V112" s="8">
        <v>300</v>
      </c>
      <c r="AS112" s="10">
        <v>119.78245347549614</v>
      </c>
      <c r="AT112" s="10">
        <v>19.330890965248397</v>
      </c>
      <c r="AU112" s="10">
        <v>-23.716000000000001</v>
      </c>
      <c r="AV112" s="10">
        <v>4.1630000000000003</v>
      </c>
      <c r="AW112" s="12">
        <v>24.69</v>
      </c>
      <c r="AX112" s="12">
        <v>1.75</v>
      </c>
      <c r="AY112" s="2">
        <f t="shared" si="5"/>
        <v>214.07834226166074</v>
      </c>
      <c r="AZ112" s="2">
        <f t="shared" si="6"/>
        <v>39.579250043151212</v>
      </c>
      <c r="BA112" s="20">
        <v>2</v>
      </c>
      <c r="BE112" s="22">
        <f t="shared" si="7"/>
        <v>0.3</v>
      </c>
      <c r="BG112">
        <v>9</v>
      </c>
    </row>
    <row r="113" spans="1:59" x14ac:dyDescent="0.25">
      <c r="A113" t="s">
        <v>216</v>
      </c>
      <c r="B113" s="8" t="s">
        <v>145</v>
      </c>
      <c r="C113" t="s">
        <v>146</v>
      </c>
      <c r="D113" t="s">
        <v>153</v>
      </c>
      <c r="E113" s="1">
        <v>43659.541666666664</v>
      </c>
      <c r="F113" s="1">
        <v>43659.868055555555</v>
      </c>
      <c r="G113" s="1"/>
      <c r="H113" s="1"/>
      <c r="I113" s="2">
        <f t="shared" si="4"/>
        <v>0.32638888889050577</v>
      </c>
      <c r="J113">
        <v>50</v>
      </c>
      <c r="M113">
        <v>76</v>
      </c>
      <c r="N113" s="2">
        <v>1</v>
      </c>
      <c r="AY113" s="2" t="str">
        <f t="shared" si="5"/>
        <v/>
      </c>
      <c r="AZ113" s="2" t="str">
        <f t="shared" si="6"/>
        <v/>
      </c>
      <c r="BA113" s="20">
        <v>9</v>
      </c>
      <c r="BE113" s="22" t="str">
        <f t="shared" si="7"/>
        <v/>
      </c>
      <c r="BG113">
        <v>9</v>
      </c>
    </row>
    <row r="114" spans="1:59" x14ac:dyDescent="0.25">
      <c r="A114" t="s">
        <v>216</v>
      </c>
      <c r="B114" s="8" t="s">
        <v>145</v>
      </c>
      <c r="C114" t="s">
        <v>146</v>
      </c>
      <c r="D114" t="s">
        <v>154</v>
      </c>
      <c r="E114" s="1">
        <v>43659.541666666664</v>
      </c>
      <c r="F114" s="1">
        <v>43659.868055555555</v>
      </c>
      <c r="G114" s="1"/>
      <c r="H114" s="1"/>
      <c r="I114" s="2">
        <f t="shared" si="4"/>
        <v>0.32638888889050577</v>
      </c>
      <c r="J114">
        <v>50</v>
      </c>
      <c r="M114">
        <v>76</v>
      </c>
      <c r="N114" s="2">
        <v>1</v>
      </c>
      <c r="S114" s="5">
        <v>300</v>
      </c>
      <c r="V114" s="8">
        <v>300</v>
      </c>
      <c r="AS114" s="10">
        <v>165.86668438782547</v>
      </c>
      <c r="AT114" s="10">
        <v>27.486137817875335</v>
      </c>
      <c r="AU114" s="10">
        <v>-23.59</v>
      </c>
      <c r="AV114" s="10">
        <v>5.7610000000000001</v>
      </c>
      <c r="AW114" s="12">
        <v>24.69</v>
      </c>
      <c r="AX114" s="12">
        <v>1.75</v>
      </c>
      <c r="AY114" s="2">
        <f t="shared" si="5"/>
        <v>317.82617289952793</v>
      </c>
      <c r="AZ114" s="2">
        <f t="shared" si="6"/>
        <v>57.938874420651175</v>
      </c>
      <c r="BA114" s="20">
        <v>2</v>
      </c>
      <c r="BE114" s="22">
        <f t="shared" si="7"/>
        <v>0.3</v>
      </c>
      <c r="BG114">
        <v>9</v>
      </c>
    </row>
    <row r="115" spans="1:59" x14ac:dyDescent="0.25">
      <c r="A115" t="s">
        <v>216</v>
      </c>
      <c r="B115" s="8" t="s">
        <v>145</v>
      </c>
      <c r="C115" t="s">
        <v>146</v>
      </c>
      <c r="D115" t="s">
        <v>155</v>
      </c>
      <c r="E115" s="1">
        <v>43659.541666666664</v>
      </c>
      <c r="F115" s="1">
        <v>43659.868055555555</v>
      </c>
      <c r="G115" s="1"/>
      <c r="H115" s="1"/>
      <c r="I115" s="2">
        <f t="shared" si="4"/>
        <v>0.32638888889050577</v>
      </c>
      <c r="J115">
        <v>75</v>
      </c>
      <c r="M115">
        <v>76</v>
      </c>
      <c r="N115" s="2">
        <v>1</v>
      </c>
      <c r="AA115">
        <v>1</v>
      </c>
      <c r="AY115" s="2" t="str">
        <f t="shared" si="5"/>
        <v/>
      </c>
      <c r="AZ115" s="2" t="str">
        <f t="shared" si="6"/>
        <v/>
      </c>
      <c r="BA115" s="20">
        <v>9</v>
      </c>
      <c r="BE115" s="22" t="str">
        <f t="shared" si="7"/>
        <v/>
      </c>
      <c r="BG115">
        <v>9</v>
      </c>
    </row>
    <row r="116" spans="1:59" x14ac:dyDescent="0.25">
      <c r="A116" t="s">
        <v>216</v>
      </c>
      <c r="B116" s="8" t="s">
        <v>145</v>
      </c>
      <c r="C116" t="s">
        <v>146</v>
      </c>
      <c r="D116" t="s">
        <v>156</v>
      </c>
      <c r="E116" s="1">
        <v>43659.541666666664</v>
      </c>
      <c r="F116" s="1">
        <v>43659.868055555555</v>
      </c>
      <c r="G116" s="1"/>
      <c r="H116" s="1"/>
      <c r="I116" s="2">
        <f t="shared" si="4"/>
        <v>0.32638888889050577</v>
      </c>
      <c r="J116">
        <v>75</v>
      </c>
      <c r="M116">
        <v>76</v>
      </c>
      <c r="N116" s="2">
        <v>1</v>
      </c>
      <c r="S116" s="5">
        <v>300</v>
      </c>
      <c r="V116" s="8">
        <v>300</v>
      </c>
      <c r="AS116" s="10">
        <v>132.10359240915383</v>
      </c>
      <c r="AT116" s="10">
        <v>20.540719125642642</v>
      </c>
      <c r="AU116" s="10">
        <v>-24.713999999999999</v>
      </c>
      <c r="AV116" s="10">
        <v>3.226</v>
      </c>
      <c r="AW116" s="12">
        <v>24.69</v>
      </c>
      <c r="AX116" s="12">
        <v>1.75</v>
      </c>
      <c r="AY116" s="2">
        <f t="shared" si="5"/>
        <v>241.816494988709</v>
      </c>
      <c r="AZ116" s="2">
        <f t="shared" si="6"/>
        <v>42.30289421818992</v>
      </c>
      <c r="BA116" s="20">
        <v>2</v>
      </c>
      <c r="BE116" s="22">
        <f t="shared" si="7"/>
        <v>0.3</v>
      </c>
      <c r="BG116">
        <v>9</v>
      </c>
    </row>
    <row r="117" spans="1:59" x14ac:dyDescent="0.25">
      <c r="A117" t="s">
        <v>216</v>
      </c>
      <c r="B117" s="8" t="s">
        <v>145</v>
      </c>
      <c r="C117" t="s">
        <v>146</v>
      </c>
      <c r="D117" t="s">
        <v>157</v>
      </c>
      <c r="E117" s="1">
        <v>43659.541666666664</v>
      </c>
      <c r="F117" s="1">
        <v>43659.868055555555</v>
      </c>
      <c r="G117" s="1"/>
      <c r="H117" s="1"/>
      <c r="I117" s="2">
        <f t="shared" si="4"/>
        <v>0.32638888889050577</v>
      </c>
      <c r="J117">
        <v>75</v>
      </c>
      <c r="M117">
        <v>76</v>
      </c>
      <c r="N117" s="2">
        <v>1</v>
      </c>
      <c r="AY117" s="2" t="str">
        <f t="shared" si="5"/>
        <v/>
      </c>
      <c r="AZ117" s="2" t="str">
        <f t="shared" si="6"/>
        <v/>
      </c>
      <c r="BA117" s="20">
        <v>9</v>
      </c>
      <c r="BE117" s="22" t="str">
        <f t="shared" si="7"/>
        <v/>
      </c>
      <c r="BG117">
        <v>9</v>
      </c>
    </row>
    <row r="118" spans="1:59" x14ac:dyDescent="0.25">
      <c r="A118" t="s">
        <v>216</v>
      </c>
      <c r="B118" s="8" t="s">
        <v>145</v>
      </c>
      <c r="C118" t="s">
        <v>146</v>
      </c>
      <c r="D118" t="s">
        <v>158</v>
      </c>
      <c r="E118" s="1">
        <v>43659.541666666664</v>
      </c>
      <c r="F118" s="1">
        <v>43659.868055555555</v>
      </c>
      <c r="G118" s="1"/>
      <c r="H118" s="1"/>
      <c r="I118" s="2">
        <f t="shared" si="4"/>
        <v>0.32638888889050577</v>
      </c>
      <c r="J118">
        <v>75</v>
      </c>
      <c r="M118">
        <v>76</v>
      </c>
      <c r="N118" s="2">
        <v>1</v>
      </c>
      <c r="S118" s="5">
        <v>300</v>
      </c>
      <c r="V118" s="8">
        <v>300</v>
      </c>
      <c r="AS118" s="10">
        <v>111.72246192140864</v>
      </c>
      <c r="AT118" s="10">
        <v>21.230804536798018</v>
      </c>
      <c r="AU118" s="10">
        <v>-23.994</v>
      </c>
      <c r="AV118" s="10">
        <v>1.0589999999999999</v>
      </c>
      <c r="AW118" s="12">
        <v>24.69</v>
      </c>
      <c r="AX118" s="12">
        <v>1.75</v>
      </c>
      <c r="AY118" s="2">
        <f t="shared" si="5"/>
        <v>195.93316283386662</v>
      </c>
      <c r="AZ118" s="2">
        <f t="shared" si="6"/>
        <v>43.856459568958456</v>
      </c>
      <c r="BA118" s="20">
        <v>2</v>
      </c>
      <c r="BE118" s="22">
        <f t="shared" si="7"/>
        <v>0.3</v>
      </c>
      <c r="BG118">
        <v>9</v>
      </c>
    </row>
    <row r="119" spans="1:59" x14ac:dyDescent="0.25">
      <c r="A119" t="s">
        <v>216</v>
      </c>
      <c r="B119" s="8" t="s">
        <v>145</v>
      </c>
      <c r="C119" t="s">
        <v>146</v>
      </c>
      <c r="D119" t="s">
        <v>159</v>
      </c>
      <c r="E119" s="1">
        <v>43659.541666666664</v>
      </c>
      <c r="F119" s="1">
        <v>43659.868055555555</v>
      </c>
      <c r="G119" s="1"/>
      <c r="H119" s="1"/>
      <c r="I119" s="2">
        <f t="shared" si="4"/>
        <v>0.32638888889050577</v>
      </c>
      <c r="J119">
        <v>100</v>
      </c>
      <c r="M119">
        <v>76</v>
      </c>
      <c r="N119" s="2">
        <v>1</v>
      </c>
      <c r="AA119">
        <v>1</v>
      </c>
      <c r="AY119" s="2" t="str">
        <f t="shared" si="5"/>
        <v/>
      </c>
      <c r="AZ119" s="2" t="str">
        <f t="shared" si="6"/>
        <v/>
      </c>
      <c r="BA119" s="20">
        <v>9</v>
      </c>
      <c r="BE119" s="22" t="str">
        <f t="shared" si="7"/>
        <v/>
      </c>
      <c r="BG119">
        <v>9</v>
      </c>
    </row>
    <row r="120" spans="1:59" x14ac:dyDescent="0.25">
      <c r="A120" t="s">
        <v>216</v>
      </c>
      <c r="B120" s="8" t="s">
        <v>145</v>
      </c>
      <c r="C120" t="s">
        <v>146</v>
      </c>
      <c r="D120" t="s">
        <v>160</v>
      </c>
      <c r="E120" s="1">
        <v>43659.541666666664</v>
      </c>
      <c r="F120" s="1">
        <v>43659.868055555555</v>
      </c>
      <c r="G120" s="1"/>
      <c r="H120" s="1"/>
      <c r="I120" s="2">
        <f t="shared" si="4"/>
        <v>0.32638888889050577</v>
      </c>
      <c r="J120">
        <v>100</v>
      </c>
      <c r="M120">
        <v>76</v>
      </c>
      <c r="N120" s="2">
        <v>1</v>
      </c>
      <c r="S120" s="5">
        <v>300</v>
      </c>
      <c r="V120" s="8">
        <v>300</v>
      </c>
      <c r="AS120" s="10">
        <v>85.775815615881527</v>
      </c>
      <c r="AT120" s="10">
        <v>16.082164316705711</v>
      </c>
      <c r="AU120" s="10">
        <v>-24.314</v>
      </c>
      <c r="AV120" s="10">
        <v>8.1539999999999999</v>
      </c>
      <c r="AW120" s="12">
        <v>24.69</v>
      </c>
      <c r="AX120" s="12">
        <v>1.75</v>
      </c>
      <c r="AY120" s="2">
        <f t="shared" si="5"/>
        <v>137.52037795637656</v>
      </c>
      <c r="AZ120" s="2">
        <f t="shared" si="6"/>
        <v>32.265504420208437</v>
      </c>
      <c r="BA120" s="20">
        <v>2</v>
      </c>
      <c r="BE120" s="22">
        <f t="shared" si="7"/>
        <v>0.3</v>
      </c>
      <c r="BG120">
        <v>9</v>
      </c>
    </row>
    <row r="121" spans="1:59" x14ac:dyDescent="0.25">
      <c r="A121" t="s">
        <v>216</v>
      </c>
      <c r="B121" s="8" t="s">
        <v>145</v>
      </c>
      <c r="C121" t="s">
        <v>146</v>
      </c>
      <c r="D121" t="s">
        <v>161</v>
      </c>
      <c r="E121" s="1">
        <v>43659.541666666664</v>
      </c>
      <c r="F121" s="1">
        <v>43659.868055555555</v>
      </c>
      <c r="G121" s="1"/>
      <c r="H121" s="1"/>
      <c r="I121" s="2">
        <f t="shared" si="4"/>
        <v>0.32638888889050577</v>
      </c>
      <c r="J121">
        <v>100</v>
      </c>
      <c r="M121">
        <v>76</v>
      </c>
      <c r="N121" s="2">
        <v>1</v>
      </c>
      <c r="AY121" s="2" t="str">
        <f t="shared" si="5"/>
        <v/>
      </c>
      <c r="AZ121" s="2" t="str">
        <f t="shared" si="6"/>
        <v/>
      </c>
      <c r="BA121" s="20">
        <v>9</v>
      </c>
      <c r="BE121" s="22" t="str">
        <f t="shared" si="7"/>
        <v/>
      </c>
      <c r="BG121">
        <v>9</v>
      </c>
    </row>
    <row r="122" spans="1:59" x14ac:dyDescent="0.25">
      <c r="A122" t="s">
        <v>216</v>
      </c>
      <c r="B122" s="8" t="s">
        <v>145</v>
      </c>
      <c r="C122" t="s">
        <v>146</v>
      </c>
      <c r="D122" t="s">
        <v>162</v>
      </c>
      <c r="E122" s="1">
        <v>43659.541666666664</v>
      </c>
      <c r="F122" s="1">
        <v>43659.868055555555</v>
      </c>
      <c r="G122" s="1"/>
      <c r="H122" s="1"/>
      <c r="I122" s="2">
        <f t="shared" si="4"/>
        <v>0.32638888889050577</v>
      </c>
      <c r="J122">
        <v>100</v>
      </c>
      <c r="M122">
        <v>76</v>
      </c>
      <c r="N122" s="2">
        <v>1</v>
      </c>
      <c r="S122" s="5">
        <v>300</v>
      </c>
      <c r="V122" s="8">
        <v>300</v>
      </c>
      <c r="AS122" s="10">
        <v>81.453997843376172</v>
      </c>
      <c r="AT122" s="10">
        <v>13.983423330492339</v>
      </c>
      <c r="AU122" s="10">
        <v>-24.07</v>
      </c>
      <c r="AV122" s="10">
        <v>4.0010000000000003</v>
      </c>
      <c r="AW122" s="12">
        <v>24.69</v>
      </c>
      <c r="AX122" s="12">
        <v>1.75</v>
      </c>
      <c r="AY122" s="2">
        <f t="shared" si="5"/>
        <v>127.79081950583831</v>
      </c>
      <c r="AZ122" s="2">
        <f t="shared" si="6"/>
        <v>27.540681632026427</v>
      </c>
      <c r="BA122" s="20">
        <v>2</v>
      </c>
      <c r="BE122" s="22">
        <f t="shared" si="7"/>
        <v>0.3</v>
      </c>
      <c r="BG122">
        <v>9</v>
      </c>
    </row>
    <row r="123" spans="1:59" x14ac:dyDescent="0.25">
      <c r="A123" t="s">
        <v>216</v>
      </c>
      <c r="B123" s="8" t="s">
        <v>145</v>
      </c>
      <c r="C123" t="s">
        <v>146</v>
      </c>
      <c r="D123" t="s">
        <v>163</v>
      </c>
      <c r="E123" s="1">
        <v>43659.541666666664</v>
      </c>
      <c r="F123" s="1">
        <v>43659.868055555555</v>
      </c>
      <c r="G123" s="1"/>
      <c r="H123" s="1"/>
      <c r="I123" s="2">
        <f t="shared" si="4"/>
        <v>0.32638888889050577</v>
      </c>
      <c r="J123">
        <v>125</v>
      </c>
      <c r="M123">
        <v>76</v>
      </c>
      <c r="N123" s="2">
        <v>1</v>
      </c>
      <c r="AA123">
        <v>1</v>
      </c>
      <c r="AY123" s="2" t="str">
        <f t="shared" si="5"/>
        <v/>
      </c>
      <c r="AZ123" s="2" t="str">
        <f t="shared" si="6"/>
        <v/>
      </c>
      <c r="BA123" s="20">
        <v>9</v>
      </c>
      <c r="BE123" s="22" t="str">
        <f t="shared" si="7"/>
        <v/>
      </c>
      <c r="BG123">
        <v>9</v>
      </c>
    </row>
    <row r="124" spans="1:59" x14ac:dyDescent="0.25">
      <c r="A124" t="s">
        <v>216</v>
      </c>
      <c r="B124" s="8" t="s">
        <v>145</v>
      </c>
      <c r="C124" t="s">
        <v>146</v>
      </c>
      <c r="D124" t="s">
        <v>164</v>
      </c>
      <c r="E124" s="1">
        <v>43659.541666666664</v>
      </c>
      <c r="F124" s="1">
        <v>43659.868055555555</v>
      </c>
      <c r="G124" s="1"/>
      <c r="H124" s="1"/>
      <c r="I124" s="2">
        <f t="shared" si="4"/>
        <v>0.32638888889050577</v>
      </c>
      <c r="J124">
        <v>125</v>
      </c>
      <c r="M124">
        <v>76</v>
      </c>
      <c r="N124" s="2">
        <v>1</v>
      </c>
      <c r="S124" s="5">
        <v>300</v>
      </c>
      <c r="V124" s="8">
        <v>300</v>
      </c>
      <c r="AS124" s="10">
        <v>167.7444830259941</v>
      </c>
      <c r="AT124" s="10">
        <v>17.632249598875859</v>
      </c>
      <c r="AU124" s="11">
        <v>-25.132999999999999</v>
      </c>
      <c r="AV124" s="11">
        <v>-9.2289999999999992</v>
      </c>
      <c r="AW124" s="12">
        <v>24.69</v>
      </c>
      <c r="AX124" s="12">
        <v>1.75</v>
      </c>
      <c r="AY124" s="2">
        <f t="shared" si="5"/>
        <v>322.05359584286316</v>
      </c>
      <c r="AZ124" s="2">
        <f t="shared" si="6"/>
        <v>35.755157651804716</v>
      </c>
      <c r="BA124" s="20">
        <v>2</v>
      </c>
      <c r="BE124" s="22">
        <f t="shared" si="7"/>
        <v>0.3</v>
      </c>
      <c r="BG124">
        <v>9</v>
      </c>
    </row>
    <row r="125" spans="1:59" x14ac:dyDescent="0.25">
      <c r="A125" t="s">
        <v>216</v>
      </c>
      <c r="B125" s="8" t="s">
        <v>145</v>
      </c>
      <c r="C125" t="s">
        <v>146</v>
      </c>
      <c r="D125" t="s">
        <v>165</v>
      </c>
      <c r="E125" s="1">
        <v>43659.541666666664</v>
      </c>
      <c r="F125" s="1">
        <v>43659.868055555555</v>
      </c>
      <c r="G125" s="1"/>
      <c r="H125" s="1"/>
      <c r="I125" s="2">
        <f t="shared" si="4"/>
        <v>0.32638888889050577</v>
      </c>
      <c r="J125">
        <v>125</v>
      </c>
      <c r="M125">
        <v>76</v>
      </c>
      <c r="N125" s="2">
        <v>1</v>
      </c>
      <c r="AY125" s="2" t="str">
        <f t="shared" si="5"/>
        <v/>
      </c>
      <c r="AZ125" s="2" t="str">
        <f t="shared" si="6"/>
        <v/>
      </c>
      <c r="BA125" s="20">
        <v>9</v>
      </c>
      <c r="BE125" s="22" t="str">
        <f t="shared" si="7"/>
        <v/>
      </c>
      <c r="BG125">
        <v>9</v>
      </c>
    </row>
    <row r="126" spans="1:59" x14ac:dyDescent="0.25">
      <c r="A126" t="s">
        <v>216</v>
      </c>
      <c r="B126" s="8" t="s">
        <v>145</v>
      </c>
      <c r="C126" t="s">
        <v>146</v>
      </c>
      <c r="D126" t="s">
        <v>166</v>
      </c>
      <c r="E126" s="1">
        <v>43659.541666666664</v>
      </c>
      <c r="F126" s="1">
        <v>43659.868055555555</v>
      </c>
      <c r="G126" s="1"/>
      <c r="H126" s="1"/>
      <c r="I126" s="2">
        <f t="shared" si="4"/>
        <v>0.32638888889050577</v>
      </c>
      <c r="J126">
        <v>125</v>
      </c>
      <c r="M126">
        <v>76</v>
      </c>
      <c r="N126" s="2">
        <v>1</v>
      </c>
      <c r="S126" s="5">
        <v>300</v>
      </c>
      <c r="V126" s="8">
        <v>300</v>
      </c>
      <c r="AS126" s="10">
        <v>203.24180588999388</v>
      </c>
      <c r="AT126" s="10">
        <v>15.790382428936624</v>
      </c>
      <c r="AU126" s="11">
        <v>-26.021999999999998</v>
      </c>
      <c r="AV126" s="11">
        <v>-3.5720000000000001</v>
      </c>
      <c r="AW126" s="12">
        <v>24.69</v>
      </c>
      <c r="AX126" s="12">
        <v>1.75</v>
      </c>
      <c r="AY126" s="2">
        <f t="shared" si="5"/>
        <v>401.96748759464361</v>
      </c>
      <c r="AZ126" s="2">
        <f t="shared" si="6"/>
        <v>31.608625976624264</v>
      </c>
      <c r="BA126" s="20">
        <v>2</v>
      </c>
      <c r="BE126" s="22">
        <f t="shared" si="7"/>
        <v>0.3</v>
      </c>
      <c r="BG126">
        <v>9</v>
      </c>
    </row>
    <row r="127" spans="1:59" x14ac:dyDescent="0.25">
      <c r="A127" t="s">
        <v>216</v>
      </c>
      <c r="B127" s="9" t="s">
        <v>53</v>
      </c>
      <c r="C127" t="s">
        <v>167</v>
      </c>
      <c r="D127" t="s">
        <v>168</v>
      </c>
      <c r="E127" s="1">
        <v>43661.623611111114</v>
      </c>
      <c r="F127" s="1">
        <v>43661.888194444444</v>
      </c>
      <c r="G127" s="1"/>
      <c r="H127" s="1"/>
      <c r="I127" s="2">
        <f t="shared" si="4"/>
        <v>0.26458333332993789</v>
      </c>
      <c r="J127">
        <v>25</v>
      </c>
      <c r="M127">
        <v>76</v>
      </c>
      <c r="N127" s="2">
        <v>1</v>
      </c>
      <c r="AA127">
        <v>1</v>
      </c>
      <c r="AY127" s="2" t="str">
        <f t="shared" si="5"/>
        <v/>
      </c>
      <c r="AZ127" s="2" t="str">
        <f t="shared" si="6"/>
        <v/>
      </c>
      <c r="BA127" s="20">
        <v>9</v>
      </c>
      <c r="BE127" s="22" t="str">
        <f t="shared" si="7"/>
        <v/>
      </c>
      <c r="BG127">
        <v>9</v>
      </c>
    </row>
    <row r="128" spans="1:59" x14ac:dyDescent="0.25">
      <c r="A128" t="s">
        <v>216</v>
      </c>
      <c r="B128" s="9" t="s">
        <v>53</v>
      </c>
      <c r="C128" t="s">
        <v>167</v>
      </c>
      <c r="D128" t="s">
        <v>169</v>
      </c>
      <c r="E128" s="1">
        <v>43661.623611111114</v>
      </c>
      <c r="F128" s="1">
        <v>43661.888194444444</v>
      </c>
      <c r="G128" s="1"/>
      <c r="H128" s="1"/>
      <c r="I128" s="2">
        <f t="shared" si="4"/>
        <v>0.26458333332993789</v>
      </c>
      <c r="J128">
        <v>25</v>
      </c>
      <c r="M128">
        <v>76</v>
      </c>
      <c r="N128" s="2">
        <v>1</v>
      </c>
      <c r="S128" s="5">
        <v>300</v>
      </c>
      <c r="V128" s="8">
        <v>300</v>
      </c>
      <c r="AS128" s="10">
        <v>354.2797632041943</v>
      </c>
      <c r="AT128" s="10">
        <v>91.951096722789018</v>
      </c>
      <c r="AU128" s="10">
        <v>-20.745999999999999</v>
      </c>
      <c r="AV128" s="10">
        <v>6.6840000000000002</v>
      </c>
      <c r="AW128" s="12">
        <v>24.69</v>
      </c>
      <c r="AX128" s="12">
        <v>1.75</v>
      </c>
      <c r="AY128" s="2">
        <f t="shared" si="5"/>
        <v>915.32068514315847</v>
      </c>
      <c r="AZ128" s="2">
        <f t="shared" si="6"/>
        <v>250.50210555786111</v>
      </c>
      <c r="BA128" s="20">
        <v>2</v>
      </c>
      <c r="BE128" s="22">
        <f t="shared" si="7"/>
        <v>0.3</v>
      </c>
      <c r="BG128">
        <v>9</v>
      </c>
    </row>
    <row r="129" spans="1:59" x14ac:dyDescent="0.25">
      <c r="A129" t="s">
        <v>216</v>
      </c>
      <c r="B129" s="9" t="s">
        <v>53</v>
      </c>
      <c r="C129" t="s">
        <v>167</v>
      </c>
      <c r="D129" t="s">
        <v>170</v>
      </c>
      <c r="E129" s="1">
        <v>43661.623611111114</v>
      </c>
      <c r="F129" s="1">
        <v>43661.888194444444</v>
      </c>
      <c r="G129" s="1"/>
      <c r="H129" s="1"/>
      <c r="I129" s="2">
        <f t="shared" si="4"/>
        <v>0.26458333332993789</v>
      </c>
      <c r="J129">
        <v>25</v>
      </c>
      <c r="M129">
        <v>76</v>
      </c>
      <c r="N129" s="2">
        <v>1</v>
      </c>
      <c r="AS129" s="10"/>
      <c r="AT129" s="10"/>
      <c r="AU129" s="10"/>
      <c r="AV129" s="10"/>
      <c r="AY129" s="2" t="str">
        <f t="shared" si="5"/>
        <v/>
      </c>
      <c r="AZ129" s="2" t="str">
        <f t="shared" si="6"/>
        <v/>
      </c>
      <c r="BA129" s="20">
        <v>9</v>
      </c>
      <c r="BE129" s="22" t="str">
        <f t="shared" si="7"/>
        <v/>
      </c>
      <c r="BG129">
        <v>9</v>
      </c>
    </row>
    <row r="130" spans="1:59" x14ac:dyDescent="0.25">
      <c r="A130" t="s">
        <v>216</v>
      </c>
      <c r="B130" s="9" t="s">
        <v>53</v>
      </c>
      <c r="C130" t="s">
        <v>167</v>
      </c>
      <c r="D130" t="s">
        <v>171</v>
      </c>
      <c r="E130" s="1">
        <v>43661.623611111114</v>
      </c>
      <c r="F130" s="1">
        <v>43661.888194444444</v>
      </c>
      <c r="G130" s="1"/>
      <c r="H130" s="1"/>
      <c r="I130" s="2">
        <f t="shared" si="4"/>
        <v>0.26458333332993789</v>
      </c>
      <c r="J130">
        <v>25</v>
      </c>
      <c r="M130">
        <v>76</v>
      </c>
      <c r="N130" s="2">
        <v>1</v>
      </c>
      <c r="S130" s="5">
        <v>300</v>
      </c>
      <c r="V130" s="8">
        <v>300</v>
      </c>
      <c r="AS130" s="10">
        <v>316.45544909242022</v>
      </c>
      <c r="AT130" s="10">
        <v>81.209399389858191</v>
      </c>
      <c r="AU130" s="10">
        <v>-20.861000000000001</v>
      </c>
      <c r="AV130" s="10">
        <v>7.2789999999999999</v>
      </c>
      <c r="AW130" s="12">
        <v>24.69</v>
      </c>
      <c r="AX130" s="12">
        <v>1.75</v>
      </c>
      <c r="AY130" s="2">
        <f t="shared" si="5"/>
        <v>810.27683678064193</v>
      </c>
      <c r="AZ130" s="2">
        <f t="shared" si="6"/>
        <v>220.67078535303031</v>
      </c>
      <c r="BA130" s="20">
        <v>2</v>
      </c>
      <c r="BE130" s="22">
        <f t="shared" si="7"/>
        <v>0.3</v>
      </c>
      <c r="BG130">
        <v>9</v>
      </c>
    </row>
    <row r="131" spans="1:59" x14ac:dyDescent="0.25">
      <c r="A131" t="s">
        <v>216</v>
      </c>
      <c r="B131" s="9" t="s">
        <v>53</v>
      </c>
      <c r="C131" t="s">
        <v>167</v>
      </c>
      <c r="D131" t="s">
        <v>172</v>
      </c>
      <c r="E131" s="1">
        <v>43661.623611111114</v>
      </c>
      <c r="F131" s="1">
        <v>43661.888194444444</v>
      </c>
      <c r="G131" s="1"/>
      <c r="H131" s="1"/>
      <c r="I131" s="2">
        <f t="shared" ref="I131:I194" si="8">F131-E131</f>
        <v>0.26458333332993789</v>
      </c>
      <c r="J131">
        <v>50</v>
      </c>
      <c r="M131">
        <v>76</v>
      </c>
      <c r="N131" s="2">
        <v>1</v>
      </c>
      <c r="AA131">
        <v>1</v>
      </c>
      <c r="AS131" s="10"/>
      <c r="AT131" s="10"/>
      <c r="AU131" s="10"/>
      <c r="AV131" s="10"/>
      <c r="AY131" s="2" t="str">
        <f t="shared" ref="AY131:AY194" si="9">IF(AS131="","",(AS131-AW131)/($S131/$N131/1000)/(3.14159*($M131/2000)^2)/$I131/1000)</f>
        <v/>
      </c>
      <c r="AZ131" s="2" t="str">
        <f t="shared" ref="AZ131:AZ194" si="10">IF(AT131="","",(AT131-AX131)/($S131/$N131/1000)/(3.14159*($M131/2000)^2)/$I131/1000)</f>
        <v/>
      </c>
      <c r="BA131" s="20">
        <v>9</v>
      </c>
      <c r="BE131" s="22" t="str">
        <f t="shared" ref="BE131:BE194" si="11">IF(V131="","",V131/N131/1000)</f>
        <v/>
      </c>
      <c r="BG131">
        <v>9</v>
      </c>
    </row>
    <row r="132" spans="1:59" x14ac:dyDescent="0.25">
      <c r="A132" t="s">
        <v>216</v>
      </c>
      <c r="B132" s="9" t="s">
        <v>53</v>
      </c>
      <c r="C132" t="s">
        <v>167</v>
      </c>
      <c r="D132" t="s">
        <v>173</v>
      </c>
      <c r="E132" s="1">
        <v>43661.623611111114</v>
      </c>
      <c r="F132" s="1">
        <v>43661.888194444444</v>
      </c>
      <c r="G132" s="1"/>
      <c r="H132" s="1"/>
      <c r="I132" s="2">
        <f t="shared" si="8"/>
        <v>0.26458333332993789</v>
      </c>
      <c r="J132">
        <v>50</v>
      </c>
      <c r="M132">
        <v>76</v>
      </c>
      <c r="N132" s="2">
        <v>1</v>
      </c>
      <c r="S132" s="5">
        <v>300</v>
      </c>
      <c r="V132" s="8">
        <v>300</v>
      </c>
      <c r="AS132" s="10">
        <v>209.90433215547483</v>
      </c>
      <c r="AT132" s="10">
        <v>36.305002634239884</v>
      </c>
      <c r="AU132" s="10">
        <v>-22.068999999999999</v>
      </c>
      <c r="AV132" s="10">
        <v>6.3330000000000002</v>
      </c>
      <c r="AW132" s="12">
        <v>24.69</v>
      </c>
      <c r="AX132" s="12">
        <v>1.75</v>
      </c>
      <c r="AY132" s="2">
        <f t="shared" si="9"/>
        <v>514.36824905830179</v>
      </c>
      <c r="AZ132" s="2">
        <f t="shared" si="10"/>
        <v>95.964475288331982</v>
      </c>
      <c r="BA132" s="20">
        <v>2</v>
      </c>
      <c r="BE132" s="22">
        <f t="shared" si="11"/>
        <v>0.3</v>
      </c>
      <c r="BG132">
        <v>9</v>
      </c>
    </row>
    <row r="133" spans="1:59" x14ac:dyDescent="0.25">
      <c r="A133" t="s">
        <v>216</v>
      </c>
      <c r="B133" s="9" t="s">
        <v>53</v>
      </c>
      <c r="C133" t="s">
        <v>167</v>
      </c>
      <c r="D133" t="s">
        <v>174</v>
      </c>
      <c r="E133" s="1">
        <v>43661.623611111114</v>
      </c>
      <c r="F133" s="1">
        <v>43661.888194444444</v>
      </c>
      <c r="G133" s="1"/>
      <c r="H133" s="1"/>
      <c r="I133" s="2">
        <f t="shared" si="8"/>
        <v>0.26458333332993789</v>
      </c>
      <c r="J133">
        <v>50</v>
      </c>
      <c r="M133">
        <v>76</v>
      </c>
      <c r="N133" s="2">
        <v>1</v>
      </c>
      <c r="AS133" s="11"/>
      <c r="AT133" s="11"/>
      <c r="AU133" s="11"/>
      <c r="AV133" s="11"/>
      <c r="AY133" s="2" t="str">
        <f t="shared" si="9"/>
        <v/>
      </c>
      <c r="AZ133" s="2" t="str">
        <f t="shared" si="10"/>
        <v/>
      </c>
      <c r="BA133" s="20">
        <v>9</v>
      </c>
      <c r="BE133" s="22" t="str">
        <f t="shared" si="11"/>
        <v/>
      </c>
      <c r="BG133">
        <v>9</v>
      </c>
    </row>
    <row r="134" spans="1:59" x14ac:dyDescent="0.25">
      <c r="A134" t="s">
        <v>216</v>
      </c>
      <c r="B134" s="9" t="s">
        <v>53</v>
      </c>
      <c r="C134" t="s">
        <v>167</v>
      </c>
      <c r="D134" t="s">
        <v>175</v>
      </c>
      <c r="E134" s="1">
        <v>43661.623611111114</v>
      </c>
      <c r="F134" s="1">
        <v>43661.888194444444</v>
      </c>
      <c r="G134" s="1"/>
      <c r="H134" s="1"/>
      <c r="I134" s="2">
        <f t="shared" si="8"/>
        <v>0.26458333332993789</v>
      </c>
      <c r="J134">
        <v>50</v>
      </c>
      <c r="M134">
        <v>76</v>
      </c>
      <c r="N134" s="2">
        <v>1</v>
      </c>
      <c r="S134" s="5">
        <v>300</v>
      </c>
      <c r="V134" s="8">
        <v>300</v>
      </c>
      <c r="AS134" s="10">
        <v>199.16861849106334</v>
      </c>
      <c r="AT134" s="10">
        <v>34.987930608908243</v>
      </c>
      <c r="AU134" s="10">
        <v>-22</v>
      </c>
      <c r="AV134" s="10">
        <v>7.6779999999999999</v>
      </c>
      <c r="AW134" s="12">
        <v>24.69</v>
      </c>
      <c r="AX134" s="12">
        <v>1.75</v>
      </c>
      <c r="AY134" s="2">
        <f t="shared" si="9"/>
        <v>484.55354640710965</v>
      </c>
      <c r="AZ134" s="2">
        <f t="shared" si="10"/>
        <v>92.306766817991644</v>
      </c>
      <c r="BA134" s="20">
        <v>2</v>
      </c>
      <c r="BE134" s="22">
        <f t="shared" si="11"/>
        <v>0.3</v>
      </c>
      <c r="BG134">
        <v>9</v>
      </c>
    </row>
    <row r="135" spans="1:59" x14ac:dyDescent="0.25">
      <c r="A135" t="s">
        <v>216</v>
      </c>
      <c r="B135" s="3" t="s">
        <v>54</v>
      </c>
      <c r="C135" t="s">
        <v>176</v>
      </c>
      <c r="D135" t="s">
        <v>177</v>
      </c>
      <c r="E135" s="1">
        <v>43663.01458333333</v>
      </c>
      <c r="F135" s="1">
        <v>43663.662499999999</v>
      </c>
      <c r="G135" s="1"/>
      <c r="H135" s="1"/>
      <c r="I135" s="2">
        <f t="shared" si="8"/>
        <v>0.64791666666860692</v>
      </c>
      <c r="J135">
        <v>25</v>
      </c>
      <c r="M135">
        <v>76</v>
      </c>
      <c r="N135" s="2">
        <v>1</v>
      </c>
      <c r="AA135">
        <v>1</v>
      </c>
      <c r="AS135" s="10"/>
      <c r="AT135" s="10"/>
      <c r="AU135" s="10"/>
      <c r="AV135" s="10"/>
      <c r="AY135" s="2" t="str">
        <f t="shared" si="9"/>
        <v/>
      </c>
      <c r="AZ135" s="2" t="str">
        <f t="shared" si="10"/>
        <v/>
      </c>
      <c r="BA135" s="20">
        <v>9</v>
      </c>
      <c r="BE135" s="22" t="str">
        <f t="shared" si="11"/>
        <v/>
      </c>
      <c r="BG135">
        <v>9</v>
      </c>
    </row>
    <row r="136" spans="1:59" x14ac:dyDescent="0.25">
      <c r="A136" t="s">
        <v>216</v>
      </c>
      <c r="B136" s="3" t="s">
        <v>54</v>
      </c>
      <c r="C136" t="s">
        <v>176</v>
      </c>
      <c r="D136" t="s">
        <v>178</v>
      </c>
      <c r="E136" s="1">
        <v>43663.01458333333</v>
      </c>
      <c r="F136" s="1">
        <v>43663.662499999999</v>
      </c>
      <c r="G136" s="1"/>
      <c r="H136" s="1"/>
      <c r="I136" s="2">
        <f t="shared" si="8"/>
        <v>0.64791666666860692</v>
      </c>
      <c r="J136">
        <v>25</v>
      </c>
      <c r="M136">
        <v>76</v>
      </c>
      <c r="N136" s="2">
        <v>1</v>
      </c>
      <c r="S136" s="5">
        <v>300</v>
      </c>
      <c r="V136" s="8">
        <v>300</v>
      </c>
      <c r="AS136" s="11">
        <v>1811.8068529164509</v>
      </c>
      <c r="AT136" s="11">
        <v>1080.4088122278463</v>
      </c>
      <c r="AU136" s="11">
        <v>-29.647000000000002</v>
      </c>
      <c r="AV136" s="11">
        <v>10.497</v>
      </c>
      <c r="AW136" s="12">
        <v>24.69</v>
      </c>
      <c r="AX136" s="12">
        <v>1.75</v>
      </c>
      <c r="AY136" s="2">
        <f t="shared" si="9"/>
        <v>2026.7297611692859</v>
      </c>
      <c r="AZ136" s="2">
        <f t="shared" si="10"/>
        <v>1223.2831408433331</v>
      </c>
      <c r="BA136" s="20">
        <v>2</v>
      </c>
      <c r="BE136" s="22">
        <f t="shared" si="11"/>
        <v>0.3</v>
      </c>
      <c r="BG136">
        <v>9</v>
      </c>
    </row>
    <row r="137" spans="1:59" x14ac:dyDescent="0.25">
      <c r="A137" t="s">
        <v>216</v>
      </c>
      <c r="B137" s="3" t="s">
        <v>54</v>
      </c>
      <c r="C137" t="s">
        <v>176</v>
      </c>
      <c r="D137" t="s">
        <v>179</v>
      </c>
      <c r="E137" s="1">
        <v>43663.01458333333</v>
      </c>
      <c r="F137" s="1">
        <v>43663.662499999999</v>
      </c>
      <c r="G137" s="1"/>
      <c r="H137" s="1"/>
      <c r="I137" s="2">
        <f t="shared" si="8"/>
        <v>0.64791666666860692</v>
      </c>
      <c r="J137">
        <v>25</v>
      </c>
      <c r="M137">
        <v>76</v>
      </c>
      <c r="N137" s="2">
        <v>1</v>
      </c>
      <c r="AS137" s="10"/>
      <c r="AT137" s="10"/>
      <c r="AU137" s="10"/>
      <c r="AV137" s="10"/>
      <c r="AW137" s="12"/>
      <c r="AX137" s="12"/>
      <c r="AY137" s="2" t="str">
        <f t="shared" si="9"/>
        <v/>
      </c>
      <c r="AZ137" s="2" t="str">
        <f t="shared" si="10"/>
        <v/>
      </c>
      <c r="BA137" s="20">
        <v>9</v>
      </c>
      <c r="BE137" s="22" t="str">
        <f t="shared" si="11"/>
        <v/>
      </c>
      <c r="BG137">
        <v>9</v>
      </c>
    </row>
    <row r="138" spans="1:59" x14ac:dyDescent="0.25">
      <c r="A138" t="s">
        <v>216</v>
      </c>
      <c r="B138" s="3" t="s">
        <v>54</v>
      </c>
      <c r="C138" t="s">
        <v>176</v>
      </c>
      <c r="D138" t="s">
        <v>180</v>
      </c>
      <c r="E138" s="1">
        <v>43663.01458333333</v>
      </c>
      <c r="F138" s="1">
        <v>43663.662499999999</v>
      </c>
      <c r="G138" s="1"/>
      <c r="H138" s="1"/>
      <c r="I138" s="2">
        <f t="shared" si="8"/>
        <v>0.64791666666860692</v>
      </c>
      <c r="J138">
        <v>25</v>
      </c>
      <c r="M138">
        <v>76</v>
      </c>
      <c r="N138" s="2">
        <v>1</v>
      </c>
      <c r="S138" s="5">
        <v>300</v>
      </c>
      <c r="V138" s="8">
        <v>300</v>
      </c>
      <c r="AS138" s="11">
        <v>1560.2312138961736</v>
      </c>
      <c r="AT138" s="11">
        <v>883.18058418760643</v>
      </c>
      <c r="AU138" s="11">
        <v>-28.465</v>
      </c>
      <c r="AV138" s="11">
        <v>8.6760000000000002</v>
      </c>
      <c r="AW138" s="12">
        <v>24.69</v>
      </c>
      <c r="AX138" s="12">
        <v>1.75</v>
      </c>
      <c r="AY138" s="2">
        <f t="shared" si="9"/>
        <v>1741.4233840538247</v>
      </c>
      <c r="AZ138" s="2">
        <f t="shared" si="10"/>
        <v>999.61096246310683</v>
      </c>
      <c r="BA138" s="20">
        <v>2</v>
      </c>
      <c r="BE138" s="22">
        <f t="shared" si="11"/>
        <v>0.3</v>
      </c>
      <c r="BG138">
        <v>9</v>
      </c>
    </row>
    <row r="139" spans="1:59" x14ac:dyDescent="0.25">
      <c r="A139" t="s">
        <v>216</v>
      </c>
      <c r="B139" s="3" t="s">
        <v>54</v>
      </c>
      <c r="C139" t="s">
        <v>176</v>
      </c>
      <c r="D139" t="s">
        <v>181</v>
      </c>
      <c r="E139" s="1">
        <v>43663.01458333333</v>
      </c>
      <c r="F139" s="1">
        <v>43663.662499999999</v>
      </c>
      <c r="G139" s="1"/>
      <c r="H139" s="1"/>
      <c r="I139" s="2">
        <f t="shared" si="8"/>
        <v>0.64791666666860692</v>
      </c>
      <c r="J139">
        <v>50</v>
      </c>
      <c r="M139">
        <v>76</v>
      </c>
      <c r="N139" s="2">
        <v>1</v>
      </c>
      <c r="AA139">
        <v>1</v>
      </c>
      <c r="AS139" s="11"/>
      <c r="AT139" s="11"/>
      <c r="AU139" s="11"/>
      <c r="AV139" s="11"/>
      <c r="AW139" s="12"/>
      <c r="AX139" s="12"/>
      <c r="AY139" s="2" t="str">
        <f t="shared" si="9"/>
        <v/>
      </c>
      <c r="AZ139" s="2" t="str">
        <f t="shared" si="10"/>
        <v/>
      </c>
      <c r="BA139" s="20">
        <v>9</v>
      </c>
      <c r="BE139" s="22" t="str">
        <f t="shared" si="11"/>
        <v/>
      </c>
      <c r="BG139">
        <v>9</v>
      </c>
    </row>
    <row r="140" spans="1:59" x14ac:dyDescent="0.25">
      <c r="A140" t="s">
        <v>216</v>
      </c>
      <c r="B140" s="3" t="s">
        <v>54</v>
      </c>
      <c r="C140" t="s">
        <v>176</v>
      </c>
      <c r="D140" t="s">
        <v>182</v>
      </c>
      <c r="E140" s="1">
        <v>43663.01458333333</v>
      </c>
      <c r="F140" s="1">
        <v>43663.662499999999</v>
      </c>
      <c r="G140" s="1"/>
      <c r="H140" s="1"/>
      <c r="I140" s="2">
        <f t="shared" si="8"/>
        <v>0.64791666666860692</v>
      </c>
      <c r="J140">
        <v>50</v>
      </c>
      <c r="M140">
        <v>76</v>
      </c>
      <c r="N140" s="2">
        <v>1</v>
      </c>
      <c r="S140" s="5">
        <v>300</v>
      </c>
      <c r="V140" s="8">
        <v>300</v>
      </c>
      <c r="AS140" s="11">
        <v>458.92599042152955</v>
      </c>
      <c r="AT140" s="11">
        <v>119.52303490060076</v>
      </c>
      <c r="AU140" s="11">
        <v>-25.749000000000002</v>
      </c>
      <c r="AV140" s="11">
        <v>8.4749999999999996</v>
      </c>
      <c r="AW140" s="12">
        <v>24.69</v>
      </c>
      <c r="AX140" s="12">
        <v>1.75</v>
      </c>
      <c r="AY140" s="2">
        <f t="shared" si="9"/>
        <v>492.45744827592387</v>
      </c>
      <c r="AZ140" s="2">
        <f t="shared" si="10"/>
        <v>133.56379830828877</v>
      </c>
      <c r="BA140" s="20">
        <v>2</v>
      </c>
      <c r="BE140" s="22">
        <f t="shared" si="11"/>
        <v>0.3</v>
      </c>
      <c r="BG140">
        <v>9</v>
      </c>
    </row>
    <row r="141" spans="1:59" x14ac:dyDescent="0.25">
      <c r="A141" t="s">
        <v>216</v>
      </c>
      <c r="B141" s="3" t="s">
        <v>54</v>
      </c>
      <c r="C141" t="s">
        <v>176</v>
      </c>
      <c r="D141" t="s">
        <v>183</v>
      </c>
      <c r="E141" s="1">
        <v>43663.01458333333</v>
      </c>
      <c r="F141" s="1">
        <v>43663.662499999999</v>
      </c>
      <c r="G141" s="1"/>
      <c r="H141" s="1"/>
      <c r="I141" s="2">
        <f t="shared" si="8"/>
        <v>0.64791666666860692</v>
      </c>
      <c r="J141">
        <v>50</v>
      </c>
      <c r="M141">
        <v>76</v>
      </c>
      <c r="N141" s="2">
        <v>1</v>
      </c>
      <c r="AW141" s="12"/>
      <c r="AX141" s="12"/>
      <c r="AY141" s="2" t="str">
        <f t="shared" si="9"/>
        <v/>
      </c>
      <c r="AZ141" s="2" t="str">
        <f t="shared" si="10"/>
        <v/>
      </c>
      <c r="BA141" s="20">
        <v>9</v>
      </c>
      <c r="BE141" s="22" t="str">
        <f t="shared" si="11"/>
        <v/>
      </c>
      <c r="BG141">
        <v>9</v>
      </c>
    </row>
    <row r="142" spans="1:59" x14ac:dyDescent="0.25">
      <c r="A142" t="s">
        <v>216</v>
      </c>
      <c r="B142" s="3" t="s">
        <v>54</v>
      </c>
      <c r="C142" t="s">
        <v>176</v>
      </c>
      <c r="D142" t="s">
        <v>184</v>
      </c>
      <c r="E142" s="1">
        <v>43663.01458333333</v>
      </c>
      <c r="F142" s="1">
        <v>43663.662499999999</v>
      </c>
      <c r="G142" s="1"/>
      <c r="H142" s="1"/>
      <c r="I142" s="2">
        <f t="shared" si="8"/>
        <v>0.64791666666860692</v>
      </c>
      <c r="J142">
        <v>50</v>
      </c>
      <c r="M142">
        <v>76</v>
      </c>
      <c r="N142" s="2">
        <v>1</v>
      </c>
      <c r="S142" s="5">
        <v>300</v>
      </c>
      <c r="V142" s="8">
        <v>300</v>
      </c>
      <c r="AS142" s="11">
        <v>303.91884833494186</v>
      </c>
      <c r="AT142" s="11">
        <v>75.150508608858843</v>
      </c>
      <c r="AU142" s="11">
        <v>-25.698</v>
      </c>
      <c r="AV142" s="11">
        <v>7.6219999999999999</v>
      </c>
      <c r="AW142" s="12">
        <v>24.69</v>
      </c>
      <c r="AX142" s="12">
        <v>1.75</v>
      </c>
      <c r="AY142" s="2">
        <f t="shared" si="9"/>
        <v>316.66727118257933</v>
      </c>
      <c r="AZ142" s="2">
        <f t="shared" si="10"/>
        <v>83.241896040410396</v>
      </c>
      <c r="BA142" s="20">
        <v>2</v>
      </c>
      <c r="BE142" s="22">
        <f t="shared" si="11"/>
        <v>0.3</v>
      </c>
      <c r="BG142">
        <v>9</v>
      </c>
    </row>
    <row r="143" spans="1:59" x14ac:dyDescent="0.25">
      <c r="A143" t="s">
        <v>216</v>
      </c>
      <c r="B143" s="3" t="s">
        <v>54</v>
      </c>
      <c r="C143" t="s">
        <v>176</v>
      </c>
      <c r="D143" t="s">
        <v>185</v>
      </c>
      <c r="E143" s="1">
        <v>43663.01458333333</v>
      </c>
      <c r="F143" s="1">
        <v>43663.662499999999</v>
      </c>
      <c r="G143" s="1"/>
      <c r="H143" s="1"/>
      <c r="I143" s="2">
        <f t="shared" si="8"/>
        <v>0.64791666666860692</v>
      </c>
      <c r="J143">
        <v>75</v>
      </c>
      <c r="M143">
        <v>76</v>
      </c>
      <c r="N143" s="2">
        <v>1</v>
      </c>
      <c r="AA143">
        <v>1</v>
      </c>
      <c r="AY143" s="2" t="str">
        <f t="shared" si="9"/>
        <v/>
      </c>
      <c r="AZ143" s="2" t="str">
        <f t="shared" si="10"/>
        <v/>
      </c>
      <c r="BA143" s="20">
        <v>9</v>
      </c>
      <c r="BE143" s="22" t="str">
        <f t="shared" si="11"/>
        <v/>
      </c>
      <c r="BG143">
        <v>9</v>
      </c>
    </row>
    <row r="144" spans="1:59" x14ac:dyDescent="0.25">
      <c r="A144" t="s">
        <v>216</v>
      </c>
      <c r="B144" s="3" t="s">
        <v>54</v>
      </c>
      <c r="C144" t="s">
        <v>176</v>
      </c>
      <c r="D144" t="s">
        <v>186</v>
      </c>
      <c r="E144" s="1">
        <v>43663.01458333333</v>
      </c>
      <c r="F144" s="1">
        <v>43663.662499999999</v>
      </c>
      <c r="G144" s="1"/>
      <c r="H144" s="1"/>
      <c r="I144" s="2">
        <f t="shared" si="8"/>
        <v>0.64791666666860692</v>
      </c>
      <c r="J144">
        <v>75</v>
      </c>
      <c r="M144">
        <v>76</v>
      </c>
      <c r="N144" s="2">
        <v>1</v>
      </c>
      <c r="S144" s="5">
        <v>300</v>
      </c>
      <c r="V144" s="8">
        <v>300</v>
      </c>
      <c r="AS144" s="10">
        <v>104.09429671394517</v>
      </c>
      <c r="AT144" s="10">
        <v>20.22114399813767</v>
      </c>
      <c r="AU144" s="10">
        <v>-25.914999999999999</v>
      </c>
      <c r="AV144" s="10">
        <v>6.0869999999999997</v>
      </c>
      <c r="AW144" s="12">
        <v>24.69</v>
      </c>
      <c r="AX144" s="12">
        <v>1.75</v>
      </c>
      <c r="AY144" s="2">
        <f t="shared" si="9"/>
        <v>90.050659559413205</v>
      </c>
      <c r="AZ144" s="2">
        <f t="shared" si="10"/>
        <v>20.947716542864036</v>
      </c>
      <c r="BA144" s="20">
        <v>2</v>
      </c>
      <c r="BE144" s="22">
        <f t="shared" si="11"/>
        <v>0.3</v>
      </c>
      <c r="BG144">
        <v>9</v>
      </c>
    </row>
    <row r="145" spans="1:59" x14ac:dyDescent="0.25">
      <c r="A145" t="s">
        <v>216</v>
      </c>
      <c r="B145" s="3" t="s">
        <v>54</v>
      </c>
      <c r="C145" t="s">
        <v>176</v>
      </c>
      <c r="D145" t="s">
        <v>187</v>
      </c>
      <c r="E145" s="1">
        <v>43663.01458333333</v>
      </c>
      <c r="F145" s="1">
        <v>43663.662499999999</v>
      </c>
      <c r="G145" s="1"/>
      <c r="H145" s="1"/>
      <c r="I145" s="2">
        <f t="shared" si="8"/>
        <v>0.64791666666860692</v>
      </c>
      <c r="J145">
        <v>75</v>
      </c>
      <c r="M145">
        <v>76</v>
      </c>
      <c r="N145" s="2">
        <v>1</v>
      </c>
      <c r="AY145" s="2" t="str">
        <f t="shared" si="9"/>
        <v/>
      </c>
      <c r="AZ145" s="2" t="str">
        <f t="shared" si="10"/>
        <v/>
      </c>
      <c r="BA145" s="20">
        <v>9</v>
      </c>
      <c r="BE145" s="22" t="str">
        <f t="shared" si="11"/>
        <v/>
      </c>
      <c r="BG145">
        <v>9</v>
      </c>
    </row>
    <row r="146" spans="1:59" x14ac:dyDescent="0.25">
      <c r="A146" t="s">
        <v>216</v>
      </c>
      <c r="B146" s="3" t="s">
        <v>54</v>
      </c>
      <c r="C146" t="s">
        <v>176</v>
      </c>
      <c r="D146" t="s">
        <v>188</v>
      </c>
      <c r="E146" s="1">
        <v>43663.01458333333</v>
      </c>
      <c r="F146" s="1">
        <v>43663.662499999999</v>
      </c>
      <c r="G146" s="1"/>
      <c r="H146" s="1"/>
      <c r="I146" s="2">
        <f t="shared" si="8"/>
        <v>0.64791666666860692</v>
      </c>
      <c r="J146">
        <v>75</v>
      </c>
      <c r="M146">
        <v>76</v>
      </c>
      <c r="N146" s="2">
        <v>1</v>
      </c>
      <c r="S146" s="5">
        <v>300</v>
      </c>
      <c r="V146" s="8">
        <v>300</v>
      </c>
      <c r="AS146" s="10">
        <v>110.11378568200725</v>
      </c>
      <c r="AT146" s="10">
        <v>20.614007031335472</v>
      </c>
      <c r="AU146" s="10">
        <v>-25.547999999999998</v>
      </c>
      <c r="AV146" s="10">
        <v>3.9590000000000001</v>
      </c>
      <c r="AW146" s="12">
        <v>24.69</v>
      </c>
      <c r="AX146" s="12">
        <v>1.75</v>
      </c>
      <c r="AY146" s="2">
        <f t="shared" si="9"/>
        <v>96.877229080422552</v>
      </c>
      <c r="AZ146" s="2">
        <f t="shared" si="10"/>
        <v>21.393253833917967</v>
      </c>
      <c r="BA146" s="20">
        <v>2</v>
      </c>
      <c r="BE146" s="22">
        <f t="shared" si="11"/>
        <v>0.3</v>
      </c>
      <c r="BG146">
        <v>9</v>
      </c>
    </row>
    <row r="147" spans="1:59" x14ac:dyDescent="0.25">
      <c r="A147" t="s">
        <v>216</v>
      </c>
      <c r="B147" s="3" t="s">
        <v>54</v>
      </c>
      <c r="C147" t="s">
        <v>176</v>
      </c>
      <c r="D147" t="s">
        <v>189</v>
      </c>
      <c r="E147" s="1">
        <v>43663.01458333333</v>
      </c>
      <c r="F147" s="1">
        <v>43663.662499999999</v>
      </c>
      <c r="G147" s="1"/>
      <c r="H147" s="1"/>
      <c r="I147" s="2">
        <f t="shared" si="8"/>
        <v>0.64791666666860692</v>
      </c>
      <c r="J147">
        <v>100</v>
      </c>
      <c r="M147">
        <v>76</v>
      </c>
      <c r="N147" s="2">
        <v>1</v>
      </c>
      <c r="AA147">
        <v>1</v>
      </c>
      <c r="AY147" s="2" t="str">
        <f t="shared" si="9"/>
        <v/>
      </c>
      <c r="AZ147" s="2" t="str">
        <f t="shared" si="10"/>
        <v/>
      </c>
      <c r="BA147" s="20">
        <v>9</v>
      </c>
      <c r="BE147" s="22" t="str">
        <f t="shared" si="11"/>
        <v/>
      </c>
      <c r="BG147">
        <v>9</v>
      </c>
    </row>
    <row r="148" spans="1:59" x14ac:dyDescent="0.25">
      <c r="A148" t="s">
        <v>216</v>
      </c>
      <c r="B148" s="3" t="s">
        <v>54</v>
      </c>
      <c r="C148" t="s">
        <v>176</v>
      </c>
      <c r="D148" t="s">
        <v>190</v>
      </c>
      <c r="E148" s="1">
        <v>43663.01458333333</v>
      </c>
      <c r="F148" s="1">
        <v>43663.662499999999</v>
      </c>
      <c r="G148" s="1"/>
      <c r="H148" s="1"/>
      <c r="I148" s="2">
        <f t="shared" si="8"/>
        <v>0.64791666666860692</v>
      </c>
      <c r="J148">
        <v>100</v>
      </c>
      <c r="M148">
        <v>76</v>
      </c>
      <c r="N148" s="2">
        <v>1</v>
      </c>
      <c r="S148" s="5">
        <v>300</v>
      </c>
      <c r="V148" s="8">
        <v>300</v>
      </c>
      <c r="AS148" s="10">
        <v>95.769235953748151</v>
      </c>
      <c r="AT148" s="10">
        <v>16.804905040271251</v>
      </c>
      <c r="AU148" s="10">
        <v>-25.704999999999998</v>
      </c>
      <c r="AV148" s="10">
        <v>7.3949999999999996</v>
      </c>
      <c r="AW148" s="12">
        <v>24.69</v>
      </c>
      <c r="AX148" s="12">
        <v>1.75</v>
      </c>
      <c r="AY148" s="2">
        <f t="shared" si="9"/>
        <v>80.609391978785268</v>
      </c>
      <c r="AZ148" s="2">
        <f t="shared" si="10"/>
        <v>17.07343537547721</v>
      </c>
      <c r="BA148" s="20">
        <v>2</v>
      </c>
      <c r="BE148" s="22">
        <f t="shared" si="11"/>
        <v>0.3</v>
      </c>
      <c r="BG148">
        <v>9</v>
      </c>
    </row>
    <row r="149" spans="1:59" x14ac:dyDescent="0.25">
      <c r="A149" t="s">
        <v>216</v>
      </c>
      <c r="B149" s="3" t="s">
        <v>54</v>
      </c>
      <c r="C149" t="s">
        <v>176</v>
      </c>
      <c r="D149" t="s">
        <v>191</v>
      </c>
      <c r="E149" s="1">
        <v>43663.01458333333</v>
      </c>
      <c r="F149" s="1">
        <v>43663.662499999999</v>
      </c>
      <c r="G149" s="1"/>
      <c r="H149" s="1"/>
      <c r="I149" s="2">
        <f t="shared" si="8"/>
        <v>0.64791666666860692</v>
      </c>
      <c r="J149">
        <v>100</v>
      </c>
      <c r="M149">
        <v>76</v>
      </c>
      <c r="N149" s="2">
        <v>1</v>
      </c>
      <c r="AY149" s="2" t="str">
        <f t="shared" si="9"/>
        <v/>
      </c>
      <c r="AZ149" s="2" t="str">
        <f t="shared" si="10"/>
        <v/>
      </c>
      <c r="BA149" s="20">
        <v>9</v>
      </c>
      <c r="BE149" s="22" t="str">
        <f t="shared" si="11"/>
        <v/>
      </c>
      <c r="BG149">
        <v>9</v>
      </c>
    </row>
    <row r="150" spans="1:59" x14ac:dyDescent="0.25">
      <c r="A150" t="s">
        <v>216</v>
      </c>
      <c r="B150" s="3" t="s">
        <v>54</v>
      </c>
      <c r="C150" t="s">
        <v>176</v>
      </c>
      <c r="D150" t="s">
        <v>192</v>
      </c>
      <c r="E150" s="1">
        <v>43663.01458333333</v>
      </c>
      <c r="F150" s="1">
        <v>43663.662499999999</v>
      </c>
      <c r="G150" s="1"/>
      <c r="H150" s="1"/>
      <c r="I150" s="2">
        <f t="shared" si="8"/>
        <v>0.64791666666860692</v>
      </c>
      <c r="J150">
        <v>100</v>
      </c>
      <c r="M150">
        <v>76</v>
      </c>
      <c r="N150" s="2">
        <v>1</v>
      </c>
      <c r="S150" s="5">
        <v>300</v>
      </c>
      <c r="V150" s="8">
        <v>300</v>
      </c>
      <c r="AS150" s="10">
        <v>66.241105538074365</v>
      </c>
      <c r="AT150" s="10">
        <v>9.6727146526005736</v>
      </c>
      <c r="AU150" s="10">
        <v>-25.95</v>
      </c>
      <c r="AV150" s="10">
        <v>9.6910000000000007</v>
      </c>
      <c r="AW150" s="12">
        <v>24.69</v>
      </c>
      <c r="AX150" s="12">
        <v>1.75</v>
      </c>
      <c r="AY150" s="2">
        <f t="shared" si="9"/>
        <v>47.122191291560881</v>
      </c>
      <c r="AZ150" s="2">
        <f t="shared" si="10"/>
        <v>8.9849757442963636</v>
      </c>
      <c r="BA150" s="20">
        <v>2</v>
      </c>
      <c r="BE150" s="22">
        <f t="shared" si="11"/>
        <v>0.3</v>
      </c>
      <c r="BG150">
        <v>9</v>
      </c>
    </row>
    <row r="151" spans="1:59" x14ac:dyDescent="0.25">
      <c r="A151" t="s">
        <v>216</v>
      </c>
      <c r="B151" s="3" t="s">
        <v>54</v>
      </c>
      <c r="C151" t="s">
        <v>176</v>
      </c>
      <c r="D151" t="s">
        <v>193</v>
      </c>
      <c r="E151" s="1">
        <v>43663.01458333333</v>
      </c>
      <c r="F151" s="1">
        <v>43663.662499999999</v>
      </c>
      <c r="G151" s="1"/>
      <c r="H151" s="1"/>
      <c r="I151" s="2">
        <f t="shared" si="8"/>
        <v>0.64791666666860692</v>
      </c>
      <c r="J151">
        <v>125</v>
      </c>
      <c r="M151">
        <v>76</v>
      </c>
      <c r="N151" s="2">
        <v>1</v>
      </c>
      <c r="AA151">
        <v>1</v>
      </c>
      <c r="AY151" s="2" t="str">
        <f t="shared" si="9"/>
        <v/>
      </c>
      <c r="AZ151" s="2" t="str">
        <f t="shared" si="10"/>
        <v/>
      </c>
      <c r="BA151" s="20">
        <v>9</v>
      </c>
      <c r="BE151" s="22" t="str">
        <f t="shared" si="11"/>
        <v/>
      </c>
      <c r="BG151">
        <v>9</v>
      </c>
    </row>
    <row r="152" spans="1:59" x14ac:dyDescent="0.25">
      <c r="A152" t="s">
        <v>216</v>
      </c>
      <c r="B152" s="3" t="s">
        <v>54</v>
      </c>
      <c r="C152" t="s">
        <v>176</v>
      </c>
      <c r="D152" t="s">
        <v>194</v>
      </c>
      <c r="E152" s="1">
        <v>43663.01458333333</v>
      </c>
      <c r="F152" s="1">
        <v>43663.662499999999</v>
      </c>
      <c r="G152" s="1"/>
      <c r="H152" s="1"/>
      <c r="I152" s="2">
        <f t="shared" si="8"/>
        <v>0.64791666666860692</v>
      </c>
      <c r="J152">
        <v>125</v>
      </c>
      <c r="M152">
        <v>76</v>
      </c>
      <c r="N152" s="2">
        <v>1</v>
      </c>
      <c r="S152" s="5">
        <v>300</v>
      </c>
      <c r="V152" s="8">
        <v>300</v>
      </c>
      <c r="AS152" s="10">
        <v>64.557587542479254</v>
      </c>
      <c r="AT152" s="10">
        <v>9.6244348973149627</v>
      </c>
      <c r="AU152" s="10">
        <v>-25.798999999999999</v>
      </c>
      <c r="AV152" s="10">
        <v>8.4209999999999994</v>
      </c>
      <c r="AW152" s="12">
        <v>24.69</v>
      </c>
      <c r="AX152" s="12">
        <v>1.75</v>
      </c>
      <c r="AY152" s="2">
        <f t="shared" si="9"/>
        <v>45.212950706890396</v>
      </c>
      <c r="AZ152" s="2">
        <f t="shared" si="10"/>
        <v>8.9302227399029288</v>
      </c>
      <c r="BA152" s="20">
        <v>2</v>
      </c>
      <c r="BE152" s="22">
        <f t="shared" si="11"/>
        <v>0.3</v>
      </c>
      <c r="BG152">
        <v>9</v>
      </c>
    </row>
    <row r="153" spans="1:59" x14ac:dyDescent="0.25">
      <c r="A153" t="s">
        <v>216</v>
      </c>
      <c r="B153" s="3" t="s">
        <v>54</v>
      </c>
      <c r="C153" t="s">
        <v>176</v>
      </c>
      <c r="D153" t="s">
        <v>195</v>
      </c>
      <c r="E153" s="1">
        <v>43663.01458333333</v>
      </c>
      <c r="F153" s="1">
        <v>43663.662499999999</v>
      </c>
      <c r="G153" s="1"/>
      <c r="H153" s="1"/>
      <c r="I153" s="2">
        <f t="shared" si="8"/>
        <v>0.64791666666860692</v>
      </c>
      <c r="J153">
        <v>125</v>
      </c>
      <c r="M153">
        <v>76</v>
      </c>
      <c r="N153" s="2">
        <v>1</v>
      </c>
      <c r="AY153" s="2" t="str">
        <f t="shared" si="9"/>
        <v/>
      </c>
      <c r="AZ153" s="2" t="str">
        <f t="shared" si="10"/>
        <v/>
      </c>
      <c r="BA153" s="20">
        <v>9</v>
      </c>
      <c r="BE153" s="22" t="str">
        <f t="shared" si="11"/>
        <v/>
      </c>
      <c r="BG153">
        <v>9</v>
      </c>
    </row>
    <row r="154" spans="1:59" x14ac:dyDescent="0.25">
      <c r="A154" t="s">
        <v>216</v>
      </c>
      <c r="B154" s="3" t="s">
        <v>54</v>
      </c>
      <c r="C154" t="s">
        <v>176</v>
      </c>
      <c r="D154" t="s">
        <v>196</v>
      </c>
      <c r="E154" s="1">
        <v>43663.01458333333</v>
      </c>
      <c r="F154" s="1">
        <v>43663.662499999999</v>
      </c>
      <c r="G154" s="1"/>
      <c r="H154" s="1"/>
      <c r="I154" s="2">
        <f t="shared" si="8"/>
        <v>0.64791666666860692</v>
      </c>
      <c r="J154">
        <v>125</v>
      </c>
      <c r="M154">
        <v>76</v>
      </c>
      <c r="N154" s="2">
        <v>1</v>
      </c>
      <c r="S154" s="5">
        <v>300</v>
      </c>
      <c r="V154" s="8">
        <v>300</v>
      </c>
      <c r="AS154" s="10">
        <v>61.044231771491312</v>
      </c>
      <c r="AT154" s="10">
        <v>8.9632410396269844</v>
      </c>
      <c r="AU154" s="10">
        <v>-25.632999999999999</v>
      </c>
      <c r="AV154" s="10">
        <v>30.04</v>
      </c>
      <c r="AW154" s="12">
        <v>24.69</v>
      </c>
      <c r="AX154" s="12">
        <v>1.75</v>
      </c>
      <c r="AY154" s="2">
        <f t="shared" si="9"/>
        <v>41.228531506200319</v>
      </c>
      <c r="AZ154" s="2">
        <f t="shared" si="10"/>
        <v>8.1803773858670858</v>
      </c>
      <c r="BA154" s="20">
        <v>2</v>
      </c>
      <c r="BE154" s="22">
        <f t="shared" si="11"/>
        <v>0.3</v>
      </c>
      <c r="BG154">
        <v>9</v>
      </c>
    </row>
    <row r="155" spans="1:59" x14ac:dyDescent="0.25">
      <c r="A155" t="s">
        <v>217</v>
      </c>
      <c r="B155" s="7" t="s">
        <v>53</v>
      </c>
      <c r="C155" t="s">
        <v>49</v>
      </c>
      <c r="D155" t="s">
        <v>8</v>
      </c>
      <c r="E155" s="1">
        <v>44309.607638888891</v>
      </c>
      <c r="F155" s="1">
        <v>44310.541666666664</v>
      </c>
      <c r="G155" s="1"/>
      <c r="H155" s="1"/>
      <c r="I155" s="2">
        <f t="shared" si="8"/>
        <v>0.93402777777373558</v>
      </c>
      <c r="J155">
        <v>40</v>
      </c>
      <c r="L155">
        <v>285</v>
      </c>
      <c r="M155">
        <v>76</v>
      </c>
      <c r="N155" s="2">
        <f t="shared" ref="N155:N186" si="12">3.1415926535*((M155-2)/2)^2*L155/10^6</f>
        <v>1.2257394976528275</v>
      </c>
      <c r="O155" s="7">
        <v>50</v>
      </c>
      <c r="S155" s="5">
        <f t="shared" ref="S155:S160" si="13">N155*1000-O155</f>
        <v>1175.7394976528276</v>
      </c>
      <c r="AY155" s="2" t="str">
        <f t="shared" si="9"/>
        <v/>
      </c>
      <c r="AZ155" s="2" t="str">
        <f t="shared" si="10"/>
        <v/>
      </c>
      <c r="BA155" s="20">
        <v>1</v>
      </c>
      <c r="BE155" s="22" t="str">
        <f t="shared" si="11"/>
        <v/>
      </c>
      <c r="BG155">
        <v>9</v>
      </c>
    </row>
    <row r="156" spans="1:59" x14ac:dyDescent="0.25">
      <c r="A156" t="s">
        <v>217</v>
      </c>
      <c r="B156" s="7" t="s">
        <v>53</v>
      </c>
      <c r="C156" t="s">
        <v>49</v>
      </c>
      <c r="D156" t="s">
        <v>9</v>
      </c>
      <c r="E156" s="1">
        <v>44309.607638888891</v>
      </c>
      <c r="F156" s="1">
        <v>44310.541666666664</v>
      </c>
      <c r="G156" s="1"/>
      <c r="H156" s="1"/>
      <c r="I156" s="2">
        <f t="shared" si="8"/>
        <v>0.93402777777373558</v>
      </c>
      <c r="J156">
        <v>40</v>
      </c>
      <c r="L156">
        <v>280</v>
      </c>
      <c r="M156">
        <v>76</v>
      </c>
      <c r="N156" s="2">
        <f t="shared" si="12"/>
        <v>1.2042352959396199</v>
      </c>
      <c r="O156" s="7">
        <v>53</v>
      </c>
      <c r="S156" s="5">
        <f t="shared" si="13"/>
        <v>1151.2352959396198</v>
      </c>
      <c r="AY156" s="2" t="str">
        <f t="shared" si="9"/>
        <v/>
      </c>
      <c r="AZ156" s="2" t="str">
        <f t="shared" si="10"/>
        <v/>
      </c>
      <c r="BA156" s="20">
        <v>1</v>
      </c>
      <c r="BE156" s="22" t="str">
        <f t="shared" si="11"/>
        <v/>
      </c>
      <c r="BG156">
        <v>9</v>
      </c>
    </row>
    <row r="157" spans="1:59" x14ac:dyDescent="0.25">
      <c r="A157" t="s">
        <v>217</v>
      </c>
      <c r="B157" s="7" t="s">
        <v>53</v>
      </c>
      <c r="C157" t="s">
        <v>49</v>
      </c>
      <c r="D157" t="s">
        <v>10</v>
      </c>
      <c r="E157" s="1">
        <v>44309.607638888891</v>
      </c>
      <c r="F157" s="1">
        <v>44310.541666666664</v>
      </c>
      <c r="G157" s="1"/>
      <c r="H157" s="1"/>
      <c r="I157" s="2">
        <f t="shared" si="8"/>
        <v>0.93402777777373558</v>
      </c>
      <c r="J157">
        <v>40</v>
      </c>
      <c r="L157">
        <v>255</v>
      </c>
      <c r="M157">
        <v>76</v>
      </c>
      <c r="N157" s="2">
        <f t="shared" si="12"/>
        <v>1.0967142873735825</v>
      </c>
      <c r="O157" s="7">
        <v>52</v>
      </c>
      <c r="S157" s="5">
        <f t="shared" si="13"/>
        <v>1044.7142873735825</v>
      </c>
      <c r="AY157" s="2" t="str">
        <f t="shared" si="9"/>
        <v/>
      </c>
      <c r="AZ157" s="2" t="str">
        <f t="shared" si="10"/>
        <v/>
      </c>
      <c r="BA157" s="20">
        <v>1</v>
      </c>
      <c r="BE157" s="22" t="str">
        <f t="shared" si="11"/>
        <v/>
      </c>
      <c r="BG157">
        <v>9</v>
      </c>
    </row>
    <row r="158" spans="1:59" x14ac:dyDescent="0.25">
      <c r="A158" t="s">
        <v>217</v>
      </c>
      <c r="B158" s="7" t="s">
        <v>53</v>
      </c>
      <c r="C158" t="s">
        <v>49</v>
      </c>
      <c r="D158" t="s">
        <v>11</v>
      </c>
      <c r="E158" s="1">
        <v>44309.607638888891</v>
      </c>
      <c r="F158" s="1">
        <v>44310.541666666664</v>
      </c>
      <c r="G158" s="1"/>
      <c r="H158" s="1"/>
      <c r="I158" s="2">
        <f t="shared" si="8"/>
        <v>0.93402777777373558</v>
      </c>
      <c r="J158">
        <v>40</v>
      </c>
      <c r="L158">
        <v>280</v>
      </c>
      <c r="M158">
        <v>76</v>
      </c>
      <c r="N158" s="2">
        <f t="shared" si="12"/>
        <v>1.2042352959396199</v>
      </c>
      <c r="O158" s="7">
        <v>50</v>
      </c>
      <c r="S158" s="5">
        <f t="shared" si="13"/>
        <v>1154.2352959396198</v>
      </c>
      <c r="AY158" s="2" t="str">
        <f t="shared" si="9"/>
        <v/>
      </c>
      <c r="AZ158" s="2" t="str">
        <f t="shared" si="10"/>
        <v/>
      </c>
      <c r="BA158" s="20">
        <v>1</v>
      </c>
      <c r="BE158" s="22" t="str">
        <f t="shared" si="11"/>
        <v/>
      </c>
      <c r="BG158">
        <v>9</v>
      </c>
    </row>
    <row r="159" spans="1:59" x14ac:dyDescent="0.25">
      <c r="A159" t="s">
        <v>217</v>
      </c>
      <c r="B159" s="7" t="s">
        <v>53</v>
      </c>
      <c r="C159" t="s">
        <v>49</v>
      </c>
      <c r="D159" t="s">
        <v>12</v>
      </c>
      <c r="E159" s="1">
        <v>44309.607638888891</v>
      </c>
      <c r="F159" s="1">
        <v>44310.541666666664</v>
      </c>
      <c r="G159" s="1"/>
      <c r="H159" s="1"/>
      <c r="I159" s="2">
        <f t="shared" si="8"/>
        <v>0.93402777777373558</v>
      </c>
      <c r="J159">
        <v>60</v>
      </c>
      <c r="L159">
        <v>185</v>
      </c>
      <c r="M159">
        <v>76</v>
      </c>
      <c r="N159" s="2">
        <f t="shared" si="12"/>
        <v>0.79565546338867743</v>
      </c>
      <c r="O159" s="7">
        <v>51</v>
      </c>
      <c r="S159" s="5">
        <f t="shared" si="13"/>
        <v>744.65546338867739</v>
      </c>
      <c r="AY159" s="2" t="str">
        <f t="shared" si="9"/>
        <v/>
      </c>
      <c r="AZ159" s="2" t="str">
        <f t="shared" si="10"/>
        <v/>
      </c>
      <c r="BA159" s="20">
        <v>1</v>
      </c>
      <c r="BE159" s="22" t="str">
        <f t="shared" si="11"/>
        <v/>
      </c>
      <c r="BG159">
        <v>9</v>
      </c>
    </row>
    <row r="160" spans="1:59" x14ac:dyDescent="0.25">
      <c r="A160" t="s">
        <v>217</v>
      </c>
      <c r="B160" s="7" t="s">
        <v>53</v>
      </c>
      <c r="C160" t="s">
        <v>49</v>
      </c>
      <c r="D160" t="s">
        <v>13</v>
      </c>
      <c r="E160" s="1">
        <v>44309.607638888891</v>
      </c>
      <c r="F160" s="1">
        <v>44310.541666666664</v>
      </c>
      <c r="G160" s="1"/>
      <c r="H160" s="1"/>
      <c r="I160" s="2">
        <f t="shared" si="8"/>
        <v>0.93402777777373558</v>
      </c>
      <c r="J160">
        <v>60</v>
      </c>
      <c r="L160">
        <v>165</v>
      </c>
      <c r="M160">
        <v>76</v>
      </c>
      <c r="N160" s="2">
        <f t="shared" si="12"/>
        <v>0.70963865653584746</v>
      </c>
      <c r="O160" s="7">
        <v>49.5</v>
      </c>
      <c r="S160" s="5">
        <f t="shared" si="13"/>
        <v>660.13865653584742</v>
      </c>
      <c r="AY160" s="2" t="str">
        <f t="shared" si="9"/>
        <v/>
      </c>
      <c r="AZ160" s="2" t="str">
        <f t="shared" si="10"/>
        <v/>
      </c>
      <c r="BA160" s="20">
        <v>1</v>
      </c>
      <c r="BE160" s="22" t="str">
        <f t="shared" si="11"/>
        <v/>
      </c>
      <c r="BG160">
        <v>9</v>
      </c>
    </row>
    <row r="161" spans="1:59" x14ac:dyDescent="0.25">
      <c r="A161" t="s">
        <v>217</v>
      </c>
      <c r="B161" s="7" t="s">
        <v>53</v>
      </c>
      <c r="C161" t="s">
        <v>49</v>
      </c>
      <c r="D161" t="s">
        <v>14</v>
      </c>
      <c r="E161" s="1">
        <v>44309.607638888891</v>
      </c>
      <c r="F161" s="1">
        <v>44310.541666666664</v>
      </c>
      <c r="G161" s="1"/>
      <c r="H161" s="1"/>
      <c r="I161" s="2">
        <f t="shared" si="8"/>
        <v>0.93402777777373558</v>
      </c>
      <c r="J161">
        <v>60</v>
      </c>
      <c r="L161">
        <v>195</v>
      </c>
      <c r="M161">
        <v>76</v>
      </c>
      <c r="N161" s="2">
        <f t="shared" si="12"/>
        <v>0.83866386681509253</v>
      </c>
      <c r="O161" s="7">
        <v>53</v>
      </c>
      <c r="V161" s="8">
        <v>199</v>
      </c>
      <c r="AY161" s="2" t="str">
        <f t="shared" si="9"/>
        <v/>
      </c>
      <c r="AZ161" s="2" t="str">
        <f t="shared" si="10"/>
        <v/>
      </c>
      <c r="BA161" s="20">
        <v>9</v>
      </c>
      <c r="BE161" s="22">
        <f t="shared" si="11"/>
        <v>0.23728219120220576</v>
      </c>
      <c r="BG161">
        <v>1</v>
      </c>
    </row>
    <row r="162" spans="1:59" x14ac:dyDescent="0.25">
      <c r="A162" t="s">
        <v>217</v>
      </c>
      <c r="B162" s="7" t="s">
        <v>53</v>
      </c>
      <c r="C162" t="s">
        <v>49</v>
      </c>
      <c r="D162" t="s">
        <v>15</v>
      </c>
      <c r="E162" s="1">
        <v>44309.607638888891</v>
      </c>
      <c r="F162" s="1">
        <v>44310.541666666664</v>
      </c>
      <c r="G162" s="1"/>
      <c r="H162" s="1"/>
      <c r="I162" s="2">
        <f t="shared" si="8"/>
        <v>0.93402777777373558</v>
      </c>
      <c r="J162">
        <v>60</v>
      </c>
      <c r="L162">
        <v>160</v>
      </c>
      <c r="M162">
        <v>76</v>
      </c>
      <c r="N162" s="2">
        <f t="shared" si="12"/>
        <v>0.68813445482263991</v>
      </c>
      <c r="O162" s="7">
        <v>50</v>
      </c>
      <c r="V162" s="8">
        <v>100.5</v>
      </c>
      <c r="AY162" s="2" t="str">
        <f t="shared" si="9"/>
        <v/>
      </c>
      <c r="AZ162" s="2" t="str">
        <f t="shared" si="10"/>
        <v/>
      </c>
      <c r="BA162" s="20">
        <v>9</v>
      </c>
      <c r="BE162" s="22">
        <f t="shared" si="11"/>
        <v>0.14604703963835516</v>
      </c>
      <c r="BG162">
        <v>1</v>
      </c>
    </row>
    <row r="163" spans="1:59" x14ac:dyDescent="0.25">
      <c r="A163" t="s">
        <v>217</v>
      </c>
      <c r="B163" s="6" t="s">
        <v>54</v>
      </c>
      <c r="C163" t="s">
        <v>50</v>
      </c>
      <c r="D163" t="s">
        <v>16</v>
      </c>
      <c r="E163" s="1">
        <v>44311.069444444445</v>
      </c>
      <c r="F163" s="1">
        <v>44311.840277777781</v>
      </c>
      <c r="G163" s="1"/>
      <c r="H163" s="1"/>
      <c r="I163" s="2">
        <f t="shared" si="8"/>
        <v>0.77083333333575865</v>
      </c>
      <c r="J163">
        <v>40</v>
      </c>
      <c r="L163">
        <v>265</v>
      </c>
      <c r="M163">
        <v>76</v>
      </c>
      <c r="N163" s="2">
        <f t="shared" si="12"/>
        <v>1.1397226907999973</v>
      </c>
      <c r="O163" s="7">
        <v>53</v>
      </c>
      <c r="S163" s="5">
        <f>N163*1000-O163</f>
        <v>1086.7226907999973</v>
      </c>
      <c r="AY163" s="2" t="str">
        <f t="shared" si="9"/>
        <v/>
      </c>
      <c r="AZ163" s="2" t="str">
        <f t="shared" si="10"/>
        <v/>
      </c>
      <c r="BA163" s="20">
        <v>1</v>
      </c>
      <c r="BE163" s="22" t="str">
        <f t="shared" si="11"/>
        <v/>
      </c>
      <c r="BG163">
        <v>9</v>
      </c>
    </row>
    <row r="164" spans="1:59" x14ac:dyDescent="0.25">
      <c r="A164" t="s">
        <v>217</v>
      </c>
      <c r="B164" s="6" t="s">
        <v>54</v>
      </c>
      <c r="C164" t="s">
        <v>50</v>
      </c>
      <c r="D164" t="s">
        <v>17</v>
      </c>
      <c r="E164" s="1">
        <v>44311.069444444445</v>
      </c>
      <c r="F164" s="1">
        <v>44311.840277777781</v>
      </c>
      <c r="G164" s="1"/>
      <c r="H164" s="1"/>
      <c r="I164" s="2">
        <f t="shared" si="8"/>
        <v>0.77083333333575865</v>
      </c>
      <c r="J164">
        <v>40</v>
      </c>
      <c r="L164">
        <v>215</v>
      </c>
      <c r="M164">
        <v>76</v>
      </c>
      <c r="N164" s="2">
        <f t="shared" si="12"/>
        <v>0.9246806736679225</v>
      </c>
      <c r="O164" s="7">
        <v>47</v>
      </c>
      <c r="S164" s="5">
        <f>N164*1000-O164</f>
        <v>877.68067366792252</v>
      </c>
      <c r="AY164" s="2" t="str">
        <f t="shared" si="9"/>
        <v/>
      </c>
      <c r="AZ164" s="2" t="str">
        <f t="shared" si="10"/>
        <v/>
      </c>
      <c r="BA164" s="20">
        <v>1</v>
      </c>
      <c r="BE164" s="22" t="str">
        <f t="shared" si="11"/>
        <v/>
      </c>
      <c r="BG164">
        <v>9</v>
      </c>
    </row>
    <row r="165" spans="1:59" x14ac:dyDescent="0.25">
      <c r="A165" t="s">
        <v>217</v>
      </c>
      <c r="B165" s="6" t="s">
        <v>54</v>
      </c>
      <c r="C165" t="s">
        <v>50</v>
      </c>
      <c r="D165" t="s">
        <v>18</v>
      </c>
      <c r="E165" s="1">
        <v>44311.069444444445</v>
      </c>
      <c r="F165" s="1">
        <v>44311.840277777781</v>
      </c>
      <c r="G165" s="1"/>
      <c r="H165" s="1"/>
      <c r="I165" s="2">
        <f t="shared" si="8"/>
        <v>0.77083333333575865</v>
      </c>
      <c r="J165">
        <v>40</v>
      </c>
      <c r="L165">
        <v>246</v>
      </c>
      <c r="M165">
        <v>76</v>
      </c>
      <c r="N165" s="2">
        <f t="shared" si="12"/>
        <v>1.0580067242898088</v>
      </c>
      <c r="O165" s="7">
        <v>52</v>
      </c>
      <c r="S165" s="5">
        <f>N165*1000-O165</f>
        <v>1006.0067242898087</v>
      </c>
      <c r="AY165" s="2" t="str">
        <f t="shared" si="9"/>
        <v/>
      </c>
      <c r="AZ165" s="2" t="str">
        <f t="shared" si="10"/>
        <v/>
      </c>
      <c r="BA165" s="20">
        <v>1</v>
      </c>
      <c r="BE165" s="22" t="str">
        <f t="shared" si="11"/>
        <v/>
      </c>
      <c r="BG165">
        <v>9</v>
      </c>
    </row>
    <row r="166" spans="1:59" x14ac:dyDescent="0.25">
      <c r="A166" t="s">
        <v>217</v>
      </c>
      <c r="B166" s="6" t="s">
        <v>54</v>
      </c>
      <c r="C166" t="s">
        <v>50</v>
      </c>
      <c r="D166" t="s">
        <v>19</v>
      </c>
      <c r="E166" s="1">
        <v>44311.069444444445</v>
      </c>
      <c r="F166" s="1">
        <v>44311.840277777781</v>
      </c>
      <c r="G166" s="1"/>
      <c r="H166" s="1"/>
      <c r="I166" s="2">
        <f t="shared" si="8"/>
        <v>0.77083333333575865</v>
      </c>
      <c r="J166">
        <v>40</v>
      </c>
      <c r="L166">
        <v>220</v>
      </c>
      <c r="M166">
        <v>76</v>
      </c>
      <c r="N166" s="2">
        <f t="shared" si="12"/>
        <v>0.94618487538112994</v>
      </c>
      <c r="O166" s="7">
        <v>52</v>
      </c>
      <c r="V166" s="8">
        <v>100</v>
      </c>
      <c r="AY166" s="2" t="str">
        <f t="shared" si="9"/>
        <v/>
      </c>
      <c r="AZ166" s="2" t="str">
        <f t="shared" si="10"/>
        <v/>
      </c>
      <c r="BA166" s="20">
        <v>9</v>
      </c>
      <c r="BE166" s="22">
        <f t="shared" si="11"/>
        <v>0.10568759087352701</v>
      </c>
      <c r="BG166">
        <v>1</v>
      </c>
    </row>
    <row r="167" spans="1:59" x14ac:dyDescent="0.25">
      <c r="A167" t="s">
        <v>217</v>
      </c>
      <c r="B167" s="6" t="s">
        <v>54</v>
      </c>
      <c r="C167" t="s">
        <v>50</v>
      </c>
      <c r="D167" t="s">
        <v>20</v>
      </c>
      <c r="E167" s="1">
        <v>44311.069444444445</v>
      </c>
      <c r="F167" s="1">
        <v>44311.840277777781</v>
      </c>
      <c r="G167" s="1"/>
      <c r="H167" s="1"/>
      <c r="I167" s="2">
        <f t="shared" si="8"/>
        <v>0.77083333333575865</v>
      </c>
      <c r="J167">
        <v>105</v>
      </c>
      <c r="L167">
        <v>225</v>
      </c>
      <c r="M167">
        <v>76</v>
      </c>
      <c r="N167" s="2">
        <f t="shared" si="12"/>
        <v>0.96768907709433749</v>
      </c>
      <c r="O167" s="7">
        <v>50</v>
      </c>
      <c r="S167" s="5">
        <f>N167*1000-O167</f>
        <v>917.68907709433745</v>
      </c>
      <c r="AY167" s="2" t="str">
        <f t="shared" si="9"/>
        <v/>
      </c>
      <c r="AZ167" s="2" t="str">
        <f t="shared" si="10"/>
        <v/>
      </c>
      <c r="BA167" s="20">
        <v>1</v>
      </c>
      <c r="BE167" s="22" t="str">
        <f t="shared" si="11"/>
        <v/>
      </c>
      <c r="BG167">
        <v>9</v>
      </c>
    </row>
    <row r="168" spans="1:59" x14ac:dyDescent="0.25">
      <c r="A168" t="s">
        <v>217</v>
      </c>
      <c r="B168" s="6" t="s">
        <v>54</v>
      </c>
      <c r="C168" t="s">
        <v>50</v>
      </c>
      <c r="D168" t="s">
        <v>21</v>
      </c>
      <c r="E168" s="1">
        <v>44311.069444444445</v>
      </c>
      <c r="F168" s="1">
        <v>44311.840277777781</v>
      </c>
      <c r="G168" s="1"/>
      <c r="H168" s="1"/>
      <c r="I168" s="2">
        <f t="shared" si="8"/>
        <v>0.77083333333575865</v>
      </c>
      <c r="J168">
        <v>105</v>
      </c>
      <c r="L168">
        <v>228</v>
      </c>
      <c r="M168">
        <v>76</v>
      </c>
      <c r="N168" s="2">
        <f t="shared" si="12"/>
        <v>0.98059159812226193</v>
      </c>
      <c r="O168" s="7">
        <v>53</v>
      </c>
      <c r="S168" s="5">
        <f>N168*1000-O168</f>
        <v>927.59159812226198</v>
      </c>
      <c r="AY168" s="2" t="str">
        <f t="shared" si="9"/>
        <v/>
      </c>
      <c r="AZ168" s="2" t="str">
        <f t="shared" si="10"/>
        <v/>
      </c>
      <c r="BA168" s="20">
        <v>1</v>
      </c>
      <c r="BE168" s="22" t="str">
        <f t="shared" si="11"/>
        <v/>
      </c>
      <c r="BG168">
        <v>9</v>
      </c>
    </row>
    <row r="169" spans="1:59" x14ac:dyDescent="0.25">
      <c r="A169" t="s">
        <v>217</v>
      </c>
      <c r="B169" s="6" t="s">
        <v>54</v>
      </c>
      <c r="C169" t="s">
        <v>50</v>
      </c>
      <c r="D169" t="s">
        <v>22</v>
      </c>
      <c r="E169" s="1">
        <v>44311.069444444445</v>
      </c>
      <c r="F169" s="1">
        <v>44311.840277777781</v>
      </c>
      <c r="G169" s="1"/>
      <c r="H169" s="1"/>
      <c r="I169" s="2">
        <f t="shared" si="8"/>
        <v>0.77083333333575865</v>
      </c>
      <c r="J169">
        <v>105</v>
      </c>
      <c r="L169">
        <v>193</v>
      </c>
      <c r="M169">
        <v>76</v>
      </c>
      <c r="N169" s="2">
        <f t="shared" si="12"/>
        <v>0.83006218612980942</v>
      </c>
      <c r="O169" s="7">
        <v>47</v>
      </c>
      <c r="S169" s="5">
        <f>N169*1000-O169</f>
        <v>783.06218612980945</v>
      </c>
      <c r="AY169" s="2" t="str">
        <f t="shared" si="9"/>
        <v/>
      </c>
      <c r="AZ169" s="2" t="str">
        <f t="shared" si="10"/>
        <v/>
      </c>
      <c r="BA169" s="20">
        <v>1</v>
      </c>
      <c r="BE169" s="22" t="str">
        <f t="shared" si="11"/>
        <v/>
      </c>
      <c r="BG169">
        <v>9</v>
      </c>
    </row>
    <row r="170" spans="1:59" x14ac:dyDescent="0.25">
      <c r="A170" t="s">
        <v>217</v>
      </c>
      <c r="B170" s="6" t="s">
        <v>54</v>
      </c>
      <c r="C170" t="s">
        <v>50</v>
      </c>
      <c r="D170" t="s">
        <v>23</v>
      </c>
      <c r="E170" s="1">
        <v>44311.069444444445</v>
      </c>
      <c r="F170" s="1">
        <v>44311.840277777781</v>
      </c>
      <c r="G170" s="1"/>
      <c r="H170" s="1"/>
      <c r="I170" s="2">
        <f t="shared" si="8"/>
        <v>0.77083333333575865</v>
      </c>
      <c r="J170">
        <v>105</v>
      </c>
      <c r="L170">
        <v>215</v>
      </c>
      <c r="M170">
        <v>76</v>
      </c>
      <c r="N170" s="2">
        <f t="shared" si="12"/>
        <v>0.9246806736679225</v>
      </c>
      <c r="O170" s="7">
        <v>49</v>
      </c>
      <c r="V170" s="8">
        <v>150</v>
      </c>
      <c r="AY170" s="2" t="str">
        <f t="shared" si="9"/>
        <v/>
      </c>
      <c r="AZ170" s="2" t="str">
        <f t="shared" si="10"/>
        <v/>
      </c>
      <c r="BA170" s="20">
        <v>9</v>
      </c>
      <c r="BE170" s="22">
        <f t="shared" si="11"/>
        <v>0.16221816273611123</v>
      </c>
      <c r="BG170">
        <v>1</v>
      </c>
    </row>
    <row r="171" spans="1:59" x14ac:dyDescent="0.25">
      <c r="A171" t="s">
        <v>217</v>
      </c>
      <c r="B171" s="6" t="s">
        <v>54</v>
      </c>
      <c r="C171" t="s">
        <v>50</v>
      </c>
      <c r="D171" t="s">
        <v>24</v>
      </c>
      <c r="E171" s="1">
        <v>44311.069444444445</v>
      </c>
      <c r="F171" s="1">
        <v>44311.840277777781</v>
      </c>
      <c r="G171" s="1"/>
      <c r="H171" s="1"/>
      <c r="I171" s="2">
        <f t="shared" si="8"/>
        <v>0.77083333333575865</v>
      </c>
      <c r="J171">
        <v>180</v>
      </c>
      <c r="L171">
        <v>220</v>
      </c>
      <c r="M171">
        <v>76</v>
      </c>
      <c r="N171" s="2">
        <f t="shared" si="12"/>
        <v>0.94618487538112994</v>
      </c>
      <c r="O171" s="7">
        <v>52</v>
      </c>
      <c r="S171" s="5">
        <f>N171*1000-O171</f>
        <v>894.18487538112993</v>
      </c>
      <c r="AY171" s="2" t="str">
        <f t="shared" si="9"/>
        <v/>
      </c>
      <c r="AZ171" s="2" t="str">
        <f t="shared" si="10"/>
        <v/>
      </c>
      <c r="BA171" s="20">
        <v>1</v>
      </c>
      <c r="BE171" s="22" t="str">
        <f t="shared" si="11"/>
        <v/>
      </c>
      <c r="BG171">
        <v>9</v>
      </c>
    </row>
    <row r="172" spans="1:59" x14ac:dyDescent="0.25">
      <c r="A172" t="s">
        <v>217</v>
      </c>
      <c r="B172" s="6" t="s">
        <v>54</v>
      </c>
      <c r="C172" t="s">
        <v>50</v>
      </c>
      <c r="D172" t="s">
        <v>25</v>
      </c>
      <c r="E172" s="1">
        <v>44311.069444444445</v>
      </c>
      <c r="F172" s="1">
        <v>44311.840277777781</v>
      </c>
      <c r="G172" s="1"/>
      <c r="H172" s="1"/>
      <c r="I172" s="2">
        <f t="shared" si="8"/>
        <v>0.77083333333575865</v>
      </c>
      <c r="J172">
        <v>180</v>
      </c>
      <c r="L172">
        <v>210</v>
      </c>
      <c r="M172">
        <v>76</v>
      </c>
      <c r="N172" s="2">
        <f t="shared" si="12"/>
        <v>0.90317647195471495</v>
      </c>
      <c r="O172" s="7">
        <v>47</v>
      </c>
      <c r="S172" s="5">
        <f>N172*1000-O172</f>
        <v>856.176471954715</v>
      </c>
      <c r="AY172" s="2" t="str">
        <f t="shared" si="9"/>
        <v/>
      </c>
      <c r="AZ172" s="2" t="str">
        <f t="shared" si="10"/>
        <v/>
      </c>
      <c r="BA172" s="20">
        <v>1</v>
      </c>
      <c r="BE172" s="22" t="str">
        <f t="shared" si="11"/>
        <v/>
      </c>
      <c r="BG172">
        <v>9</v>
      </c>
    </row>
    <row r="173" spans="1:59" x14ac:dyDescent="0.25">
      <c r="A173" t="s">
        <v>217</v>
      </c>
      <c r="B173" s="6" t="s">
        <v>54</v>
      </c>
      <c r="C173" t="s">
        <v>50</v>
      </c>
      <c r="D173" t="s">
        <v>26</v>
      </c>
      <c r="E173" s="1">
        <v>44311.069444444445</v>
      </c>
      <c r="F173" s="1">
        <v>44311.840277777781</v>
      </c>
      <c r="G173" s="1"/>
      <c r="H173" s="1"/>
      <c r="I173" s="2">
        <f t="shared" si="8"/>
        <v>0.77083333333575865</v>
      </c>
      <c r="J173">
        <v>180</v>
      </c>
      <c r="L173">
        <v>217</v>
      </c>
      <c r="M173">
        <v>76</v>
      </c>
      <c r="N173" s="2">
        <f t="shared" si="12"/>
        <v>0.93328235435320539</v>
      </c>
      <c r="O173" s="7">
        <v>51</v>
      </c>
      <c r="S173" s="5">
        <f>N173*1000-O173</f>
        <v>882.28235435320539</v>
      </c>
      <c r="AY173" s="2" t="str">
        <f t="shared" si="9"/>
        <v/>
      </c>
      <c r="AZ173" s="2" t="str">
        <f t="shared" si="10"/>
        <v/>
      </c>
      <c r="BA173" s="20">
        <v>1</v>
      </c>
      <c r="BE173" s="22" t="str">
        <f t="shared" si="11"/>
        <v/>
      </c>
      <c r="BG173">
        <v>9</v>
      </c>
    </row>
    <row r="174" spans="1:59" x14ac:dyDescent="0.25">
      <c r="A174" t="s">
        <v>217</v>
      </c>
      <c r="B174" s="6" t="s">
        <v>54</v>
      </c>
      <c r="C174" t="s">
        <v>50</v>
      </c>
      <c r="D174" t="s">
        <v>27</v>
      </c>
      <c r="E174" s="1">
        <v>44311.069444444445</v>
      </c>
      <c r="F174" s="1">
        <v>44311.840277777781</v>
      </c>
      <c r="G174" s="1"/>
      <c r="H174" s="1"/>
      <c r="I174" s="2">
        <f t="shared" si="8"/>
        <v>0.77083333333575865</v>
      </c>
      <c r="J174">
        <v>180</v>
      </c>
      <c r="L174">
        <v>203</v>
      </c>
      <c r="M174">
        <v>76</v>
      </c>
      <c r="N174" s="2">
        <f t="shared" si="12"/>
        <v>0.87307058955622441</v>
      </c>
      <c r="O174" s="7">
        <v>50</v>
      </c>
      <c r="V174" s="8">
        <v>199</v>
      </c>
      <c r="AY174" s="2" t="str">
        <f t="shared" si="9"/>
        <v/>
      </c>
      <c r="AZ174" s="2" t="str">
        <f t="shared" si="10"/>
        <v/>
      </c>
      <c r="BA174" s="20">
        <v>9</v>
      </c>
      <c r="BE174" s="22">
        <f t="shared" si="11"/>
        <v>0.22793116888881834</v>
      </c>
      <c r="BG174">
        <v>1</v>
      </c>
    </row>
    <row r="175" spans="1:59" x14ac:dyDescent="0.25">
      <c r="A175" t="s">
        <v>217</v>
      </c>
      <c r="B175" s="5" t="s">
        <v>55</v>
      </c>
      <c r="C175" t="s">
        <v>51</v>
      </c>
      <c r="D175" t="s">
        <v>36</v>
      </c>
      <c r="E175" s="1">
        <v>44312.361111111109</v>
      </c>
      <c r="F175" s="1">
        <v>44313.298611111109</v>
      </c>
      <c r="G175" s="1"/>
      <c r="H175" s="1"/>
      <c r="I175" s="2">
        <f t="shared" si="8"/>
        <v>0.9375</v>
      </c>
      <c r="J175">
        <v>40</v>
      </c>
      <c r="L175">
        <v>225</v>
      </c>
      <c r="M175">
        <v>76</v>
      </c>
      <c r="N175" s="2">
        <f t="shared" si="12"/>
        <v>0.96768907709433749</v>
      </c>
      <c r="O175" s="7">
        <v>41.5</v>
      </c>
      <c r="S175" s="5">
        <f>N175*1000-O175</f>
        <v>926.18907709433745</v>
      </c>
      <c r="AY175" s="2" t="str">
        <f t="shared" si="9"/>
        <v/>
      </c>
      <c r="AZ175" s="2" t="str">
        <f t="shared" si="10"/>
        <v/>
      </c>
      <c r="BA175" s="20">
        <v>1</v>
      </c>
      <c r="BE175" s="22" t="str">
        <f t="shared" si="11"/>
        <v/>
      </c>
      <c r="BG175">
        <v>9</v>
      </c>
    </row>
    <row r="176" spans="1:59" x14ac:dyDescent="0.25">
      <c r="A176" t="s">
        <v>217</v>
      </c>
      <c r="B176" s="5" t="s">
        <v>55</v>
      </c>
      <c r="C176" t="s">
        <v>51</v>
      </c>
      <c r="D176" t="s">
        <v>37</v>
      </c>
      <c r="E176" s="1">
        <v>44312.361111111109</v>
      </c>
      <c r="F176" s="1">
        <v>44313.298611111109</v>
      </c>
      <c r="G176" s="1"/>
      <c r="H176" s="1"/>
      <c r="I176" s="2">
        <f t="shared" si="8"/>
        <v>0.9375</v>
      </c>
      <c r="J176">
        <v>40</v>
      </c>
      <c r="L176">
        <v>225</v>
      </c>
      <c r="M176">
        <v>76</v>
      </c>
      <c r="N176" s="2">
        <f t="shared" si="12"/>
        <v>0.96768907709433749</v>
      </c>
      <c r="O176" s="7">
        <v>50</v>
      </c>
      <c r="S176" s="5">
        <f>N176*1000-O176</f>
        <v>917.68907709433745</v>
      </c>
      <c r="AY176" s="2" t="str">
        <f t="shared" si="9"/>
        <v/>
      </c>
      <c r="AZ176" s="2" t="str">
        <f t="shared" si="10"/>
        <v/>
      </c>
      <c r="BA176" s="20">
        <v>1</v>
      </c>
      <c r="BE176" s="22" t="str">
        <f t="shared" si="11"/>
        <v/>
      </c>
      <c r="BG176">
        <v>9</v>
      </c>
    </row>
    <row r="177" spans="1:59" x14ac:dyDescent="0.25">
      <c r="A177" t="s">
        <v>217</v>
      </c>
      <c r="B177" s="5" t="s">
        <v>55</v>
      </c>
      <c r="C177" t="s">
        <v>51</v>
      </c>
      <c r="D177" t="s">
        <v>38</v>
      </c>
      <c r="E177" s="1">
        <v>44312.361111111109</v>
      </c>
      <c r="F177" s="1">
        <v>44313.298611111109</v>
      </c>
      <c r="G177" s="1"/>
      <c r="H177" s="1"/>
      <c r="I177" s="2">
        <f t="shared" si="8"/>
        <v>0.9375</v>
      </c>
      <c r="J177">
        <v>40</v>
      </c>
      <c r="L177">
        <v>193</v>
      </c>
      <c r="M177">
        <v>76</v>
      </c>
      <c r="N177" s="2">
        <f t="shared" si="12"/>
        <v>0.83006218612980942</v>
      </c>
      <c r="O177" s="7">
        <v>46</v>
      </c>
      <c r="S177" s="5">
        <f>N177*1000-O177</f>
        <v>784.06218612980945</v>
      </c>
      <c r="AY177" s="2" t="str">
        <f t="shared" si="9"/>
        <v/>
      </c>
      <c r="AZ177" s="2" t="str">
        <f t="shared" si="10"/>
        <v/>
      </c>
      <c r="BA177" s="20">
        <v>1</v>
      </c>
      <c r="BE177" s="22" t="str">
        <f t="shared" si="11"/>
        <v/>
      </c>
      <c r="BG177">
        <v>9</v>
      </c>
    </row>
    <row r="178" spans="1:59" x14ac:dyDescent="0.25">
      <c r="A178" t="s">
        <v>217</v>
      </c>
      <c r="B178" s="5" t="s">
        <v>55</v>
      </c>
      <c r="C178" t="s">
        <v>51</v>
      </c>
      <c r="D178" t="s">
        <v>39</v>
      </c>
      <c r="E178" s="1">
        <v>44312.361111111109</v>
      </c>
      <c r="F178" s="1">
        <v>44313.298611111109</v>
      </c>
      <c r="G178" s="1"/>
      <c r="H178" s="1"/>
      <c r="I178" s="2">
        <f t="shared" si="8"/>
        <v>0.9375</v>
      </c>
      <c r="J178">
        <v>40</v>
      </c>
      <c r="L178">
        <v>183</v>
      </c>
      <c r="M178">
        <v>76</v>
      </c>
      <c r="N178" s="2">
        <f t="shared" si="12"/>
        <v>0.78705378270339443</v>
      </c>
      <c r="O178" s="7">
        <v>52</v>
      </c>
      <c r="V178" s="8">
        <v>200</v>
      </c>
      <c r="AY178" s="2" t="str">
        <f t="shared" si="9"/>
        <v/>
      </c>
      <c r="AZ178" s="2" t="str">
        <f t="shared" si="10"/>
        <v/>
      </c>
      <c r="BA178" s="20">
        <v>9</v>
      </c>
      <c r="BE178" s="22">
        <f t="shared" si="11"/>
        <v>0.25411224035164964</v>
      </c>
      <c r="BG178">
        <v>1</v>
      </c>
    </row>
    <row r="179" spans="1:59" x14ac:dyDescent="0.25">
      <c r="A179" t="s">
        <v>217</v>
      </c>
      <c r="B179" s="5" t="s">
        <v>55</v>
      </c>
      <c r="C179" t="s">
        <v>51</v>
      </c>
      <c r="D179" t="s">
        <v>40</v>
      </c>
      <c r="E179" s="1">
        <v>44312.361111111109</v>
      </c>
      <c r="F179" s="1">
        <v>44313.298611111109</v>
      </c>
      <c r="G179" s="1"/>
      <c r="H179" s="1"/>
      <c r="I179" s="2">
        <f t="shared" si="8"/>
        <v>0.9375</v>
      </c>
      <c r="J179">
        <v>105</v>
      </c>
      <c r="L179">
        <v>191</v>
      </c>
      <c r="M179">
        <v>76</v>
      </c>
      <c r="N179" s="2">
        <f t="shared" si="12"/>
        <v>0.82146050544452642</v>
      </c>
      <c r="O179" s="7">
        <v>51</v>
      </c>
      <c r="S179" s="5">
        <f>N179*1000-O179</f>
        <v>770.46050544452646</v>
      </c>
      <c r="AY179" s="2" t="str">
        <f t="shared" si="9"/>
        <v/>
      </c>
      <c r="AZ179" s="2" t="str">
        <f t="shared" si="10"/>
        <v/>
      </c>
      <c r="BA179" s="20">
        <v>1</v>
      </c>
      <c r="BE179" s="22" t="str">
        <f t="shared" si="11"/>
        <v/>
      </c>
      <c r="BG179">
        <v>9</v>
      </c>
    </row>
    <row r="180" spans="1:59" x14ac:dyDescent="0.25">
      <c r="A180" t="s">
        <v>217</v>
      </c>
      <c r="B180" s="5" t="s">
        <v>55</v>
      </c>
      <c r="C180" t="s">
        <v>51</v>
      </c>
      <c r="D180" t="s">
        <v>41</v>
      </c>
      <c r="E180" s="1">
        <v>44312.361111111109</v>
      </c>
      <c r="F180" s="1">
        <v>44313.298611111109</v>
      </c>
      <c r="G180" s="1"/>
      <c r="H180" s="1"/>
      <c r="I180" s="2">
        <f t="shared" si="8"/>
        <v>0.9375</v>
      </c>
      <c r="J180">
        <v>105</v>
      </c>
      <c r="L180">
        <v>165</v>
      </c>
      <c r="M180">
        <v>76</v>
      </c>
      <c r="N180" s="2">
        <f t="shared" si="12"/>
        <v>0.70963865653584746</v>
      </c>
      <c r="O180" s="7">
        <v>49.5</v>
      </c>
      <c r="S180" s="5">
        <f>N180*1000-O180</f>
        <v>660.13865653584742</v>
      </c>
      <c r="AY180" s="2" t="str">
        <f t="shared" si="9"/>
        <v/>
      </c>
      <c r="AZ180" s="2" t="str">
        <f t="shared" si="10"/>
        <v/>
      </c>
      <c r="BA180" s="20">
        <v>1</v>
      </c>
      <c r="BE180" s="22" t="str">
        <f t="shared" si="11"/>
        <v/>
      </c>
      <c r="BG180">
        <v>9</v>
      </c>
    </row>
    <row r="181" spans="1:59" x14ac:dyDescent="0.25">
      <c r="A181" t="s">
        <v>217</v>
      </c>
      <c r="B181" s="5" t="s">
        <v>55</v>
      </c>
      <c r="C181" t="s">
        <v>51</v>
      </c>
      <c r="D181" t="s">
        <v>42</v>
      </c>
      <c r="E181" s="1">
        <v>44312.361111111109</v>
      </c>
      <c r="F181" s="1">
        <v>44313.298611111109</v>
      </c>
      <c r="G181" s="1"/>
      <c r="H181" s="1"/>
      <c r="I181" s="2">
        <f t="shared" si="8"/>
        <v>0.9375</v>
      </c>
      <c r="J181">
        <v>105</v>
      </c>
      <c r="L181">
        <v>170</v>
      </c>
      <c r="M181">
        <v>76</v>
      </c>
      <c r="N181" s="2">
        <f t="shared" si="12"/>
        <v>0.73114285824905501</v>
      </c>
      <c r="O181" s="7">
        <v>49</v>
      </c>
      <c r="S181" s="5">
        <f>N181*1000-O181</f>
        <v>682.14285824905505</v>
      </c>
      <c r="AY181" s="2" t="str">
        <f t="shared" si="9"/>
        <v/>
      </c>
      <c r="AZ181" s="2" t="str">
        <f t="shared" si="10"/>
        <v/>
      </c>
      <c r="BA181" s="20">
        <v>1</v>
      </c>
      <c r="BE181" s="22" t="str">
        <f t="shared" si="11"/>
        <v/>
      </c>
      <c r="BG181">
        <v>9</v>
      </c>
    </row>
    <row r="182" spans="1:59" x14ac:dyDescent="0.25">
      <c r="A182" t="s">
        <v>217</v>
      </c>
      <c r="B182" s="5" t="s">
        <v>55</v>
      </c>
      <c r="C182" t="s">
        <v>51</v>
      </c>
      <c r="D182" t="s">
        <v>43</v>
      </c>
      <c r="E182" s="1">
        <v>44312.361111111109</v>
      </c>
      <c r="F182" s="1">
        <v>44313.298611111109</v>
      </c>
      <c r="G182" s="1"/>
      <c r="H182" s="1"/>
      <c r="I182" s="2">
        <f t="shared" si="8"/>
        <v>0.9375</v>
      </c>
      <c r="J182">
        <v>105</v>
      </c>
      <c r="L182">
        <v>141</v>
      </c>
      <c r="M182">
        <v>76</v>
      </c>
      <c r="N182" s="2">
        <f t="shared" si="12"/>
        <v>0.60641848831245149</v>
      </c>
      <c r="O182" s="7">
        <v>50</v>
      </c>
      <c r="V182" s="8">
        <v>201</v>
      </c>
      <c r="AY182" s="2" t="str">
        <f t="shared" si="9"/>
        <v/>
      </c>
      <c r="AZ182" s="2" t="str">
        <f t="shared" si="10"/>
        <v/>
      </c>
      <c r="BA182" s="20">
        <v>9</v>
      </c>
      <c r="BE182" s="22">
        <f t="shared" si="11"/>
        <v>0.33145427435655062</v>
      </c>
      <c r="BG182">
        <v>1</v>
      </c>
    </row>
    <row r="183" spans="1:59" x14ac:dyDescent="0.25">
      <c r="A183" t="s">
        <v>217</v>
      </c>
      <c r="B183" s="4" t="s">
        <v>56</v>
      </c>
      <c r="C183" t="s">
        <v>57</v>
      </c>
      <c r="D183" t="s">
        <v>58</v>
      </c>
      <c r="E183" s="1">
        <v>44317.024305555555</v>
      </c>
      <c r="F183" s="1">
        <v>44317.934027777781</v>
      </c>
      <c r="G183" s="1"/>
      <c r="H183" s="1"/>
      <c r="I183" s="2">
        <f t="shared" si="8"/>
        <v>0.90972222222626442</v>
      </c>
      <c r="J183">
        <v>40</v>
      </c>
      <c r="L183">
        <v>200</v>
      </c>
      <c r="M183">
        <v>76</v>
      </c>
      <c r="N183" s="2">
        <f t="shared" si="12"/>
        <v>0.86016806852829997</v>
      </c>
      <c r="O183" s="7">
        <v>53</v>
      </c>
      <c r="S183" s="5">
        <f>N183*1000-O183</f>
        <v>807.16806852829995</v>
      </c>
      <c r="AY183" s="2" t="str">
        <f t="shared" si="9"/>
        <v/>
      </c>
      <c r="AZ183" s="2" t="str">
        <f t="shared" si="10"/>
        <v/>
      </c>
      <c r="BA183" s="20">
        <v>1</v>
      </c>
      <c r="BE183" s="22" t="str">
        <f t="shared" si="11"/>
        <v/>
      </c>
      <c r="BG183">
        <v>9</v>
      </c>
    </row>
    <row r="184" spans="1:59" x14ac:dyDescent="0.25">
      <c r="A184" t="s">
        <v>217</v>
      </c>
      <c r="B184" s="4" t="s">
        <v>56</v>
      </c>
      <c r="C184" t="s">
        <v>57</v>
      </c>
      <c r="D184" t="s">
        <v>59</v>
      </c>
      <c r="E184" s="1">
        <v>44317.024305555555</v>
      </c>
      <c r="F184" s="1">
        <v>44317.934027777781</v>
      </c>
      <c r="G184" s="1"/>
      <c r="H184" s="1"/>
      <c r="I184" s="2">
        <f t="shared" si="8"/>
        <v>0.90972222222626442</v>
      </c>
      <c r="J184">
        <v>40</v>
      </c>
      <c r="L184">
        <v>219</v>
      </c>
      <c r="M184">
        <v>76</v>
      </c>
      <c r="N184" s="2">
        <f t="shared" si="12"/>
        <v>0.9418840350384885</v>
      </c>
      <c r="O184" s="7">
        <v>51</v>
      </c>
      <c r="S184" s="5">
        <f>N184*1000-O184</f>
        <v>890.88403503848849</v>
      </c>
      <c r="AY184" s="2" t="str">
        <f t="shared" si="9"/>
        <v/>
      </c>
      <c r="AZ184" s="2" t="str">
        <f t="shared" si="10"/>
        <v/>
      </c>
      <c r="BA184" s="20">
        <v>1</v>
      </c>
      <c r="BE184" s="22" t="str">
        <f t="shared" si="11"/>
        <v/>
      </c>
      <c r="BG184">
        <v>9</v>
      </c>
    </row>
    <row r="185" spans="1:59" x14ac:dyDescent="0.25">
      <c r="A185" t="s">
        <v>217</v>
      </c>
      <c r="B185" s="4" t="s">
        <v>56</v>
      </c>
      <c r="C185" t="s">
        <v>57</v>
      </c>
      <c r="D185" t="s">
        <v>60</v>
      </c>
      <c r="E185" s="1">
        <v>44317.024305555555</v>
      </c>
      <c r="F185" s="1">
        <v>44317.934027777781</v>
      </c>
      <c r="G185" s="1"/>
      <c r="H185" s="1"/>
      <c r="I185" s="2">
        <f t="shared" si="8"/>
        <v>0.90972222222626442</v>
      </c>
      <c r="J185">
        <v>40</v>
      </c>
      <c r="L185">
        <v>217</v>
      </c>
      <c r="M185">
        <v>76</v>
      </c>
      <c r="N185" s="2">
        <f t="shared" si="12"/>
        <v>0.93328235435320539</v>
      </c>
      <c r="O185" s="7">
        <v>52</v>
      </c>
      <c r="S185" s="5">
        <f>N185*1000-O185</f>
        <v>881.28235435320539</v>
      </c>
      <c r="AY185" s="2" t="str">
        <f t="shared" si="9"/>
        <v/>
      </c>
      <c r="AZ185" s="2" t="str">
        <f t="shared" si="10"/>
        <v/>
      </c>
      <c r="BA185" s="20">
        <v>1</v>
      </c>
      <c r="BE185" s="22" t="str">
        <f t="shared" si="11"/>
        <v/>
      </c>
      <c r="BG185">
        <v>9</v>
      </c>
    </row>
    <row r="186" spans="1:59" x14ac:dyDescent="0.25">
      <c r="A186" t="s">
        <v>217</v>
      </c>
      <c r="B186" s="4" t="s">
        <v>56</v>
      </c>
      <c r="C186" t="s">
        <v>57</v>
      </c>
      <c r="D186" t="s">
        <v>61</v>
      </c>
      <c r="E186" s="1">
        <v>44317.024305555555</v>
      </c>
      <c r="F186" s="1">
        <v>44317.934027777781</v>
      </c>
      <c r="G186" s="1"/>
      <c r="H186" s="1"/>
      <c r="I186" s="2">
        <f t="shared" si="8"/>
        <v>0.90972222222626442</v>
      </c>
      <c r="J186">
        <v>40</v>
      </c>
      <c r="L186">
        <v>204</v>
      </c>
      <c r="M186">
        <v>76</v>
      </c>
      <c r="N186" s="2">
        <f t="shared" si="12"/>
        <v>0.87737142989886596</v>
      </c>
      <c r="O186" s="7">
        <v>42</v>
      </c>
      <c r="V186" s="8">
        <v>87.5</v>
      </c>
      <c r="AY186" s="2" t="str">
        <f t="shared" si="9"/>
        <v/>
      </c>
      <c r="AZ186" s="2" t="str">
        <f t="shared" si="10"/>
        <v/>
      </c>
      <c r="BA186" s="20">
        <v>9</v>
      </c>
      <c r="BE186" s="22">
        <f t="shared" si="11"/>
        <v>9.9729711976244848E-2</v>
      </c>
      <c r="BG186">
        <v>1</v>
      </c>
    </row>
    <row r="187" spans="1:59" x14ac:dyDescent="0.25">
      <c r="A187" t="s">
        <v>217</v>
      </c>
      <c r="B187" s="4" t="s">
        <v>56</v>
      </c>
      <c r="C187" t="s">
        <v>57</v>
      </c>
      <c r="D187" t="s">
        <v>62</v>
      </c>
      <c r="E187" s="1">
        <v>44317.024305555555</v>
      </c>
      <c r="F187" s="1">
        <v>44317.934027777781</v>
      </c>
      <c r="G187" s="1"/>
      <c r="H187" s="1"/>
      <c r="I187" s="2">
        <f t="shared" si="8"/>
        <v>0.90972222222626442</v>
      </c>
      <c r="J187">
        <v>105</v>
      </c>
      <c r="L187">
        <v>174</v>
      </c>
      <c r="M187">
        <v>76</v>
      </c>
      <c r="N187" s="2">
        <f t="shared" ref="N187:N218" si="14">3.1415926535*((M187-2)/2)^2*L187/10^6</f>
        <v>0.74834621961962089</v>
      </c>
      <c r="O187" s="7">
        <v>46</v>
      </c>
      <c r="S187" s="5">
        <f>N187*1000-O187</f>
        <v>702.34621961962091</v>
      </c>
      <c r="AY187" s="2" t="str">
        <f t="shared" si="9"/>
        <v/>
      </c>
      <c r="AZ187" s="2" t="str">
        <f t="shared" si="10"/>
        <v/>
      </c>
      <c r="BA187" s="20">
        <v>1</v>
      </c>
      <c r="BE187" s="22" t="str">
        <f t="shared" si="11"/>
        <v/>
      </c>
      <c r="BG187">
        <v>9</v>
      </c>
    </row>
    <row r="188" spans="1:59" x14ac:dyDescent="0.25">
      <c r="A188" t="s">
        <v>217</v>
      </c>
      <c r="B188" s="4" t="s">
        <v>56</v>
      </c>
      <c r="C188" t="s">
        <v>57</v>
      </c>
      <c r="D188" t="s">
        <v>63</v>
      </c>
      <c r="E188" s="1">
        <v>44317.024305555555</v>
      </c>
      <c r="F188" s="1">
        <v>44317.934027777781</v>
      </c>
      <c r="G188" s="1"/>
      <c r="H188" s="1"/>
      <c r="I188" s="2">
        <f t="shared" si="8"/>
        <v>0.90972222222626442</v>
      </c>
      <c r="J188">
        <v>105</v>
      </c>
      <c r="L188">
        <v>193</v>
      </c>
      <c r="M188">
        <v>76</v>
      </c>
      <c r="N188" s="2">
        <f t="shared" si="14"/>
        <v>0.83006218612980942</v>
      </c>
      <c r="O188" s="7">
        <v>51</v>
      </c>
      <c r="S188" s="5">
        <f>N188*1000-O188</f>
        <v>779.06218612980945</v>
      </c>
      <c r="AY188" s="2" t="str">
        <f t="shared" si="9"/>
        <v/>
      </c>
      <c r="AZ188" s="2" t="str">
        <f t="shared" si="10"/>
        <v/>
      </c>
      <c r="BA188" s="20">
        <v>1</v>
      </c>
      <c r="BE188" s="22" t="str">
        <f t="shared" si="11"/>
        <v/>
      </c>
      <c r="BG188">
        <v>9</v>
      </c>
    </row>
    <row r="189" spans="1:59" x14ac:dyDescent="0.25">
      <c r="A189" t="s">
        <v>217</v>
      </c>
      <c r="B189" s="4" t="s">
        <v>56</v>
      </c>
      <c r="C189" t="s">
        <v>57</v>
      </c>
      <c r="D189" t="s">
        <v>64</v>
      </c>
      <c r="E189" s="1">
        <v>44317.024305555555</v>
      </c>
      <c r="F189" s="1">
        <v>44317.934027777781</v>
      </c>
      <c r="G189" s="1"/>
      <c r="H189" s="1"/>
      <c r="I189" s="2">
        <f t="shared" si="8"/>
        <v>0.90972222222626442</v>
      </c>
      <c r="J189">
        <v>105</v>
      </c>
      <c r="L189">
        <v>190</v>
      </c>
      <c r="M189">
        <v>76</v>
      </c>
      <c r="N189" s="2">
        <f t="shared" si="14"/>
        <v>0.81715966510188498</v>
      </c>
      <c r="O189" s="7">
        <v>49</v>
      </c>
      <c r="S189" s="5">
        <f>N189*1000-O189</f>
        <v>768.15966510188503</v>
      </c>
      <c r="AY189" s="2" t="str">
        <f t="shared" si="9"/>
        <v/>
      </c>
      <c r="AZ189" s="2" t="str">
        <f t="shared" si="10"/>
        <v/>
      </c>
      <c r="BA189" s="20">
        <v>1</v>
      </c>
      <c r="BE189" s="22" t="str">
        <f t="shared" si="11"/>
        <v/>
      </c>
      <c r="BG189">
        <v>9</v>
      </c>
    </row>
    <row r="190" spans="1:59" x14ac:dyDescent="0.25">
      <c r="A190" t="s">
        <v>217</v>
      </c>
      <c r="B190" s="4" t="s">
        <v>56</v>
      </c>
      <c r="C190" t="s">
        <v>57</v>
      </c>
      <c r="D190" t="s">
        <v>65</v>
      </c>
      <c r="E190" s="1">
        <v>44317.024305555555</v>
      </c>
      <c r="F190" s="1">
        <v>44317.934027777781</v>
      </c>
      <c r="G190" s="1"/>
      <c r="H190" s="1"/>
      <c r="I190" s="2">
        <f t="shared" si="8"/>
        <v>0.90972222222626442</v>
      </c>
      <c r="J190">
        <v>105</v>
      </c>
      <c r="L190">
        <v>187</v>
      </c>
      <c r="M190">
        <v>76</v>
      </c>
      <c r="N190" s="2">
        <f t="shared" si="14"/>
        <v>0.80425714407396054</v>
      </c>
      <c r="O190" s="7">
        <v>47</v>
      </c>
      <c r="V190" s="8">
        <v>99</v>
      </c>
      <c r="AY190" s="2" t="str">
        <f t="shared" si="9"/>
        <v/>
      </c>
      <c r="AZ190" s="2" t="str">
        <f t="shared" si="10"/>
        <v/>
      </c>
      <c r="BA190" s="20">
        <v>9</v>
      </c>
      <c r="BE190" s="22">
        <f t="shared" si="11"/>
        <v>0.12309495878210791</v>
      </c>
      <c r="BG190">
        <v>1</v>
      </c>
    </row>
    <row r="191" spans="1:59" x14ac:dyDescent="0.25">
      <c r="A191" t="s">
        <v>217</v>
      </c>
      <c r="B191" s="6" t="s">
        <v>66</v>
      </c>
      <c r="C191" t="s">
        <v>67</v>
      </c>
      <c r="D191" t="s">
        <v>68</v>
      </c>
      <c r="E191" s="1">
        <v>44318.283333333333</v>
      </c>
      <c r="F191" s="1">
        <v>44318.986111111109</v>
      </c>
      <c r="G191" s="1"/>
      <c r="H191" s="1"/>
      <c r="I191" s="2">
        <f t="shared" si="8"/>
        <v>0.70277777777664596</v>
      </c>
      <c r="J191">
        <v>40</v>
      </c>
      <c r="L191">
        <v>162</v>
      </c>
      <c r="M191">
        <v>76</v>
      </c>
      <c r="N191" s="2">
        <f t="shared" si="14"/>
        <v>0.69673613550792302</v>
      </c>
      <c r="O191" s="7">
        <v>41.5</v>
      </c>
      <c r="S191" s="5">
        <f>N191*1000-O191</f>
        <v>655.236135507923</v>
      </c>
      <c r="AY191" s="2" t="str">
        <f t="shared" si="9"/>
        <v/>
      </c>
      <c r="AZ191" s="2" t="str">
        <f t="shared" si="10"/>
        <v/>
      </c>
      <c r="BA191" s="20">
        <v>1</v>
      </c>
      <c r="BE191" s="22" t="str">
        <f t="shared" si="11"/>
        <v/>
      </c>
      <c r="BG191">
        <v>9</v>
      </c>
    </row>
    <row r="192" spans="1:59" x14ac:dyDescent="0.25">
      <c r="A192" t="s">
        <v>217</v>
      </c>
      <c r="B192" s="6" t="s">
        <v>66</v>
      </c>
      <c r="C192" t="s">
        <v>67</v>
      </c>
      <c r="D192" t="s">
        <v>69</v>
      </c>
      <c r="E192" s="1">
        <v>44318.283333333333</v>
      </c>
      <c r="F192" s="1">
        <v>44318.986111111109</v>
      </c>
      <c r="G192" s="1"/>
      <c r="H192" s="1"/>
      <c r="I192" s="2">
        <f t="shared" si="8"/>
        <v>0.70277777777664596</v>
      </c>
      <c r="J192">
        <v>40</v>
      </c>
      <c r="L192">
        <v>172</v>
      </c>
      <c r="M192">
        <v>76</v>
      </c>
      <c r="N192" s="2">
        <f t="shared" si="14"/>
        <v>0.73974453893433789</v>
      </c>
      <c r="O192" s="7">
        <v>47</v>
      </c>
      <c r="S192" s="5">
        <f>N192*1000-O192</f>
        <v>692.74453893433792</v>
      </c>
      <c r="AY192" s="2" t="str">
        <f t="shared" si="9"/>
        <v/>
      </c>
      <c r="AZ192" s="2" t="str">
        <f t="shared" si="10"/>
        <v/>
      </c>
      <c r="BA192" s="20">
        <v>1</v>
      </c>
      <c r="BE192" s="22" t="str">
        <f t="shared" si="11"/>
        <v/>
      </c>
      <c r="BG192">
        <v>9</v>
      </c>
    </row>
    <row r="193" spans="1:59" x14ac:dyDescent="0.25">
      <c r="A193" t="s">
        <v>217</v>
      </c>
      <c r="B193" s="6" t="s">
        <v>66</v>
      </c>
      <c r="C193" t="s">
        <v>67</v>
      </c>
      <c r="D193" t="s">
        <v>70</v>
      </c>
      <c r="E193" s="1">
        <v>44318.283333333333</v>
      </c>
      <c r="F193" s="1">
        <v>44318.986111111109</v>
      </c>
      <c r="G193" s="1"/>
      <c r="H193" s="1"/>
      <c r="I193" s="2">
        <f t="shared" si="8"/>
        <v>0.70277777777664596</v>
      </c>
      <c r="J193">
        <v>40</v>
      </c>
      <c r="L193">
        <v>134</v>
      </c>
      <c r="M193">
        <v>76</v>
      </c>
      <c r="N193" s="2">
        <f t="shared" si="14"/>
        <v>0.57631260591396094</v>
      </c>
      <c r="O193" s="7">
        <v>48.5</v>
      </c>
      <c r="S193" s="5">
        <f>N193*1000-O193</f>
        <v>527.81260591396097</v>
      </c>
      <c r="AY193" s="2" t="str">
        <f t="shared" si="9"/>
        <v/>
      </c>
      <c r="AZ193" s="2" t="str">
        <f t="shared" si="10"/>
        <v/>
      </c>
      <c r="BA193" s="20">
        <v>1</v>
      </c>
      <c r="BE193" s="22" t="str">
        <f t="shared" si="11"/>
        <v/>
      </c>
      <c r="BG193">
        <v>9</v>
      </c>
    </row>
    <row r="194" spans="1:59" x14ac:dyDescent="0.25">
      <c r="A194" t="s">
        <v>217</v>
      </c>
      <c r="B194" s="6" t="s">
        <v>66</v>
      </c>
      <c r="C194" t="s">
        <v>67</v>
      </c>
      <c r="D194" t="s">
        <v>71</v>
      </c>
      <c r="E194" s="1">
        <v>44318.283333333333</v>
      </c>
      <c r="F194" s="1">
        <v>44318.986111111109</v>
      </c>
      <c r="G194" s="1"/>
      <c r="H194" s="1"/>
      <c r="I194" s="2">
        <f t="shared" si="8"/>
        <v>0.70277777777664596</v>
      </c>
      <c r="J194">
        <v>40</v>
      </c>
      <c r="L194">
        <v>180</v>
      </c>
      <c r="M194">
        <v>76</v>
      </c>
      <c r="N194" s="2">
        <f t="shared" si="14"/>
        <v>0.77415126167546988</v>
      </c>
      <c r="O194" s="7">
        <v>52.5</v>
      </c>
      <c r="V194" s="8">
        <v>151</v>
      </c>
      <c r="AY194" s="2" t="str">
        <f t="shared" si="9"/>
        <v/>
      </c>
      <c r="AZ194" s="2" t="str">
        <f t="shared" si="10"/>
        <v/>
      </c>
      <c r="BA194" s="20">
        <v>9</v>
      </c>
      <c r="BE194" s="22">
        <f t="shared" si="11"/>
        <v>0.19505232048992041</v>
      </c>
      <c r="BG194">
        <v>1</v>
      </c>
    </row>
    <row r="195" spans="1:59" x14ac:dyDescent="0.25">
      <c r="A195" t="s">
        <v>217</v>
      </c>
      <c r="B195" s="6" t="s">
        <v>66</v>
      </c>
      <c r="C195" t="s">
        <v>67</v>
      </c>
      <c r="D195" t="s">
        <v>72</v>
      </c>
      <c r="E195" s="1">
        <v>44318.283333333333</v>
      </c>
      <c r="F195" s="1">
        <v>44318.986111111109</v>
      </c>
      <c r="G195" s="1"/>
      <c r="H195" s="1"/>
      <c r="I195" s="2">
        <f t="shared" ref="I195:I258" si="15">F195-E195</f>
        <v>0.70277777777664596</v>
      </c>
      <c r="J195">
        <v>105</v>
      </c>
      <c r="L195">
        <v>188</v>
      </c>
      <c r="M195">
        <v>76</v>
      </c>
      <c r="N195" s="2">
        <f t="shared" si="14"/>
        <v>0.80855798441660198</v>
      </c>
      <c r="O195" s="7">
        <v>46</v>
      </c>
      <c r="S195" s="5">
        <f>N195*1000-O195</f>
        <v>762.55798441660204</v>
      </c>
      <c r="AY195" s="2" t="str">
        <f t="shared" ref="AY195:AY214" si="16">IF(AS195="","",(AS195-AW195)/($S195/$N195/1000)/(3.14159*($M195/2000)^2)/$I195/1000)</f>
        <v/>
      </c>
      <c r="AZ195" s="2" t="str">
        <f t="shared" ref="AZ195:AZ214" si="17">IF(AT195="","",(AT195-AX195)/($S195/$N195/1000)/(3.14159*($M195/2000)^2)/$I195/1000)</f>
        <v/>
      </c>
      <c r="BA195" s="20">
        <v>1</v>
      </c>
      <c r="BE195" s="22" t="str">
        <f t="shared" ref="BE195:BE258" si="18">IF(V195="","",V195/N195/1000)</f>
        <v/>
      </c>
      <c r="BG195">
        <v>9</v>
      </c>
    </row>
    <row r="196" spans="1:59" x14ac:dyDescent="0.25">
      <c r="A196" t="s">
        <v>217</v>
      </c>
      <c r="B196" s="6" t="s">
        <v>66</v>
      </c>
      <c r="C196" t="s">
        <v>67</v>
      </c>
      <c r="D196" t="s">
        <v>73</v>
      </c>
      <c r="E196" s="1">
        <v>44318.283333333333</v>
      </c>
      <c r="F196" s="1">
        <v>44318.986111111109</v>
      </c>
      <c r="G196" s="1"/>
      <c r="H196" s="1"/>
      <c r="I196" s="2">
        <f t="shared" si="15"/>
        <v>0.70277777777664596</v>
      </c>
      <c r="J196">
        <v>105</v>
      </c>
      <c r="L196">
        <v>179</v>
      </c>
      <c r="M196">
        <v>76</v>
      </c>
      <c r="N196" s="2">
        <f t="shared" si="14"/>
        <v>0.76985042133282844</v>
      </c>
      <c r="O196" s="7">
        <v>49</v>
      </c>
      <c r="S196" s="5">
        <f>N196*1000-O196</f>
        <v>720.85042133282843</v>
      </c>
      <c r="AY196" s="2" t="str">
        <f t="shared" si="16"/>
        <v/>
      </c>
      <c r="AZ196" s="2" t="str">
        <f t="shared" si="17"/>
        <v/>
      </c>
      <c r="BA196" s="20">
        <v>1</v>
      </c>
      <c r="BE196" s="22" t="str">
        <f t="shared" si="18"/>
        <v/>
      </c>
      <c r="BG196">
        <v>9</v>
      </c>
    </row>
    <row r="197" spans="1:59" x14ac:dyDescent="0.25">
      <c r="A197" t="s">
        <v>217</v>
      </c>
      <c r="B197" s="6" t="s">
        <v>66</v>
      </c>
      <c r="C197" t="s">
        <v>67</v>
      </c>
      <c r="D197" t="s">
        <v>74</v>
      </c>
      <c r="E197" s="1">
        <v>44318.283333333333</v>
      </c>
      <c r="F197" s="1">
        <v>44318.986111111109</v>
      </c>
      <c r="G197" s="1"/>
      <c r="H197" s="1"/>
      <c r="I197" s="2">
        <f t="shared" si="15"/>
        <v>0.70277777777664596</v>
      </c>
      <c r="J197">
        <v>105</v>
      </c>
      <c r="L197">
        <v>186</v>
      </c>
      <c r="M197">
        <v>76</v>
      </c>
      <c r="N197" s="2">
        <f t="shared" si="14"/>
        <v>0.79995630373131887</v>
      </c>
      <c r="O197" s="7">
        <v>43</v>
      </c>
      <c r="S197" s="5">
        <f>N197*1000-O197</f>
        <v>756.95630373131883</v>
      </c>
      <c r="AY197" s="2" t="str">
        <f t="shared" si="16"/>
        <v/>
      </c>
      <c r="AZ197" s="2" t="str">
        <f t="shared" si="17"/>
        <v/>
      </c>
      <c r="BA197" s="20">
        <v>1</v>
      </c>
      <c r="BE197" s="22" t="str">
        <f t="shared" si="18"/>
        <v/>
      </c>
      <c r="BG197">
        <v>9</v>
      </c>
    </row>
    <row r="198" spans="1:59" x14ac:dyDescent="0.25">
      <c r="A198" t="s">
        <v>217</v>
      </c>
      <c r="B198" s="6" t="s">
        <v>66</v>
      </c>
      <c r="C198" t="s">
        <v>67</v>
      </c>
      <c r="D198" t="s">
        <v>75</v>
      </c>
      <c r="E198" s="1">
        <v>44318.283333333333</v>
      </c>
      <c r="F198" s="1">
        <v>44318.986111111109</v>
      </c>
      <c r="G198" s="1"/>
      <c r="H198" s="1"/>
      <c r="I198" s="2">
        <f t="shared" si="15"/>
        <v>0.70277777777664596</v>
      </c>
      <c r="J198">
        <v>105</v>
      </c>
      <c r="L198">
        <v>187</v>
      </c>
      <c r="M198">
        <v>76</v>
      </c>
      <c r="N198" s="2">
        <f t="shared" si="14"/>
        <v>0.80425714407396054</v>
      </c>
      <c r="O198" s="7">
        <v>48</v>
      </c>
      <c r="V198" s="8">
        <v>198</v>
      </c>
      <c r="AY198" s="2" t="str">
        <f t="shared" si="16"/>
        <v/>
      </c>
      <c r="AZ198" s="2" t="str">
        <f t="shared" si="17"/>
        <v/>
      </c>
      <c r="BA198" s="20">
        <v>9</v>
      </c>
      <c r="BE198" s="22">
        <f t="shared" si="18"/>
        <v>0.24618991756421582</v>
      </c>
      <c r="BG198">
        <v>1</v>
      </c>
    </row>
    <row r="199" spans="1:59" x14ac:dyDescent="0.25">
      <c r="A199" t="s">
        <v>217</v>
      </c>
      <c r="B199" s="6" t="s">
        <v>66</v>
      </c>
      <c r="C199" t="s">
        <v>67</v>
      </c>
      <c r="D199" t="s">
        <v>76</v>
      </c>
      <c r="E199" s="1">
        <v>44318.283333333333</v>
      </c>
      <c r="F199" s="1">
        <v>44318.986111111109</v>
      </c>
      <c r="G199" s="1"/>
      <c r="H199" s="1"/>
      <c r="I199" s="2">
        <f t="shared" si="15"/>
        <v>0.70277777777664596</v>
      </c>
      <c r="J199">
        <v>180</v>
      </c>
      <c r="L199">
        <v>182</v>
      </c>
      <c r="M199">
        <v>76</v>
      </c>
      <c r="N199" s="2">
        <f t="shared" si="14"/>
        <v>0.78275294236075299</v>
      </c>
      <c r="O199" s="7">
        <v>49</v>
      </c>
      <c r="S199" s="5">
        <f>N199*1000-O199</f>
        <v>733.75294236075297</v>
      </c>
      <c r="AY199" s="2" t="str">
        <f t="shared" si="16"/>
        <v/>
      </c>
      <c r="AZ199" s="2" t="str">
        <f t="shared" si="17"/>
        <v/>
      </c>
      <c r="BA199" s="20">
        <v>1</v>
      </c>
      <c r="BE199" s="22" t="str">
        <f t="shared" si="18"/>
        <v/>
      </c>
      <c r="BG199">
        <v>9</v>
      </c>
    </row>
    <row r="200" spans="1:59" x14ac:dyDescent="0.25">
      <c r="A200" t="s">
        <v>217</v>
      </c>
      <c r="B200" s="6" t="s">
        <v>66</v>
      </c>
      <c r="C200" t="s">
        <v>67</v>
      </c>
      <c r="D200" t="s">
        <v>77</v>
      </c>
      <c r="E200" s="1">
        <v>44318.283333333333</v>
      </c>
      <c r="F200" s="1">
        <v>44318.986111111109</v>
      </c>
      <c r="G200" s="1"/>
      <c r="H200" s="1"/>
      <c r="I200" s="2">
        <f t="shared" si="15"/>
        <v>0.70277777777664596</v>
      </c>
      <c r="J200">
        <v>180</v>
      </c>
      <c r="L200">
        <v>185</v>
      </c>
      <c r="M200">
        <v>76</v>
      </c>
      <c r="N200" s="2">
        <f t="shared" si="14"/>
        <v>0.79565546338867743</v>
      </c>
      <c r="O200" s="7">
        <v>50</v>
      </c>
      <c r="S200" s="5">
        <f>N200*1000-O200</f>
        <v>745.65546338867739</v>
      </c>
      <c r="AY200" s="2" t="str">
        <f t="shared" si="16"/>
        <v/>
      </c>
      <c r="AZ200" s="2" t="str">
        <f t="shared" si="17"/>
        <v/>
      </c>
      <c r="BA200" s="20">
        <v>1</v>
      </c>
      <c r="BE200" s="22" t="str">
        <f t="shared" si="18"/>
        <v/>
      </c>
      <c r="BG200">
        <v>9</v>
      </c>
    </row>
    <row r="201" spans="1:59" x14ac:dyDescent="0.25">
      <c r="A201" t="s">
        <v>217</v>
      </c>
      <c r="B201" s="6" t="s">
        <v>66</v>
      </c>
      <c r="C201" t="s">
        <v>67</v>
      </c>
      <c r="D201" t="s">
        <v>78</v>
      </c>
      <c r="E201" s="1">
        <v>44318.283333333333</v>
      </c>
      <c r="F201" s="1">
        <v>44318.986111111109</v>
      </c>
      <c r="G201" s="1"/>
      <c r="H201" s="1"/>
      <c r="I201" s="2">
        <f t="shared" si="15"/>
        <v>0.70277777777664596</v>
      </c>
      <c r="J201">
        <v>180</v>
      </c>
      <c r="L201">
        <v>183</v>
      </c>
      <c r="M201">
        <v>76</v>
      </c>
      <c r="N201" s="2">
        <f t="shared" si="14"/>
        <v>0.78705378270339443</v>
      </c>
      <c r="O201" s="7">
        <v>48</v>
      </c>
      <c r="S201" s="5">
        <f>N201*1000-O201</f>
        <v>739.0537827033944</v>
      </c>
      <c r="AY201" s="2" t="str">
        <f t="shared" si="16"/>
        <v/>
      </c>
      <c r="AZ201" s="2" t="str">
        <f t="shared" si="17"/>
        <v/>
      </c>
      <c r="BA201" s="20">
        <v>1</v>
      </c>
      <c r="BE201" s="22" t="str">
        <f t="shared" si="18"/>
        <v/>
      </c>
      <c r="BG201">
        <v>9</v>
      </c>
    </row>
    <row r="202" spans="1:59" x14ac:dyDescent="0.25">
      <c r="A202" t="s">
        <v>217</v>
      </c>
      <c r="B202" s="6" t="s">
        <v>66</v>
      </c>
      <c r="C202" t="s">
        <v>67</v>
      </c>
      <c r="D202" t="s">
        <v>79</v>
      </c>
      <c r="E202" s="1">
        <v>44318.283333333333</v>
      </c>
      <c r="F202" s="1">
        <v>44318.986111111109</v>
      </c>
      <c r="G202" s="1"/>
      <c r="H202" s="1"/>
      <c r="I202" s="2">
        <f t="shared" si="15"/>
        <v>0.70277777777664596</v>
      </c>
      <c r="J202">
        <v>180</v>
      </c>
      <c r="L202">
        <v>159</v>
      </c>
      <c r="M202">
        <v>76</v>
      </c>
      <c r="N202" s="2">
        <f t="shared" si="14"/>
        <v>0.68383361447999846</v>
      </c>
      <c r="O202" s="7">
        <v>47</v>
      </c>
      <c r="V202" s="8">
        <v>199</v>
      </c>
      <c r="AY202" s="2" t="str">
        <f t="shared" si="16"/>
        <v/>
      </c>
      <c r="AZ202" s="2" t="str">
        <f t="shared" si="17"/>
        <v/>
      </c>
      <c r="BA202" s="20">
        <v>9</v>
      </c>
      <c r="BE202" s="22">
        <f t="shared" si="18"/>
        <v>0.29100646090836557</v>
      </c>
      <c r="BG202">
        <v>1</v>
      </c>
    </row>
    <row r="203" spans="1:59" x14ac:dyDescent="0.25">
      <c r="A203" t="s">
        <v>217</v>
      </c>
      <c r="B203" s="5" t="s">
        <v>93</v>
      </c>
      <c r="C203" t="s">
        <v>80</v>
      </c>
      <c r="D203" t="s">
        <v>81</v>
      </c>
      <c r="E203" s="1">
        <v>44320.416666666664</v>
      </c>
      <c r="F203" s="1">
        <v>44321.75</v>
      </c>
      <c r="G203" s="1"/>
      <c r="H203" s="1"/>
      <c r="I203" s="2">
        <f t="shared" si="15"/>
        <v>1.3333333333357587</v>
      </c>
      <c r="J203">
        <v>40</v>
      </c>
      <c r="L203">
        <v>192</v>
      </c>
      <c r="M203">
        <v>76</v>
      </c>
      <c r="N203" s="2">
        <f t="shared" si="14"/>
        <v>0.82576134578716798</v>
      </c>
      <c r="O203" s="7">
        <v>47</v>
      </c>
      <c r="S203" s="5">
        <f>1-O203/1000/N203</f>
        <v>0.94308282866498594</v>
      </c>
      <c r="AY203" s="2" t="str">
        <f t="shared" si="16"/>
        <v/>
      </c>
      <c r="AZ203" s="2" t="str">
        <f t="shared" si="17"/>
        <v/>
      </c>
      <c r="BA203" s="20">
        <v>1</v>
      </c>
      <c r="BE203" s="22" t="str">
        <f t="shared" si="18"/>
        <v/>
      </c>
      <c r="BG203">
        <v>9</v>
      </c>
    </row>
    <row r="204" spans="1:59" x14ac:dyDescent="0.25">
      <c r="A204" t="s">
        <v>217</v>
      </c>
      <c r="B204" s="5" t="s">
        <v>93</v>
      </c>
      <c r="C204" t="s">
        <v>80</v>
      </c>
      <c r="D204" t="s">
        <v>82</v>
      </c>
      <c r="E204" s="1">
        <v>44320.416666666664</v>
      </c>
      <c r="F204" s="1">
        <v>44321.75</v>
      </c>
      <c r="G204" s="1"/>
      <c r="H204" s="1"/>
      <c r="I204" s="2">
        <f t="shared" si="15"/>
        <v>1.3333333333357587</v>
      </c>
      <c r="J204">
        <v>40</v>
      </c>
      <c r="L204">
        <v>223</v>
      </c>
      <c r="M204">
        <v>76</v>
      </c>
      <c r="N204" s="2">
        <f t="shared" si="14"/>
        <v>0.95908739640905438</v>
      </c>
      <c r="O204" s="7">
        <v>49</v>
      </c>
      <c r="S204" s="5">
        <f t="shared" ref="S204:S214" si="19">1-O204/1000/N204</f>
        <v>0.94890976548804384</v>
      </c>
      <c r="AY204" s="2" t="str">
        <f t="shared" si="16"/>
        <v/>
      </c>
      <c r="AZ204" s="2" t="str">
        <f t="shared" si="17"/>
        <v/>
      </c>
      <c r="BA204" s="20">
        <v>1</v>
      </c>
      <c r="BE204" s="22" t="str">
        <f t="shared" si="18"/>
        <v/>
      </c>
      <c r="BG204">
        <v>9</v>
      </c>
    </row>
    <row r="205" spans="1:59" x14ac:dyDescent="0.25">
      <c r="A205" t="s">
        <v>217</v>
      </c>
      <c r="B205" s="5" t="s">
        <v>93</v>
      </c>
      <c r="C205" t="s">
        <v>80</v>
      </c>
      <c r="D205" t="s">
        <v>83</v>
      </c>
      <c r="E205" s="1">
        <v>44320.416666666664</v>
      </c>
      <c r="F205" s="1">
        <v>44321.75</v>
      </c>
      <c r="G205" s="1"/>
      <c r="H205" s="1"/>
      <c r="I205" s="2">
        <f t="shared" si="15"/>
        <v>1.3333333333357587</v>
      </c>
      <c r="J205">
        <v>40</v>
      </c>
      <c r="L205">
        <v>250</v>
      </c>
      <c r="M205">
        <v>76</v>
      </c>
      <c r="N205" s="2">
        <f t="shared" si="14"/>
        <v>1.075210085660375</v>
      </c>
      <c r="O205" s="7">
        <v>46</v>
      </c>
      <c r="S205" s="5">
        <f t="shared" si="19"/>
        <v>0.95721766321439627</v>
      </c>
      <c r="AY205" s="2" t="str">
        <f t="shared" si="16"/>
        <v/>
      </c>
      <c r="AZ205" s="2" t="str">
        <f t="shared" si="17"/>
        <v/>
      </c>
      <c r="BA205" s="20">
        <v>1</v>
      </c>
      <c r="BE205" s="22" t="str">
        <f t="shared" si="18"/>
        <v/>
      </c>
      <c r="BG205">
        <v>9</v>
      </c>
    </row>
    <row r="206" spans="1:59" x14ac:dyDescent="0.25">
      <c r="A206" t="s">
        <v>217</v>
      </c>
      <c r="B206" s="5" t="s">
        <v>93</v>
      </c>
      <c r="C206" t="s">
        <v>80</v>
      </c>
      <c r="D206" t="s">
        <v>84</v>
      </c>
      <c r="E206" s="1">
        <v>44320.416666666664</v>
      </c>
      <c r="F206" s="1">
        <v>44321.75</v>
      </c>
      <c r="G206" s="1"/>
      <c r="H206" s="1"/>
      <c r="I206" s="2">
        <f t="shared" si="15"/>
        <v>1.3333333333357587</v>
      </c>
      <c r="J206">
        <v>40</v>
      </c>
      <c r="L206">
        <v>231</v>
      </c>
      <c r="M206">
        <v>76</v>
      </c>
      <c r="N206" s="2">
        <f t="shared" si="14"/>
        <v>0.99349411915018637</v>
      </c>
      <c r="O206" s="7">
        <v>50</v>
      </c>
      <c r="S206" s="5">
        <f>1-(O206+V206)/1000/N206</f>
        <v>0.85002427580804263</v>
      </c>
      <c r="V206" s="8">
        <v>99</v>
      </c>
      <c r="AY206" s="2" t="str">
        <f t="shared" si="16"/>
        <v/>
      </c>
      <c r="AZ206" s="2" t="str">
        <f t="shared" si="17"/>
        <v/>
      </c>
      <c r="BA206" s="20">
        <v>9</v>
      </c>
      <c r="BE206" s="22">
        <f t="shared" si="18"/>
        <v>9.9648299966468332E-2</v>
      </c>
      <c r="BG206">
        <v>1</v>
      </c>
    </row>
    <row r="207" spans="1:59" x14ac:dyDescent="0.25">
      <c r="A207" t="s">
        <v>217</v>
      </c>
      <c r="B207" s="5" t="s">
        <v>93</v>
      </c>
      <c r="C207" t="s">
        <v>80</v>
      </c>
      <c r="D207" t="s">
        <v>85</v>
      </c>
      <c r="E207" s="1">
        <v>44320.416666666664</v>
      </c>
      <c r="F207" s="1">
        <v>44321.75</v>
      </c>
      <c r="G207" s="1"/>
      <c r="H207" s="1"/>
      <c r="I207" s="2">
        <f t="shared" si="15"/>
        <v>1.3333333333357587</v>
      </c>
      <c r="J207">
        <v>105</v>
      </c>
      <c r="L207">
        <v>204</v>
      </c>
      <c r="M207">
        <v>76</v>
      </c>
      <c r="N207" s="2">
        <f t="shared" si="14"/>
        <v>0.87737142989886596</v>
      </c>
      <c r="O207" s="7">
        <v>47</v>
      </c>
      <c r="S207" s="5">
        <f t="shared" si="19"/>
        <v>0.94643089756704568</v>
      </c>
      <c r="AY207" s="2" t="str">
        <f t="shared" si="16"/>
        <v/>
      </c>
      <c r="AZ207" s="2" t="str">
        <f t="shared" si="17"/>
        <v/>
      </c>
      <c r="BA207" s="20">
        <v>1</v>
      </c>
      <c r="BE207" s="22" t="str">
        <f t="shared" si="18"/>
        <v/>
      </c>
      <c r="BG207">
        <v>9</v>
      </c>
    </row>
    <row r="208" spans="1:59" x14ac:dyDescent="0.25">
      <c r="A208" t="s">
        <v>217</v>
      </c>
      <c r="B208" s="5" t="s">
        <v>93</v>
      </c>
      <c r="C208" t="s">
        <v>80</v>
      </c>
      <c r="D208" t="s">
        <v>86</v>
      </c>
      <c r="E208" s="1">
        <v>44320.416666666664</v>
      </c>
      <c r="F208" s="1">
        <v>44321.75</v>
      </c>
      <c r="G208" s="1"/>
      <c r="H208" s="1"/>
      <c r="I208" s="2">
        <f t="shared" si="15"/>
        <v>1.3333333333357587</v>
      </c>
      <c r="J208">
        <v>105</v>
      </c>
      <c r="L208">
        <v>235</v>
      </c>
      <c r="M208">
        <v>76</v>
      </c>
      <c r="N208" s="2">
        <f t="shared" si="14"/>
        <v>1.0106974805207525</v>
      </c>
      <c r="O208" s="7">
        <v>51</v>
      </c>
      <c r="S208" s="5">
        <f t="shared" si="19"/>
        <v>0.94953979703825642</v>
      </c>
      <c r="AY208" s="2" t="str">
        <f t="shared" si="16"/>
        <v/>
      </c>
      <c r="AZ208" s="2" t="str">
        <f t="shared" si="17"/>
        <v/>
      </c>
      <c r="BA208" s="20">
        <v>1</v>
      </c>
      <c r="BE208" s="22" t="str">
        <f t="shared" si="18"/>
        <v/>
      </c>
      <c r="BG208">
        <v>9</v>
      </c>
    </row>
    <row r="209" spans="1:59" x14ac:dyDescent="0.25">
      <c r="A209" t="s">
        <v>217</v>
      </c>
      <c r="B209" s="5" t="s">
        <v>93</v>
      </c>
      <c r="C209" t="s">
        <v>80</v>
      </c>
      <c r="D209" t="s">
        <v>87</v>
      </c>
      <c r="E209" s="1">
        <v>44320.416666666664</v>
      </c>
      <c r="F209" s="1">
        <v>44321.75</v>
      </c>
      <c r="G209" s="1"/>
      <c r="H209" s="1"/>
      <c r="I209" s="2">
        <f t="shared" si="15"/>
        <v>1.3333333333357587</v>
      </c>
      <c r="J209">
        <v>105</v>
      </c>
      <c r="L209">
        <v>239</v>
      </c>
      <c r="M209">
        <v>76</v>
      </c>
      <c r="N209" s="2">
        <f t="shared" si="14"/>
        <v>1.0279008418913185</v>
      </c>
      <c r="O209" s="7">
        <v>50</v>
      </c>
      <c r="S209" s="5">
        <f t="shared" si="19"/>
        <v>0.95135717574858591</v>
      </c>
      <c r="AY209" s="2" t="str">
        <f t="shared" si="16"/>
        <v/>
      </c>
      <c r="AZ209" s="2" t="str">
        <f t="shared" si="17"/>
        <v/>
      </c>
      <c r="BA209" s="20">
        <v>1</v>
      </c>
      <c r="BE209" s="22" t="str">
        <f t="shared" si="18"/>
        <v/>
      </c>
      <c r="BG209">
        <v>9</v>
      </c>
    </row>
    <row r="210" spans="1:59" x14ac:dyDescent="0.25">
      <c r="A210" t="s">
        <v>217</v>
      </c>
      <c r="B210" s="5" t="s">
        <v>93</v>
      </c>
      <c r="C210" t="s">
        <v>80</v>
      </c>
      <c r="D210" t="s">
        <v>88</v>
      </c>
      <c r="E210" s="1">
        <v>44320.416666666664</v>
      </c>
      <c r="F210" s="1">
        <v>44321.75</v>
      </c>
      <c r="G210" s="1"/>
      <c r="H210" s="1"/>
      <c r="I210" s="2">
        <f t="shared" si="15"/>
        <v>1.3333333333357587</v>
      </c>
      <c r="J210">
        <v>105</v>
      </c>
      <c r="L210">
        <v>235</v>
      </c>
      <c r="M210">
        <v>76</v>
      </c>
      <c r="N210" s="2">
        <f t="shared" si="14"/>
        <v>1.0106974805207525</v>
      </c>
      <c r="O210" s="7">
        <v>50</v>
      </c>
      <c r="S210" s="5">
        <f>1-(O210+V210)/1000/N210</f>
        <v>0.80261155900259151</v>
      </c>
      <c r="V210" s="8">
        <v>149.5</v>
      </c>
      <c r="AY210" s="2" t="str">
        <f t="shared" si="16"/>
        <v/>
      </c>
      <c r="AZ210" s="2" t="str">
        <f t="shared" si="17"/>
        <v/>
      </c>
      <c r="BA210" s="20">
        <v>9</v>
      </c>
      <c r="BE210" s="22">
        <f t="shared" si="18"/>
        <v>0.1479176537800129</v>
      </c>
      <c r="BG210">
        <v>1</v>
      </c>
    </row>
    <row r="211" spans="1:59" x14ac:dyDescent="0.25">
      <c r="A211" t="s">
        <v>217</v>
      </c>
      <c r="B211" s="5" t="s">
        <v>93</v>
      </c>
      <c r="C211" t="s">
        <v>80</v>
      </c>
      <c r="D211" t="s">
        <v>89</v>
      </c>
      <c r="E211" s="1">
        <v>44320.416666666664</v>
      </c>
      <c r="F211" s="1">
        <v>44321.75</v>
      </c>
      <c r="G211" s="1"/>
      <c r="H211" s="1"/>
      <c r="I211" s="2">
        <f t="shared" si="15"/>
        <v>1.3333333333357587</v>
      </c>
      <c r="J211">
        <v>180</v>
      </c>
      <c r="L211">
        <v>225</v>
      </c>
      <c r="M211">
        <v>76</v>
      </c>
      <c r="N211" s="2">
        <f t="shared" si="14"/>
        <v>0.96768907709433749</v>
      </c>
      <c r="O211" s="7">
        <v>47</v>
      </c>
      <c r="S211" s="5">
        <f t="shared" si="19"/>
        <v>0.95143068046078805</v>
      </c>
      <c r="AY211" s="2" t="str">
        <f t="shared" si="16"/>
        <v/>
      </c>
      <c r="AZ211" s="2" t="str">
        <f t="shared" si="17"/>
        <v/>
      </c>
      <c r="BA211" s="20">
        <v>1</v>
      </c>
      <c r="BE211" s="22" t="str">
        <f t="shared" si="18"/>
        <v/>
      </c>
      <c r="BG211">
        <v>9</v>
      </c>
    </row>
    <row r="212" spans="1:59" x14ac:dyDescent="0.25">
      <c r="A212" t="s">
        <v>217</v>
      </c>
      <c r="B212" s="5" t="s">
        <v>93</v>
      </c>
      <c r="C212" t="s">
        <v>80</v>
      </c>
      <c r="D212" t="s">
        <v>90</v>
      </c>
      <c r="E212" s="1">
        <v>44320.416666666664</v>
      </c>
      <c r="F212" s="1">
        <v>44321.75</v>
      </c>
      <c r="G212" s="1"/>
      <c r="H212" s="1"/>
      <c r="I212" s="2">
        <f t="shared" si="15"/>
        <v>1.3333333333357587</v>
      </c>
      <c r="J212">
        <v>180</v>
      </c>
      <c r="L212">
        <v>210</v>
      </c>
      <c r="M212">
        <v>76</v>
      </c>
      <c r="N212" s="2">
        <f t="shared" si="14"/>
        <v>0.90317647195471495</v>
      </c>
      <c r="O212" s="7">
        <v>50.5</v>
      </c>
      <c r="S212" s="5">
        <f t="shared" si="19"/>
        <v>0.94408623168548167</v>
      </c>
      <c r="AY212" s="2" t="str">
        <f t="shared" si="16"/>
        <v/>
      </c>
      <c r="AZ212" s="2" t="str">
        <f t="shared" si="17"/>
        <v/>
      </c>
      <c r="BA212" s="20">
        <v>1</v>
      </c>
      <c r="BE212" s="22" t="str">
        <f t="shared" si="18"/>
        <v/>
      </c>
      <c r="BG212">
        <v>9</v>
      </c>
    </row>
    <row r="213" spans="1:59" x14ac:dyDescent="0.25">
      <c r="A213" t="s">
        <v>217</v>
      </c>
      <c r="B213" s="5" t="s">
        <v>93</v>
      </c>
      <c r="C213" t="s">
        <v>80</v>
      </c>
      <c r="D213" t="s">
        <v>91</v>
      </c>
      <c r="E213" s="1">
        <v>44320.416666666664</v>
      </c>
      <c r="F213" s="1">
        <v>44321.75</v>
      </c>
      <c r="G213" s="1"/>
      <c r="H213" s="1"/>
      <c r="I213" s="2">
        <f t="shared" si="15"/>
        <v>1.3333333333357587</v>
      </c>
      <c r="J213">
        <v>180</v>
      </c>
      <c r="L213">
        <v>237</v>
      </c>
      <c r="M213">
        <v>76</v>
      </c>
      <c r="N213" s="2">
        <f t="shared" si="14"/>
        <v>1.0192991612060354</v>
      </c>
      <c r="O213" s="7">
        <v>50</v>
      </c>
      <c r="S213" s="5">
        <f t="shared" si="19"/>
        <v>0.95094668778021951</v>
      </c>
      <c r="AY213" s="2" t="str">
        <f t="shared" si="16"/>
        <v/>
      </c>
      <c r="AZ213" s="2" t="str">
        <f t="shared" si="17"/>
        <v/>
      </c>
      <c r="BA213" s="20">
        <v>1</v>
      </c>
      <c r="BE213" s="22" t="str">
        <f t="shared" si="18"/>
        <v/>
      </c>
      <c r="BG213">
        <v>9</v>
      </c>
    </row>
    <row r="214" spans="1:59" x14ac:dyDescent="0.25">
      <c r="A214" t="s">
        <v>217</v>
      </c>
      <c r="B214" s="5" t="s">
        <v>93</v>
      </c>
      <c r="C214" t="s">
        <v>80</v>
      </c>
      <c r="D214" t="s">
        <v>92</v>
      </c>
      <c r="E214" s="1">
        <v>44320.416666666664</v>
      </c>
      <c r="F214" s="1">
        <v>44321.75</v>
      </c>
      <c r="G214" s="1"/>
      <c r="H214" s="1"/>
      <c r="I214" s="2">
        <f t="shared" si="15"/>
        <v>1.3333333333357587</v>
      </c>
      <c r="J214">
        <v>180</v>
      </c>
      <c r="L214">
        <v>230</v>
      </c>
      <c r="M214">
        <v>76</v>
      </c>
      <c r="N214" s="2">
        <f t="shared" si="14"/>
        <v>0.98919327880754493</v>
      </c>
      <c r="O214" s="7">
        <v>51</v>
      </c>
      <c r="S214" s="5">
        <f t="shared" si="19"/>
        <v>0.94844283610430558</v>
      </c>
      <c r="AY214" s="2" t="str">
        <f t="shared" si="16"/>
        <v/>
      </c>
      <c r="AZ214" s="2" t="str">
        <f t="shared" si="17"/>
        <v/>
      </c>
      <c r="BA214" s="20">
        <v>9</v>
      </c>
      <c r="BE214" s="22" t="str">
        <f t="shared" si="18"/>
        <v/>
      </c>
      <c r="BG214">
        <v>1</v>
      </c>
    </row>
    <row r="215" spans="1:59" x14ac:dyDescent="0.25">
      <c r="A215" t="s">
        <v>219</v>
      </c>
      <c r="B215" t="s">
        <v>118</v>
      </c>
      <c r="C215" t="s">
        <v>49</v>
      </c>
      <c r="D215" t="s">
        <v>8</v>
      </c>
      <c r="E215" s="1">
        <v>44377.545138888891</v>
      </c>
      <c r="F215" s="1">
        <v>44378.402083333334</v>
      </c>
      <c r="G215" s="1"/>
      <c r="H215" s="1"/>
      <c r="I215" s="2">
        <f t="shared" si="15"/>
        <v>0.85694444444379769</v>
      </c>
      <c r="J215">
        <v>30</v>
      </c>
      <c r="L215">
        <v>210</v>
      </c>
      <c r="M215">
        <v>76</v>
      </c>
      <c r="N215" s="2">
        <f t="shared" si="14"/>
        <v>0.90317647195471495</v>
      </c>
      <c r="O215" s="7">
        <v>50</v>
      </c>
      <c r="S215" s="5">
        <f>N215*1000-O215</f>
        <v>853.176471954715</v>
      </c>
      <c r="AS215" s="11"/>
      <c r="AT215" s="11"/>
      <c r="AU215" s="11"/>
      <c r="AV215" s="11"/>
      <c r="AW215" s="12"/>
      <c r="AX215" s="12"/>
      <c r="AY215" s="2"/>
      <c r="AZ215" s="2"/>
      <c r="BE215" s="22" t="str">
        <f t="shared" si="18"/>
        <v/>
      </c>
    </row>
    <row r="216" spans="1:59" x14ac:dyDescent="0.25">
      <c r="A216" t="s">
        <v>219</v>
      </c>
      <c r="B216" t="s">
        <v>118</v>
      </c>
      <c r="C216" t="s">
        <v>49</v>
      </c>
      <c r="D216" t="s">
        <v>9</v>
      </c>
      <c r="E216" s="1">
        <v>44377.545138888891</v>
      </c>
      <c r="F216" s="1">
        <v>44378.402083333334</v>
      </c>
      <c r="G216" s="1"/>
      <c r="H216" s="1"/>
      <c r="I216" s="2">
        <f t="shared" si="15"/>
        <v>0.85694444444379769</v>
      </c>
      <c r="J216">
        <v>30</v>
      </c>
      <c r="L216">
        <v>220</v>
      </c>
      <c r="M216">
        <v>76</v>
      </c>
      <c r="N216" s="2">
        <f t="shared" si="14"/>
        <v>0.94618487538112994</v>
      </c>
      <c r="O216" s="7">
        <v>50</v>
      </c>
      <c r="S216" s="5">
        <f>N216*1000-O216</f>
        <v>896.18487538112993</v>
      </c>
      <c r="AW216" s="12"/>
      <c r="AX216" s="12"/>
      <c r="AY216" s="2"/>
      <c r="AZ216" s="2"/>
      <c r="BE216" s="22" t="str">
        <f t="shared" si="18"/>
        <v/>
      </c>
    </row>
    <row r="217" spans="1:59" x14ac:dyDescent="0.25">
      <c r="A217" t="s">
        <v>219</v>
      </c>
      <c r="B217" t="s">
        <v>118</v>
      </c>
      <c r="C217" t="s">
        <v>49</v>
      </c>
      <c r="D217" t="s">
        <v>10</v>
      </c>
      <c r="E217" s="1">
        <v>44377.545138888891</v>
      </c>
      <c r="F217" s="1">
        <v>44378.402083333334</v>
      </c>
      <c r="G217" s="1"/>
      <c r="H217" s="1"/>
      <c r="I217" s="2">
        <f t="shared" si="15"/>
        <v>0.85694444444379769</v>
      </c>
      <c r="J217">
        <v>30</v>
      </c>
      <c r="L217">
        <v>200</v>
      </c>
      <c r="M217">
        <v>76</v>
      </c>
      <c r="N217" s="2">
        <f t="shared" si="14"/>
        <v>0.86016806852829997</v>
      </c>
      <c r="O217" s="7">
        <v>50</v>
      </c>
      <c r="V217" s="8">
        <v>200</v>
      </c>
      <c r="AS217" s="11"/>
      <c r="AT217" s="11"/>
      <c r="AU217" s="11"/>
      <c r="AV217" s="11"/>
      <c r="AW217" s="12"/>
      <c r="AX217" s="12"/>
      <c r="AY217" s="2"/>
      <c r="AZ217" s="2"/>
      <c r="BE217" s="22">
        <f t="shared" si="18"/>
        <v>0.23251269992175941</v>
      </c>
    </row>
    <row r="218" spans="1:59" x14ac:dyDescent="0.25">
      <c r="A218" t="s">
        <v>219</v>
      </c>
      <c r="B218" t="s">
        <v>118</v>
      </c>
      <c r="C218" t="s">
        <v>49</v>
      </c>
      <c r="D218" t="s">
        <v>11</v>
      </c>
      <c r="E218" s="1">
        <v>44377.545138888891</v>
      </c>
      <c r="F218" s="1">
        <v>44378.402083333334</v>
      </c>
      <c r="G218" s="1"/>
      <c r="H218" s="1"/>
      <c r="I218" s="2">
        <f t="shared" si="15"/>
        <v>0.85694444444379769</v>
      </c>
      <c r="J218">
        <v>30</v>
      </c>
      <c r="L218">
        <v>190</v>
      </c>
      <c r="M218">
        <v>76</v>
      </c>
      <c r="N218" s="2">
        <f t="shared" si="14"/>
        <v>0.81715966510188498</v>
      </c>
      <c r="S218" s="5">
        <f>N218*1000-O218-AB218</f>
        <v>617.15966510188503</v>
      </c>
      <c r="AB218">
        <v>200</v>
      </c>
      <c r="BE218" s="22" t="str">
        <f t="shared" si="18"/>
        <v/>
      </c>
    </row>
    <row r="219" spans="1:59" x14ac:dyDescent="0.25">
      <c r="A219" t="s">
        <v>219</v>
      </c>
      <c r="B219" t="s">
        <v>118</v>
      </c>
      <c r="C219" t="s">
        <v>49</v>
      </c>
      <c r="D219" t="s">
        <v>12</v>
      </c>
      <c r="E219" s="1">
        <v>44377.545138888891</v>
      </c>
      <c r="F219" s="1">
        <v>44378.402083333334</v>
      </c>
      <c r="G219" s="1"/>
      <c r="H219" s="1"/>
      <c r="I219" s="2">
        <f t="shared" si="15"/>
        <v>0.85694444444379769</v>
      </c>
      <c r="J219">
        <v>70</v>
      </c>
      <c r="L219">
        <v>208</v>
      </c>
      <c r="M219">
        <v>76</v>
      </c>
      <c r="N219" s="2">
        <f t="shared" ref="N219:N250" si="20">3.1415926535*((M219-2)/2)^2*L219/10^6</f>
        <v>0.89457479126943196</v>
      </c>
      <c r="O219" s="7">
        <v>50</v>
      </c>
      <c r="S219" s="5">
        <f>N219*1000-O219</f>
        <v>844.57479126943201</v>
      </c>
      <c r="AS219" s="10"/>
      <c r="AT219" s="10"/>
      <c r="AU219" s="10"/>
      <c r="AV219" s="10"/>
      <c r="AW219" s="12"/>
      <c r="AX219" s="12"/>
      <c r="AY219" s="2"/>
      <c r="AZ219" s="2"/>
      <c r="BE219" s="22" t="str">
        <f t="shared" si="18"/>
        <v/>
      </c>
    </row>
    <row r="220" spans="1:59" x14ac:dyDescent="0.25">
      <c r="A220" t="s">
        <v>219</v>
      </c>
      <c r="B220" t="s">
        <v>118</v>
      </c>
      <c r="C220" t="s">
        <v>49</v>
      </c>
      <c r="D220" t="s">
        <v>13</v>
      </c>
      <c r="E220" s="1">
        <v>44377.545138888891</v>
      </c>
      <c r="F220" s="1">
        <v>44378.402083333334</v>
      </c>
      <c r="G220" s="1"/>
      <c r="H220" s="1"/>
      <c r="I220" s="2">
        <f t="shared" si="15"/>
        <v>0.85694444444379769</v>
      </c>
      <c r="J220">
        <v>70</v>
      </c>
      <c r="L220">
        <v>204</v>
      </c>
      <c r="M220">
        <v>76</v>
      </c>
      <c r="N220" s="2">
        <f t="shared" si="20"/>
        <v>0.87737142989886596</v>
      </c>
      <c r="O220" s="7">
        <v>50</v>
      </c>
      <c r="S220" s="5">
        <f>N220*1000-O220</f>
        <v>827.37142989886593</v>
      </c>
      <c r="BE220" s="22" t="str">
        <f t="shared" si="18"/>
        <v/>
      </c>
    </row>
    <row r="221" spans="1:59" x14ac:dyDescent="0.25">
      <c r="A221" t="s">
        <v>219</v>
      </c>
      <c r="B221" t="s">
        <v>118</v>
      </c>
      <c r="C221" t="s">
        <v>49</v>
      </c>
      <c r="D221" t="s">
        <v>14</v>
      </c>
      <c r="E221" s="1">
        <v>44377.545138888891</v>
      </c>
      <c r="F221" s="1">
        <v>44378.402083333334</v>
      </c>
      <c r="G221" s="1"/>
      <c r="H221" s="1"/>
      <c r="I221" s="2">
        <f t="shared" si="15"/>
        <v>0.85694444444379769</v>
      </c>
      <c r="J221">
        <v>70</v>
      </c>
      <c r="L221">
        <v>215</v>
      </c>
      <c r="M221">
        <v>76</v>
      </c>
      <c r="N221" s="2">
        <f t="shared" si="20"/>
        <v>0.9246806736679225</v>
      </c>
      <c r="O221" s="7">
        <v>50</v>
      </c>
      <c r="V221" s="8">
        <v>200</v>
      </c>
      <c r="AS221" s="10"/>
      <c r="AT221" s="10"/>
      <c r="AU221" s="10"/>
      <c r="AV221" s="10"/>
      <c r="AW221" s="12"/>
      <c r="AX221" s="12"/>
      <c r="AY221" s="2"/>
      <c r="AZ221" s="2"/>
      <c r="BE221" s="22">
        <f t="shared" si="18"/>
        <v>0.21629088364814827</v>
      </c>
    </row>
    <row r="222" spans="1:59" x14ac:dyDescent="0.25">
      <c r="A222" t="s">
        <v>219</v>
      </c>
      <c r="B222" t="s">
        <v>118</v>
      </c>
      <c r="C222" t="s">
        <v>49</v>
      </c>
      <c r="D222" t="s">
        <v>15</v>
      </c>
      <c r="E222" s="1">
        <v>44377.545138888891</v>
      </c>
      <c r="F222" s="1">
        <v>44378.402083333334</v>
      </c>
      <c r="G222" s="1"/>
      <c r="H222" s="1"/>
      <c r="I222" s="2">
        <f t="shared" si="15"/>
        <v>0.85694444444379769</v>
      </c>
      <c r="J222">
        <v>70</v>
      </c>
      <c r="L222">
        <v>190</v>
      </c>
      <c r="M222">
        <v>76</v>
      </c>
      <c r="N222" s="2">
        <f t="shared" si="20"/>
        <v>0.81715966510188498</v>
      </c>
      <c r="S222" s="5">
        <f>N222*1000-O222-AB222</f>
        <v>617.15966510188503</v>
      </c>
      <c r="AB222">
        <v>200</v>
      </c>
      <c r="BE222" s="22" t="str">
        <f t="shared" si="18"/>
        <v/>
      </c>
    </row>
    <row r="223" spans="1:59" x14ac:dyDescent="0.25">
      <c r="A223" t="s">
        <v>219</v>
      </c>
      <c r="B223" t="s">
        <v>118</v>
      </c>
      <c r="C223" t="s">
        <v>49</v>
      </c>
      <c r="D223" t="s">
        <v>97</v>
      </c>
      <c r="E223" s="1">
        <v>44377.545138888891</v>
      </c>
      <c r="F223" s="1">
        <v>44378.402083333334</v>
      </c>
      <c r="G223" s="1"/>
      <c r="H223" s="1"/>
      <c r="I223" s="2">
        <f t="shared" si="15"/>
        <v>0.85694444444379769</v>
      </c>
      <c r="J223">
        <v>110</v>
      </c>
      <c r="L223">
        <v>217</v>
      </c>
      <c r="M223">
        <v>76</v>
      </c>
      <c r="N223" s="2">
        <f t="shared" si="20"/>
        <v>0.93328235435320539</v>
      </c>
      <c r="O223" s="7">
        <v>50</v>
      </c>
      <c r="S223" s="5">
        <f>N223*1000-O223</f>
        <v>883.28235435320539</v>
      </c>
      <c r="AS223" s="10"/>
      <c r="AT223" s="10"/>
      <c r="AU223" s="10"/>
      <c r="AV223" s="10"/>
      <c r="AW223" s="12"/>
      <c r="AX223" s="12"/>
      <c r="AY223" s="2"/>
      <c r="AZ223" s="2"/>
      <c r="BE223" s="22" t="str">
        <f t="shared" si="18"/>
        <v/>
      </c>
    </row>
    <row r="224" spans="1:59" x14ac:dyDescent="0.25">
      <c r="A224" t="s">
        <v>219</v>
      </c>
      <c r="B224" t="s">
        <v>118</v>
      </c>
      <c r="C224" t="s">
        <v>49</v>
      </c>
      <c r="D224" t="s">
        <v>98</v>
      </c>
      <c r="E224" s="1">
        <v>44377.545138888891</v>
      </c>
      <c r="F224" s="1">
        <v>44378.402083333334</v>
      </c>
      <c r="G224" s="1"/>
      <c r="H224" s="1"/>
      <c r="I224" s="2">
        <f t="shared" si="15"/>
        <v>0.85694444444379769</v>
      </c>
      <c r="J224">
        <v>110</v>
      </c>
      <c r="L224">
        <v>164</v>
      </c>
      <c r="M224">
        <v>76</v>
      </c>
      <c r="N224" s="2">
        <f t="shared" si="20"/>
        <v>0.70533781619320601</v>
      </c>
      <c r="O224" s="7">
        <v>50</v>
      </c>
      <c r="S224" s="5">
        <f>N224*1000-O224</f>
        <v>655.33781619320598</v>
      </c>
      <c r="BE224" s="22" t="str">
        <f t="shared" si="18"/>
        <v/>
      </c>
    </row>
    <row r="225" spans="1:57" x14ac:dyDescent="0.25">
      <c r="A225" t="s">
        <v>219</v>
      </c>
      <c r="B225" t="s">
        <v>118</v>
      </c>
      <c r="C225" t="s">
        <v>49</v>
      </c>
      <c r="D225" t="s">
        <v>99</v>
      </c>
      <c r="E225" s="1">
        <v>44377.545138888891</v>
      </c>
      <c r="F225" s="1">
        <v>44378.402083333334</v>
      </c>
      <c r="G225" s="1"/>
      <c r="H225" s="1"/>
      <c r="I225" s="2">
        <f t="shared" si="15"/>
        <v>0.85694444444379769</v>
      </c>
      <c r="J225">
        <v>110</v>
      </c>
      <c r="L225">
        <v>160</v>
      </c>
      <c r="M225">
        <v>76</v>
      </c>
      <c r="N225" s="2">
        <f t="shared" si="20"/>
        <v>0.68813445482263991</v>
      </c>
      <c r="O225" s="7">
        <v>50</v>
      </c>
      <c r="V225" s="8">
        <v>200</v>
      </c>
      <c r="AS225" s="10"/>
      <c r="AT225" s="10"/>
      <c r="AU225" s="10"/>
      <c r="AV225" s="10"/>
      <c r="AW225" s="12"/>
      <c r="AX225" s="12"/>
      <c r="AY225" s="2"/>
      <c r="AZ225" s="2"/>
      <c r="BE225" s="22">
        <f t="shared" si="18"/>
        <v>0.29064087490219931</v>
      </c>
    </row>
    <row r="226" spans="1:57" x14ac:dyDescent="0.25">
      <c r="A226" t="s">
        <v>219</v>
      </c>
      <c r="B226" t="s">
        <v>118</v>
      </c>
      <c r="C226" t="s">
        <v>49</v>
      </c>
      <c r="D226" t="s">
        <v>100</v>
      </c>
      <c r="E226" s="1">
        <v>44377.545138888891</v>
      </c>
      <c r="F226" s="1">
        <v>44378.402083333334</v>
      </c>
      <c r="G226" s="1"/>
      <c r="H226" s="1"/>
      <c r="I226" s="2">
        <f t="shared" si="15"/>
        <v>0.85694444444379769</v>
      </c>
      <c r="J226">
        <v>110</v>
      </c>
      <c r="L226">
        <v>170</v>
      </c>
      <c r="M226">
        <v>76</v>
      </c>
      <c r="N226" s="2">
        <f t="shared" si="20"/>
        <v>0.73114285824905501</v>
      </c>
      <c r="S226" s="5">
        <f>N226*1000-O226-AB226</f>
        <v>531.14285824905505</v>
      </c>
      <c r="AB226">
        <v>200</v>
      </c>
      <c r="BE226" s="22" t="str">
        <f t="shared" si="18"/>
        <v/>
      </c>
    </row>
    <row r="227" spans="1:57" x14ac:dyDescent="0.25">
      <c r="A227" t="s">
        <v>219</v>
      </c>
      <c r="B227" t="s">
        <v>118</v>
      </c>
      <c r="C227" t="s">
        <v>49</v>
      </c>
      <c r="D227" t="s">
        <v>101</v>
      </c>
      <c r="E227" s="1">
        <v>44377.545138888891</v>
      </c>
      <c r="F227" s="1">
        <v>44378.402083333334</v>
      </c>
      <c r="G227" s="1"/>
      <c r="H227" s="1"/>
      <c r="I227" s="2">
        <f t="shared" si="15"/>
        <v>0.85694444444379769</v>
      </c>
      <c r="J227">
        <v>180</v>
      </c>
      <c r="L227">
        <v>202</v>
      </c>
      <c r="M227">
        <v>76</v>
      </c>
      <c r="N227" s="2">
        <f t="shared" si="20"/>
        <v>0.86876974921358296</v>
      </c>
      <c r="O227" s="7">
        <v>50</v>
      </c>
      <c r="S227" s="5">
        <f>N227*1000-O227</f>
        <v>818.76974921358294</v>
      </c>
      <c r="AS227" s="10"/>
      <c r="AT227" s="10"/>
      <c r="AU227" s="10"/>
      <c r="AV227" s="10"/>
      <c r="AW227" s="12"/>
      <c r="AX227" s="12"/>
      <c r="AY227" s="2"/>
      <c r="AZ227" s="2"/>
      <c r="BE227" s="22" t="str">
        <f t="shared" si="18"/>
        <v/>
      </c>
    </row>
    <row r="228" spans="1:57" x14ac:dyDescent="0.25">
      <c r="A228" t="s">
        <v>219</v>
      </c>
      <c r="B228" t="s">
        <v>118</v>
      </c>
      <c r="C228" t="s">
        <v>49</v>
      </c>
      <c r="D228" t="s">
        <v>102</v>
      </c>
      <c r="E228" s="1">
        <v>44377.545138888891</v>
      </c>
      <c r="F228" s="1">
        <v>44378.402083333334</v>
      </c>
      <c r="G228" s="1"/>
      <c r="H228" s="1"/>
      <c r="I228" s="2">
        <f t="shared" si="15"/>
        <v>0.85694444444379769</v>
      </c>
      <c r="J228">
        <v>180</v>
      </c>
      <c r="L228">
        <v>225</v>
      </c>
      <c r="M228">
        <v>76</v>
      </c>
      <c r="N228" s="2">
        <f t="shared" si="20"/>
        <v>0.96768907709433749</v>
      </c>
      <c r="O228" s="7">
        <v>50</v>
      </c>
      <c r="S228" s="5">
        <f>N228*1000-O228</f>
        <v>917.68907709433745</v>
      </c>
      <c r="BE228" s="22" t="str">
        <f t="shared" si="18"/>
        <v/>
      </c>
    </row>
    <row r="229" spans="1:57" x14ac:dyDescent="0.25">
      <c r="A229" t="s">
        <v>219</v>
      </c>
      <c r="B229" t="s">
        <v>118</v>
      </c>
      <c r="C229" t="s">
        <v>49</v>
      </c>
      <c r="D229" t="s">
        <v>103</v>
      </c>
      <c r="E229" s="1">
        <v>44377.545138888891</v>
      </c>
      <c r="F229" s="1">
        <v>44378.402083333334</v>
      </c>
      <c r="G229" s="1"/>
      <c r="H229" s="1"/>
      <c r="I229" s="2">
        <f t="shared" si="15"/>
        <v>0.85694444444379769</v>
      </c>
      <c r="J229">
        <v>180</v>
      </c>
      <c r="L229">
        <v>198</v>
      </c>
      <c r="M229">
        <v>76</v>
      </c>
      <c r="N229" s="2">
        <f t="shared" si="20"/>
        <v>0.85156638784301697</v>
      </c>
      <c r="O229" s="7">
        <v>50</v>
      </c>
      <c r="V229" s="8">
        <v>200</v>
      </c>
      <c r="AS229" s="10"/>
      <c r="AT229" s="10"/>
      <c r="AU229" s="10"/>
      <c r="AV229" s="10"/>
      <c r="AW229" s="12"/>
      <c r="AX229" s="12"/>
      <c r="AY229" s="2"/>
      <c r="AZ229" s="2"/>
      <c r="BE229" s="22">
        <f t="shared" si="18"/>
        <v>0.23486131305228225</v>
      </c>
    </row>
    <row r="230" spans="1:57" x14ac:dyDescent="0.25">
      <c r="A230" t="s">
        <v>219</v>
      </c>
      <c r="B230" t="s">
        <v>118</v>
      </c>
      <c r="C230" t="s">
        <v>49</v>
      </c>
      <c r="D230" t="s">
        <v>104</v>
      </c>
      <c r="E230" s="1">
        <v>44377.545138888891</v>
      </c>
      <c r="F230" s="1">
        <v>44378.402083333334</v>
      </c>
      <c r="G230" s="1"/>
      <c r="H230" s="1"/>
      <c r="I230" s="2">
        <f t="shared" si="15"/>
        <v>0.85694444444379769</v>
      </c>
      <c r="J230">
        <v>180</v>
      </c>
      <c r="L230">
        <v>210</v>
      </c>
      <c r="M230">
        <v>76</v>
      </c>
      <c r="N230" s="2">
        <f t="shared" si="20"/>
        <v>0.90317647195471495</v>
      </c>
      <c r="S230" s="5">
        <f>N230*1000-O230-AB230</f>
        <v>703.176471954715</v>
      </c>
      <c r="AB230">
        <v>200</v>
      </c>
      <c r="BE230" s="22" t="str">
        <f t="shared" si="18"/>
        <v/>
      </c>
    </row>
    <row r="231" spans="1:57" x14ac:dyDescent="0.25">
      <c r="A231" t="s">
        <v>219</v>
      </c>
      <c r="B231" s="6" t="s">
        <v>131</v>
      </c>
      <c r="C231" t="s">
        <v>50</v>
      </c>
      <c r="D231" t="s">
        <v>16</v>
      </c>
      <c r="E231" s="1">
        <v>44379.208333333336</v>
      </c>
      <c r="F231" s="1">
        <v>44379.958333333336</v>
      </c>
      <c r="G231" s="1"/>
      <c r="H231" s="1"/>
      <c r="I231" s="2">
        <f t="shared" si="15"/>
        <v>0.75</v>
      </c>
      <c r="J231">
        <v>30</v>
      </c>
      <c r="L231">
        <v>203</v>
      </c>
      <c r="M231">
        <v>76</v>
      </c>
      <c r="N231" s="2">
        <f t="shared" si="20"/>
        <v>0.87307058955622441</v>
      </c>
      <c r="O231" s="7">
        <v>50</v>
      </c>
      <c r="S231" s="5">
        <f>N231*1000-O231-AB231</f>
        <v>823.07058955622438</v>
      </c>
      <c r="BE231" s="22" t="str">
        <f t="shared" si="18"/>
        <v/>
      </c>
    </row>
    <row r="232" spans="1:57" x14ac:dyDescent="0.25">
      <c r="A232" t="s">
        <v>219</v>
      </c>
      <c r="B232" s="6" t="s">
        <v>131</v>
      </c>
      <c r="C232" t="s">
        <v>50</v>
      </c>
      <c r="D232" t="s">
        <v>17</v>
      </c>
      <c r="E232" s="1">
        <v>44379.208333333336</v>
      </c>
      <c r="F232" s="1">
        <v>44379.958333333336</v>
      </c>
      <c r="G232" s="1"/>
      <c r="H232" s="1"/>
      <c r="I232" s="2">
        <f t="shared" si="15"/>
        <v>0.75</v>
      </c>
      <c r="J232">
        <v>30</v>
      </c>
      <c r="L232">
        <v>207</v>
      </c>
      <c r="M232">
        <v>76</v>
      </c>
      <c r="N232" s="2">
        <f t="shared" si="20"/>
        <v>0.89027395092679051</v>
      </c>
      <c r="O232" s="7">
        <v>50</v>
      </c>
      <c r="S232" s="5">
        <f>N232*1000-O232-AB232</f>
        <v>840.27395092679046</v>
      </c>
      <c r="BE232" s="22" t="str">
        <f t="shared" si="18"/>
        <v/>
      </c>
    </row>
    <row r="233" spans="1:57" x14ac:dyDescent="0.25">
      <c r="A233" t="s">
        <v>219</v>
      </c>
      <c r="B233" s="6" t="s">
        <v>131</v>
      </c>
      <c r="C233" t="s">
        <v>50</v>
      </c>
      <c r="D233" t="s">
        <v>18</v>
      </c>
      <c r="E233" s="1">
        <v>44379.208333333336</v>
      </c>
      <c r="F233" s="1">
        <v>44379.958333333336</v>
      </c>
      <c r="G233" s="1"/>
      <c r="H233" s="1"/>
      <c r="I233" s="2">
        <f t="shared" si="15"/>
        <v>0.75</v>
      </c>
      <c r="J233">
        <v>30</v>
      </c>
      <c r="L233">
        <v>185</v>
      </c>
      <c r="M233">
        <v>76</v>
      </c>
      <c r="N233" s="2">
        <f t="shared" si="20"/>
        <v>0.79565546338867743</v>
      </c>
      <c r="O233" s="7">
        <v>50</v>
      </c>
      <c r="V233" s="8">
        <v>200</v>
      </c>
      <c r="BE233" s="22">
        <f t="shared" si="18"/>
        <v>0.25136508099649668</v>
      </c>
    </row>
    <row r="234" spans="1:57" x14ac:dyDescent="0.25">
      <c r="A234" t="s">
        <v>219</v>
      </c>
      <c r="B234" s="6" t="s">
        <v>131</v>
      </c>
      <c r="C234" t="s">
        <v>50</v>
      </c>
      <c r="D234" t="s">
        <v>19</v>
      </c>
      <c r="E234" s="1">
        <v>44379.208333333336</v>
      </c>
      <c r="F234" s="1">
        <v>44379.958333333336</v>
      </c>
      <c r="G234" s="1"/>
      <c r="H234" s="1"/>
      <c r="I234" s="2">
        <f t="shared" si="15"/>
        <v>0.75</v>
      </c>
      <c r="J234">
        <v>30</v>
      </c>
      <c r="L234">
        <v>190</v>
      </c>
      <c r="M234">
        <v>76</v>
      </c>
      <c r="N234" s="2">
        <f t="shared" si="20"/>
        <v>0.81715966510188498</v>
      </c>
      <c r="S234" s="5">
        <f>N234*1000-O234-AB234</f>
        <v>617.15966510188503</v>
      </c>
      <c r="AB234">
        <v>200</v>
      </c>
      <c r="BE234" s="22" t="str">
        <f t="shared" si="18"/>
        <v/>
      </c>
    </row>
    <row r="235" spans="1:57" x14ac:dyDescent="0.25">
      <c r="A235" t="s">
        <v>219</v>
      </c>
      <c r="B235" s="6" t="s">
        <v>131</v>
      </c>
      <c r="C235" t="s">
        <v>50</v>
      </c>
      <c r="D235" t="s">
        <v>20</v>
      </c>
      <c r="E235" s="1">
        <v>44379.208333333336</v>
      </c>
      <c r="F235" s="1">
        <v>44379.958333333336</v>
      </c>
      <c r="G235" s="1"/>
      <c r="H235" s="1"/>
      <c r="I235" s="2">
        <f t="shared" si="15"/>
        <v>0.75</v>
      </c>
      <c r="J235">
        <v>70</v>
      </c>
      <c r="L235">
        <v>184</v>
      </c>
      <c r="M235">
        <v>76</v>
      </c>
      <c r="N235" s="2">
        <f t="shared" si="20"/>
        <v>0.79135462304603599</v>
      </c>
      <c r="O235" s="7">
        <v>50</v>
      </c>
      <c r="S235" s="5">
        <f>N235*1000-O235-AB235</f>
        <v>741.35462304603595</v>
      </c>
      <c r="BE235" s="22" t="str">
        <f t="shared" si="18"/>
        <v/>
      </c>
    </row>
    <row r="236" spans="1:57" x14ac:dyDescent="0.25">
      <c r="A236" t="s">
        <v>219</v>
      </c>
      <c r="B236" s="6" t="s">
        <v>131</v>
      </c>
      <c r="C236" t="s">
        <v>50</v>
      </c>
      <c r="D236" t="s">
        <v>21</v>
      </c>
      <c r="E236" s="1">
        <v>44379.208333333336</v>
      </c>
      <c r="F236" s="1">
        <v>44379.958333333336</v>
      </c>
      <c r="G236" s="1"/>
      <c r="H236" s="1"/>
      <c r="I236" s="2">
        <f t="shared" si="15"/>
        <v>0.75</v>
      </c>
      <c r="J236">
        <v>70</v>
      </c>
      <c r="L236">
        <v>210</v>
      </c>
      <c r="M236">
        <v>76</v>
      </c>
      <c r="N236" s="2">
        <f t="shared" si="20"/>
        <v>0.90317647195471495</v>
      </c>
      <c r="O236" s="7">
        <v>50</v>
      </c>
      <c r="S236" s="5">
        <f>N236*1000-O236-AB236</f>
        <v>853.176471954715</v>
      </c>
      <c r="BE236" s="22" t="str">
        <f t="shared" si="18"/>
        <v/>
      </c>
    </row>
    <row r="237" spans="1:57" x14ac:dyDescent="0.25">
      <c r="A237" t="s">
        <v>219</v>
      </c>
      <c r="B237" s="6" t="s">
        <v>131</v>
      </c>
      <c r="C237" t="s">
        <v>50</v>
      </c>
      <c r="D237" t="s">
        <v>22</v>
      </c>
      <c r="E237" s="1">
        <v>44379.208333333336</v>
      </c>
      <c r="F237" s="1">
        <v>44379.958333333336</v>
      </c>
      <c r="G237" s="1"/>
      <c r="H237" s="1"/>
      <c r="I237" s="2">
        <f t="shared" si="15"/>
        <v>0.75</v>
      </c>
      <c r="J237">
        <v>70</v>
      </c>
      <c r="L237">
        <v>194</v>
      </c>
      <c r="M237">
        <v>76</v>
      </c>
      <c r="N237" s="2">
        <f t="shared" si="20"/>
        <v>0.83436302647245097</v>
      </c>
      <c r="O237" s="7">
        <v>50</v>
      </c>
      <c r="V237" s="8">
        <v>200</v>
      </c>
      <c r="BE237" s="22">
        <f t="shared" si="18"/>
        <v>0.23970381435232929</v>
      </c>
    </row>
    <row r="238" spans="1:57" x14ac:dyDescent="0.25">
      <c r="A238" t="s">
        <v>219</v>
      </c>
      <c r="B238" s="6" t="s">
        <v>131</v>
      </c>
      <c r="C238" t="s">
        <v>50</v>
      </c>
      <c r="D238" t="s">
        <v>23</v>
      </c>
      <c r="E238" s="1">
        <v>44379.208333333336</v>
      </c>
      <c r="F238" s="1">
        <v>44379.958333333336</v>
      </c>
      <c r="G238" s="1"/>
      <c r="H238" s="1"/>
      <c r="I238" s="2">
        <f t="shared" si="15"/>
        <v>0.75</v>
      </c>
      <c r="J238">
        <v>70</v>
      </c>
      <c r="L238">
        <v>203</v>
      </c>
      <c r="M238">
        <v>76</v>
      </c>
      <c r="N238" s="2">
        <f t="shared" si="20"/>
        <v>0.87307058955622441</v>
      </c>
      <c r="S238" s="5">
        <f>N238*1000-O238-AB238</f>
        <v>673.07058955622438</v>
      </c>
      <c r="AB238">
        <v>200</v>
      </c>
      <c r="BE238" s="22" t="str">
        <f t="shared" si="18"/>
        <v/>
      </c>
    </row>
    <row r="239" spans="1:57" x14ac:dyDescent="0.25">
      <c r="A239" t="s">
        <v>219</v>
      </c>
      <c r="B239" s="6" t="s">
        <v>131</v>
      </c>
      <c r="C239" t="s">
        <v>50</v>
      </c>
      <c r="D239" t="s">
        <v>24</v>
      </c>
      <c r="E239" s="1">
        <v>44379.208333333336</v>
      </c>
      <c r="F239" s="1">
        <v>44379.958333333336</v>
      </c>
      <c r="G239" s="1"/>
      <c r="H239" s="1"/>
      <c r="I239" s="2">
        <f t="shared" si="15"/>
        <v>0.75</v>
      </c>
      <c r="J239">
        <v>110</v>
      </c>
      <c r="L239">
        <v>194</v>
      </c>
      <c r="M239">
        <v>76</v>
      </c>
      <c r="N239" s="2">
        <f t="shared" si="20"/>
        <v>0.83436302647245097</v>
      </c>
      <c r="O239" s="7">
        <v>50</v>
      </c>
      <c r="S239" s="5">
        <f>N239*1000-O239-AB239</f>
        <v>784.363026472451</v>
      </c>
      <c r="BE239" s="22" t="str">
        <f t="shared" si="18"/>
        <v/>
      </c>
    </row>
    <row r="240" spans="1:57" x14ac:dyDescent="0.25">
      <c r="A240" t="s">
        <v>219</v>
      </c>
      <c r="B240" s="6" t="s">
        <v>131</v>
      </c>
      <c r="C240" t="s">
        <v>50</v>
      </c>
      <c r="D240" t="s">
        <v>25</v>
      </c>
      <c r="E240" s="1">
        <v>44379.208333333336</v>
      </c>
      <c r="F240" s="1">
        <v>44379.958333333336</v>
      </c>
      <c r="G240" s="1"/>
      <c r="H240" s="1"/>
      <c r="I240" s="2">
        <f t="shared" si="15"/>
        <v>0.75</v>
      </c>
      <c r="J240">
        <v>110</v>
      </c>
      <c r="L240">
        <v>163</v>
      </c>
      <c r="M240">
        <v>76</v>
      </c>
      <c r="N240" s="2">
        <f t="shared" si="20"/>
        <v>0.70103697585056446</v>
      </c>
      <c r="O240" s="7">
        <v>50</v>
      </c>
      <c r="S240" s="5">
        <f>N240*1000-O240-AB240</f>
        <v>651.03697585056443</v>
      </c>
      <c r="BE240" s="22" t="str">
        <f t="shared" si="18"/>
        <v/>
      </c>
    </row>
    <row r="241" spans="1:57" x14ac:dyDescent="0.25">
      <c r="A241" t="s">
        <v>219</v>
      </c>
      <c r="B241" s="6" t="s">
        <v>131</v>
      </c>
      <c r="C241" t="s">
        <v>50</v>
      </c>
      <c r="D241" t="s">
        <v>26</v>
      </c>
      <c r="E241" s="1">
        <v>44379.208333333336</v>
      </c>
      <c r="F241" s="1">
        <v>44379.958333333336</v>
      </c>
      <c r="G241" s="1"/>
      <c r="H241" s="1"/>
      <c r="I241" s="2">
        <f t="shared" si="15"/>
        <v>0.75</v>
      </c>
      <c r="J241">
        <v>110</v>
      </c>
      <c r="L241">
        <v>205</v>
      </c>
      <c r="M241">
        <v>76</v>
      </c>
      <c r="N241" s="2">
        <f t="shared" si="20"/>
        <v>0.88167227024150741</v>
      </c>
      <c r="O241" s="7">
        <v>50</v>
      </c>
      <c r="V241" s="8">
        <v>200</v>
      </c>
      <c r="BE241" s="22">
        <f t="shared" si="18"/>
        <v>0.22684165846025311</v>
      </c>
    </row>
    <row r="242" spans="1:57" x14ac:dyDescent="0.25">
      <c r="A242" t="s">
        <v>219</v>
      </c>
      <c r="B242" s="6" t="s">
        <v>131</v>
      </c>
      <c r="C242" t="s">
        <v>50</v>
      </c>
      <c r="D242" t="s">
        <v>27</v>
      </c>
      <c r="E242" s="1">
        <v>44379.208333333336</v>
      </c>
      <c r="F242" s="1">
        <v>44379.958333333336</v>
      </c>
      <c r="G242" s="1"/>
      <c r="H242" s="1"/>
      <c r="I242" s="2">
        <f t="shared" si="15"/>
        <v>0.75</v>
      </c>
      <c r="J242">
        <v>110</v>
      </c>
      <c r="L242">
        <v>192</v>
      </c>
      <c r="M242">
        <v>76</v>
      </c>
      <c r="N242" s="2">
        <f t="shared" si="20"/>
        <v>0.82576134578716798</v>
      </c>
      <c r="S242" s="5">
        <f>N242*1000-O242-AB242</f>
        <v>625.76134578716801</v>
      </c>
      <c r="AB242">
        <v>200</v>
      </c>
      <c r="BE242" s="22" t="str">
        <f t="shared" si="18"/>
        <v/>
      </c>
    </row>
    <row r="243" spans="1:57" x14ac:dyDescent="0.25">
      <c r="A243" t="s">
        <v>219</v>
      </c>
      <c r="B243" s="6" t="s">
        <v>131</v>
      </c>
      <c r="C243" t="s">
        <v>50</v>
      </c>
      <c r="D243" t="s">
        <v>224</v>
      </c>
      <c r="E243" s="1">
        <v>44379.208333333336</v>
      </c>
      <c r="F243" s="1">
        <v>44379.958333333336</v>
      </c>
      <c r="G243" s="1"/>
      <c r="H243" s="1"/>
      <c r="I243" s="2">
        <f t="shared" si="15"/>
        <v>0.75</v>
      </c>
      <c r="J243">
        <v>180</v>
      </c>
      <c r="L243">
        <v>196</v>
      </c>
      <c r="M243">
        <v>76</v>
      </c>
      <c r="N243" s="2">
        <f t="shared" si="20"/>
        <v>0.84296470715773397</v>
      </c>
      <c r="O243" s="7">
        <v>50</v>
      </c>
      <c r="S243" s="5">
        <f>N243*1000-O243-AB243</f>
        <v>792.96470715773398</v>
      </c>
      <c r="BE243" s="22" t="str">
        <f t="shared" si="18"/>
        <v/>
      </c>
    </row>
    <row r="244" spans="1:57" x14ac:dyDescent="0.25">
      <c r="A244" t="s">
        <v>219</v>
      </c>
      <c r="B244" s="6" t="s">
        <v>131</v>
      </c>
      <c r="C244" t="s">
        <v>50</v>
      </c>
      <c r="D244" t="s">
        <v>225</v>
      </c>
      <c r="E244" s="1">
        <v>44379.208333333336</v>
      </c>
      <c r="F244" s="1">
        <v>44379.958333333336</v>
      </c>
      <c r="G244" s="1"/>
      <c r="H244" s="1"/>
      <c r="I244" s="2">
        <f t="shared" si="15"/>
        <v>0.75</v>
      </c>
      <c r="J244">
        <v>180</v>
      </c>
      <c r="L244">
        <v>196</v>
      </c>
      <c r="M244">
        <v>76</v>
      </c>
      <c r="N244" s="2">
        <f t="shared" si="20"/>
        <v>0.84296470715773397</v>
      </c>
      <c r="O244" s="7">
        <v>50</v>
      </c>
      <c r="S244" s="5">
        <f>N244*1000-O244-AB244</f>
        <v>792.96470715773398</v>
      </c>
      <c r="BE244" s="22" t="str">
        <f t="shared" si="18"/>
        <v/>
      </c>
    </row>
    <row r="245" spans="1:57" x14ac:dyDescent="0.25">
      <c r="A245" t="s">
        <v>219</v>
      </c>
      <c r="B245" s="6" t="s">
        <v>131</v>
      </c>
      <c r="C245" t="s">
        <v>50</v>
      </c>
      <c r="D245" t="s">
        <v>226</v>
      </c>
      <c r="E245" s="1">
        <v>44379.208333333336</v>
      </c>
      <c r="F245" s="1">
        <v>44379.958333333336</v>
      </c>
      <c r="G245" s="1"/>
      <c r="H245" s="1"/>
      <c r="I245" s="2">
        <f t="shared" si="15"/>
        <v>0.75</v>
      </c>
      <c r="J245">
        <v>180</v>
      </c>
      <c r="L245">
        <v>178</v>
      </c>
      <c r="M245">
        <v>76</v>
      </c>
      <c r="N245" s="2">
        <f t="shared" si="20"/>
        <v>0.765549580990187</v>
      </c>
      <c r="O245" s="7">
        <v>50</v>
      </c>
      <c r="V245" s="8">
        <v>200</v>
      </c>
      <c r="BE245" s="22">
        <f t="shared" si="18"/>
        <v>0.26125022463119035</v>
      </c>
    </row>
    <row r="246" spans="1:57" x14ac:dyDescent="0.25">
      <c r="A246" t="s">
        <v>219</v>
      </c>
      <c r="B246" s="6" t="s">
        <v>131</v>
      </c>
      <c r="C246" t="s">
        <v>50</v>
      </c>
      <c r="D246" t="s">
        <v>227</v>
      </c>
      <c r="E246" s="1">
        <v>44379.208333333336</v>
      </c>
      <c r="F246" s="1">
        <v>44379.958333333336</v>
      </c>
      <c r="G246" s="1"/>
      <c r="H246" s="1"/>
      <c r="I246" s="2">
        <f t="shared" si="15"/>
        <v>0.75</v>
      </c>
      <c r="J246">
        <v>180</v>
      </c>
      <c r="L246">
        <v>185</v>
      </c>
      <c r="M246">
        <v>76</v>
      </c>
      <c r="N246" s="2">
        <f t="shared" si="20"/>
        <v>0.79565546338867743</v>
      </c>
      <c r="S246" s="5">
        <f>N246*1000-O246-AB246</f>
        <v>595.65546338867739</v>
      </c>
      <c r="AB246">
        <v>200</v>
      </c>
      <c r="BE246" s="22" t="str">
        <f t="shared" si="18"/>
        <v/>
      </c>
    </row>
    <row r="247" spans="1:57" x14ac:dyDescent="0.25">
      <c r="A247" t="s">
        <v>219</v>
      </c>
      <c r="B247" s="5" t="s">
        <v>140</v>
      </c>
      <c r="C247" t="s">
        <v>51</v>
      </c>
      <c r="D247" t="s">
        <v>36</v>
      </c>
      <c r="E247" s="1">
        <v>44380.505555555559</v>
      </c>
      <c r="F247" s="1">
        <v>44381.854166666664</v>
      </c>
      <c r="G247" s="1"/>
      <c r="H247" s="1"/>
      <c r="I247" s="2">
        <f t="shared" si="15"/>
        <v>1.3486111111051287</v>
      </c>
      <c r="J247">
        <v>30</v>
      </c>
      <c r="L247">
        <v>173</v>
      </c>
      <c r="M247">
        <v>76</v>
      </c>
      <c r="N247" s="2">
        <f t="shared" si="20"/>
        <v>0.74404537927697945</v>
      </c>
      <c r="O247" s="7">
        <v>50</v>
      </c>
      <c r="S247" s="5">
        <f>N247*1000-O247-AB247</f>
        <v>694.04537927697947</v>
      </c>
      <c r="BE247" s="22" t="str">
        <f t="shared" si="18"/>
        <v/>
      </c>
    </row>
    <row r="248" spans="1:57" x14ac:dyDescent="0.25">
      <c r="A248" t="s">
        <v>219</v>
      </c>
      <c r="B248" s="5" t="s">
        <v>140</v>
      </c>
      <c r="C248" t="s">
        <v>51</v>
      </c>
      <c r="D248" t="s">
        <v>37</v>
      </c>
      <c r="E248" s="1">
        <v>44380.505555555559</v>
      </c>
      <c r="F248" s="1">
        <v>44381.854166666664</v>
      </c>
      <c r="G248" s="1"/>
      <c r="H248" s="1"/>
      <c r="I248" s="2">
        <f t="shared" si="15"/>
        <v>1.3486111111051287</v>
      </c>
      <c r="J248">
        <v>30</v>
      </c>
      <c r="L248">
        <v>185</v>
      </c>
      <c r="M248">
        <v>76</v>
      </c>
      <c r="N248" s="2">
        <f t="shared" si="20"/>
        <v>0.79565546338867743</v>
      </c>
      <c r="O248" s="7">
        <v>50</v>
      </c>
      <c r="S248" s="5">
        <f>N248*1000-O248-AB248</f>
        <v>745.65546338867739</v>
      </c>
      <c r="BE248" s="22" t="str">
        <f t="shared" si="18"/>
        <v/>
      </c>
    </row>
    <row r="249" spans="1:57" x14ac:dyDescent="0.25">
      <c r="A249" t="s">
        <v>219</v>
      </c>
      <c r="B249" s="5" t="s">
        <v>140</v>
      </c>
      <c r="C249" t="s">
        <v>51</v>
      </c>
      <c r="D249" t="s">
        <v>38</v>
      </c>
      <c r="E249" s="1">
        <v>44380.505555555559</v>
      </c>
      <c r="F249" s="1">
        <v>44381.854166666664</v>
      </c>
      <c r="G249" s="1"/>
      <c r="H249" s="1"/>
      <c r="I249" s="2">
        <f t="shared" si="15"/>
        <v>1.3486111111051287</v>
      </c>
      <c r="J249">
        <v>30</v>
      </c>
      <c r="L249">
        <v>200</v>
      </c>
      <c r="M249">
        <v>76</v>
      </c>
      <c r="N249" s="2">
        <f t="shared" si="20"/>
        <v>0.86016806852829997</v>
      </c>
      <c r="O249" s="7">
        <v>50</v>
      </c>
      <c r="V249" s="8">
        <v>200</v>
      </c>
      <c r="BE249" s="22">
        <f t="shared" si="18"/>
        <v>0.23251269992175941</v>
      </c>
    </row>
    <row r="250" spans="1:57" x14ac:dyDescent="0.25">
      <c r="A250" t="s">
        <v>219</v>
      </c>
      <c r="B250" s="5" t="s">
        <v>140</v>
      </c>
      <c r="C250" t="s">
        <v>51</v>
      </c>
      <c r="D250" t="s">
        <v>39</v>
      </c>
      <c r="E250" s="1">
        <v>44380.505555555559</v>
      </c>
      <c r="F250" s="1">
        <v>44381.854166666664</v>
      </c>
      <c r="G250" s="1"/>
      <c r="H250" s="1"/>
      <c r="I250" s="2">
        <f t="shared" si="15"/>
        <v>1.3486111111051287</v>
      </c>
      <c r="J250">
        <v>30</v>
      </c>
      <c r="L250">
        <v>195</v>
      </c>
      <c r="M250">
        <v>76</v>
      </c>
      <c r="N250" s="2">
        <f t="shared" si="20"/>
        <v>0.83866386681509253</v>
      </c>
      <c r="O250" s="7">
        <v>50</v>
      </c>
      <c r="S250" s="5">
        <f>N250*1000-O250-AB250</f>
        <v>588.66386681509255</v>
      </c>
      <c r="AB250">
        <v>200</v>
      </c>
      <c r="BE250" s="22" t="str">
        <f t="shared" si="18"/>
        <v/>
      </c>
    </row>
    <row r="251" spans="1:57" x14ac:dyDescent="0.25">
      <c r="A251" t="s">
        <v>219</v>
      </c>
      <c r="B251" s="5" t="s">
        <v>140</v>
      </c>
      <c r="C251" t="s">
        <v>51</v>
      </c>
      <c r="D251" t="s">
        <v>40</v>
      </c>
      <c r="E251" s="1">
        <v>44380.505555555559</v>
      </c>
      <c r="F251" s="1">
        <v>44381.854166666664</v>
      </c>
      <c r="G251" s="1"/>
      <c r="H251" s="1"/>
      <c r="I251" s="2">
        <f t="shared" si="15"/>
        <v>1.3486111111051287</v>
      </c>
      <c r="J251">
        <v>70</v>
      </c>
      <c r="L251">
        <v>188</v>
      </c>
      <c r="M251">
        <v>76</v>
      </c>
      <c r="N251" s="2">
        <f t="shared" ref="N251:N278" si="21">3.1415926535*((M251-2)/2)^2*L251/10^6</f>
        <v>0.80855798441660198</v>
      </c>
      <c r="O251" s="7">
        <v>50</v>
      </c>
      <c r="S251" s="5">
        <f>N251*1000-O251-AB251</f>
        <v>758.55798441660204</v>
      </c>
      <c r="BE251" s="22" t="str">
        <f t="shared" si="18"/>
        <v/>
      </c>
    </row>
    <row r="252" spans="1:57" x14ac:dyDescent="0.25">
      <c r="A252" t="s">
        <v>219</v>
      </c>
      <c r="B252" s="5" t="s">
        <v>140</v>
      </c>
      <c r="C252" t="s">
        <v>51</v>
      </c>
      <c r="D252" t="s">
        <v>41</v>
      </c>
      <c r="E252" s="1">
        <v>44380.505555555559</v>
      </c>
      <c r="F252" s="1">
        <v>44381.854166666664</v>
      </c>
      <c r="G252" s="1"/>
      <c r="H252" s="1"/>
      <c r="I252" s="2">
        <f t="shared" si="15"/>
        <v>1.3486111111051287</v>
      </c>
      <c r="J252">
        <v>70</v>
      </c>
      <c r="L252">
        <v>212</v>
      </c>
      <c r="M252">
        <v>76</v>
      </c>
      <c r="N252" s="2">
        <f t="shared" si="21"/>
        <v>0.91177815263999795</v>
      </c>
      <c r="O252" s="7">
        <v>50</v>
      </c>
      <c r="S252" s="5">
        <f>N252*1000-O252-AB252</f>
        <v>861.77815263999798</v>
      </c>
      <c r="BE252" s="22" t="str">
        <f t="shared" si="18"/>
        <v/>
      </c>
    </row>
    <row r="253" spans="1:57" x14ac:dyDescent="0.25">
      <c r="A253" t="s">
        <v>219</v>
      </c>
      <c r="B253" s="5" t="s">
        <v>140</v>
      </c>
      <c r="C253" t="s">
        <v>51</v>
      </c>
      <c r="D253" t="s">
        <v>42</v>
      </c>
      <c r="E253" s="1">
        <v>44380.505555555559</v>
      </c>
      <c r="F253" s="1">
        <v>44381.854166666664</v>
      </c>
      <c r="G253" s="1"/>
      <c r="H253" s="1"/>
      <c r="I253" s="2">
        <f t="shared" si="15"/>
        <v>1.3486111111051287</v>
      </c>
      <c r="J253">
        <v>70</v>
      </c>
      <c r="L253">
        <v>209</v>
      </c>
      <c r="M253">
        <v>76</v>
      </c>
      <c r="N253" s="2">
        <f t="shared" si="21"/>
        <v>0.8988756316120734</v>
      </c>
      <c r="O253" s="7">
        <v>50</v>
      </c>
      <c r="V253" s="8">
        <v>200</v>
      </c>
      <c r="BE253" s="22">
        <f t="shared" si="18"/>
        <v>0.22250019131268844</v>
      </c>
    </row>
    <row r="254" spans="1:57" x14ac:dyDescent="0.25">
      <c r="A254" t="s">
        <v>219</v>
      </c>
      <c r="B254" s="5" t="s">
        <v>140</v>
      </c>
      <c r="C254" t="s">
        <v>51</v>
      </c>
      <c r="D254" t="s">
        <v>43</v>
      </c>
      <c r="E254" s="1">
        <v>44380.505555555559</v>
      </c>
      <c r="F254" s="1">
        <v>44381.854166666664</v>
      </c>
      <c r="G254" s="1"/>
      <c r="H254" s="1"/>
      <c r="I254" s="2">
        <f t="shared" si="15"/>
        <v>1.3486111111051287</v>
      </c>
      <c r="J254">
        <v>70</v>
      </c>
      <c r="L254">
        <v>204</v>
      </c>
      <c r="M254">
        <v>76</v>
      </c>
      <c r="N254" s="2">
        <f t="shared" si="21"/>
        <v>0.87737142989886596</v>
      </c>
      <c r="O254" s="7">
        <v>50</v>
      </c>
      <c r="S254" s="5">
        <f>N254*1000-O254-AB254</f>
        <v>627.37142989886593</v>
      </c>
      <c r="AB254">
        <v>200</v>
      </c>
      <c r="BE254" s="22" t="str">
        <f t="shared" si="18"/>
        <v/>
      </c>
    </row>
    <row r="255" spans="1:57" x14ac:dyDescent="0.25">
      <c r="A255" t="s">
        <v>219</v>
      </c>
      <c r="B255" s="8" t="s">
        <v>53</v>
      </c>
      <c r="C255" t="s">
        <v>57</v>
      </c>
      <c r="D255" t="s">
        <v>58</v>
      </c>
      <c r="E255" s="1">
        <v>44383.479166666664</v>
      </c>
      <c r="F255" s="1">
        <v>44384.295138888891</v>
      </c>
      <c r="G255" s="1"/>
      <c r="H255" s="1"/>
      <c r="I255" s="2">
        <f t="shared" si="15"/>
        <v>0.81597222222626442</v>
      </c>
      <c r="J255">
        <v>20</v>
      </c>
      <c r="L255">
        <v>144</v>
      </c>
      <c r="M255">
        <v>76</v>
      </c>
      <c r="N255" s="2">
        <f t="shared" si="21"/>
        <v>0.61932100934037604</v>
      </c>
      <c r="O255" s="7">
        <v>50</v>
      </c>
      <c r="S255" s="5">
        <f>N255*1000-O255-AB255</f>
        <v>569.32100934037601</v>
      </c>
      <c r="BE255" s="22" t="str">
        <f t="shared" si="18"/>
        <v/>
      </c>
    </row>
    <row r="256" spans="1:57" x14ac:dyDescent="0.25">
      <c r="A256" t="s">
        <v>219</v>
      </c>
      <c r="B256" s="8" t="s">
        <v>53</v>
      </c>
      <c r="C256" t="s">
        <v>57</v>
      </c>
      <c r="D256" t="s">
        <v>59</v>
      </c>
      <c r="E256" s="1">
        <v>44383.479166666664</v>
      </c>
      <c r="F256" s="1">
        <v>44384.295138888891</v>
      </c>
      <c r="G256" s="1"/>
      <c r="H256" s="1"/>
      <c r="I256" s="2">
        <f t="shared" si="15"/>
        <v>0.81597222222626442</v>
      </c>
      <c r="J256">
        <v>20</v>
      </c>
      <c r="L256">
        <v>162</v>
      </c>
      <c r="M256">
        <v>76</v>
      </c>
      <c r="N256" s="2">
        <f t="shared" si="21"/>
        <v>0.69673613550792302</v>
      </c>
      <c r="O256" s="7">
        <v>50</v>
      </c>
      <c r="S256" s="5">
        <f>N256*1000-O256-AB256</f>
        <v>646.736135507923</v>
      </c>
      <c r="BE256" s="22" t="str">
        <f t="shared" si="18"/>
        <v/>
      </c>
    </row>
    <row r="257" spans="1:57" x14ac:dyDescent="0.25">
      <c r="A257" t="s">
        <v>219</v>
      </c>
      <c r="B257" s="8" t="s">
        <v>53</v>
      </c>
      <c r="C257" t="s">
        <v>57</v>
      </c>
      <c r="D257" t="s">
        <v>60</v>
      </c>
      <c r="E257" s="1">
        <v>44383.479166666664</v>
      </c>
      <c r="F257" s="1">
        <v>44384.295138888891</v>
      </c>
      <c r="G257" s="1"/>
      <c r="H257" s="1"/>
      <c r="I257" s="2">
        <f t="shared" si="15"/>
        <v>0.81597222222626442</v>
      </c>
      <c r="J257">
        <v>20</v>
      </c>
      <c r="L257">
        <v>192</v>
      </c>
      <c r="M257">
        <v>76</v>
      </c>
      <c r="N257" s="2">
        <f t="shared" si="21"/>
        <v>0.82576134578716798</v>
      </c>
      <c r="O257" s="7">
        <v>50</v>
      </c>
      <c r="V257" s="8">
        <v>200</v>
      </c>
      <c r="BE257" s="22">
        <f t="shared" si="18"/>
        <v>0.24220072908516604</v>
      </c>
    </row>
    <row r="258" spans="1:57" x14ac:dyDescent="0.25">
      <c r="A258" t="s">
        <v>219</v>
      </c>
      <c r="B258" s="8" t="s">
        <v>53</v>
      </c>
      <c r="C258" t="s">
        <v>57</v>
      </c>
      <c r="D258" t="s">
        <v>61</v>
      </c>
      <c r="E258" s="1">
        <v>44383.479166666664</v>
      </c>
      <c r="F258" s="1">
        <v>44384.295138888891</v>
      </c>
      <c r="G258" s="1"/>
      <c r="H258" s="1"/>
      <c r="I258" s="2">
        <f t="shared" si="15"/>
        <v>0.81597222222626442</v>
      </c>
      <c r="J258">
        <v>20</v>
      </c>
      <c r="L258">
        <v>189</v>
      </c>
      <c r="M258">
        <v>76</v>
      </c>
      <c r="N258" s="2">
        <f t="shared" si="21"/>
        <v>0.81285882475924343</v>
      </c>
      <c r="O258" s="7">
        <v>50</v>
      </c>
      <c r="S258" s="5">
        <f>N258*1000-O258-AB258</f>
        <v>562.85882475924348</v>
      </c>
      <c r="AB258">
        <v>200</v>
      </c>
      <c r="BE258" s="22" t="str">
        <f t="shared" si="18"/>
        <v/>
      </c>
    </row>
    <row r="259" spans="1:57" x14ac:dyDescent="0.25">
      <c r="A259" t="s">
        <v>219</v>
      </c>
      <c r="B259" s="8" t="s">
        <v>53</v>
      </c>
      <c r="C259" t="s">
        <v>57</v>
      </c>
      <c r="D259" t="s">
        <v>62</v>
      </c>
      <c r="E259" s="1">
        <v>44383.479166666664</v>
      </c>
      <c r="F259" s="1">
        <v>44384.295138888891</v>
      </c>
      <c r="G259" s="1"/>
      <c r="H259" s="1"/>
      <c r="I259" s="2">
        <f t="shared" ref="I259:I267" si="22">F259-E259</f>
        <v>0.81597222222626442</v>
      </c>
      <c r="J259">
        <v>60</v>
      </c>
      <c r="L259">
        <v>154</v>
      </c>
      <c r="M259">
        <v>76</v>
      </c>
      <c r="N259" s="2">
        <f t="shared" si="21"/>
        <v>0.66232941276679091</v>
      </c>
      <c r="O259" s="7">
        <v>50</v>
      </c>
      <c r="S259" s="5">
        <f>N259*1000-O259-AB259</f>
        <v>612.32941276679094</v>
      </c>
      <c r="BE259" s="22" t="str">
        <f t="shared" ref="BE259:BE266" si="23">IF(V259="","",V259/N259/1000)</f>
        <v/>
      </c>
    </row>
    <row r="260" spans="1:57" x14ac:dyDescent="0.25">
      <c r="A260" t="s">
        <v>219</v>
      </c>
      <c r="B260" s="8" t="s">
        <v>53</v>
      </c>
      <c r="C260" t="s">
        <v>57</v>
      </c>
      <c r="D260" t="s">
        <v>63</v>
      </c>
      <c r="E260" s="1">
        <v>44383.479166666664</v>
      </c>
      <c r="F260" s="1">
        <v>44384.295138888891</v>
      </c>
      <c r="G260" s="1"/>
      <c r="H260" s="1"/>
      <c r="I260" s="2">
        <f t="shared" si="22"/>
        <v>0.81597222222626442</v>
      </c>
      <c r="J260">
        <v>60</v>
      </c>
      <c r="L260">
        <v>192</v>
      </c>
      <c r="M260">
        <v>76</v>
      </c>
      <c r="N260" s="2">
        <f t="shared" si="21"/>
        <v>0.82576134578716798</v>
      </c>
      <c r="O260" s="7">
        <v>50</v>
      </c>
      <c r="S260" s="5">
        <f>N260*1000-O260-AB260</f>
        <v>775.76134578716801</v>
      </c>
      <c r="BE260" s="22" t="str">
        <f t="shared" si="23"/>
        <v/>
      </c>
    </row>
    <row r="261" spans="1:57" x14ac:dyDescent="0.25">
      <c r="A261" t="s">
        <v>219</v>
      </c>
      <c r="B261" s="8" t="s">
        <v>53</v>
      </c>
      <c r="C261" t="s">
        <v>57</v>
      </c>
      <c r="D261" t="s">
        <v>64</v>
      </c>
      <c r="E261" s="1">
        <v>44383.479166666664</v>
      </c>
      <c r="F261" s="1">
        <v>44384.295138888891</v>
      </c>
      <c r="G261" s="1"/>
      <c r="H261" s="1"/>
      <c r="I261" s="2">
        <f t="shared" si="22"/>
        <v>0.81597222222626442</v>
      </c>
      <c r="J261">
        <v>60</v>
      </c>
      <c r="L261">
        <v>162</v>
      </c>
      <c r="M261">
        <v>76</v>
      </c>
      <c r="N261" s="2">
        <f t="shared" si="21"/>
        <v>0.69673613550792302</v>
      </c>
      <c r="O261" s="7">
        <v>50</v>
      </c>
      <c r="V261" s="8">
        <v>200</v>
      </c>
      <c r="BE261" s="22">
        <f t="shared" si="23"/>
        <v>0.28705271595278942</v>
      </c>
    </row>
    <row r="262" spans="1:57" x14ac:dyDescent="0.25">
      <c r="A262" t="s">
        <v>219</v>
      </c>
      <c r="B262" s="8" t="s">
        <v>53</v>
      </c>
      <c r="C262" t="s">
        <v>57</v>
      </c>
      <c r="D262" t="s">
        <v>65</v>
      </c>
      <c r="E262" s="1">
        <v>44383.479166666664</v>
      </c>
      <c r="F262" s="1">
        <v>44384.295138888891</v>
      </c>
      <c r="G262" s="1"/>
      <c r="H262" s="1"/>
      <c r="I262" s="2">
        <f t="shared" si="22"/>
        <v>0.81597222222626442</v>
      </c>
      <c r="J262">
        <v>60</v>
      </c>
      <c r="L262">
        <v>156</v>
      </c>
      <c r="M262">
        <v>76</v>
      </c>
      <c r="N262" s="2">
        <f t="shared" si="21"/>
        <v>0.67093109345207402</v>
      </c>
      <c r="O262" s="7">
        <v>50</v>
      </c>
      <c r="S262" s="5">
        <f>N262*1000-O262-AB262</f>
        <v>420.93109345207404</v>
      </c>
      <c r="AB262">
        <v>200</v>
      </c>
      <c r="BE262" s="22" t="str">
        <f t="shared" si="23"/>
        <v/>
      </c>
    </row>
    <row r="263" spans="1:57" x14ac:dyDescent="0.25">
      <c r="A263" t="s">
        <v>219</v>
      </c>
      <c r="B263" t="s">
        <v>105</v>
      </c>
      <c r="C263" t="s">
        <v>67</v>
      </c>
      <c r="D263" t="s">
        <v>68</v>
      </c>
      <c r="E263" s="1">
        <v>44386.045138888891</v>
      </c>
      <c r="F263" s="1">
        <v>44387.392361111109</v>
      </c>
      <c r="G263" s="1"/>
      <c r="H263" s="1"/>
      <c r="I263" s="2">
        <f t="shared" si="22"/>
        <v>1.3472222222189885</v>
      </c>
      <c r="J263">
        <v>50</v>
      </c>
      <c r="L263">
        <v>175</v>
      </c>
      <c r="M263">
        <v>76</v>
      </c>
      <c r="N263" s="2">
        <f t="shared" si="21"/>
        <v>0.75264705996226255</v>
      </c>
      <c r="O263" s="7">
        <v>50</v>
      </c>
      <c r="S263" s="5">
        <f>N263*1000-O263-AB263</f>
        <v>702.64705996226257</v>
      </c>
      <c r="BE263" s="22" t="str">
        <f t="shared" si="23"/>
        <v/>
      </c>
    </row>
    <row r="264" spans="1:57" x14ac:dyDescent="0.25">
      <c r="A264" t="s">
        <v>219</v>
      </c>
      <c r="B264" t="s">
        <v>105</v>
      </c>
      <c r="C264" t="s">
        <v>67</v>
      </c>
      <c r="D264" t="s">
        <v>69</v>
      </c>
      <c r="E264" s="1">
        <v>44386.045138888891</v>
      </c>
      <c r="F264" s="1">
        <v>44387.392361111109</v>
      </c>
      <c r="G264" s="1"/>
      <c r="H264" s="1"/>
      <c r="I264" s="2">
        <f t="shared" si="22"/>
        <v>1.3472222222189885</v>
      </c>
      <c r="J264">
        <v>50</v>
      </c>
      <c r="L264">
        <v>197</v>
      </c>
      <c r="M264">
        <v>76</v>
      </c>
      <c r="N264" s="2">
        <f t="shared" si="21"/>
        <v>0.84726554750037542</v>
      </c>
      <c r="O264" s="7">
        <v>50</v>
      </c>
      <c r="S264" s="5">
        <f>N264*1000-O264-AB264</f>
        <v>797.26554750037542</v>
      </c>
      <c r="BE264" s="22" t="str">
        <f t="shared" si="23"/>
        <v/>
      </c>
    </row>
    <row r="265" spans="1:57" x14ac:dyDescent="0.25">
      <c r="A265" t="s">
        <v>219</v>
      </c>
      <c r="B265" t="s">
        <v>105</v>
      </c>
      <c r="C265" t="s">
        <v>67</v>
      </c>
      <c r="D265" t="s">
        <v>70</v>
      </c>
      <c r="E265" s="1">
        <v>44386.045138888891</v>
      </c>
      <c r="F265" s="1">
        <v>44387.392361111109</v>
      </c>
      <c r="G265" s="1"/>
      <c r="H265" s="1"/>
      <c r="I265" s="2">
        <f t="shared" si="22"/>
        <v>1.3472222222189885</v>
      </c>
      <c r="J265">
        <v>50</v>
      </c>
      <c r="L265">
        <v>192</v>
      </c>
      <c r="M265">
        <v>76</v>
      </c>
      <c r="N265" s="2">
        <f t="shared" si="21"/>
        <v>0.82576134578716798</v>
      </c>
      <c r="O265" s="7">
        <v>50</v>
      </c>
      <c r="V265" s="8">
        <v>200</v>
      </c>
      <c r="BE265" s="22">
        <f t="shared" si="23"/>
        <v>0.24220072908516604</v>
      </c>
    </row>
    <row r="266" spans="1:57" x14ac:dyDescent="0.25">
      <c r="A266" t="s">
        <v>219</v>
      </c>
      <c r="B266" t="s">
        <v>105</v>
      </c>
      <c r="C266" t="s">
        <v>67</v>
      </c>
      <c r="D266" t="s">
        <v>71</v>
      </c>
      <c r="E266" s="1">
        <v>44386.045138888891</v>
      </c>
      <c r="F266" s="1">
        <v>44387.392361111109</v>
      </c>
      <c r="G266" s="1"/>
      <c r="H266" s="1"/>
      <c r="I266" s="2">
        <f t="shared" si="22"/>
        <v>1.3472222222189885</v>
      </c>
      <c r="J266">
        <v>50</v>
      </c>
      <c r="L266">
        <v>191</v>
      </c>
      <c r="M266">
        <v>76</v>
      </c>
      <c r="N266" s="2">
        <f t="shared" si="21"/>
        <v>0.82146050544452642</v>
      </c>
      <c r="O266" s="7">
        <v>50</v>
      </c>
      <c r="S266" s="5">
        <f>N266*1000-O266-AB266</f>
        <v>171.46050544452646</v>
      </c>
      <c r="AB266">
        <v>600</v>
      </c>
      <c r="BE266" s="22" t="str">
        <f t="shared" si="23"/>
        <v/>
      </c>
    </row>
    <row r="267" spans="1:57" x14ac:dyDescent="0.25">
      <c r="A267" t="s">
        <v>246</v>
      </c>
      <c r="B267" t="s">
        <v>55</v>
      </c>
      <c r="C267" t="s">
        <v>49</v>
      </c>
      <c r="D267" t="s">
        <v>8</v>
      </c>
      <c r="E267" s="1">
        <v>44453.467361111114</v>
      </c>
      <c r="F267" s="1">
        <v>44454.291666666664</v>
      </c>
      <c r="G267" s="1"/>
      <c r="H267" s="1"/>
      <c r="I267" s="2">
        <f t="shared" si="22"/>
        <v>0.82430555555038154</v>
      </c>
      <c r="J267">
        <v>50</v>
      </c>
      <c r="L267">
        <v>187</v>
      </c>
      <c r="M267">
        <v>76</v>
      </c>
      <c r="N267" s="2">
        <f t="shared" si="21"/>
        <v>0.80425714407396054</v>
      </c>
      <c r="O267" s="7">
        <v>50</v>
      </c>
      <c r="Z267">
        <v>1</v>
      </c>
    </row>
    <row r="268" spans="1:57" x14ac:dyDescent="0.25">
      <c r="A268" t="s">
        <v>246</v>
      </c>
      <c r="B268" t="s">
        <v>55</v>
      </c>
      <c r="C268" t="s">
        <v>49</v>
      </c>
      <c r="D268" t="s">
        <v>9</v>
      </c>
      <c r="E268" s="1">
        <v>44453.467361111114</v>
      </c>
      <c r="F268" s="1">
        <v>44454.291666666664</v>
      </c>
      <c r="G268" s="1"/>
      <c r="H268" s="1"/>
      <c r="I268" s="2">
        <f t="shared" ref="I268:I283" si="24">F268-E268</f>
        <v>0.82430555555038154</v>
      </c>
      <c r="J268">
        <v>50</v>
      </c>
      <c r="L268">
        <v>162</v>
      </c>
      <c r="M268">
        <v>76</v>
      </c>
      <c r="N268" s="2">
        <f t="shared" si="21"/>
        <v>0.69673613550792302</v>
      </c>
      <c r="O268" s="7">
        <v>50</v>
      </c>
      <c r="S268" s="5">
        <v>200</v>
      </c>
      <c r="V268" s="8">
        <v>200</v>
      </c>
    </row>
    <row r="269" spans="1:57" x14ac:dyDescent="0.25">
      <c r="A269" t="s">
        <v>246</v>
      </c>
      <c r="B269" t="s">
        <v>55</v>
      </c>
      <c r="C269" t="s">
        <v>49</v>
      </c>
      <c r="D269" t="s">
        <v>10</v>
      </c>
      <c r="E269" s="1">
        <v>44453.467361111114</v>
      </c>
      <c r="F269" s="1">
        <v>44454.291666666664</v>
      </c>
      <c r="G269" s="1"/>
      <c r="H269" s="1"/>
      <c r="I269" s="2">
        <f t="shared" si="24"/>
        <v>0.82430555555038154</v>
      </c>
      <c r="J269">
        <v>50</v>
      </c>
      <c r="L269">
        <v>180</v>
      </c>
      <c r="M269">
        <v>76</v>
      </c>
      <c r="N269" s="2">
        <f t="shared" si="21"/>
        <v>0.77415126167546988</v>
      </c>
      <c r="O269" s="7">
        <v>50</v>
      </c>
      <c r="S269" s="5">
        <f>N269*1000-O269-V269</f>
        <v>524.15126167546987</v>
      </c>
      <c r="V269" s="8">
        <v>200</v>
      </c>
    </row>
    <row r="270" spans="1:57" x14ac:dyDescent="0.25">
      <c r="A270" t="s">
        <v>246</v>
      </c>
      <c r="B270" t="s">
        <v>55</v>
      </c>
      <c r="C270" t="s">
        <v>49</v>
      </c>
      <c r="D270" t="s">
        <v>11</v>
      </c>
      <c r="E270" s="1">
        <v>44453.467361111114</v>
      </c>
      <c r="F270" s="1">
        <v>44454.291666666664</v>
      </c>
      <c r="G270" s="1"/>
      <c r="H270" s="1"/>
      <c r="I270" s="2">
        <f t="shared" si="24"/>
        <v>0.82430555555038154</v>
      </c>
      <c r="J270">
        <v>50</v>
      </c>
      <c r="L270">
        <v>162</v>
      </c>
      <c r="M270">
        <v>76</v>
      </c>
      <c r="N270" s="2">
        <f t="shared" si="21"/>
        <v>0.69673613550792302</v>
      </c>
      <c r="S270" s="5">
        <f>N270*1000-O270-V270</f>
        <v>496.736135507923</v>
      </c>
      <c r="V270" s="8">
        <v>200</v>
      </c>
    </row>
    <row r="271" spans="1:57" x14ac:dyDescent="0.25">
      <c r="A271" t="s">
        <v>246</v>
      </c>
      <c r="B271" t="s">
        <v>96</v>
      </c>
      <c r="C271" t="s">
        <v>50</v>
      </c>
      <c r="D271" t="s">
        <v>16</v>
      </c>
      <c r="E271" s="1">
        <v>44455.474305555559</v>
      </c>
      <c r="F271" s="1">
        <v>44456.1875</v>
      </c>
      <c r="G271" s="1"/>
      <c r="H271" s="1"/>
      <c r="I271" s="2">
        <f t="shared" si="24"/>
        <v>0.71319444444088731</v>
      </c>
      <c r="J271">
        <v>50</v>
      </c>
      <c r="L271">
        <v>204</v>
      </c>
      <c r="M271">
        <v>76</v>
      </c>
      <c r="N271" s="2">
        <f t="shared" si="21"/>
        <v>0.87737142989886596</v>
      </c>
      <c r="Z271">
        <v>1</v>
      </c>
    </row>
    <row r="272" spans="1:57" x14ac:dyDescent="0.25">
      <c r="A272" t="s">
        <v>246</v>
      </c>
      <c r="B272" t="s">
        <v>96</v>
      </c>
      <c r="C272" t="s">
        <v>50</v>
      </c>
      <c r="D272" t="s">
        <v>17</v>
      </c>
      <c r="E272" s="1">
        <v>44455.474305555559</v>
      </c>
      <c r="F272" s="1">
        <v>44456.1875</v>
      </c>
      <c r="G272" s="1"/>
      <c r="H272" s="1"/>
      <c r="I272" s="2">
        <f t="shared" si="24"/>
        <v>0.71319444444088731</v>
      </c>
      <c r="J272">
        <v>50</v>
      </c>
      <c r="L272">
        <v>201</v>
      </c>
      <c r="M272">
        <v>76</v>
      </c>
      <c r="N272" s="2">
        <f t="shared" si="21"/>
        <v>0.86446890887094152</v>
      </c>
      <c r="O272" s="7">
        <v>50</v>
      </c>
      <c r="S272" s="5">
        <v>200</v>
      </c>
      <c r="V272" s="8">
        <v>200</v>
      </c>
    </row>
    <row r="273" spans="1:26" x14ac:dyDescent="0.25">
      <c r="A273" t="s">
        <v>246</v>
      </c>
      <c r="B273" t="s">
        <v>96</v>
      </c>
      <c r="C273" t="s">
        <v>50</v>
      </c>
      <c r="D273" t="s">
        <v>18</v>
      </c>
      <c r="E273" s="1">
        <v>44455.474305555559</v>
      </c>
      <c r="F273" s="1">
        <v>44456.1875</v>
      </c>
      <c r="G273" s="1"/>
      <c r="H273" s="1"/>
      <c r="I273" s="2">
        <f t="shared" si="24"/>
        <v>0.71319444444088731</v>
      </c>
      <c r="J273">
        <v>50</v>
      </c>
      <c r="L273">
        <v>203</v>
      </c>
      <c r="M273">
        <v>76</v>
      </c>
      <c r="N273" s="2">
        <f t="shared" si="21"/>
        <v>0.87307058955622441</v>
      </c>
      <c r="O273" s="7">
        <v>50</v>
      </c>
      <c r="S273" s="5">
        <f>N273*1000-O273-V273</f>
        <v>623.07058955622438</v>
      </c>
      <c r="V273" s="8">
        <v>200</v>
      </c>
    </row>
    <row r="274" spans="1:26" x14ac:dyDescent="0.25">
      <c r="A274" t="s">
        <v>246</v>
      </c>
      <c r="B274" t="s">
        <v>96</v>
      </c>
      <c r="C274" t="s">
        <v>50</v>
      </c>
      <c r="D274" t="s">
        <v>19</v>
      </c>
      <c r="E274" s="1">
        <v>44455.474305555559</v>
      </c>
      <c r="F274" s="1">
        <v>44456.1875</v>
      </c>
      <c r="G274" s="1"/>
      <c r="H274" s="1"/>
      <c r="I274" s="2">
        <f t="shared" si="24"/>
        <v>0.71319444444088731</v>
      </c>
      <c r="J274">
        <v>50</v>
      </c>
      <c r="L274">
        <v>198</v>
      </c>
      <c r="M274">
        <v>76</v>
      </c>
      <c r="N274" s="2">
        <f t="shared" si="21"/>
        <v>0.85156638784301697</v>
      </c>
      <c r="O274" s="7">
        <v>50</v>
      </c>
      <c r="S274" s="5">
        <f>N274*1000-O274-V274</f>
        <v>601.56638784301697</v>
      </c>
      <c r="V274" s="8">
        <v>200</v>
      </c>
    </row>
    <row r="275" spans="1:26" x14ac:dyDescent="0.25">
      <c r="A275" t="s">
        <v>246</v>
      </c>
      <c r="B275" t="s">
        <v>131</v>
      </c>
      <c r="C275" t="s">
        <v>51</v>
      </c>
      <c r="D275" t="s">
        <v>36</v>
      </c>
      <c r="E275" s="1">
        <v>44456.859722222223</v>
      </c>
      <c r="F275" s="1">
        <v>44457.458333333336</v>
      </c>
      <c r="G275" s="1"/>
      <c r="H275" s="1"/>
      <c r="I275" s="2">
        <f t="shared" si="24"/>
        <v>0.59861111111240461</v>
      </c>
      <c r="J275">
        <v>50</v>
      </c>
      <c r="L275">
        <v>203</v>
      </c>
      <c r="M275">
        <v>76</v>
      </c>
      <c r="N275" s="2">
        <f t="shared" si="21"/>
        <v>0.87307058955622441</v>
      </c>
      <c r="Z275">
        <v>1</v>
      </c>
    </row>
    <row r="276" spans="1:26" x14ac:dyDescent="0.25">
      <c r="A276" t="s">
        <v>246</v>
      </c>
      <c r="B276" t="s">
        <v>131</v>
      </c>
      <c r="C276" t="s">
        <v>51</v>
      </c>
      <c r="D276" t="s">
        <v>37</v>
      </c>
      <c r="E276" s="1">
        <v>44456.859722222223</v>
      </c>
      <c r="F276" s="1">
        <v>44457.458333333336</v>
      </c>
      <c r="G276" s="1"/>
      <c r="H276" s="1"/>
      <c r="I276" s="2">
        <f t="shared" si="24"/>
        <v>0.59861111111240461</v>
      </c>
      <c r="J276">
        <v>50</v>
      </c>
      <c r="L276">
        <v>194</v>
      </c>
      <c r="M276">
        <v>76</v>
      </c>
      <c r="N276" s="2">
        <f t="shared" si="21"/>
        <v>0.83436302647245097</v>
      </c>
      <c r="O276" s="7">
        <v>50</v>
      </c>
      <c r="S276" s="5">
        <v>200</v>
      </c>
      <c r="V276" s="8">
        <v>200</v>
      </c>
    </row>
    <row r="277" spans="1:26" x14ac:dyDescent="0.25">
      <c r="A277" t="s">
        <v>246</v>
      </c>
      <c r="B277" t="s">
        <v>131</v>
      </c>
      <c r="C277" t="s">
        <v>51</v>
      </c>
      <c r="D277" t="s">
        <v>38</v>
      </c>
      <c r="E277" s="1">
        <v>44456.859722222223</v>
      </c>
      <c r="F277" s="1">
        <v>44457.458333333336</v>
      </c>
      <c r="G277" s="1"/>
      <c r="H277" s="1"/>
      <c r="I277" s="2">
        <f t="shared" si="24"/>
        <v>0.59861111111240461</v>
      </c>
      <c r="J277">
        <v>50</v>
      </c>
      <c r="L277">
        <v>174</v>
      </c>
      <c r="M277">
        <v>76</v>
      </c>
      <c r="N277" s="2">
        <f t="shared" si="21"/>
        <v>0.74834621961962089</v>
      </c>
      <c r="O277" s="7">
        <v>50</v>
      </c>
      <c r="S277" s="5">
        <f>N277*1000-O277-V277</f>
        <v>498.34621961962091</v>
      </c>
      <c r="V277" s="8">
        <v>200</v>
      </c>
    </row>
    <row r="278" spans="1:26" x14ac:dyDescent="0.25">
      <c r="A278" t="s">
        <v>246</v>
      </c>
      <c r="B278" t="s">
        <v>131</v>
      </c>
      <c r="C278" t="s">
        <v>51</v>
      </c>
      <c r="D278" t="s">
        <v>39</v>
      </c>
      <c r="E278" s="1">
        <v>44456.859722222223</v>
      </c>
      <c r="F278" s="1">
        <v>44457.458333333336</v>
      </c>
      <c r="G278" s="1"/>
      <c r="H278" s="1"/>
      <c r="I278" s="2">
        <f t="shared" si="24"/>
        <v>0.59861111111240461</v>
      </c>
      <c r="J278">
        <v>50</v>
      </c>
      <c r="L278">
        <v>180</v>
      </c>
      <c r="M278">
        <v>76</v>
      </c>
      <c r="N278" s="2">
        <f t="shared" si="21"/>
        <v>0.77415126167546988</v>
      </c>
      <c r="O278" s="7">
        <v>50</v>
      </c>
      <c r="S278" s="5">
        <f>N278*1000-O278-V278</f>
        <v>524.15126167546987</v>
      </c>
      <c r="V278" s="8">
        <v>200</v>
      </c>
    </row>
    <row r="279" spans="1:26" x14ac:dyDescent="0.25">
      <c r="A279" t="s">
        <v>246</v>
      </c>
      <c r="B279" t="s">
        <v>140</v>
      </c>
      <c r="C279" t="s">
        <v>57</v>
      </c>
      <c r="D279" t="s">
        <v>58</v>
      </c>
      <c r="I279" s="2">
        <f t="shared" si="24"/>
        <v>0</v>
      </c>
    </row>
    <row r="280" spans="1:26" x14ac:dyDescent="0.25">
      <c r="A280" t="s">
        <v>246</v>
      </c>
      <c r="B280" t="s">
        <v>140</v>
      </c>
      <c r="C280" t="s">
        <v>57</v>
      </c>
      <c r="D280" t="s">
        <v>59</v>
      </c>
      <c r="I280" s="2">
        <f t="shared" si="24"/>
        <v>0</v>
      </c>
    </row>
    <row r="281" spans="1:26" x14ac:dyDescent="0.25">
      <c r="A281" t="s">
        <v>246</v>
      </c>
      <c r="B281" t="s">
        <v>140</v>
      </c>
      <c r="C281" t="s">
        <v>57</v>
      </c>
      <c r="D281" t="s">
        <v>60</v>
      </c>
      <c r="I281" s="2">
        <f t="shared" si="24"/>
        <v>0</v>
      </c>
    </row>
    <row r="282" spans="1:26" x14ac:dyDescent="0.25">
      <c r="A282" t="s">
        <v>246</v>
      </c>
      <c r="B282" t="s">
        <v>140</v>
      </c>
      <c r="C282" t="s">
        <v>57</v>
      </c>
      <c r="D282" t="s">
        <v>61</v>
      </c>
      <c r="I282" s="2">
        <f t="shared" si="24"/>
        <v>0</v>
      </c>
    </row>
    <row r="283" spans="1:26" x14ac:dyDescent="0.25">
      <c r="A283" t="s">
        <v>231</v>
      </c>
      <c r="B283" t="s">
        <v>96</v>
      </c>
      <c r="C283" t="s">
        <v>49</v>
      </c>
      <c r="D283" t="s">
        <v>8</v>
      </c>
      <c r="E283" s="1">
        <v>44673.563194444447</v>
      </c>
      <c r="F283" s="1">
        <v>44674.239583333336</v>
      </c>
      <c r="G283" s="1"/>
      <c r="H283" s="1"/>
      <c r="I283" s="2">
        <f t="shared" si="24"/>
        <v>0.67638888888905058</v>
      </c>
      <c r="J283">
        <v>40</v>
      </c>
      <c r="M283">
        <v>76</v>
      </c>
      <c r="N283" s="2">
        <v>1</v>
      </c>
      <c r="O283" s="7">
        <v>0.1</v>
      </c>
      <c r="P283" s="7">
        <v>0.1</v>
      </c>
      <c r="Q283" s="7">
        <v>0.1</v>
      </c>
      <c r="S283" s="5">
        <v>0.5</v>
      </c>
    </row>
    <row r="284" spans="1:26" x14ac:dyDescent="0.25">
      <c r="A284" t="s">
        <v>231</v>
      </c>
      <c r="B284" t="s">
        <v>96</v>
      </c>
      <c r="C284" t="s">
        <v>49</v>
      </c>
      <c r="D284" t="s">
        <v>9</v>
      </c>
      <c r="E284" s="1">
        <v>44673.563194444447</v>
      </c>
      <c r="F284" s="1">
        <v>44674.239583333336</v>
      </c>
      <c r="G284" s="1"/>
      <c r="H284" s="1"/>
      <c r="I284" s="2">
        <f t="shared" ref="I284:I303" si="25">F284-E284</f>
        <v>0.67638888888905058</v>
      </c>
      <c r="J284">
        <v>40</v>
      </c>
      <c r="M284">
        <v>76</v>
      </c>
      <c r="N284" s="2">
        <v>1</v>
      </c>
      <c r="O284" s="7">
        <v>0.1</v>
      </c>
      <c r="P284" s="7">
        <v>0.1</v>
      </c>
      <c r="Q284" s="7">
        <v>0.1</v>
      </c>
      <c r="S284" s="5">
        <v>0.5</v>
      </c>
    </row>
    <row r="285" spans="1:26" x14ac:dyDescent="0.25">
      <c r="A285" t="s">
        <v>231</v>
      </c>
      <c r="B285" t="s">
        <v>96</v>
      </c>
      <c r="C285" t="s">
        <v>49</v>
      </c>
      <c r="D285" t="s">
        <v>10</v>
      </c>
      <c r="E285" s="1">
        <v>44673.563194444447</v>
      </c>
      <c r="F285" s="1">
        <v>44674.239583333336</v>
      </c>
      <c r="G285" s="1"/>
      <c r="H285" s="1"/>
      <c r="I285" s="2">
        <f t="shared" si="25"/>
        <v>0.67638888888905058</v>
      </c>
      <c r="J285">
        <v>40</v>
      </c>
      <c r="M285">
        <v>76</v>
      </c>
      <c r="N285" s="2">
        <v>1</v>
      </c>
      <c r="O285" s="7">
        <v>0.1</v>
      </c>
      <c r="P285" s="7">
        <v>0.1</v>
      </c>
      <c r="Q285" s="7">
        <v>0.1</v>
      </c>
      <c r="S285" s="5">
        <v>0.5</v>
      </c>
    </row>
    <row r="286" spans="1:26" x14ac:dyDescent="0.25">
      <c r="A286" t="s">
        <v>231</v>
      </c>
      <c r="B286" t="s">
        <v>96</v>
      </c>
      <c r="C286" t="s">
        <v>49</v>
      </c>
      <c r="D286" t="s">
        <v>11</v>
      </c>
      <c r="E286" s="1">
        <v>44673.563194444447</v>
      </c>
      <c r="F286" s="1">
        <v>44674.239583333336</v>
      </c>
      <c r="G286" s="1"/>
      <c r="H286" s="1"/>
      <c r="I286" s="2">
        <f t="shared" si="25"/>
        <v>0.67638888888905058</v>
      </c>
      <c r="J286">
        <v>40</v>
      </c>
      <c r="M286">
        <v>76</v>
      </c>
      <c r="N286" s="2">
        <v>1</v>
      </c>
      <c r="O286" s="7">
        <v>0.1</v>
      </c>
      <c r="P286" s="7">
        <v>0.1</v>
      </c>
      <c r="Q286" s="7">
        <v>0.1</v>
      </c>
      <c r="S286" s="5">
        <v>0.5</v>
      </c>
    </row>
    <row r="287" spans="1:26" x14ac:dyDescent="0.25">
      <c r="A287" t="s">
        <v>231</v>
      </c>
      <c r="B287" t="s">
        <v>96</v>
      </c>
      <c r="C287" t="s">
        <v>49</v>
      </c>
      <c r="D287" t="s">
        <v>12</v>
      </c>
      <c r="E287" s="1">
        <v>44673.563194444447</v>
      </c>
      <c r="F287" s="1">
        <v>44674.239583333336</v>
      </c>
      <c r="G287" s="1"/>
      <c r="H287" s="1"/>
      <c r="I287" s="2">
        <f t="shared" si="25"/>
        <v>0.67638888888905058</v>
      </c>
      <c r="J287">
        <v>120</v>
      </c>
      <c r="M287">
        <v>76</v>
      </c>
      <c r="N287" s="2">
        <v>1</v>
      </c>
      <c r="O287" s="7">
        <v>0.2</v>
      </c>
      <c r="P287" s="7">
        <v>0.2</v>
      </c>
      <c r="Q287" s="7">
        <v>0.2</v>
      </c>
      <c r="S287" s="5">
        <v>0.7</v>
      </c>
    </row>
    <row r="288" spans="1:26" x14ac:dyDescent="0.25">
      <c r="A288" t="s">
        <v>231</v>
      </c>
      <c r="B288" t="s">
        <v>96</v>
      </c>
      <c r="C288" t="s">
        <v>49</v>
      </c>
      <c r="D288" t="s">
        <v>13</v>
      </c>
      <c r="E288" s="1">
        <v>44673.563194444447</v>
      </c>
      <c r="F288" s="1">
        <v>44674.239583333336</v>
      </c>
      <c r="G288" s="1"/>
      <c r="H288" s="1"/>
      <c r="I288" s="2">
        <f t="shared" si="25"/>
        <v>0.67638888888905058</v>
      </c>
      <c r="J288">
        <v>120</v>
      </c>
      <c r="M288">
        <v>76</v>
      </c>
      <c r="N288" s="2">
        <v>1</v>
      </c>
      <c r="O288" s="7">
        <v>0.2</v>
      </c>
      <c r="P288" s="7">
        <v>0.2</v>
      </c>
      <c r="Q288" s="7">
        <v>0.2</v>
      </c>
      <c r="S288" s="5">
        <v>0.6</v>
      </c>
    </row>
    <row r="289" spans="1:30" x14ac:dyDescent="0.25">
      <c r="A289" t="s">
        <v>231</v>
      </c>
      <c r="B289" t="s">
        <v>96</v>
      </c>
      <c r="C289" t="s">
        <v>49</v>
      </c>
      <c r="D289" t="s">
        <v>14</v>
      </c>
      <c r="E289" s="1">
        <v>44673.563194444447</v>
      </c>
      <c r="F289" s="1">
        <v>44674.239583333336</v>
      </c>
      <c r="G289" s="1"/>
      <c r="H289" s="1"/>
      <c r="I289" s="2">
        <f t="shared" si="25"/>
        <v>0.67638888888905058</v>
      </c>
      <c r="J289">
        <v>120</v>
      </c>
      <c r="M289">
        <v>76</v>
      </c>
      <c r="N289" s="2">
        <v>1</v>
      </c>
      <c r="O289" s="7">
        <v>0.2</v>
      </c>
      <c r="P289" s="7">
        <v>0.2</v>
      </c>
      <c r="Q289" s="7">
        <v>0.2</v>
      </c>
      <c r="S289" s="5">
        <v>0.6</v>
      </c>
    </row>
    <row r="290" spans="1:30" x14ac:dyDescent="0.25">
      <c r="A290" t="s">
        <v>231</v>
      </c>
      <c r="B290" t="s">
        <v>96</v>
      </c>
      <c r="C290" t="s">
        <v>49</v>
      </c>
      <c r="D290" t="s">
        <v>15</v>
      </c>
      <c r="E290" s="1">
        <v>44673.563194444447</v>
      </c>
      <c r="F290" s="1">
        <v>44674.239583333336</v>
      </c>
      <c r="G290" s="1"/>
      <c r="H290" s="1"/>
      <c r="I290" s="2">
        <f t="shared" si="25"/>
        <v>0.67638888888905058</v>
      </c>
      <c r="J290">
        <v>120</v>
      </c>
      <c r="M290">
        <v>76</v>
      </c>
      <c r="N290" s="2">
        <v>1</v>
      </c>
      <c r="O290" s="7">
        <v>0.2</v>
      </c>
      <c r="P290" s="7">
        <v>0.2</v>
      </c>
      <c r="Q290" s="7">
        <v>0.2</v>
      </c>
      <c r="S290" s="5">
        <v>0.6</v>
      </c>
    </row>
    <row r="291" spans="1:30" x14ac:dyDescent="0.25">
      <c r="A291" t="s">
        <v>231</v>
      </c>
      <c r="B291" t="s">
        <v>232</v>
      </c>
      <c r="C291" t="s">
        <v>50</v>
      </c>
      <c r="D291" t="s">
        <v>16</v>
      </c>
      <c r="E291" s="1">
        <v>44675.22152777778</v>
      </c>
      <c r="F291" s="1">
        <v>44676.412499999999</v>
      </c>
      <c r="G291" s="1"/>
      <c r="H291" s="1"/>
      <c r="I291" s="2">
        <f t="shared" si="25"/>
        <v>1.1909722222189885</v>
      </c>
      <c r="J291">
        <v>40</v>
      </c>
      <c r="M291">
        <v>76</v>
      </c>
      <c r="N291" s="2">
        <v>1</v>
      </c>
      <c r="O291" s="7">
        <v>0.1</v>
      </c>
      <c r="P291" s="7">
        <v>0.1</v>
      </c>
      <c r="Q291" s="7">
        <v>0.1</v>
      </c>
      <c r="S291" s="5">
        <v>0.3</v>
      </c>
    </row>
    <row r="292" spans="1:30" x14ac:dyDescent="0.25">
      <c r="A292" t="s">
        <v>231</v>
      </c>
      <c r="B292" t="s">
        <v>232</v>
      </c>
      <c r="C292" t="s">
        <v>50</v>
      </c>
      <c r="D292" t="s">
        <v>17</v>
      </c>
      <c r="E292" s="1">
        <v>44675.22152777778</v>
      </c>
      <c r="F292" s="1">
        <v>44676.412499999999</v>
      </c>
      <c r="G292" s="1"/>
      <c r="H292" s="1"/>
      <c r="I292" s="2">
        <f t="shared" si="25"/>
        <v>1.1909722222189885</v>
      </c>
      <c r="J292">
        <v>40</v>
      </c>
      <c r="M292">
        <v>76</v>
      </c>
      <c r="N292" s="2">
        <v>1</v>
      </c>
      <c r="O292" s="7">
        <v>0.1</v>
      </c>
      <c r="P292" s="7">
        <v>0.1</v>
      </c>
      <c r="Q292" s="7">
        <v>0.1</v>
      </c>
      <c r="S292" s="5">
        <v>0.3</v>
      </c>
    </row>
    <row r="293" spans="1:30" x14ac:dyDescent="0.25">
      <c r="A293" t="s">
        <v>231</v>
      </c>
      <c r="B293" t="s">
        <v>232</v>
      </c>
      <c r="C293" t="s">
        <v>50</v>
      </c>
      <c r="D293" t="s">
        <v>18</v>
      </c>
      <c r="E293" s="1">
        <v>44675.22152777778</v>
      </c>
      <c r="F293" s="1">
        <v>44676.412499999999</v>
      </c>
      <c r="G293" s="1"/>
      <c r="H293" s="1"/>
      <c r="I293" s="2">
        <f t="shared" si="25"/>
        <v>1.1909722222189885</v>
      </c>
      <c r="J293">
        <v>40</v>
      </c>
      <c r="M293">
        <v>76</v>
      </c>
      <c r="N293" s="2">
        <v>1</v>
      </c>
      <c r="O293" s="7">
        <v>0.1</v>
      </c>
      <c r="P293" s="7">
        <v>0.1</v>
      </c>
      <c r="Q293" s="7">
        <v>0.1</v>
      </c>
      <c r="S293" s="5">
        <v>0.3</v>
      </c>
    </row>
    <row r="294" spans="1:30" x14ac:dyDescent="0.25">
      <c r="A294" t="s">
        <v>231</v>
      </c>
      <c r="B294" t="s">
        <v>232</v>
      </c>
      <c r="C294" t="s">
        <v>50</v>
      </c>
      <c r="D294" t="s">
        <v>19</v>
      </c>
      <c r="E294" s="1">
        <v>44675.22152777778</v>
      </c>
      <c r="F294" s="1">
        <v>44676.412499999999</v>
      </c>
      <c r="G294" s="1"/>
      <c r="H294" s="1"/>
      <c r="I294" s="2">
        <f t="shared" si="25"/>
        <v>1.1909722222189885</v>
      </c>
      <c r="J294">
        <v>40</v>
      </c>
      <c r="M294">
        <v>76</v>
      </c>
      <c r="N294" s="2">
        <v>1</v>
      </c>
      <c r="O294" s="7">
        <v>0.1</v>
      </c>
      <c r="P294" s="7">
        <v>0.1</v>
      </c>
      <c r="Q294" s="7">
        <v>0.1</v>
      </c>
      <c r="S294" s="5">
        <v>0.3</v>
      </c>
    </row>
    <row r="295" spans="1:30" x14ac:dyDescent="0.25">
      <c r="A295" t="s">
        <v>231</v>
      </c>
      <c r="B295" t="s">
        <v>233</v>
      </c>
      <c r="C295" t="s">
        <v>51</v>
      </c>
      <c r="D295" t="s">
        <v>36</v>
      </c>
      <c r="E295" s="1">
        <v>44676.46875</v>
      </c>
      <c r="F295" s="1">
        <v>44677.805555555555</v>
      </c>
      <c r="G295" s="1"/>
      <c r="H295" s="1"/>
      <c r="I295" s="2">
        <f t="shared" si="25"/>
        <v>1.3368055555547471</v>
      </c>
      <c r="J295">
        <v>40</v>
      </c>
      <c r="M295">
        <v>76</v>
      </c>
      <c r="N295" s="2">
        <v>1</v>
      </c>
      <c r="O295" s="7">
        <v>0.1</v>
      </c>
      <c r="P295" s="7">
        <v>0.1</v>
      </c>
      <c r="Q295" s="7">
        <f>0.1/4</f>
        <v>2.5000000000000001E-2</v>
      </c>
      <c r="T295" s="5">
        <v>0.5</v>
      </c>
      <c r="U295" s="5">
        <v>0.5</v>
      </c>
      <c r="Y295" s="5">
        <v>0.4</v>
      </c>
    </row>
    <row r="296" spans="1:30" x14ac:dyDescent="0.25">
      <c r="A296" t="s">
        <v>231</v>
      </c>
      <c r="B296" t="s">
        <v>233</v>
      </c>
      <c r="C296" t="s">
        <v>51</v>
      </c>
      <c r="D296" t="s">
        <v>37</v>
      </c>
      <c r="E296" s="1">
        <v>44676.46875</v>
      </c>
      <c r="F296" s="1">
        <v>44677.805555555555</v>
      </c>
      <c r="G296" s="1"/>
      <c r="H296" s="1"/>
      <c r="I296" s="2">
        <f t="shared" si="25"/>
        <v>1.3368055555547471</v>
      </c>
      <c r="J296">
        <v>40</v>
      </c>
      <c r="M296">
        <v>76</v>
      </c>
      <c r="N296" s="2">
        <v>1</v>
      </c>
      <c r="O296" s="7">
        <v>0.1</v>
      </c>
      <c r="P296" s="7">
        <v>0.1</v>
      </c>
      <c r="Q296" s="7">
        <f>0.1/4</f>
        <v>2.5000000000000001E-2</v>
      </c>
      <c r="T296" s="5">
        <v>0.5</v>
      </c>
      <c r="Y296" s="5">
        <v>0.4</v>
      </c>
    </row>
    <row r="297" spans="1:30" x14ac:dyDescent="0.25">
      <c r="A297" t="s">
        <v>231</v>
      </c>
      <c r="B297" t="s">
        <v>233</v>
      </c>
      <c r="C297" t="s">
        <v>51</v>
      </c>
      <c r="D297" t="s">
        <v>38</v>
      </c>
      <c r="E297" s="1">
        <v>44676.46875</v>
      </c>
      <c r="F297" s="1">
        <v>44677.805555555555</v>
      </c>
      <c r="G297" s="1"/>
      <c r="H297" s="1"/>
      <c r="I297" s="2">
        <f t="shared" si="25"/>
        <v>1.3368055555547471</v>
      </c>
      <c r="J297">
        <v>40</v>
      </c>
      <c r="M297">
        <v>76</v>
      </c>
      <c r="N297" s="2">
        <v>1</v>
      </c>
      <c r="O297" s="7">
        <v>0.1</v>
      </c>
      <c r="P297" s="7">
        <v>0.1</v>
      </c>
      <c r="Q297" s="7">
        <f>0.1/4</f>
        <v>2.5000000000000001E-2</v>
      </c>
      <c r="T297" s="5">
        <v>0.5</v>
      </c>
      <c r="Y297" s="5">
        <v>0.4</v>
      </c>
    </row>
    <row r="298" spans="1:30" x14ac:dyDescent="0.25">
      <c r="A298" t="s">
        <v>231</v>
      </c>
      <c r="B298" t="s">
        <v>233</v>
      </c>
      <c r="C298" t="s">
        <v>51</v>
      </c>
      <c r="D298" t="s">
        <v>39</v>
      </c>
      <c r="E298" s="1">
        <v>44676.46875</v>
      </c>
      <c r="F298" s="1">
        <v>44677.805555555555</v>
      </c>
      <c r="G298" s="1"/>
      <c r="H298" s="1"/>
      <c r="I298" s="2">
        <f t="shared" si="25"/>
        <v>1.3368055555547471</v>
      </c>
      <c r="J298">
        <v>40</v>
      </c>
      <c r="M298">
        <v>76</v>
      </c>
      <c r="N298" s="2">
        <v>1</v>
      </c>
      <c r="O298" s="7">
        <v>0.1</v>
      </c>
      <c r="P298" s="7">
        <v>0.1</v>
      </c>
      <c r="Q298" s="7">
        <f>0.1/4</f>
        <v>2.5000000000000001E-2</v>
      </c>
      <c r="T298" s="5">
        <v>0.5</v>
      </c>
      <c r="Y298" s="5">
        <v>0.4</v>
      </c>
    </row>
    <row r="299" spans="1:30" x14ac:dyDescent="0.25">
      <c r="A299" t="s">
        <v>231</v>
      </c>
      <c r="B299" t="s">
        <v>233</v>
      </c>
      <c r="C299" t="s">
        <v>51</v>
      </c>
      <c r="D299" t="s">
        <v>40</v>
      </c>
      <c r="E299" s="1">
        <v>44676.46875</v>
      </c>
      <c r="F299" s="1">
        <v>44677.805555555555</v>
      </c>
      <c r="G299" s="1"/>
      <c r="H299" s="1"/>
      <c r="I299" s="2">
        <f t="shared" si="25"/>
        <v>1.3368055555547471</v>
      </c>
      <c r="J299">
        <v>120</v>
      </c>
      <c r="M299">
        <v>76</v>
      </c>
      <c r="N299" s="2">
        <v>1</v>
      </c>
      <c r="O299" s="7">
        <v>0.1</v>
      </c>
      <c r="P299" s="7">
        <v>0.1</v>
      </c>
      <c r="Q299" s="7">
        <f>0.1/3</f>
        <v>3.3333333333333333E-2</v>
      </c>
      <c r="T299" s="5">
        <v>0.5</v>
      </c>
      <c r="U299" s="5">
        <v>0.5</v>
      </c>
      <c r="Y299" s="7">
        <v>0.4</v>
      </c>
    </row>
    <row r="300" spans="1:30" x14ac:dyDescent="0.25">
      <c r="A300" t="s">
        <v>231</v>
      </c>
      <c r="B300" t="s">
        <v>233</v>
      </c>
      <c r="C300" t="s">
        <v>51</v>
      </c>
      <c r="D300" t="s">
        <v>41</v>
      </c>
      <c r="E300" s="1">
        <v>44676.46875</v>
      </c>
      <c r="F300" s="1">
        <v>44677.805555555555</v>
      </c>
      <c r="G300" s="1"/>
      <c r="H300" s="1"/>
      <c r="I300" s="2">
        <f t="shared" si="25"/>
        <v>1.3368055555547471</v>
      </c>
      <c r="J300">
        <v>120</v>
      </c>
      <c r="M300">
        <v>76</v>
      </c>
      <c r="N300" s="2">
        <v>1</v>
      </c>
      <c r="O300" s="7">
        <v>0.1</v>
      </c>
      <c r="P300" s="7">
        <v>0.1</v>
      </c>
      <c r="Q300" s="7">
        <f>0.1/3</f>
        <v>3.3333333333333333E-2</v>
      </c>
      <c r="T300" s="5">
        <v>0.5</v>
      </c>
      <c r="Y300" s="7">
        <v>0.4</v>
      </c>
    </row>
    <row r="301" spans="1:30" x14ac:dyDescent="0.25">
      <c r="A301" t="s">
        <v>231</v>
      </c>
      <c r="B301" t="s">
        <v>233</v>
      </c>
      <c r="C301" t="s">
        <v>51</v>
      </c>
      <c r="D301" t="s">
        <v>42</v>
      </c>
      <c r="E301" s="1">
        <v>44676.46875</v>
      </c>
      <c r="F301" s="1">
        <v>44677.805555555555</v>
      </c>
      <c r="G301" s="1"/>
      <c r="H301" s="1"/>
      <c r="I301" s="2">
        <f t="shared" si="25"/>
        <v>1.3368055555547471</v>
      </c>
      <c r="J301">
        <v>120</v>
      </c>
      <c r="M301">
        <v>76</v>
      </c>
      <c r="N301" s="2">
        <v>1</v>
      </c>
      <c r="O301" s="7">
        <v>0.1</v>
      </c>
      <c r="P301" s="7">
        <v>0.1</v>
      </c>
      <c r="Q301" s="7">
        <f>0.1/3</f>
        <v>3.3333333333333333E-2</v>
      </c>
      <c r="T301" s="5">
        <v>0.5</v>
      </c>
      <c r="Y301" s="7">
        <v>0.4</v>
      </c>
    </row>
    <row r="302" spans="1:30" x14ac:dyDescent="0.25">
      <c r="A302" t="s">
        <v>231</v>
      </c>
      <c r="B302" t="s">
        <v>233</v>
      </c>
      <c r="C302" t="s">
        <v>51</v>
      </c>
      <c r="D302" t="s">
        <v>43</v>
      </c>
      <c r="E302" s="1">
        <v>44676.46875</v>
      </c>
      <c r="F302" s="1">
        <v>44677.805555555555</v>
      </c>
      <c r="G302" s="1"/>
      <c r="H302" s="1"/>
      <c r="I302" s="2">
        <f t="shared" si="25"/>
        <v>1.3368055555547471</v>
      </c>
      <c r="J302">
        <v>120</v>
      </c>
      <c r="M302">
        <v>76</v>
      </c>
      <c r="N302" s="2">
        <v>1</v>
      </c>
      <c r="AD302" t="s">
        <v>242</v>
      </c>
    </row>
    <row r="303" spans="1:30" x14ac:dyDescent="0.25">
      <c r="A303" t="s">
        <v>231</v>
      </c>
      <c r="B303" t="s">
        <v>54</v>
      </c>
      <c r="C303" t="s">
        <v>57</v>
      </c>
      <c r="D303" t="s">
        <v>58</v>
      </c>
      <c r="E303" s="1">
        <v>44678.293749999997</v>
      </c>
      <c r="F303" s="1">
        <v>44679.270833333336</v>
      </c>
      <c r="G303" s="1"/>
      <c r="H303" s="1"/>
      <c r="I303" s="2">
        <f t="shared" si="25"/>
        <v>0.97708333333866904</v>
      </c>
      <c r="J303">
        <v>40</v>
      </c>
      <c r="M303">
        <v>76</v>
      </c>
      <c r="N303" s="2">
        <v>1</v>
      </c>
      <c r="O303" s="7">
        <v>0.1</v>
      </c>
      <c r="P303" s="7">
        <v>0.1</v>
      </c>
      <c r="Q303" s="7">
        <f>0.2/3</f>
        <v>6.6666666666666666E-2</v>
      </c>
      <c r="T303" s="5">
        <v>0.4</v>
      </c>
      <c r="U303" s="5">
        <v>0.7</v>
      </c>
    </row>
    <row r="304" spans="1:30" x14ac:dyDescent="0.25">
      <c r="A304" t="s">
        <v>231</v>
      </c>
      <c r="B304" t="s">
        <v>54</v>
      </c>
      <c r="C304" t="s">
        <v>57</v>
      </c>
      <c r="D304" t="s">
        <v>59</v>
      </c>
      <c r="E304" s="1">
        <v>44678.293749999997</v>
      </c>
      <c r="F304" s="1">
        <v>44679.270833333336</v>
      </c>
      <c r="G304" s="1"/>
      <c r="H304" s="1"/>
      <c r="I304" s="2">
        <f t="shared" ref="I304:I311" si="26">F304-E304</f>
        <v>0.97708333333866904</v>
      </c>
      <c r="J304">
        <v>40</v>
      </c>
      <c r="M304">
        <v>76</v>
      </c>
      <c r="N304" s="2">
        <v>1</v>
      </c>
      <c r="O304" s="7">
        <v>0.1</v>
      </c>
      <c r="P304" s="7">
        <v>0.1</v>
      </c>
      <c r="Q304" s="7">
        <f>0.2/3</f>
        <v>6.6666666666666666E-2</v>
      </c>
      <c r="T304" s="5">
        <v>0.5</v>
      </c>
      <c r="U304" s="5">
        <v>0.7</v>
      </c>
    </row>
    <row r="305" spans="1:25" x14ac:dyDescent="0.25">
      <c r="A305" t="s">
        <v>231</v>
      </c>
      <c r="B305" t="s">
        <v>54</v>
      </c>
      <c r="C305" t="s">
        <v>57</v>
      </c>
      <c r="D305" t="s">
        <v>60</v>
      </c>
      <c r="E305" s="1">
        <v>44678.293749999997</v>
      </c>
      <c r="F305" s="1">
        <v>44679.270833333336</v>
      </c>
      <c r="G305" s="1"/>
      <c r="H305" s="1"/>
      <c r="I305" s="2">
        <f t="shared" si="26"/>
        <v>0.97708333333866904</v>
      </c>
      <c r="J305">
        <v>40</v>
      </c>
      <c r="M305">
        <v>76</v>
      </c>
      <c r="N305" s="2">
        <v>1</v>
      </c>
      <c r="O305" s="7">
        <v>0.1</v>
      </c>
      <c r="P305" s="7">
        <v>0.1</v>
      </c>
      <c r="Q305" s="7">
        <f>0.2/3</f>
        <v>6.6666666666666666E-2</v>
      </c>
      <c r="T305" s="5">
        <v>0.4</v>
      </c>
      <c r="U305" s="5">
        <v>0.7</v>
      </c>
    </row>
    <row r="306" spans="1:25" x14ac:dyDescent="0.25">
      <c r="A306" t="s">
        <v>231</v>
      </c>
      <c r="B306" t="s">
        <v>54</v>
      </c>
      <c r="C306" t="s">
        <v>57</v>
      </c>
      <c r="D306" t="s">
        <v>61</v>
      </c>
      <c r="E306" s="1">
        <v>44678.293749999997</v>
      </c>
      <c r="F306" s="1">
        <v>44679.270833333336</v>
      </c>
      <c r="G306" s="1"/>
      <c r="H306" s="1"/>
      <c r="I306" s="2">
        <f t="shared" si="26"/>
        <v>0.97708333333866904</v>
      </c>
      <c r="J306">
        <v>40</v>
      </c>
      <c r="M306">
        <v>76</v>
      </c>
      <c r="N306" s="2">
        <v>1</v>
      </c>
      <c r="Y306">
        <v>1</v>
      </c>
    </row>
    <row r="307" spans="1:25" x14ac:dyDescent="0.25">
      <c r="A307" t="s">
        <v>231</v>
      </c>
      <c r="B307" t="s">
        <v>54</v>
      </c>
      <c r="C307" t="s">
        <v>57</v>
      </c>
      <c r="D307" t="s">
        <v>62</v>
      </c>
      <c r="E307" s="1">
        <v>44678.293749999997</v>
      </c>
      <c r="F307" s="1">
        <v>44679.270833333336</v>
      </c>
      <c r="G307" s="1"/>
      <c r="H307" s="1"/>
      <c r="I307" s="2">
        <f t="shared" si="26"/>
        <v>0.97708333333866904</v>
      </c>
      <c r="J307">
        <v>120</v>
      </c>
      <c r="M307">
        <v>76</v>
      </c>
      <c r="N307" s="2">
        <v>1</v>
      </c>
      <c r="O307" s="7">
        <v>0.1</v>
      </c>
      <c r="P307" s="7">
        <v>0.1</v>
      </c>
      <c r="Q307" s="7">
        <f>0.2/3</f>
        <v>6.6666666666666666E-2</v>
      </c>
      <c r="T307" s="5">
        <v>0.5</v>
      </c>
      <c r="U307" s="5">
        <v>0.8</v>
      </c>
    </row>
    <row r="308" spans="1:25" x14ac:dyDescent="0.25">
      <c r="A308" t="s">
        <v>231</v>
      </c>
      <c r="B308" t="s">
        <v>54</v>
      </c>
      <c r="C308" t="s">
        <v>57</v>
      </c>
      <c r="D308" t="s">
        <v>63</v>
      </c>
      <c r="E308" s="1">
        <v>44678.293749999997</v>
      </c>
      <c r="F308" s="1">
        <v>44679.270833333336</v>
      </c>
      <c r="G308" s="1"/>
      <c r="H308" s="1"/>
      <c r="I308" s="2">
        <f t="shared" si="26"/>
        <v>0.97708333333866904</v>
      </c>
      <c r="J308">
        <v>120</v>
      </c>
      <c r="M308">
        <v>76</v>
      </c>
      <c r="N308" s="2">
        <v>1</v>
      </c>
      <c r="O308" s="7">
        <v>0.1</v>
      </c>
      <c r="P308" s="7">
        <v>0.1</v>
      </c>
      <c r="Q308" s="7">
        <f>0.2/3</f>
        <v>6.6666666666666666E-2</v>
      </c>
      <c r="T308" s="5">
        <v>0.8</v>
      </c>
      <c r="U308" s="5">
        <v>0.8</v>
      </c>
    </row>
    <row r="309" spans="1:25" x14ac:dyDescent="0.25">
      <c r="A309" t="s">
        <v>231</v>
      </c>
      <c r="B309" t="s">
        <v>54</v>
      </c>
      <c r="C309" t="s">
        <v>57</v>
      </c>
      <c r="D309" t="s">
        <v>64</v>
      </c>
      <c r="E309" s="1">
        <v>44678.293749999997</v>
      </c>
      <c r="F309" s="1">
        <v>44679.270833333336</v>
      </c>
      <c r="G309" s="1"/>
      <c r="H309" s="1"/>
      <c r="I309" s="2">
        <f t="shared" si="26"/>
        <v>0.97708333333866904</v>
      </c>
      <c r="J309">
        <v>120</v>
      </c>
      <c r="M309">
        <v>76</v>
      </c>
      <c r="N309" s="2">
        <v>1</v>
      </c>
      <c r="O309" s="7">
        <v>0.1</v>
      </c>
      <c r="P309" s="7">
        <v>0.1</v>
      </c>
      <c r="Q309" s="7">
        <f>0.2/3</f>
        <v>6.6666666666666666E-2</v>
      </c>
      <c r="T309" s="5">
        <v>0.8</v>
      </c>
      <c r="U309" s="5">
        <v>0.8</v>
      </c>
    </row>
    <row r="310" spans="1:25" x14ac:dyDescent="0.25">
      <c r="A310" t="s">
        <v>231</v>
      </c>
      <c r="B310" t="s">
        <v>54</v>
      </c>
      <c r="C310" t="s">
        <v>57</v>
      </c>
      <c r="D310" t="s">
        <v>65</v>
      </c>
      <c r="E310" s="1">
        <v>44678.293749999997</v>
      </c>
      <c r="F310" s="1">
        <v>44679.270833333336</v>
      </c>
      <c r="G310" s="1"/>
      <c r="H310" s="1"/>
      <c r="I310" s="2">
        <f t="shared" si="26"/>
        <v>0.97708333333866904</v>
      </c>
      <c r="J310">
        <v>120</v>
      </c>
      <c r="M310">
        <v>76</v>
      </c>
      <c r="N310" s="2">
        <v>1</v>
      </c>
      <c r="Y310">
        <v>1</v>
      </c>
    </row>
    <row r="311" spans="1:25" x14ac:dyDescent="0.25">
      <c r="A311" t="s">
        <v>231</v>
      </c>
      <c r="B311" t="s">
        <v>234</v>
      </c>
      <c r="C311" t="s">
        <v>67</v>
      </c>
      <c r="D311" t="s">
        <v>68</v>
      </c>
      <c r="E311" s="1">
        <v>44686.979166666664</v>
      </c>
      <c r="F311" s="1">
        <v>44688.166666666664</v>
      </c>
      <c r="G311" s="1"/>
      <c r="H311" s="1"/>
      <c r="I311" s="2">
        <f t="shared" si="26"/>
        <v>1.1875</v>
      </c>
      <c r="J311">
        <v>40</v>
      </c>
      <c r="M311">
        <v>76</v>
      </c>
      <c r="N311" s="2">
        <v>1</v>
      </c>
      <c r="O311" s="7">
        <v>0.1</v>
      </c>
      <c r="P311" s="7">
        <v>0.1</v>
      </c>
      <c r="Q311" s="7">
        <v>0.2</v>
      </c>
      <c r="T311" s="5">
        <v>0.3</v>
      </c>
      <c r="U311" s="5">
        <v>0.3</v>
      </c>
    </row>
    <row r="312" spans="1:25" x14ac:dyDescent="0.25">
      <c r="A312" t="s">
        <v>231</v>
      </c>
      <c r="B312" t="s">
        <v>234</v>
      </c>
      <c r="C312" t="s">
        <v>67</v>
      </c>
      <c r="D312" t="s">
        <v>69</v>
      </c>
      <c r="E312" s="1">
        <v>44686.979166666664</v>
      </c>
      <c r="F312" s="1">
        <v>44688.166666666664</v>
      </c>
      <c r="G312" s="1"/>
      <c r="H312" s="1"/>
      <c r="I312" s="2">
        <f t="shared" ref="I312:I327" si="27">F312-E312</f>
        <v>1.1875</v>
      </c>
      <c r="J312">
        <v>40</v>
      </c>
      <c r="M312">
        <v>76</v>
      </c>
      <c r="N312" s="2">
        <v>1</v>
      </c>
      <c r="O312" s="7">
        <v>0.1</v>
      </c>
      <c r="P312" s="7">
        <v>0.1</v>
      </c>
      <c r="Q312" s="7">
        <v>0.1</v>
      </c>
      <c r="T312" s="5">
        <v>0.3</v>
      </c>
      <c r="U312" s="5">
        <v>0.4</v>
      </c>
    </row>
    <row r="313" spans="1:25" x14ac:dyDescent="0.25">
      <c r="A313" t="s">
        <v>231</v>
      </c>
      <c r="B313" t="s">
        <v>234</v>
      </c>
      <c r="C313" t="s">
        <v>67</v>
      </c>
      <c r="D313" t="s">
        <v>70</v>
      </c>
      <c r="E313" s="1">
        <v>44686.979166666664</v>
      </c>
      <c r="F313" s="1">
        <v>44688.166666666664</v>
      </c>
      <c r="G313" s="1"/>
      <c r="H313" s="1"/>
      <c r="I313" s="2">
        <f t="shared" si="27"/>
        <v>1.1875</v>
      </c>
      <c r="J313">
        <v>40</v>
      </c>
      <c r="M313">
        <v>76</v>
      </c>
      <c r="N313" s="2">
        <v>1</v>
      </c>
      <c r="O313" s="7">
        <v>0.1</v>
      </c>
      <c r="P313" s="7">
        <v>0.1</v>
      </c>
      <c r="Q313" s="7">
        <v>0.1</v>
      </c>
      <c r="T313" s="5">
        <v>0.3</v>
      </c>
      <c r="U313" s="5">
        <v>0.4</v>
      </c>
    </row>
    <row r="314" spans="1:25" x14ac:dyDescent="0.25">
      <c r="A314" t="s">
        <v>231</v>
      </c>
      <c r="B314" t="s">
        <v>234</v>
      </c>
      <c r="C314" t="s">
        <v>67</v>
      </c>
      <c r="D314" t="s">
        <v>71</v>
      </c>
      <c r="E314" s="1">
        <v>44686.979166666664</v>
      </c>
      <c r="F314" s="1">
        <v>44688.166666666664</v>
      </c>
      <c r="G314" s="1"/>
      <c r="H314" s="1"/>
      <c r="I314" s="2">
        <f t="shared" si="27"/>
        <v>1.1875</v>
      </c>
      <c r="J314">
        <v>40</v>
      </c>
      <c r="M314">
        <v>76</v>
      </c>
      <c r="N314" s="2">
        <v>1</v>
      </c>
      <c r="Y314">
        <v>0.6</v>
      </c>
    </row>
    <row r="315" spans="1:25" x14ac:dyDescent="0.25">
      <c r="A315" t="s">
        <v>231</v>
      </c>
      <c r="B315" t="s">
        <v>234</v>
      </c>
      <c r="C315" t="s">
        <v>67</v>
      </c>
      <c r="D315" t="s">
        <v>72</v>
      </c>
      <c r="E315" s="1">
        <v>44686.979166666664</v>
      </c>
      <c r="F315" s="1">
        <v>44688.166666666664</v>
      </c>
      <c r="G315" s="1"/>
      <c r="H315" s="1"/>
      <c r="I315" s="2">
        <f t="shared" si="27"/>
        <v>1.1875</v>
      </c>
      <c r="J315">
        <v>120</v>
      </c>
      <c r="M315">
        <v>76</v>
      </c>
      <c r="N315" s="2">
        <v>1</v>
      </c>
      <c r="O315" s="7">
        <v>0.1</v>
      </c>
      <c r="P315" s="7">
        <v>0.1</v>
      </c>
      <c r="Q315" s="7">
        <v>0.2</v>
      </c>
      <c r="T315" s="5">
        <v>0.5</v>
      </c>
      <c r="U315" s="5">
        <v>0.5</v>
      </c>
    </row>
    <row r="316" spans="1:25" x14ac:dyDescent="0.25">
      <c r="A316" t="s">
        <v>231</v>
      </c>
      <c r="B316" t="s">
        <v>234</v>
      </c>
      <c r="C316" t="s">
        <v>67</v>
      </c>
      <c r="D316" t="s">
        <v>73</v>
      </c>
      <c r="E316" s="1">
        <v>44686.979166666664</v>
      </c>
      <c r="F316" s="1">
        <v>44688.166666666664</v>
      </c>
      <c r="G316" s="1"/>
      <c r="H316" s="1"/>
      <c r="I316" s="2">
        <f t="shared" si="27"/>
        <v>1.1875</v>
      </c>
      <c r="J316">
        <v>120</v>
      </c>
      <c r="M316">
        <v>76</v>
      </c>
      <c r="N316" s="2">
        <v>1</v>
      </c>
      <c r="O316" s="7">
        <v>0.1</v>
      </c>
      <c r="P316" s="7">
        <v>0.1</v>
      </c>
      <c r="Q316" s="7">
        <v>0.2</v>
      </c>
      <c r="T316" s="5">
        <v>0.5</v>
      </c>
      <c r="U316" s="5">
        <v>0.5</v>
      </c>
    </row>
    <row r="317" spans="1:25" x14ac:dyDescent="0.25">
      <c r="A317" t="s">
        <v>231</v>
      </c>
      <c r="B317" t="s">
        <v>234</v>
      </c>
      <c r="C317" t="s">
        <v>67</v>
      </c>
      <c r="D317" t="s">
        <v>74</v>
      </c>
      <c r="E317" s="1">
        <v>44686.979166666664</v>
      </c>
      <c r="F317" s="1">
        <v>44688.166666666664</v>
      </c>
      <c r="G317" s="1"/>
      <c r="H317" s="1"/>
      <c r="I317" s="2">
        <f t="shared" si="27"/>
        <v>1.1875</v>
      </c>
      <c r="J317">
        <v>120</v>
      </c>
      <c r="M317">
        <v>76</v>
      </c>
      <c r="N317" s="2">
        <v>1</v>
      </c>
      <c r="O317" s="7">
        <v>0.1</v>
      </c>
      <c r="P317" s="7">
        <v>0.1</v>
      </c>
      <c r="Q317" s="7">
        <v>0.2</v>
      </c>
      <c r="T317" s="5">
        <v>0.5</v>
      </c>
      <c r="U317" s="5">
        <v>0.5</v>
      </c>
    </row>
    <row r="318" spans="1:25" x14ac:dyDescent="0.25">
      <c r="A318" t="s">
        <v>231</v>
      </c>
      <c r="B318" t="s">
        <v>234</v>
      </c>
      <c r="C318" t="s">
        <v>67</v>
      </c>
      <c r="D318" t="s">
        <v>75</v>
      </c>
      <c r="E318" s="1">
        <v>44686.979166666664</v>
      </c>
      <c r="F318" s="1">
        <v>44688.166666666664</v>
      </c>
      <c r="G318" s="1"/>
      <c r="H318" s="1"/>
      <c r="I318" s="2">
        <f t="shared" si="27"/>
        <v>1.1875</v>
      </c>
      <c r="J318">
        <v>120</v>
      </c>
      <c r="M318">
        <v>76</v>
      </c>
      <c r="N318" s="2">
        <v>1</v>
      </c>
      <c r="P318" s="7">
        <v>0.1</v>
      </c>
      <c r="Q318" s="7">
        <v>0.1</v>
      </c>
      <c r="Y318">
        <v>0.6</v>
      </c>
    </row>
    <row r="319" spans="1:25" x14ac:dyDescent="0.25">
      <c r="A319" t="s">
        <v>238</v>
      </c>
      <c r="B319" t="s">
        <v>55</v>
      </c>
      <c r="C319" t="s">
        <v>49</v>
      </c>
      <c r="D319" t="s">
        <v>8</v>
      </c>
      <c r="E319" s="1">
        <v>44751.96875</v>
      </c>
      <c r="F319" s="1">
        <v>44752.958333333336</v>
      </c>
      <c r="G319" s="1"/>
      <c r="H319" s="1"/>
      <c r="I319" s="2">
        <f t="shared" si="27"/>
        <v>0.98958333333575865</v>
      </c>
      <c r="J319">
        <v>40</v>
      </c>
      <c r="M319">
        <v>76</v>
      </c>
      <c r="N319" s="2">
        <v>1</v>
      </c>
      <c r="P319" s="7">
        <v>0.1</v>
      </c>
      <c r="Q319" s="7">
        <v>0.1</v>
      </c>
      <c r="T319" s="5">
        <v>0.4</v>
      </c>
      <c r="U319" s="5">
        <v>0.4</v>
      </c>
      <c r="W319" s="8">
        <v>0.1</v>
      </c>
      <c r="X319" s="8">
        <v>0.1</v>
      </c>
    </row>
    <row r="320" spans="1:25" x14ac:dyDescent="0.25">
      <c r="A320" t="s">
        <v>238</v>
      </c>
      <c r="B320" t="s">
        <v>55</v>
      </c>
      <c r="C320" t="s">
        <v>49</v>
      </c>
      <c r="D320" t="s">
        <v>9</v>
      </c>
      <c r="E320" s="1">
        <v>44751.96875</v>
      </c>
      <c r="F320" s="1">
        <v>44752.958333333336</v>
      </c>
      <c r="G320" s="1"/>
      <c r="H320" s="1"/>
      <c r="I320" s="2">
        <f t="shared" si="27"/>
        <v>0.98958333333575865</v>
      </c>
      <c r="J320">
        <v>40</v>
      </c>
      <c r="M320">
        <v>76</v>
      </c>
      <c r="N320" s="2">
        <v>1</v>
      </c>
      <c r="P320" s="7">
        <v>0.1</v>
      </c>
      <c r="Q320" s="7">
        <v>0.2</v>
      </c>
      <c r="T320" s="5">
        <v>0.4</v>
      </c>
      <c r="U320" s="5">
        <v>0.4</v>
      </c>
    </row>
    <row r="321" spans="1:25" x14ac:dyDescent="0.25">
      <c r="A321" t="s">
        <v>238</v>
      </c>
      <c r="B321" t="s">
        <v>55</v>
      </c>
      <c r="C321" t="s">
        <v>49</v>
      </c>
      <c r="D321" t="s">
        <v>10</v>
      </c>
      <c r="E321" s="1">
        <v>44751.96875</v>
      </c>
      <c r="F321" s="1">
        <v>44752.958333333336</v>
      </c>
      <c r="G321" s="1"/>
      <c r="H321" s="1"/>
      <c r="I321" s="2">
        <f t="shared" si="27"/>
        <v>0.98958333333575865</v>
      </c>
      <c r="J321">
        <v>40</v>
      </c>
      <c r="M321">
        <v>76</v>
      </c>
      <c r="N321" s="2">
        <v>1</v>
      </c>
      <c r="P321" s="7">
        <v>0.1</v>
      </c>
      <c r="Q321" s="7">
        <v>0.2</v>
      </c>
      <c r="T321" s="5">
        <v>0.4</v>
      </c>
      <c r="U321" s="5">
        <v>0.4</v>
      </c>
    </row>
    <row r="322" spans="1:25" x14ac:dyDescent="0.25">
      <c r="A322" t="s">
        <v>238</v>
      </c>
      <c r="B322" t="s">
        <v>55</v>
      </c>
      <c r="C322" t="s">
        <v>49</v>
      </c>
      <c r="D322" t="s">
        <v>11</v>
      </c>
      <c r="E322" s="1">
        <v>44751.96875</v>
      </c>
      <c r="F322" s="1">
        <v>44752.958333333336</v>
      </c>
      <c r="G322" s="1">
        <f>E322+10/24</f>
        <v>44752.385416666664</v>
      </c>
      <c r="H322" s="1">
        <f>F322+10/24</f>
        <v>44753.375</v>
      </c>
      <c r="I322" s="2">
        <f t="shared" si="27"/>
        <v>0.98958333333575865</v>
      </c>
      <c r="J322">
        <v>40</v>
      </c>
      <c r="M322">
        <v>76</v>
      </c>
      <c r="N322" s="2">
        <v>1</v>
      </c>
      <c r="Y322">
        <v>1</v>
      </c>
    </row>
    <row r="323" spans="1:25" x14ac:dyDescent="0.25">
      <c r="A323" t="s">
        <v>238</v>
      </c>
      <c r="B323" t="s">
        <v>55</v>
      </c>
      <c r="C323" t="s">
        <v>49</v>
      </c>
      <c r="D323" t="s">
        <v>12</v>
      </c>
      <c r="E323" s="1">
        <v>44751.96875</v>
      </c>
      <c r="F323" s="1">
        <v>44752.958333333336</v>
      </c>
      <c r="G323" s="1">
        <f t="shared" ref="G323:G386" si="28">E323+10/24</f>
        <v>44752.385416666664</v>
      </c>
      <c r="H323" s="1">
        <f t="shared" ref="H323:H386" si="29">F323+10/24</f>
        <v>44753.375</v>
      </c>
      <c r="I323" s="2">
        <f t="shared" si="27"/>
        <v>0.98958333333575865</v>
      </c>
      <c r="J323">
        <v>120</v>
      </c>
      <c r="M323">
        <v>76</v>
      </c>
      <c r="N323" s="2">
        <v>1</v>
      </c>
      <c r="P323" s="7">
        <v>0.1</v>
      </c>
      <c r="Q323" s="7">
        <v>0.2</v>
      </c>
      <c r="T323" s="5">
        <v>0.5</v>
      </c>
      <c r="U323" s="5">
        <v>0.5</v>
      </c>
      <c r="W323" s="8">
        <v>0.1</v>
      </c>
      <c r="X323" s="8">
        <v>0.1</v>
      </c>
    </row>
    <row r="324" spans="1:25" x14ac:dyDescent="0.25">
      <c r="A324" t="s">
        <v>238</v>
      </c>
      <c r="B324" t="s">
        <v>55</v>
      </c>
      <c r="C324" t="s">
        <v>49</v>
      </c>
      <c r="D324" t="s">
        <v>13</v>
      </c>
      <c r="E324" s="1">
        <v>44751.96875</v>
      </c>
      <c r="F324" s="1">
        <v>44752.958333333336</v>
      </c>
      <c r="G324" s="1">
        <f t="shared" si="28"/>
        <v>44752.385416666664</v>
      </c>
      <c r="H324" s="1">
        <f t="shared" si="29"/>
        <v>44753.375</v>
      </c>
      <c r="I324" s="2">
        <f t="shared" si="27"/>
        <v>0.98958333333575865</v>
      </c>
      <c r="J324">
        <v>120</v>
      </c>
      <c r="M324">
        <v>76</v>
      </c>
      <c r="N324" s="2">
        <v>1</v>
      </c>
      <c r="P324" s="7">
        <v>0.1</v>
      </c>
      <c r="Q324" s="7">
        <v>0.2</v>
      </c>
      <c r="T324" s="5">
        <v>0.5</v>
      </c>
      <c r="U324" s="5">
        <v>0.5</v>
      </c>
    </row>
    <row r="325" spans="1:25" x14ac:dyDescent="0.25">
      <c r="A325" t="s">
        <v>238</v>
      </c>
      <c r="B325" t="s">
        <v>55</v>
      </c>
      <c r="C325" t="s">
        <v>49</v>
      </c>
      <c r="D325" t="s">
        <v>14</v>
      </c>
      <c r="E325" s="1">
        <v>44751.96875</v>
      </c>
      <c r="F325" s="1">
        <v>44752.958333333336</v>
      </c>
      <c r="G325" s="1">
        <f t="shared" si="28"/>
        <v>44752.385416666664</v>
      </c>
      <c r="H325" s="1">
        <f t="shared" si="29"/>
        <v>44753.375</v>
      </c>
      <c r="I325" s="2">
        <f t="shared" si="27"/>
        <v>0.98958333333575865</v>
      </c>
      <c r="J325">
        <v>120</v>
      </c>
      <c r="M325">
        <v>76</v>
      </c>
      <c r="N325" s="2">
        <v>1</v>
      </c>
      <c r="P325" s="7">
        <v>0.1</v>
      </c>
      <c r="Q325" s="7">
        <v>0.2</v>
      </c>
      <c r="T325" s="5">
        <v>0.5</v>
      </c>
      <c r="U325" s="5">
        <v>0.5</v>
      </c>
      <c r="W325" s="8">
        <v>0.2</v>
      </c>
      <c r="X325" s="8">
        <v>0.2</v>
      </c>
    </row>
    <row r="326" spans="1:25" x14ac:dyDescent="0.25">
      <c r="A326" t="s">
        <v>238</v>
      </c>
      <c r="B326" t="s">
        <v>55</v>
      </c>
      <c r="C326" t="s">
        <v>49</v>
      </c>
      <c r="D326" t="s">
        <v>15</v>
      </c>
      <c r="E326" s="1">
        <v>44751.96875</v>
      </c>
      <c r="F326" s="1">
        <v>44752.958333333336</v>
      </c>
      <c r="G326" s="1">
        <f t="shared" si="28"/>
        <v>44752.385416666664</v>
      </c>
      <c r="H326" s="1">
        <f t="shared" si="29"/>
        <v>44753.375</v>
      </c>
      <c r="I326" s="2">
        <f t="shared" si="27"/>
        <v>0.98958333333575865</v>
      </c>
      <c r="J326">
        <v>120</v>
      </c>
      <c r="M326">
        <v>76</v>
      </c>
      <c r="N326" s="2">
        <v>1</v>
      </c>
      <c r="Y326">
        <v>1</v>
      </c>
    </row>
    <row r="327" spans="1:25" x14ac:dyDescent="0.25">
      <c r="A327" t="s">
        <v>238</v>
      </c>
      <c r="B327" t="s">
        <v>105</v>
      </c>
      <c r="C327" t="s">
        <v>50</v>
      </c>
      <c r="D327" t="s">
        <v>16</v>
      </c>
      <c r="E327" s="1">
        <v>44753.90625</v>
      </c>
      <c r="F327" s="1">
        <v>44754.614583333336</v>
      </c>
      <c r="I327" s="2">
        <f t="shared" si="27"/>
        <v>0.70833333333575865</v>
      </c>
      <c r="J327">
        <v>40</v>
      </c>
      <c r="M327">
        <v>76</v>
      </c>
      <c r="N327" s="2">
        <v>1</v>
      </c>
      <c r="P327" s="7">
        <v>0.1</v>
      </c>
      <c r="Q327" s="7">
        <v>0.2</v>
      </c>
      <c r="T327" s="5">
        <v>0.5</v>
      </c>
      <c r="U327" s="5">
        <v>0.5</v>
      </c>
      <c r="W327" s="8">
        <v>0.1</v>
      </c>
      <c r="X327" s="8">
        <v>0.1</v>
      </c>
    </row>
    <row r="328" spans="1:25" x14ac:dyDescent="0.25">
      <c r="A328" t="s">
        <v>238</v>
      </c>
      <c r="B328" t="s">
        <v>105</v>
      </c>
      <c r="C328" t="s">
        <v>50</v>
      </c>
      <c r="D328" t="s">
        <v>17</v>
      </c>
      <c r="E328" s="1">
        <v>44753.90625</v>
      </c>
      <c r="F328" s="1">
        <v>44754.614583333336</v>
      </c>
      <c r="G328" s="1">
        <f t="shared" si="28"/>
        <v>44754.322916666664</v>
      </c>
      <c r="H328" s="1">
        <f t="shared" si="29"/>
        <v>44755.03125</v>
      </c>
      <c r="I328" s="2">
        <f t="shared" ref="I328:I351" si="30">F328-E328</f>
        <v>0.70833333333575865</v>
      </c>
      <c r="J328">
        <v>40</v>
      </c>
      <c r="M328">
        <v>76</v>
      </c>
      <c r="N328" s="2">
        <v>1</v>
      </c>
      <c r="P328" s="7">
        <v>0.1</v>
      </c>
      <c r="Q328" s="7">
        <v>0.2</v>
      </c>
      <c r="T328" s="5">
        <v>0.4</v>
      </c>
      <c r="U328" s="5">
        <v>0.5</v>
      </c>
      <c r="W328" s="8">
        <v>0.1</v>
      </c>
      <c r="X328" s="8">
        <v>0.1</v>
      </c>
    </row>
    <row r="329" spans="1:25" x14ac:dyDescent="0.25">
      <c r="A329" t="s">
        <v>238</v>
      </c>
      <c r="B329" t="s">
        <v>105</v>
      </c>
      <c r="C329" t="s">
        <v>50</v>
      </c>
      <c r="D329" t="s">
        <v>18</v>
      </c>
      <c r="E329" s="1">
        <v>44753.90625</v>
      </c>
      <c r="F329" s="1">
        <v>44754.614583333336</v>
      </c>
      <c r="G329" s="1">
        <f t="shared" si="28"/>
        <v>44754.322916666664</v>
      </c>
      <c r="H329" s="1">
        <f t="shared" si="29"/>
        <v>44755.03125</v>
      </c>
      <c r="I329" s="2">
        <f t="shared" si="30"/>
        <v>0.70833333333575865</v>
      </c>
      <c r="J329">
        <v>40</v>
      </c>
      <c r="M329">
        <v>76</v>
      </c>
      <c r="N329" s="2">
        <v>1</v>
      </c>
      <c r="P329" s="7">
        <v>0.1</v>
      </c>
      <c r="Q329" s="7">
        <v>0.2</v>
      </c>
      <c r="T329" s="5">
        <v>0.3</v>
      </c>
      <c r="U329" s="5">
        <v>0.5</v>
      </c>
      <c r="W329" s="8">
        <v>0.1</v>
      </c>
      <c r="X329" s="8">
        <v>0.1</v>
      </c>
    </row>
    <row r="330" spans="1:25" x14ac:dyDescent="0.25">
      <c r="A330" t="s">
        <v>238</v>
      </c>
      <c r="B330" t="s">
        <v>105</v>
      </c>
      <c r="C330" t="s">
        <v>50</v>
      </c>
      <c r="D330" t="s">
        <v>19</v>
      </c>
      <c r="E330" s="1">
        <v>44753.90625</v>
      </c>
      <c r="F330" s="1">
        <v>44754.614583333336</v>
      </c>
      <c r="G330" s="1">
        <f t="shared" si="28"/>
        <v>44754.322916666664</v>
      </c>
      <c r="H330" s="1">
        <f t="shared" si="29"/>
        <v>44755.03125</v>
      </c>
      <c r="I330" s="2">
        <f t="shared" si="30"/>
        <v>0.70833333333575865</v>
      </c>
      <c r="J330">
        <v>40</v>
      </c>
      <c r="M330">
        <v>76</v>
      </c>
      <c r="N330" s="2">
        <v>1</v>
      </c>
      <c r="Y330">
        <v>1</v>
      </c>
    </row>
    <row r="331" spans="1:25" x14ac:dyDescent="0.25">
      <c r="A331" t="s">
        <v>243</v>
      </c>
      <c r="B331" t="s">
        <v>140</v>
      </c>
      <c r="C331" t="s">
        <v>49</v>
      </c>
      <c r="D331" t="s">
        <v>8</v>
      </c>
      <c r="E331" s="1">
        <v>44814.854166666664</v>
      </c>
      <c r="F331" s="1">
        <v>44816.269120370373</v>
      </c>
      <c r="G331" s="1">
        <f t="shared" si="28"/>
        <v>44815.270833333328</v>
      </c>
      <c r="H331" s="1">
        <f t="shared" si="29"/>
        <v>44816.685787037037</v>
      </c>
      <c r="I331" s="2">
        <f t="shared" si="30"/>
        <v>1.4149537037083064</v>
      </c>
      <c r="J331">
        <v>40</v>
      </c>
      <c r="M331">
        <v>76</v>
      </c>
      <c r="N331" s="2">
        <v>1</v>
      </c>
      <c r="P331" s="7">
        <v>0.2</v>
      </c>
      <c r="Q331" s="7">
        <v>0.2</v>
      </c>
      <c r="T331" s="5">
        <v>0.6</v>
      </c>
      <c r="U331" s="5">
        <v>0.8</v>
      </c>
    </row>
    <row r="332" spans="1:25" x14ac:dyDescent="0.25">
      <c r="A332" t="s">
        <v>243</v>
      </c>
      <c r="B332" t="s">
        <v>140</v>
      </c>
      <c r="C332" t="s">
        <v>49</v>
      </c>
      <c r="D332" t="s">
        <v>9</v>
      </c>
      <c r="E332" s="1">
        <v>44814.854166666664</v>
      </c>
      <c r="F332" s="1">
        <v>44816.269120370373</v>
      </c>
      <c r="G332" s="1">
        <f t="shared" si="28"/>
        <v>44815.270833333328</v>
      </c>
      <c r="H332" s="1">
        <f t="shared" si="29"/>
        <v>44816.685787037037</v>
      </c>
      <c r="I332" s="2">
        <f t="shared" si="30"/>
        <v>1.4149537037083064</v>
      </c>
      <c r="J332">
        <v>40</v>
      </c>
      <c r="M332">
        <v>76</v>
      </c>
      <c r="N332" s="2">
        <v>1</v>
      </c>
      <c r="P332" s="7">
        <v>0.2</v>
      </c>
      <c r="Q332" s="7">
        <v>0.2</v>
      </c>
      <c r="T332" s="5">
        <v>0.6</v>
      </c>
      <c r="U332" s="5">
        <v>0.8</v>
      </c>
    </row>
    <row r="333" spans="1:25" x14ac:dyDescent="0.25">
      <c r="A333" t="s">
        <v>243</v>
      </c>
      <c r="B333" t="s">
        <v>140</v>
      </c>
      <c r="C333" t="s">
        <v>49</v>
      </c>
      <c r="D333" t="s">
        <v>10</v>
      </c>
      <c r="E333" s="1">
        <v>44814.854166666664</v>
      </c>
      <c r="F333" s="1">
        <v>44816.269120370373</v>
      </c>
      <c r="G333" s="1">
        <f t="shared" si="28"/>
        <v>44815.270833333328</v>
      </c>
      <c r="H333" s="1">
        <f t="shared" si="29"/>
        <v>44816.685787037037</v>
      </c>
      <c r="I333" s="2">
        <f t="shared" si="30"/>
        <v>1.4149537037083064</v>
      </c>
      <c r="J333">
        <v>40</v>
      </c>
      <c r="M333">
        <v>76</v>
      </c>
      <c r="N333" s="2">
        <v>1</v>
      </c>
      <c r="P333" s="7">
        <v>0.2</v>
      </c>
      <c r="Q333" s="7">
        <v>0.2</v>
      </c>
      <c r="T333" s="5">
        <v>0.6</v>
      </c>
      <c r="U333" s="5">
        <v>0.8</v>
      </c>
    </row>
    <row r="334" spans="1:25" x14ac:dyDescent="0.25">
      <c r="A334" t="s">
        <v>243</v>
      </c>
      <c r="B334" t="s">
        <v>140</v>
      </c>
      <c r="C334" t="s">
        <v>49</v>
      </c>
      <c r="D334" t="s">
        <v>11</v>
      </c>
      <c r="E334" s="1">
        <v>44814.854166666664</v>
      </c>
      <c r="F334" s="1">
        <v>44816.269120370373</v>
      </c>
      <c r="G334" s="1">
        <f t="shared" si="28"/>
        <v>44815.270833333328</v>
      </c>
      <c r="H334" s="1">
        <f t="shared" si="29"/>
        <v>44816.685787037037</v>
      </c>
      <c r="I334" s="2">
        <f t="shared" si="30"/>
        <v>1.4149537037083064</v>
      </c>
      <c r="J334">
        <v>40</v>
      </c>
      <c r="M334">
        <v>76</v>
      </c>
      <c r="N334" s="2">
        <v>1</v>
      </c>
      <c r="P334" s="7">
        <v>0.2</v>
      </c>
      <c r="Q334" s="7">
        <v>0.2</v>
      </c>
      <c r="T334" s="5">
        <v>0.6</v>
      </c>
      <c r="U334" s="5">
        <v>0.8</v>
      </c>
    </row>
    <row r="335" spans="1:25" x14ac:dyDescent="0.25">
      <c r="A335" t="s">
        <v>243</v>
      </c>
      <c r="B335" t="s">
        <v>131</v>
      </c>
      <c r="C335" t="s">
        <v>50</v>
      </c>
      <c r="D335" t="s">
        <v>16</v>
      </c>
      <c r="E335" s="1">
        <v>44815.872835648152</v>
      </c>
      <c r="F335" s="1">
        <v>44817.3596875</v>
      </c>
      <c r="G335" s="1">
        <f t="shared" si="28"/>
        <v>44816.289502314816</v>
      </c>
      <c r="H335" s="1">
        <f t="shared" si="29"/>
        <v>44817.776354166665</v>
      </c>
      <c r="I335" s="2">
        <f t="shared" si="30"/>
        <v>1.486851851848769</v>
      </c>
      <c r="J335">
        <v>40</v>
      </c>
      <c r="M335">
        <v>76</v>
      </c>
      <c r="N335" s="2">
        <v>1</v>
      </c>
      <c r="P335" s="7">
        <v>0.2</v>
      </c>
      <c r="Q335" s="7">
        <v>0.2</v>
      </c>
      <c r="T335" s="5">
        <v>0.6</v>
      </c>
      <c r="U335" s="5">
        <v>0.8</v>
      </c>
    </row>
    <row r="336" spans="1:25" x14ac:dyDescent="0.25">
      <c r="A336" t="s">
        <v>243</v>
      </c>
      <c r="B336" t="s">
        <v>131</v>
      </c>
      <c r="C336" t="s">
        <v>50</v>
      </c>
      <c r="D336" t="s">
        <v>17</v>
      </c>
      <c r="E336" s="1">
        <v>44815.872835648152</v>
      </c>
      <c r="F336" s="1">
        <v>44817.3596875</v>
      </c>
      <c r="G336" s="1">
        <f t="shared" si="28"/>
        <v>44816.289502314816</v>
      </c>
      <c r="H336" s="1">
        <f t="shared" si="29"/>
        <v>44817.776354166665</v>
      </c>
      <c r="I336" s="2">
        <f t="shared" si="30"/>
        <v>1.486851851848769</v>
      </c>
      <c r="J336">
        <v>40</v>
      </c>
      <c r="M336">
        <v>76</v>
      </c>
      <c r="N336" s="2">
        <v>1</v>
      </c>
      <c r="P336" s="7">
        <v>0.2</v>
      </c>
      <c r="Q336" s="7">
        <v>0.2</v>
      </c>
      <c r="T336" s="5">
        <v>0.6</v>
      </c>
      <c r="U336" s="5">
        <v>0.8</v>
      </c>
    </row>
    <row r="337" spans="1:21" x14ac:dyDescent="0.25">
      <c r="A337" t="s">
        <v>243</v>
      </c>
      <c r="B337" t="s">
        <v>131</v>
      </c>
      <c r="C337" t="s">
        <v>50</v>
      </c>
      <c r="D337" t="s">
        <v>18</v>
      </c>
      <c r="E337" s="1">
        <v>44815.872835648152</v>
      </c>
      <c r="F337" s="1">
        <v>44817.3596875</v>
      </c>
      <c r="G337" s="1">
        <f t="shared" si="28"/>
        <v>44816.289502314816</v>
      </c>
      <c r="H337" s="1">
        <f t="shared" si="29"/>
        <v>44817.776354166665</v>
      </c>
      <c r="I337" s="2">
        <f t="shared" si="30"/>
        <v>1.486851851848769</v>
      </c>
      <c r="J337">
        <v>40</v>
      </c>
      <c r="M337">
        <v>76</v>
      </c>
      <c r="N337" s="2">
        <v>1</v>
      </c>
      <c r="P337" s="7">
        <v>0.2</v>
      </c>
      <c r="Q337" s="7">
        <v>0.2</v>
      </c>
      <c r="T337" s="5">
        <v>0.6</v>
      </c>
      <c r="U337" s="5">
        <v>0.8</v>
      </c>
    </row>
    <row r="338" spans="1:21" x14ac:dyDescent="0.25">
      <c r="A338" t="s">
        <v>243</v>
      </c>
      <c r="B338" t="s">
        <v>131</v>
      </c>
      <c r="C338" t="s">
        <v>50</v>
      </c>
      <c r="D338" t="s">
        <v>19</v>
      </c>
      <c r="E338" s="1">
        <v>44815.872835648152</v>
      </c>
      <c r="F338" s="1">
        <v>44817.3596875</v>
      </c>
      <c r="G338" s="1">
        <f t="shared" si="28"/>
        <v>44816.289502314816</v>
      </c>
      <c r="H338" s="1">
        <f t="shared" si="29"/>
        <v>44817.776354166665</v>
      </c>
      <c r="I338" s="2">
        <f t="shared" si="30"/>
        <v>1.486851851848769</v>
      </c>
      <c r="J338">
        <v>40</v>
      </c>
      <c r="M338">
        <v>76</v>
      </c>
      <c r="N338" s="2">
        <v>1</v>
      </c>
      <c r="P338" s="7">
        <v>0.2</v>
      </c>
      <c r="Q338" s="7">
        <v>0.2</v>
      </c>
      <c r="T338" s="5">
        <v>0.6</v>
      </c>
      <c r="U338" s="5">
        <v>0.8</v>
      </c>
    </row>
    <row r="339" spans="1:21" x14ac:dyDescent="0.25">
      <c r="A339" t="s">
        <v>243</v>
      </c>
      <c r="B339" t="s">
        <v>234</v>
      </c>
      <c r="C339" t="s">
        <v>51</v>
      </c>
      <c r="D339" t="s">
        <v>36</v>
      </c>
      <c r="E339" s="1">
        <v>44816.886365740742</v>
      </c>
      <c r="F339" s="1">
        <v>44818.26840277778</v>
      </c>
      <c r="G339" s="1">
        <f t="shared" si="28"/>
        <v>44817.303032407406</v>
      </c>
      <c r="H339" s="1">
        <f t="shared" si="29"/>
        <v>44818.685069444444</v>
      </c>
      <c r="I339" s="2">
        <f t="shared" si="30"/>
        <v>1.3820370370376622</v>
      </c>
      <c r="J339">
        <v>40</v>
      </c>
      <c r="M339">
        <v>76</v>
      </c>
      <c r="N339" s="2">
        <v>1</v>
      </c>
      <c r="P339" s="7">
        <v>0.2</v>
      </c>
      <c r="Q339" s="7">
        <v>0.2</v>
      </c>
      <c r="T339" s="5">
        <v>0.6</v>
      </c>
      <c r="U339" s="5">
        <v>0.8</v>
      </c>
    </row>
    <row r="340" spans="1:21" x14ac:dyDescent="0.25">
      <c r="A340" t="s">
        <v>243</v>
      </c>
      <c r="B340" t="s">
        <v>234</v>
      </c>
      <c r="C340" t="s">
        <v>51</v>
      </c>
      <c r="D340" t="s">
        <v>37</v>
      </c>
      <c r="E340" s="1">
        <v>44816.886365740742</v>
      </c>
      <c r="F340" s="1">
        <v>44818.26840277778</v>
      </c>
      <c r="G340" s="1">
        <f t="shared" si="28"/>
        <v>44817.303032407406</v>
      </c>
      <c r="H340" s="1">
        <f t="shared" si="29"/>
        <v>44818.685069444444</v>
      </c>
      <c r="I340" s="2">
        <f t="shared" si="30"/>
        <v>1.3820370370376622</v>
      </c>
      <c r="J340">
        <v>40</v>
      </c>
      <c r="M340">
        <v>76</v>
      </c>
      <c r="N340" s="2">
        <v>1</v>
      </c>
      <c r="P340" s="7">
        <v>0.2</v>
      </c>
      <c r="Q340" s="7">
        <v>0.2</v>
      </c>
      <c r="T340" s="5">
        <v>0.6</v>
      </c>
      <c r="U340" s="5">
        <v>0.8</v>
      </c>
    </row>
    <row r="341" spans="1:21" x14ac:dyDescent="0.25">
      <c r="A341" t="s">
        <v>243</v>
      </c>
      <c r="B341" t="s">
        <v>234</v>
      </c>
      <c r="C341" t="s">
        <v>51</v>
      </c>
      <c r="D341" t="s">
        <v>38</v>
      </c>
      <c r="E341" s="1">
        <v>44816.886365740742</v>
      </c>
      <c r="F341" s="1">
        <v>44818.26840277778</v>
      </c>
      <c r="G341" s="1">
        <f t="shared" si="28"/>
        <v>44817.303032407406</v>
      </c>
      <c r="H341" s="1">
        <f t="shared" si="29"/>
        <v>44818.685069444444</v>
      </c>
      <c r="I341" s="2">
        <f t="shared" si="30"/>
        <v>1.3820370370376622</v>
      </c>
      <c r="J341">
        <v>40</v>
      </c>
      <c r="M341">
        <v>76</v>
      </c>
      <c r="N341" s="2">
        <v>1</v>
      </c>
      <c r="P341" s="7">
        <v>0.2</v>
      </c>
      <c r="Q341" s="7">
        <v>0.2</v>
      </c>
      <c r="T341" s="5">
        <v>0.6</v>
      </c>
      <c r="U341" s="5">
        <v>0.8</v>
      </c>
    </row>
    <row r="342" spans="1:21" x14ac:dyDescent="0.25">
      <c r="A342" t="s">
        <v>243</v>
      </c>
      <c r="B342" t="s">
        <v>234</v>
      </c>
      <c r="C342" t="s">
        <v>51</v>
      </c>
      <c r="D342" t="s">
        <v>39</v>
      </c>
      <c r="E342" s="1">
        <v>44816.886365740742</v>
      </c>
      <c r="F342" s="1">
        <v>44818.26840277778</v>
      </c>
      <c r="G342" s="1">
        <f t="shared" si="28"/>
        <v>44817.303032407406</v>
      </c>
      <c r="H342" s="1">
        <f t="shared" si="29"/>
        <v>44818.685069444444</v>
      </c>
      <c r="I342" s="2">
        <f t="shared" si="30"/>
        <v>1.3820370370376622</v>
      </c>
      <c r="J342">
        <v>40</v>
      </c>
      <c r="M342">
        <v>76</v>
      </c>
      <c r="N342" s="2">
        <v>1</v>
      </c>
      <c r="P342" s="7">
        <v>0.2</v>
      </c>
      <c r="Q342" s="7">
        <v>0.2</v>
      </c>
      <c r="T342" s="5">
        <v>0.6</v>
      </c>
      <c r="U342" s="5">
        <v>0.8</v>
      </c>
    </row>
    <row r="343" spans="1:21" x14ac:dyDescent="0.25">
      <c r="A343" t="s">
        <v>243</v>
      </c>
      <c r="B343" t="s">
        <v>118</v>
      </c>
      <c r="C343" t="s">
        <v>57</v>
      </c>
      <c r="D343" t="s">
        <v>58</v>
      </c>
      <c r="E343" s="1">
        <v>44817.778182870374</v>
      </c>
      <c r="F343" s="1">
        <v>44818.780081018522</v>
      </c>
      <c r="G343" s="1">
        <f t="shared" si="28"/>
        <v>44818.194849537038</v>
      </c>
      <c r="H343" s="1">
        <f t="shared" si="29"/>
        <v>44819.196747685186</v>
      </c>
      <c r="I343" s="2">
        <f t="shared" si="30"/>
        <v>1.0018981481480296</v>
      </c>
      <c r="J343">
        <v>40</v>
      </c>
      <c r="M343">
        <v>76</v>
      </c>
      <c r="N343" s="2">
        <v>1</v>
      </c>
      <c r="P343" s="7">
        <v>0.2</v>
      </c>
      <c r="Q343" s="7">
        <v>0.2</v>
      </c>
      <c r="T343" s="5">
        <v>0.6</v>
      </c>
      <c r="U343" s="5">
        <v>0.8</v>
      </c>
    </row>
    <row r="344" spans="1:21" x14ac:dyDescent="0.25">
      <c r="A344" t="s">
        <v>243</v>
      </c>
      <c r="B344" t="s">
        <v>118</v>
      </c>
      <c r="C344" t="s">
        <v>57</v>
      </c>
      <c r="D344" t="s">
        <v>59</v>
      </c>
      <c r="E344" s="1">
        <v>44817.778182870374</v>
      </c>
      <c r="F344" s="1">
        <v>44818.780081018522</v>
      </c>
      <c r="G344" s="1">
        <f t="shared" si="28"/>
        <v>44818.194849537038</v>
      </c>
      <c r="H344" s="1">
        <f t="shared" si="29"/>
        <v>44819.196747685186</v>
      </c>
      <c r="I344" s="2">
        <f t="shared" si="30"/>
        <v>1.0018981481480296</v>
      </c>
      <c r="J344">
        <v>40</v>
      </c>
      <c r="M344">
        <v>76</v>
      </c>
      <c r="N344" s="2">
        <v>1</v>
      </c>
      <c r="P344" s="7">
        <v>0.2</v>
      </c>
      <c r="Q344" s="7">
        <v>0.2</v>
      </c>
      <c r="T344" s="5">
        <v>0.6</v>
      </c>
      <c r="U344" s="5">
        <v>0.8</v>
      </c>
    </row>
    <row r="345" spans="1:21" x14ac:dyDescent="0.25">
      <c r="A345" t="s">
        <v>243</v>
      </c>
      <c r="B345" t="s">
        <v>118</v>
      </c>
      <c r="C345" t="s">
        <v>57</v>
      </c>
      <c r="D345" t="s">
        <v>60</v>
      </c>
      <c r="E345" s="1">
        <v>44817.778182870374</v>
      </c>
      <c r="F345" s="1">
        <v>44818.780081018522</v>
      </c>
      <c r="G345" s="1">
        <f t="shared" si="28"/>
        <v>44818.194849537038</v>
      </c>
      <c r="H345" s="1">
        <f t="shared" si="29"/>
        <v>44819.196747685186</v>
      </c>
      <c r="I345" s="2">
        <f t="shared" si="30"/>
        <v>1.0018981481480296</v>
      </c>
      <c r="J345">
        <v>40</v>
      </c>
      <c r="M345">
        <v>76</v>
      </c>
      <c r="N345" s="2">
        <v>1</v>
      </c>
      <c r="P345" s="7">
        <v>0.2</v>
      </c>
      <c r="Q345" s="7">
        <v>0.2</v>
      </c>
      <c r="T345" s="5">
        <v>0.6</v>
      </c>
      <c r="U345" s="5">
        <v>0.8</v>
      </c>
    </row>
    <row r="346" spans="1:21" x14ac:dyDescent="0.25">
      <c r="A346" t="s">
        <v>243</v>
      </c>
      <c r="B346" t="s">
        <v>118</v>
      </c>
      <c r="C346" t="s">
        <v>57</v>
      </c>
      <c r="D346" t="s">
        <v>61</v>
      </c>
      <c r="E346" s="1">
        <v>44817.778182870374</v>
      </c>
      <c r="F346" s="1">
        <v>44818.780081018522</v>
      </c>
      <c r="G346" s="1">
        <f t="shared" si="28"/>
        <v>44818.194849537038</v>
      </c>
      <c r="H346" s="1">
        <f t="shared" si="29"/>
        <v>44819.196747685186</v>
      </c>
      <c r="I346" s="2">
        <f t="shared" si="30"/>
        <v>1.0018981481480296</v>
      </c>
      <c r="J346">
        <v>40</v>
      </c>
      <c r="M346">
        <v>76</v>
      </c>
      <c r="N346" s="2">
        <v>1</v>
      </c>
      <c r="P346" s="7">
        <v>0.2</v>
      </c>
      <c r="Q346" s="7">
        <v>0.2</v>
      </c>
      <c r="T346" s="5">
        <v>0.6</v>
      </c>
      <c r="U346" s="5">
        <v>0.8</v>
      </c>
    </row>
    <row r="347" spans="1:21" x14ac:dyDescent="0.25">
      <c r="A347" t="s">
        <v>243</v>
      </c>
      <c r="B347" t="s">
        <v>96</v>
      </c>
      <c r="C347" t="s">
        <v>67</v>
      </c>
      <c r="D347" t="s">
        <v>68</v>
      </c>
      <c r="E347" s="1">
        <v>44820.262418981481</v>
      </c>
      <c r="F347" s="1">
        <v>44821.26390046296</v>
      </c>
      <c r="G347" s="1">
        <f t="shared" si="28"/>
        <v>44820.679085648146</v>
      </c>
      <c r="H347" s="1">
        <f t="shared" si="29"/>
        <v>44821.680567129624</v>
      </c>
      <c r="I347" s="2">
        <f t="shared" si="30"/>
        <v>1.0014814814785495</v>
      </c>
      <c r="J347">
        <v>40</v>
      </c>
      <c r="M347">
        <v>76</v>
      </c>
      <c r="N347" s="2">
        <v>1</v>
      </c>
      <c r="T347" s="5">
        <v>1</v>
      </c>
      <c r="U347" s="5">
        <v>1</v>
      </c>
    </row>
    <row r="348" spans="1:21" x14ac:dyDescent="0.25">
      <c r="A348" t="s">
        <v>243</v>
      </c>
      <c r="B348" t="s">
        <v>96</v>
      </c>
      <c r="C348" t="s">
        <v>67</v>
      </c>
      <c r="D348" t="s">
        <v>69</v>
      </c>
      <c r="E348" s="1">
        <v>44820.262418981481</v>
      </c>
      <c r="F348" s="1">
        <v>44821.26390046296</v>
      </c>
      <c r="G348" s="1">
        <f t="shared" si="28"/>
        <v>44820.679085648146</v>
      </c>
      <c r="H348" s="1">
        <f t="shared" si="29"/>
        <v>44821.680567129624</v>
      </c>
      <c r="I348" s="2">
        <f t="shared" si="30"/>
        <v>1.0014814814785495</v>
      </c>
      <c r="J348">
        <v>40</v>
      </c>
      <c r="M348">
        <v>76</v>
      </c>
      <c r="N348" s="2">
        <v>1</v>
      </c>
      <c r="T348" s="5">
        <v>1</v>
      </c>
      <c r="U348" s="5">
        <v>1</v>
      </c>
    </row>
    <row r="349" spans="1:21" x14ac:dyDescent="0.25">
      <c r="A349" t="s">
        <v>243</v>
      </c>
      <c r="B349" t="s">
        <v>96</v>
      </c>
      <c r="C349" t="s">
        <v>67</v>
      </c>
      <c r="D349" t="s">
        <v>70</v>
      </c>
      <c r="E349" s="1">
        <v>44820.262418981481</v>
      </c>
      <c r="F349" s="1">
        <v>44821.26390046296</v>
      </c>
      <c r="G349" s="1">
        <f t="shared" si="28"/>
        <v>44820.679085648146</v>
      </c>
      <c r="H349" s="1">
        <f t="shared" si="29"/>
        <v>44821.680567129624</v>
      </c>
      <c r="I349" s="2">
        <f t="shared" si="30"/>
        <v>1.0014814814785495</v>
      </c>
      <c r="J349">
        <v>40</v>
      </c>
      <c r="M349">
        <v>76</v>
      </c>
      <c r="N349" s="2">
        <v>1</v>
      </c>
      <c r="T349" s="5">
        <v>1</v>
      </c>
      <c r="U349" s="5">
        <v>1</v>
      </c>
    </row>
    <row r="350" spans="1:21" x14ac:dyDescent="0.25">
      <c r="A350" t="s">
        <v>243</v>
      </c>
      <c r="B350" t="s">
        <v>96</v>
      </c>
      <c r="C350" t="s">
        <v>67</v>
      </c>
      <c r="D350" t="s">
        <v>71</v>
      </c>
      <c r="E350" s="1">
        <v>44820.262418981481</v>
      </c>
      <c r="F350" s="1">
        <v>44821.26390046296</v>
      </c>
      <c r="G350" s="1">
        <f t="shared" si="28"/>
        <v>44820.679085648146</v>
      </c>
      <c r="H350" s="1">
        <f t="shared" si="29"/>
        <v>44821.680567129624</v>
      </c>
      <c r="I350" s="2">
        <f t="shared" si="30"/>
        <v>1.0014814814785495</v>
      </c>
      <c r="J350">
        <v>40</v>
      </c>
      <c r="M350">
        <v>76</v>
      </c>
      <c r="N350" s="2">
        <v>1</v>
      </c>
      <c r="T350" s="5">
        <v>1</v>
      </c>
      <c r="U350" s="5">
        <v>1</v>
      </c>
    </row>
    <row r="351" spans="1:21" x14ac:dyDescent="0.25">
      <c r="A351" t="s">
        <v>244</v>
      </c>
      <c r="B351" t="s">
        <v>96</v>
      </c>
      <c r="C351" t="s">
        <v>49</v>
      </c>
      <c r="D351" t="s">
        <v>8</v>
      </c>
      <c r="E351" s="1">
        <v>45042.036805555559</v>
      </c>
      <c r="F351" s="1">
        <v>45043.04791666667</v>
      </c>
      <c r="G351" s="1">
        <f t="shared" si="28"/>
        <v>45042.453472222223</v>
      </c>
      <c r="H351" s="1">
        <f t="shared" si="29"/>
        <v>45043.464583333334</v>
      </c>
      <c r="I351" s="2">
        <f t="shared" si="30"/>
        <v>1.0111111111109494</v>
      </c>
      <c r="J351">
        <v>40</v>
      </c>
      <c r="M351">
        <v>76</v>
      </c>
      <c r="N351" s="2">
        <v>1</v>
      </c>
    </row>
    <row r="352" spans="1:21" x14ac:dyDescent="0.25">
      <c r="A352" t="s">
        <v>244</v>
      </c>
      <c r="B352" t="s">
        <v>96</v>
      </c>
      <c r="C352" t="s">
        <v>49</v>
      </c>
      <c r="D352" t="s">
        <v>9</v>
      </c>
      <c r="E352" s="1">
        <v>45042.036805555559</v>
      </c>
      <c r="F352" s="1">
        <v>45043.04791666667</v>
      </c>
      <c r="G352" s="1">
        <f t="shared" si="28"/>
        <v>45042.453472222223</v>
      </c>
      <c r="H352" s="1">
        <f t="shared" si="29"/>
        <v>45043.464583333334</v>
      </c>
      <c r="I352" s="2">
        <f t="shared" ref="I352:I362" si="31">F352-E352</f>
        <v>1.0111111111109494</v>
      </c>
      <c r="J352">
        <v>40</v>
      </c>
      <c r="M352">
        <v>76</v>
      </c>
      <c r="N352" s="2">
        <v>1</v>
      </c>
    </row>
    <row r="353" spans="1:14" x14ac:dyDescent="0.25">
      <c r="A353" t="s">
        <v>244</v>
      </c>
      <c r="B353" t="s">
        <v>96</v>
      </c>
      <c r="C353" t="s">
        <v>49</v>
      </c>
      <c r="D353" t="s">
        <v>10</v>
      </c>
      <c r="E353" s="1">
        <v>45042.036805555559</v>
      </c>
      <c r="F353" s="1">
        <v>45043.04791666667</v>
      </c>
      <c r="G353" s="1">
        <f t="shared" si="28"/>
        <v>45042.453472222223</v>
      </c>
      <c r="H353" s="1">
        <f t="shared" si="29"/>
        <v>45043.464583333334</v>
      </c>
      <c r="I353" s="2">
        <f t="shared" si="31"/>
        <v>1.0111111111109494</v>
      </c>
      <c r="J353">
        <v>40</v>
      </c>
      <c r="M353">
        <v>76</v>
      </c>
      <c r="N353" s="2">
        <v>1</v>
      </c>
    </row>
    <row r="354" spans="1:14" x14ac:dyDescent="0.25">
      <c r="A354" t="s">
        <v>244</v>
      </c>
      <c r="B354" t="s">
        <v>96</v>
      </c>
      <c r="C354" t="s">
        <v>49</v>
      </c>
      <c r="D354" t="s">
        <v>11</v>
      </c>
      <c r="E354" s="1">
        <v>45042.036805555559</v>
      </c>
      <c r="F354" s="1">
        <v>45043.04791666667</v>
      </c>
      <c r="G354" s="1">
        <f t="shared" si="28"/>
        <v>45042.453472222223</v>
      </c>
      <c r="H354" s="1">
        <f t="shared" si="29"/>
        <v>45043.464583333334</v>
      </c>
      <c r="I354" s="2">
        <f t="shared" si="31"/>
        <v>1.0111111111109494</v>
      </c>
      <c r="J354">
        <v>40</v>
      </c>
      <c r="M354">
        <v>76</v>
      </c>
      <c r="N354" s="2">
        <v>1</v>
      </c>
    </row>
    <row r="355" spans="1:14" x14ac:dyDescent="0.25">
      <c r="A355" t="s">
        <v>244</v>
      </c>
      <c r="B355" t="s">
        <v>96</v>
      </c>
      <c r="C355" t="s">
        <v>49</v>
      </c>
      <c r="D355" t="s">
        <v>12</v>
      </c>
      <c r="E355" s="1">
        <v>45042.036805555559</v>
      </c>
      <c r="F355" s="1">
        <v>45043.04791666667</v>
      </c>
      <c r="G355" s="1">
        <f t="shared" si="28"/>
        <v>45042.453472222223</v>
      </c>
      <c r="H355" s="1">
        <f t="shared" si="29"/>
        <v>45043.464583333334</v>
      </c>
      <c r="I355" s="2">
        <f t="shared" si="31"/>
        <v>1.0111111111109494</v>
      </c>
      <c r="J355">
        <v>100</v>
      </c>
      <c r="M355">
        <v>76</v>
      </c>
      <c r="N355" s="2">
        <v>1</v>
      </c>
    </row>
    <row r="356" spans="1:14" x14ac:dyDescent="0.25">
      <c r="A356" t="s">
        <v>244</v>
      </c>
      <c r="B356" t="s">
        <v>96</v>
      </c>
      <c r="C356" t="s">
        <v>49</v>
      </c>
      <c r="D356" t="s">
        <v>13</v>
      </c>
      <c r="E356" s="1">
        <v>45042.036805555559</v>
      </c>
      <c r="F356" s="1">
        <v>45043.04791666667</v>
      </c>
      <c r="G356" s="1">
        <f t="shared" si="28"/>
        <v>45042.453472222223</v>
      </c>
      <c r="H356" s="1">
        <f t="shared" si="29"/>
        <v>45043.464583333334</v>
      </c>
      <c r="I356" s="2">
        <f t="shared" si="31"/>
        <v>1.0111111111109494</v>
      </c>
      <c r="J356">
        <v>100</v>
      </c>
      <c r="M356">
        <v>76</v>
      </c>
      <c r="N356" s="2">
        <v>1</v>
      </c>
    </row>
    <row r="357" spans="1:14" x14ac:dyDescent="0.25">
      <c r="A357" t="s">
        <v>244</v>
      </c>
      <c r="B357" t="s">
        <v>96</v>
      </c>
      <c r="C357" t="s">
        <v>49</v>
      </c>
      <c r="D357" t="s">
        <v>14</v>
      </c>
      <c r="E357" s="1">
        <v>45042.036805555559</v>
      </c>
      <c r="F357" s="1">
        <v>45043.04791666667</v>
      </c>
      <c r="G357" s="1">
        <f t="shared" si="28"/>
        <v>45042.453472222223</v>
      </c>
      <c r="H357" s="1">
        <f t="shared" si="29"/>
        <v>45043.464583333334</v>
      </c>
      <c r="I357" s="2">
        <f t="shared" si="31"/>
        <v>1.0111111111109494</v>
      </c>
      <c r="J357">
        <v>100</v>
      </c>
      <c r="M357">
        <v>76</v>
      </c>
      <c r="N357" s="2">
        <v>1</v>
      </c>
    </row>
    <row r="358" spans="1:14" x14ac:dyDescent="0.25">
      <c r="A358" t="s">
        <v>244</v>
      </c>
      <c r="B358" t="s">
        <v>96</v>
      </c>
      <c r="C358" t="s">
        <v>49</v>
      </c>
      <c r="D358" t="s">
        <v>15</v>
      </c>
      <c r="E358" s="1">
        <v>45042.036805555559</v>
      </c>
      <c r="F358" s="1">
        <v>45043.04791666667</v>
      </c>
      <c r="G358" s="1">
        <f t="shared" si="28"/>
        <v>45042.453472222223</v>
      </c>
      <c r="H358" s="1">
        <f t="shared" si="29"/>
        <v>45043.464583333334</v>
      </c>
      <c r="I358" s="2">
        <f t="shared" si="31"/>
        <v>1.0111111111109494</v>
      </c>
      <c r="J358">
        <v>100</v>
      </c>
      <c r="M358">
        <v>76</v>
      </c>
      <c r="N358" s="2">
        <v>1</v>
      </c>
    </row>
    <row r="359" spans="1:14" x14ac:dyDescent="0.25">
      <c r="A359" t="s">
        <v>244</v>
      </c>
      <c r="B359" t="s">
        <v>96</v>
      </c>
      <c r="C359" t="s">
        <v>49</v>
      </c>
      <c r="D359" t="s">
        <v>97</v>
      </c>
      <c r="E359" s="1">
        <v>45042.036805555559</v>
      </c>
      <c r="F359" s="1">
        <v>45043.04791666667</v>
      </c>
      <c r="G359" s="1">
        <f t="shared" si="28"/>
        <v>45042.453472222223</v>
      </c>
      <c r="H359" s="1">
        <f t="shared" si="29"/>
        <v>45043.464583333334</v>
      </c>
      <c r="I359" s="2">
        <f t="shared" si="31"/>
        <v>1.0111111111109494</v>
      </c>
      <c r="J359">
        <v>150</v>
      </c>
      <c r="M359">
        <v>76</v>
      </c>
      <c r="N359" s="2">
        <v>1</v>
      </c>
    </row>
    <row r="360" spans="1:14" x14ac:dyDescent="0.25">
      <c r="A360" t="s">
        <v>244</v>
      </c>
      <c r="B360" t="s">
        <v>96</v>
      </c>
      <c r="C360" t="s">
        <v>49</v>
      </c>
      <c r="D360" t="s">
        <v>98</v>
      </c>
      <c r="E360" s="1">
        <v>45042.036805555559</v>
      </c>
      <c r="F360" s="1">
        <v>45043.04791666667</v>
      </c>
      <c r="G360" s="1">
        <f t="shared" si="28"/>
        <v>45042.453472222223</v>
      </c>
      <c r="H360" s="1">
        <f t="shared" si="29"/>
        <v>45043.464583333334</v>
      </c>
      <c r="I360" s="2">
        <f t="shared" si="31"/>
        <v>1.0111111111109494</v>
      </c>
      <c r="J360">
        <v>150</v>
      </c>
      <c r="M360">
        <v>76</v>
      </c>
      <c r="N360" s="2">
        <v>1</v>
      </c>
    </row>
    <row r="361" spans="1:14" x14ac:dyDescent="0.25">
      <c r="A361" t="s">
        <v>244</v>
      </c>
      <c r="B361" t="s">
        <v>96</v>
      </c>
      <c r="C361" t="s">
        <v>49</v>
      </c>
      <c r="D361" t="s">
        <v>99</v>
      </c>
      <c r="E361" s="1">
        <v>45042.036805555559</v>
      </c>
      <c r="F361" s="1">
        <v>45043.04791666667</v>
      </c>
      <c r="G361" s="1">
        <f t="shared" si="28"/>
        <v>45042.453472222223</v>
      </c>
      <c r="H361" s="1">
        <f t="shared" si="29"/>
        <v>45043.464583333334</v>
      </c>
      <c r="I361" s="2">
        <f t="shared" si="31"/>
        <v>1.0111111111109494</v>
      </c>
      <c r="J361">
        <v>150</v>
      </c>
      <c r="M361">
        <v>76</v>
      </c>
      <c r="N361" s="2">
        <v>1</v>
      </c>
    </row>
    <row r="362" spans="1:14" x14ac:dyDescent="0.25">
      <c r="A362" t="s">
        <v>244</v>
      </c>
      <c r="B362" t="s">
        <v>96</v>
      </c>
      <c r="C362" t="s">
        <v>49</v>
      </c>
      <c r="D362" t="s">
        <v>100</v>
      </c>
      <c r="E362" s="1">
        <v>45042.036805555559</v>
      </c>
      <c r="F362" s="1">
        <v>45043.04791666667</v>
      </c>
      <c r="G362" s="1">
        <f t="shared" si="28"/>
        <v>45042.453472222223</v>
      </c>
      <c r="H362" s="1">
        <f t="shared" si="29"/>
        <v>45043.464583333334</v>
      </c>
      <c r="I362" s="2">
        <f t="shared" si="31"/>
        <v>1.0111111111109494</v>
      </c>
      <c r="J362">
        <v>150</v>
      </c>
      <c r="M362">
        <v>76</v>
      </c>
      <c r="N362" s="2">
        <v>1</v>
      </c>
    </row>
    <row r="363" spans="1:14" x14ac:dyDescent="0.25">
      <c r="A363" t="s">
        <v>244</v>
      </c>
      <c r="B363" t="s">
        <v>54</v>
      </c>
      <c r="C363" t="s">
        <v>50</v>
      </c>
      <c r="D363" t="s">
        <v>16</v>
      </c>
      <c r="E363" s="1">
        <v>45045.152777777781</v>
      </c>
      <c r="F363" s="1">
        <v>45046.069444444445</v>
      </c>
      <c r="G363" s="1">
        <f t="shared" si="28"/>
        <v>45045.569444444445</v>
      </c>
      <c r="H363" s="1">
        <f t="shared" si="29"/>
        <v>45046.486111111109</v>
      </c>
      <c r="I363" s="2">
        <f t="shared" ref="I363" si="32">F363-E363</f>
        <v>0.91666666666424135</v>
      </c>
      <c r="J363">
        <v>40</v>
      </c>
      <c r="M363">
        <v>76</v>
      </c>
      <c r="N363" s="2">
        <v>1</v>
      </c>
    </row>
    <row r="364" spans="1:14" x14ac:dyDescent="0.25">
      <c r="A364" t="s">
        <v>244</v>
      </c>
      <c r="B364" t="s">
        <v>54</v>
      </c>
      <c r="C364" t="s">
        <v>50</v>
      </c>
      <c r="D364" t="s">
        <v>17</v>
      </c>
      <c r="E364" s="1">
        <v>45045.152777777781</v>
      </c>
      <c r="F364" s="1">
        <v>45046.069444444445</v>
      </c>
      <c r="G364" s="1">
        <f t="shared" si="28"/>
        <v>45045.569444444445</v>
      </c>
      <c r="H364" s="1">
        <f t="shared" si="29"/>
        <v>45046.486111111109</v>
      </c>
      <c r="I364" s="2">
        <f t="shared" ref="I364:I375" si="33">F364-E364</f>
        <v>0.91666666666424135</v>
      </c>
      <c r="J364">
        <v>40</v>
      </c>
      <c r="M364">
        <v>76</v>
      </c>
      <c r="N364" s="2">
        <v>1</v>
      </c>
    </row>
    <row r="365" spans="1:14" x14ac:dyDescent="0.25">
      <c r="A365" t="s">
        <v>244</v>
      </c>
      <c r="B365" t="s">
        <v>54</v>
      </c>
      <c r="C365" t="s">
        <v>50</v>
      </c>
      <c r="D365" t="s">
        <v>18</v>
      </c>
      <c r="E365" s="1">
        <v>45045.152777777781</v>
      </c>
      <c r="F365" s="1">
        <v>45046.069444444445</v>
      </c>
      <c r="G365" s="1">
        <f t="shared" si="28"/>
        <v>45045.569444444445</v>
      </c>
      <c r="H365" s="1">
        <f t="shared" si="29"/>
        <v>45046.486111111109</v>
      </c>
      <c r="I365" s="2">
        <f t="shared" si="33"/>
        <v>0.91666666666424135</v>
      </c>
      <c r="J365">
        <v>40</v>
      </c>
      <c r="M365">
        <v>76</v>
      </c>
      <c r="N365" s="2">
        <v>1</v>
      </c>
    </row>
    <row r="366" spans="1:14" x14ac:dyDescent="0.25">
      <c r="A366" t="s">
        <v>244</v>
      </c>
      <c r="B366" t="s">
        <v>54</v>
      </c>
      <c r="C366" t="s">
        <v>50</v>
      </c>
      <c r="D366" t="s">
        <v>19</v>
      </c>
      <c r="E366" s="1">
        <v>45045.152777777781</v>
      </c>
      <c r="F366" s="1">
        <v>45046.069444444445</v>
      </c>
      <c r="G366" s="1">
        <f t="shared" si="28"/>
        <v>45045.569444444445</v>
      </c>
      <c r="H366" s="1">
        <f t="shared" si="29"/>
        <v>45046.486111111109</v>
      </c>
      <c r="I366" s="2">
        <f t="shared" si="33"/>
        <v>0.91666666666424135</v>
      </c>
      <c r="J366">
        <v>40</v>
      </c>
      <c r="M366">
        <v>76</v>
      </c>
      <c r="N366" s="2">
        <v>1</v>
      </c>
    </row>
    <row r="367" spans="1:14" x14ac:dyDescent="0.25">
      <c r="A367" t="s">
        <v>244</v>
      </c>
      <c r="B367" t="s">
        <v>54</v>
      </c>
      <c r="C367" t="s">
        <v>50</v>
      </c>
      <c r="D367" t="s">
        <v>20</v>
      </c>
      <c r="E367" s="1">
        <v>45045.152777777781</v>
      </c>
      <c r="F367" s="1">
        <v>45046.069444444445</v>
      </c>
      <c r="G367" s="1">
        <f t="shared" si="28"/>
        <v>45045.569444444445</v>
      </c>
      <c r="H367" s="1">
        <f t="shared" si="29"/>
        <v>45046.486111111109</v>
      </c>
      <c r="I367" s="2">
        <f t="shared" si="33"/>
        <v>0.91666666666424135</v>
      </c>
      <c r="J367">
        <v>100</v>
      </c>
      <c r="M367">
        <v>76</v>
      </c>
      <c r="N367" s="2">
        <v>1</v>
      </c>
    </row>
    <row r="368" spans="1:14" x14ac:dyDescent="0.25">
      <c r="A368" t="s">
        <v>244</v>
      </c>
      <c r="B368" t="s">
        <v>54</v>
      </c>
      <c r="C368" t="s">
        <v>50</v>
      </c>
      <c r="D368" t="s">
        <v>21</v>
      </c>
      <c r="E368" s="1">
        <v>45045.152777777781</v>
      </c>
      <c r="F368" s="1">
        <v>45046.069444444445</v>
      </c>
      <c r="G368" s="1">
        <f t="shared" si="28"/>
        <v>45045.569444444445</v>
      </c>
      <c r="H368" s="1">
        <f t="shared" si="29"/>
        <v>45046.486111111109</v>
      </c>
      <c r="I368" s="2">
        <f t="shared" si="33"/>
        <v>0.91666666666424135</v>
      </c>
      <c r="J368">
        <v>100</v>
      </c>
      <c r="M368">
        <v>76</v>
      </c>
      <c r="N368" s="2">
        <v>1</v>
      </c>
    </row>
    <row r="369" spans="1:14" x14ac:dyDescent="0.25">
      <c r="A369" t="s">
        <v>244</v>
      </c>
      <c r="B369" t="s">
        <v>54</v>
      </c>
      <c r="C369" t="s">
        <v>50</v>
      </c>
      <c r="D369" t="s">
        <v>22</v>
      </c>
      <c r="E369" s="1">
        <v>45045.152777777781</v>
      </c>
      <c r="F369" s="1">
        <v>45046.069444444445</v>
      </c>
      <c r="G369" s="1">
        <f t="shared" si="28"/>
        <v>45045.569444444445</v>
      </c>
      <c r="H369" s="1">
        <f t="shared" si="29"/>
        <v>45046.486111111109</v>
      </c>
      <c r="I369" s="2">
        <f t="shared" si="33"/>
        <v>0.91666666666424135</v>
      </c>
      <c r="J369">
        <v>100</v>
      </c>
      <c r="M369">
        <v>76</v>
      </c>
      <c r="N369" s="2">
        <v>1</v>
      </c>
    </row>
    <row r="370" spans="1:14" x14ac:dyDescent="0.25">
      <c r="A370" t="s">
        <v>244</v>
      </c>
      <c r="B370" t="s">
        <v>54</v>
      </c>
      <c r="C370" t="s">
        <v>50</v>
      </c>
      <c r="D370" t="s">
        <v>23</v>
      </c>
      <c r="E370" s="1">
        <v>45045.152777777781</v>
      </c>
      <c r="F370" s="1">
        <v>45046.069444444445</v>
      </c>
      <c r="G370" s="1">
        <f t="shared" si="28"/>
        <v>45045.569444444445</v>
      </c>
      <c r="H370" s="1">
        <f t="shared" si="29"/>
        <v>45046.486111111109</v>
      </c>
      <c r="I370" s="2">
        <f t="shared" si="33"/>
        <v>0.91666666666424135</v>
      </c>
      <c r="J370">
        <v>100</v>
      </c>
      <c r="M370">
        <v>76</v>
      </c>
      <c r="N370" s="2">
        <v>1</v>
      </c>
    </row>
    <row r="371" spans="1:14" x14ac:dyDescent="0.25">
      <c r="A371" t="s">
        <v>244</v>
      </c>
      <c r="B371" t="s">
        <v>54</v>
      </c>
      <c r="C371" t="s">
        <v>50</v>
      </c>
      <c r="D371" t="s">
        <v>24</v>
      </c>
      <c r="E371" s="1">
        <v>45045.152777777781</v>
      </c>
      <c r="F371" s="1">
        <v>45046.069444444445</v>
      </c>
      <c r="G371" s="1">
        <f t="shared" si="28"/>
        <v>45045.569444444445</v>
      </c>
      <c r="H371" s="1">
        <f t="shared" si="29"/>
        <v>45046.486111111109</v>
      </c>
      <c r="I371" s="2">
        <f t="shared" si="33"/>
        <v>0.91666666666424135</v>
      </c>
      <c r="J371">
        <v>150</v>
      </c>
      <c r="M371">
        <v>76</v>
      </c>
      <c r="N371" s="2">
        <v>1</v>
      </c>
    </row>
    <row r="372" spans="1:14" x14ac:dyDescent="0.25">
      <c r="A372" t="s">
        <v>244</v>
      </c>
      <c r="B372" t="s">
        <v>54</v>
      </c>
      <c r="C372" t="s">
        <v>50</v>
      </c>
      <c r="D372" t="s">
        <v>25</v>
      </c>
      <c r="E372" s="1">
        <v>45045.152777777781</v>
      </c>
      <c r="F372" s="1">
        <v>45046.069444444445</v>
      </c>
      <c r="G372" s="1">
        <f t="shared" si="28"/>
        <v>45045.569444444445</v>
      </c>
      <c r="H372" s="1">
        <f t="shared" si="29"/>
        <v>45046.486111111109</v>
      </c>
      <c r="I372" s="2">
        <f t="shared" si="33"/>
        <v>0.91666666666424135</v>
      </c>
      <c r="J372">
        <v>150</v>
      </c>
      <c r="M372">
        <v>76</v>
      </c>
      <c r="N372" s="2">
        <v>1</v>
      </c>
    </row>
    <row r="373" spans="1:14" x14ac:dyDescent="0.25">
      <c r="A373" t="s">
        <v>244</v>
      </c>
      <c r="B373" t="s">
        <v>54</v>
      </c>
      <c r="C373" t="s">
        <v>50</v>
      </c>
      <c r="D373" t="s">
        <v>26</v>
      </c>
      <c r="E373" s="1">
        <v>45045.152777777781</v>
      </c>
      <c r="F373" s="1">
        <v>45046.069444444445</v>
      </c>
      <c r="G373" s="1">
        <f t="shared" si="28"/>
        <v>45045.569444444445</v>
      </c>
      <c r="H373" s="1">
        <f t="shared" si="29"/>
        <v>45046.486111111109</v>
      </c>
      <c r="I373" s="2">
        <f t="shared" si="33"/>
        <v>0.91666666666424135</v>
      </c>
      <c r="J373">
        <v>150</v>
      </c>
      <c r="M373">
        <v>76</v>
      </c>
      <c r="N373" s="2">
        <v>1</v>
      </c>
    </row>
    <row r="374" spans="1:14" x14ac:dyDescent="0.25">
      <c r="A374" t="s">
        <v>244</v>
      </c>
      <c r="B374" t="s">
        <v>54</v>
      </c>
      <c r="C374" t="s">
        <v>50</v>
      </c>
      <c r="D374" t="s">
        <v>27</v>
      </c>
      <c r="E374" s="1">
        <v>45045.152777777781</v>
      </c>
      <c r="F374" s="1">
        <v>45046.069444444445</v>
      </c>
      <c r="G374" s="1">
        <f t="shared" si="28"/>
        <v>45045.569444444445</v>
      </c>
      <c r="H374" s="1">
        <f t="shared" si="29"/>
        <v>45046.486111111109</v>
      </c>
      <c r="I374" s="2">
        <f t="shared" si="33"/>
        <v>0.91666666666424135</v>
      </c>
      <c r="J374">
        <v>150</v>
      </c>
      <c r="M374">
        <v>76</v>
      </c>
      <c r="N374" s="2">
        <v>1</v>
      </c>
    </row>
    <row r="375" spans="1:14" x14ac:dyDescent="0.25">
      <c r="A375" t="s">
        <v>244</v>
      </c>
      <c r="B375" t="s">
        <v>53</v>
      </c>
      <c r="C375" t="s">
        <v>51</v>
      </c>
      <c r="D375" t="s">
        <v>36</v>
      </c>
      <c r="E375" s="1">
        <v>45046.540972222225</v>
      </c>
      <c r="F375" s="1">
        <v>45047.446527777778</v>
      </c>
      <c r="G375" s="1">
        <f t="shared" si="28"/>
        <v>45046.957638888889</v>
      </c>
      <c r="H375" s="1">
        <f t="shared" si="29"/>
        <v>45047.863194444442</v>
      </c>
      <c r="I375" s="2">
        <f t="shared" si="33"/>
        <v>0.90555555555329192</v>
      </c>
      <c r="J375">
        <v>40</v>
      </c>
      <c r="M375">
        <v>76</v>
      </c>
      <c r="N375" s="2">
        <v>1</v>
      </c>
    </row>
    <row r="376" spans="1:14" x14ac:dyDescent="0.25">
      <c r="A376" t="s">
        <v>244</v>
      </c>
      <c r="B376" t="s">
        <v>53</v>
      </c>
      <c r="C376" t="s">
        <v>51</v>
      </c>
      <c r="D376" t="s">
        <v>37</v>
      </c>
      <c r="E376" s="1">
        <v>45046.540972222225</v>
      </c>
      <c r="F376" s="1">
        <v>45047.446527777778</v>
      </c>
      <c r="G376" s="1">
        <f t="shared" si="28"/>
        <v>45046.957638888889</v>
      </c>
      <c r="H376" s="1">
        <f t="shared" si="29"/>
        <v>45047.863194444442</v>
      </c>
      <c r="I376" s="2">
        <f t="shared" ref="I376:I378" si="34">F376-E376</f>
        <v>0.90555555555329192</v>
      </c>
      <c r="J376">
        <v>40</v>
      </c>
      <c r="M376">
        <v>76</v>
      </c>
      <c r="N376" s="2">
        <v>1</v>
      </c>
    </row>
    <row r="377" spans="1:14" x14ac:dyDescent="0.25">
      <c r="A377" t="s">
        <v>244</v>
      </c>
      <c r="B377" t="s">
        <v>53</v>
      </c>
      <c r="C377" t="s">
        <v>51</v>
      </c>
      <c r="D377" t="s">
        <v>38</v>
      </c>
      <c r="E377" s="1">
        <v>45046.540972222225</v>
      </c>
      <c r="F377" s="1">
        <v>45047.446527777778</v>
      </c>
      <c r="G377" s="1">
        <f t="shared" si="28"/>
        <v>45046.957638888889</v>
      </c>
      <c r="H377" s="1">
        <f t="shared" si="29"/>
        <v>45047.863194444442</v>
      </c>
      <c r="I377" s="2">
        <f t="shared" si="34"/>
        <v>0.90555555555329192</v>
      </c>
      <c r="J377">
        <v>40</v>
      </c>
      <c r="M377">
        <v>76</v>
      </c>
      <c r="N377" s="2">
        <v>1</v>
      </c>
    </row>
    <row r="378" spans="1:14" x14ac:dyDescent="0.25">
      <c r="A378" t="s">
        <v>244</v>
      </c>
      <c r="B378" t="s">
        <v>53</v>
      </c>
      <c r="C378" t="s">
        <v>51</v>
      </c>
      <c r="D378" t="s">
        <v>39</v>
      </c>
      <c r="E378" s="1">
        <v>45046.540972222225</v>
      </c>
      <c r="F378" s="1">
        <v>45047.446527777778</v>
      </c>
      <c r="G378" s="1">
        <f t="shared" si="28"/>
        <v>45046.957638888889</v>
      </c>
      <c r="H378" s="1">
        <f t="shared" si="29"/>
        <v>45047.863194444442</v>
      </c>
      <c r="I378" s="2">
        <f t="shared" si="34"/>
        <v>0.90555555555329192</v>
      </c>
      <c r="J378">
        <v>40</v>
      </c>
      <c r="M378">
        <v>76</v>
      </c>
      <c r="N378" s="2">
        <v>1</v>
      </c>
    </row>
    <row r="379" spans="1:14" x14ac:dyDescent="0.25">
      <c r="A379" t="s">
        <v>244</v>
      </c>
      <c r="B379" t="s">
        <v>140</v>
      </c>
      <c r="C379" t="s">
        <v>57</v>
      </c>
      <c r="D379" t="s">
        <v>58</v>
      </c>
      <c r="E379" s="1">
        <v>45048.84375</v>
      </c>
      <c r="F379" s="1">
        <v>45050.000694444447</v>
      </c>
      <c r="G379" s="1">
        <f t="shared" si="28"/>
        <v>45049.260416666664</v>
      </c>
      <c r="H379" s="1">
        <f t="shared" si="29"/>
        <v>45050.417361111111</v>
      </c>
      <c r="I379" s="2">
        <f t="shared" ref="I379" si="35">F379-E379</f>
        <v>1.1569444444467081</v>
      </c>
      <c r="J379">
        <v>40</v>
      </c>
      <c r="M379">
        <v>76</v>
      </c>
      <c r="N379" s="2">
        <v>1</v>
      </c>
    </row>
    <row r="380" spans="1:14" x14ac:dyDescent="0.25">
      <c r="A380" t="s">
        <v>244</v>
      </c>
      <c r="B380" t="s">
        <v>140</v>
      </c>
      <c r="C380" t="s">
        <v>57</v>
      </c>
      <c r="D380" t="s">
        <v>59</v>
      </c>
      <c r="E380" s="1">
        <v>45048.84375</v>
      </c>
      <c r="F380" s="1">
        <v>45050.000694444447</v>
      </c>
      <c r="G380" s="1">
        <f t="shared" si="28"/>
        <v>45049.260416666664</v>
      </c>
      <c r="H380" s="1">
        <f t="shared" si="29"/>
        <v>45050.417361111111</v>
      </c>
      <c r="I380" s="2">
        <f t="shared" ref="I380:I387" si="36">F380-E380</f>
        <v>1.1569444444467081</v>
      </c>
      <c r="J380">
        <v>40</v>
      </c>
      <c r="M380">
        <v>76</v>
      </c>
      <c r="N380" s="2">
        <v>1</v>
      </c>
    </row>
    <row r="381" spans="1:14" x14ac:dyDescent="0.25">
      <c r="A381" t="s">
        <v>244</v>
      </c>
      <c r="B381" t="s">
        <v>140</v>
      </c>
      <c r="C381" t="s">
        <v>57</v>
      </c>
      <c r="D381" t="s">
        <v>60</v>
      </c>
      <c r="E381" s="1">
        <v>45048.84375</v>
      </c>
      <c r="F381" s="1">
        <v>45050.000694444447</v>
      </c>
      <c r="G381" s="1">
        <f t="shared" si="28"/>
        <v>45049.260416666664</v>
      </c>
      <c r="H381" s="1">
        <f t="shared" si="29"/>
        <v>45050.417361111111</v>
      </c>
      <c r="I381" s="2">
        <f t="shared" si="36"/>
        <v>1.1569444444467081</v>
      </c>
      <c r="J381">
        <v>40</v>
      </c>
      <c r="M381">
        <v>76</v>
      </c>
      <c r="N381" s="2">
        <v>1</v>
      </c>
    </row>
    <row r="382" spans="1:14" x14ac:dyDescent="0.25">
      <c r="A382" t="s">
        <v>244</v>
      </c>
      <c r="B382" t="s">
        <v>140</v>
      </c>
      <c r="C382" t="s">
        <v>57</v>
      </c>
      <c r="D382" t="s">
        <v>61</v>
      </c>
      <c r="E382" s="1">
        <v>45048.84375</v>
      </c>
      <c r="F382" s="1">
        <v>45050.000694444447</v>
      </c>
      <c r="G382" s="1">
        <f t="shared" si="28"/>
        <v>45049.260416666664</v>
      </c>
      <c r="H382" s="1">
        <f t="shared" si="29"/>
        <v>45050.417361111111</v>
      </c>
      <c r="I382" s="2">
        <f t="shared" si="36"/>
        <v>1.1569444444467081</v>
      </c>
      <c r="J382">
        <v>40</v>
      </c>
      <c r="M382">
        <v>76</v>
      </c>
      <c r="N382" s="2">
        <v>1</v>
      </c>
    </row>
    <row r="383" spans="1:14" x14ac:dyDescent="0.25">
      <c r="A383" t="s">
        <v>244</v>
      </c>
      <c r="B383" t="s">
        <v>140</v>
      </c>
      <c r="C383" t="s">
        <v>57</v>
      </c>
      <c r="D383" t="s">
        <v>62</v>
      </c>
      <c r="E383" s="1">
        <v>45048.84375</v>
      </c>
      <c r="F383" s="1">
        <v>45050.000694444447</v>
      </c>
      <c r="G383" s="1">
        <f t="shared" si="28"/>
        <v>45049.260416666664</v>
      </c>
      <c r="H383" s="1">
        <f t="shared" si="29"/>
        <v>45050.417361111111</v>
      </c>
      <c r="I383" s="2">
        <f t="shared" si="36"/>
        <v>1.1569444444467081</v>
      </c>
      <c r="J383">
        <v>100</v>
      </c>
      <c r="M383">
        <v>76</v>
      </c>
      <c r="N383" s="2">
        <v>1</v>
      </c>
    </row>
    <row r="384" spans="1:14" x14ac:dyDescent="0.25">
      <c r="A384" t="s">
        <v>244</v>
      </c>
      <c r="B384" t="s">
        <v>140</v>
      </c>
      <c r="C384" t="s">
        <v>57</v>
      </c>
      <c r="D384" t="s">
        <v>63</v>
      </c>
      <c r="E384" s="1">
        <v>45048.84375</v>
      </c>
      <c r="F384" s="1">
        <v>45050.000694444447</v>
      </c>
      <c r="G384" s="1">
        <f t="shared" si="28"/>
        <v>45049.260416666664</v>
      </c>
      <c r="H384" s="1">
        <f t="shared" si="29"/>
        <v>45050.417361111111</v>
      </c>
      <c r="I384" s="2">
        <f t="shared" si="36"/>
        <v>1.1569444444467081</v>
      </c>
      <c r="J384">
        <v>100</v>
      </c>
      <c r="M384">
        <v>76</v>
      </c>
      <c r="N384" s="2">
        <v>1</v>
      </c>
    </row>
    <row r="385" spans="1:14" x14ac:dyDescent="0.25">
      <c r="A385" t="s">
        <v>244</v>
      </c>
      <c r="B385" t="s">
        <v>140</v>
      </c>
      <c r="C385" t="s">
        <v>57</v>
      </c>
      <c r="D385" t="s">
        <v>64</v>
      </c>
      <c r="E385" s="1">
        <v>45048.84375</v>
      </c>
      <c r="F385" s="1">
        <v>45050.000694444447</v>
      </c>
      <c r="G385" s="1">
        <f t="shared" si="28"/>
        <v>45049.260416666664</v>
      </c>
      <c r="H385" s="1">
        <f t="shared" si="29"/>
        <v>45050.417361111111</v>
      </c>
      <c r="I385" s="2">
        <f t="shared" si="36"/>
        <v>1.1569444444467081</v>
      </c>
      <c r="J385">
        <v>100</v>
      </c>
      <c r="M385">
        <v>76</v>
      </c>
      <c r="N385" s="2">
        <v>1</v>
      </c>
    </row>
    <row r="386" spans="1:14" x14ac:dyDescent="0.25">
      <c r="A386" t="s">
        <v>244</v>
      </c>
      <c r="B386" t="s">
        <v>140</v>
      </c>
      <c r="C386" t="s">
        <v>57</v>
      </c>
      <c r="D386" t="s">
        <v>65</v>
      </c>
      <c r="E386" s="1">
        <v>45048.84375</v>
      </c>
      <c r="F386" s="1">
        <v>45050.000694444447</v>
      </c>
      <c r="G386" s="1">
        <f t="shared" si="28"/>
        <v>45049.260416666664</v>
      </c>
      <c r="H386" s="1">
        <f t="shared" si="29"/>
        <v>45050.417361111111</v>
      </c>
      <c r="I386" s="2">
        <f t="shared" si="36"/>
        <v>1.1569444444467081</v>
      </c>
      <c r="J386">
        <v>100</v>
      </c>
      <c r="M386">
        <v>76</v>
      </c>
      <c r="N386" s="2">
        <v>1</v>
      </c>
    </row>
    <row r="387" spans="1:14" x14ac:dyDescent="0.25">
      <c r="A387" t="s">
        <v>245</v>
      </c>
      <c r="B387" t="s">
        <v>140</v>
      </c>
      <c r="C387" t="s">
        <v>49</v>
      </c>
      <c r="D387" t="s">
        <v>8</v>
      </c>
      <c r="E387" s="1">
        <v>45108.400694444441</v>
      </c>
      <c r="F387" s="1">
        <v>45109.256944444445</v>
      </c>
      <c r="G387" s="1">
        <f t="shared" ref="G387:G394" si="37">E387+10/24</f>
        <v>45108.817361111105</v>
      </c>
      <c r="H387" s="1">
        <f t="shared" ref="H387:H394" si="38">F387+10/24</f>
        <v>45109.673611111109</v>
      </c>
      <c r="I387" s="2">
        <f t="shared" si="36"/>
        <v>0.85625000000436557</v>
      </c>
      <c r="J387">
        <v>40</v>
      </c>
    </row>
    <row r="388" spans="1:14" x14ac:dyDescent="0.25">
      <c r="A388" t="s">
        <v>245</v>
      </c>
      <c r="B388" t="s">
        <v>140</v>
      </c>
      <c r="C388" t="s">
        <v>49</v>
      </c>
      <c r="D388" t="s">
        <v>9</v>
      </c>
      <c r="E388" s="1">
        <v>45108.400694444441</v>
      </c>
      <c r="F388" s="1">
        <v>45109.256944444445</v>
      </c>
      <c r="G388" s="1">
        <f t="shared" si="37"/>
        <v>45108.817361111105</v>
      </c>
      <c r="H388" s="1">
        <f t="shared" si="38"/>
        <v>45109.673611111109</v>
      </c>
      <c r="I388" s="2">
        <f t="shared" ref="I388:I394" si="39">F388-E388</f>
        <v>0.85625000000436557</v>
      </c>
      <c r="J388">
        <v>40</v>
      </c>
    </row>
    <row r="389" spans="1:14" x14ac:dyDescent="0.25">
      <c r="A389" t="s">
        <v>245</v>
      </c>
      <c r="B389" t="s">
        <v>140</v>
      </c>
      <c r="C389" t="s">
        <v>49</v>
      </c>
      <c r="D389" t="s">
        <v>10</v>
      </c>
      <c r="E389" s="1">
        <v>45108.400694444441</v>
      </c>
      <c r="F389" s="1">
        <v>45109.256944444445</v>
      </c>
      <c r="G389" s="1">
        <f t="shared" si="37"/>
        <v>45108.817361111105</v>
      </c>
      <c r="H389" s="1">
        <f t="shared" si="38"/>
        <v>45109.673611111109</v>
      </c>
      <c r="I389" s="2">
        <f t="shared" si="39"/>
        <v>0.85625000000436557</v>
      </c>
      <c r="J389">
        <v>40</v>
      </c>
    </row>
    <row r="390" spans="1:14" x14ac:dyDescent="0.25">
      <c r="A390" t="s">
        <v>245</v>
      </c>
      <c r="B390" t="s">
        <v>140</v>
      </c>
      <c r="C390" t="s">
        <v>49</v>
      </c>
      <c r="D390" t="s">
        <v>11</v>
      </c>
      <c r="E390" s="1">
        <v>45108.400694444441</v>
      </c>
      <c r="F390" s="1">
        <v>45109.256944444445</v>
      </c>
      <c r="G390" s="1">
        <f t="shared" si="37"/>
        <v>45108.817361111105</v>
      </c>
      <c r="H390" s="1">
        <f t="shared" si="38"/>
        <v>45109.673611111109</v>
      </c>
      <c r="I390" s="2">
        <f t="shared" si="39"/>
        <v>0.85625000000436557</v>
      </c>
      <c r="J390">
        <v>40</v>
      </c>
    </row>
    <row r="391" spans="1:14" x14ac:dyDescent="0.25">
      <c r="A391" t="s">
        <v>245</v>
      </c>
      <c r="B391" t="s">
        <v>140</v>
      </c>
      <c r="C391" t="s">
        <v>49</v>
      </c>
      <c r="D391" t="s">
        <v>12</v>
      </c>
      <c r="E391" s="1">
        <v>45108.400694444441</v>
      </c>
      <c r="F391" s="1">
        <v>45109.256944444445</v>
      </c>
      <c r="G391" s="1">
        <f t="shared" si="37"/>
        <v>45108.817361111105</v>
      </c>
      <c r="H391" s="1">
        <f t="shared" si="38"/>
        <v>45109.673611111109</v>
      </c>
      <c r="I391" s="2">
        <f t="shared" si="39"/>
        <v>0.85625000000436557</v>
      </c>
      <c r="J391">
        <v>110</v>
      </c>
    </row>
    <row r="392" spans="1:14" x14ac:dyDescent="0.25">
      <c r="A392" t="s">
        <v>245</v>
      </c>
      <c r="B392" t="s">
        <v>140</v>
      </c>
      <c r="C392" t="s">
        <v>49</v>
      </c>
      <c r="D392" t="s">
        <v>13</v>
      </c>
      <c r="E392" s="1">
        <v>45108.400694444441</v>
      </c>
      <c r="F392" s="1">
        <v>45109.256944444445</v>
      </c>
      <c r="G392" s="1">
        <f t="shared" si="37"/>
        <v>45108.817361111105</v>
      </c>
      <c r="H392" s="1">
        <f t="shared" si="38"/>
        <v>45109.673611111109</v>
      </c>
      <c r="I392" s="2">
        <f t="shared" si="39"/>
        <v>0.85625000000436557</v>
      </c>
      <c r="J392">
        <v>110</v>
      </c>
    </row>
    <row r="393" spans="1:14" x14ac:dyDescent="0.25">
      <c r="A393" t="s">
        <v>245</v>
      </c>
      <c r="B393" t="s">
        <v>140</v>
      </c>
      <c r="C393" t="s">
        <v>49</v>
      </c>
      <c r="D393" t="s">
        <v>14</v>
      </c>
      <c r="E393" s="1">
        <v>45108.400694444441</v>
      </c>
      <c r="F393" s="1">
        <v>45109.256944444445</v>
      </c>
      <c r="G393" s="1">
        <f t="shared" si="37"/>
        <v>45108.817361111105</v>
      </c>
      <c r="H393" s="1">
        <f t="shared" si="38"/>
        <v>45109.673611111109</v>
      </c>
      <c r="I393" s="2">
        <f t="shared" si="39"/>
        <v>0.85625000000436557</v>
      </c>
      <c r="J393">
        <v>110</v>
      </c>
    </row>
    <row r="394" spans="1:14" x14ac:dyDescent="0.25">
      <c r="A394" t="s">
        <v>245</v>
      </c>
      <c r="B394" t="s">
        <v>140</v>
      </c>
      <c r="C394" t="s">
        <v>49</v>
      </c>
      <c r="D394" t="s">
        <v>15</v>
      </c>
      <c r="E394" s="1">
        <v>45108.400694444441</v>
      </c>
      <c r="F394" s="1">
        <v>45109.256944444445</v>
      </c>
      <c r="G394" s="1">
        <f t="shared" si="37"/>
        <v>45108.817361111105</v>
      </c>
      <c r="H394" s="1">
        <f t="shared" si="38"/>
        <v>45109.673611111109</v>
      </c>
      <c r="I394" s="2">
        <f t="shared" si="39"/>
        <v>0.85625000000436557</v>
      </c>
      <c r="J394">
        <v>110</v>
      </c>
    </row>
    <row r="395" spans="1:14" x14ac:dyDescent="0.25">
      <c r="A395" t="s">
        <v>245</v>
      </c>
      <c r="B395" t="s">
        <v>131</v>
      </c>
      <c r="C395" t="s">
        <v>50</v>
      </c>
      <c r="D395" t="s">
        <v>16</v>
      </c>
      <c r="E395" s="1">
        <v>45110.845833333333</v>
      </c>
    </row>
    <row r="396" spans="1:14" x14ac:dyDescent="0.25">
      <c r="A396" t="s">
        <v>245</v>
      </c>
      <c r="B396" t="s">
        <v>131</v>
      </c>
      <c r="C396" t="s">
        <v>50</v>
      </c>
      <c r="D396" t="s">
        <v>17</v>
      </c>
      <c r="E396" s="1">
        <v>45110.845833333333</v>
      </c>
    </row>
    <row r="397" spans="1:14" x14ac:dyDescent="0.25">
      <c r="A397" t="s">
        <v>245</v>
      </c>
      <c r="B397" t="s">
        <v>131</v>
      </c>
      <c r="C397" t="s">
        <v>50</v>
      </c>
      <c r="D397" t="s">
        <v>18</v>
      </c>
      <c r="E397" s="1">
        <v>45110.845833333333</v>
      </c>
    </row>
    <row r="398" spans="1:14" x14ac:dyDescent="0.25">
      <c r="A398" t="s">
        <v>245</v>
      </c>
      <c r="B398" t="s">
        <v>131</v>
      </c>
      <c r="C398" t="s">
        <v>50</v>
      </c>
      <c r="D398" t="s">
        <v>19</v>
      </c>
      <c r="E398" s="1">
        <v>45110.845833333333</v>
      </c>
    </row>
    <row r="399" spans="1:14" x14ac:dyDescent="0.25">
      <c r="A399" t="s">
        <v>245</v>
      </c>
      <c r="B399" t="s">
        <v>131</v>
      </c>
      <c r="C399" t="s">
        <v>50</v>
      </c>
      <c r="D399" t="s">
        <v>20</v>
      </c>
      <c r="E399" s="1">
        <v>45110.845833333333</v>
      </c>
    </row>
    <row r="400" spans="1:14" x14ac:dyDescent="0.25">
      <c r="A400" t="s">
        <v>245</v>
      </c>
      <c r="B400" t="s">
        <v>131</v>
      </c>
      <c r="C400" t="s">
        <v>50</v>
      </c>
      <c r="D400" t="s">
        <v>21</v>
      </c>
      <c r="E400" s="1">
        <v>45110.845833333333</v>
      </c>
    </row>
    <row r="401" spans="1:5" x14ac:dyDescent="0.25">
      <c r="A401" t="s">
        <v>245</v>
      </c>
      <c r="B401" t="s">
        <v>131</v>
      </c>
      <c r="C401" t="s">
        <v>50</v>
      </c>
      <c r="D401" t="s">
        <v>22</v>
      </c>
      <c r="E401" s="1">
        <v>45110.845833333333</v>
      </c>
    </row>
    <row r="402" spans="1:5" x14ac:dyDescent="0.25">
      <c r="A402" t="s">
        <v>245</v>
      </c>
      <c r="B402" t="s">
        <v>131</v>
      </c>
      <c r="C402" t="s">
        <v>50</v>
      </c>
      <c r="D402" t="s">
        <v>23</v>
      </c>
      <c r="E402" s="1">
        <v>45110.845833333333</v>
      </c>
    </row>
    <row r="403" spans="1:5" x14ac:dyDescent="0.25">
      <c r="A403" t="s">
        <v>245</v>
      </c>
      <c r="B403" t="s">
        <v>131</v>
      </c>
      <c r="C403" t="s">
        <v>50</v>
      </c>
      <c r="D403" t="s">
        <v>24</v>
      </c>
      <c r="E403" s="1">
        <v>45110.845833333333</v>
      </c>
    </row>
    <row r="404" spans="1:5" x14ac:dyDescent="0.25">
      <c r="A404" t="s">
        <v>245</v>
      </c>
      <c r="B404" t="s">
        <v>131</v>
      </c>
      <c r="C404" t="s">
        <v>50</v>
      </c>
      <c r="D404" t="s">
        <v>25</v>
      </c>
      <c r="E404" s="1">
        <v>45110.845833333333</v>
      </c>
    </row>
    <row r="405" spans="1:5" x14ac:dyDescent="0.25">
      <c r="A405" t="s">
        <v>245</v>
      </c>
      <c r="B405" t="s">
        <v>131</v>
      </c>
      <c r="C405" t="s">
        <v>50</v>
      </c>
      <c r="D405" t="s">
        <v>26</v>
      </c>
      <c r="E405" s="1">
        <v>45110.845833333333</v>
      </c>
    </row>
    <row r="406" spans="1:5" x14ac:dyDescent="0.25">
      <c r="A406" t="s">
        <v>245</v>
      </c>
      <c r="B406" t="s">
        <v>131</v>
      </c>
      <c r="C406" t="s">
        <v>50</v>
      </c>
      <c r="D406" t="s">
        <v>27</v>
      </c>
      <c r="E406" s="1">
        <v>45110.845833333333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Kelly</dc:creator>
  <cp:lastModifiedBy>Tom Kelly</cp:lastModifiedBy>
  <dcterms:created xsi:type="dcterms:W3CDTF">2019-08-25T17:28:06Z</dcterms:created>
  <dcterms:modified xsi:type="dcterms:W3CDTF">2023-09-29T17:30:35Z</dcterms:modified>
</cp:coreProperties>
</file>