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Z7aaWo9BFqe5a6JTdF+ENwVn/3Lp2FJMz5hkde99JU="/>
    </ext>
  </extLst>
</workbook>
</file>

<file path=xl/sharedStrings.xml><?xml version="1.0" encoding="utf-8"?>
<sst xmlns="http://schemas.openxmlformats.org/spreadsheetml/2006/main" count="108" uniqueCount="108">
  <si>
    <t>Date</t>
  </si>
  <si>
    <t>Operating_Profit</t>
  </si>
  <si>
    <t>Net_Profit</t>
  </si>
  <si>
    <t>Total_Equity</t>
  </si>
  <si>
    <t>Total_Liabilities</t>
  </si>
  <si>
    <t>Revenue</t>
  </si>
  <si>
    <t>2024-3quarter</t>
  </si>
  <si>
    <t>2024-2quarter</t>
  </si>
  <si>
    <t>2024-1quarter</t>
  </si>
  <si>
    <t>2023-4quarter</t>
  </si>
  <si>
    <t>2023-3quarter</t>
  </si>
  <si>
    <t>2023-2quarter</t>
  </si>
  <si>
    <t>2023-1quarter</t>
  </si>
  <si>
    <t xml:space="preserve">94,292,361	</t>
  </si>
  <si>
    <t>2022-4quarter</t>
  </si>
  <si>
    <t>2022-3quarter</t>
  </si>
  <si>
    <t>2022-2quarter</t>
  </si>
  <si>
    <t>2022-1quarter</t>
  </si>
  <si>
    <t>2021-4quarter</t>
  </si>
  <si>
    <t>2021-3quarter</t>
  </si>
  <si>
    <t>2021-2quarter</t>
  </si>
  <si>
    <t>2021-1quarter</t>
  </si>
  <si>
    <t>2020-4quarter</t>
  </si>
  <si>
    <t>2020-3quarter</t>
  </si>
  <si>
    <t>2020-2quarter</t>
  </si>
  <si>
    <t>2020-1quarter</t>
  </si>
  <si>
    <t>2019-4quarter</t>
  </si>
  <si>
    <t>2019-3quarter</t>
  </si>
  <si>
    <t>2019-2quarter</t>
  </si>
  <si>
    <t>2019-1quarter</t>
  </si>
  <si>
    <t>2018-4quarter</t>
  </si>
  <si>
    <t>2018-3quarter</t>
  </si>
  <si>
    <t>2018-2quarter</t>
  </si>
  <si>
    <t>2018-1quarter</t>
  </si>
  <si>
    <t>2017-4quarter</t>
  </si>
  <si>
    <t>2017-3quarter</t>
  </si>
  <si>
    <t>2017-2quarter</t>
  </si>
  <si>
    <t>2017-1quarter</t>
  </si>
  <si>
    <t>2016-4quarter</t>
  </si>
  <si>
    <t>2016-3quarter</t>
  </si>
  <si>
    <t>2016-2quarter</t>
  </si>
  <si>
    <t>2016-1quarter</t>
  </si>
  <si>
    <t>2015-4quarter</t>
  </si>
  <si>
    <t>2015-3quarter</t>
  </si>
  <si>
    <t>2015-2quarter</t>
  </si>
  <si>
    <t>2015-1quarter</t>
  </si>
  <si>
    <t>2014-4quarter</t>
  </si>
  <si>
    <t>2014-3quarter</t>
  </si>
  <si>
    <t>2014-2quarter</t>
  </si>
  <si>
    <t>2014-1quarter</t>
  </si>
  <si>
    <t>2013-4quarter</t>
  </si>
  <si>
    <t>2013-3quarter</t>
  </si>
  <si>
    <t>2013-2quarter</t>
  </si>
  <si>
    <t>2013-1quarter</t>
  </si>
  <si>
    <t>2012-4quarter</t>
  </si>
  <si>
    <t>2012-3quarter</t>
  </si>
  <si>
    <t>2012-2quarter</t>
  </si>
  <si>
    <t>2012-1quarter</t>
  </si>
  <si>
    <t>2011-4quarter</t>
  </si>
  <si>
    <t>2011-3quarter</t>
  </si>
  <si>
    <t>2011-2quarter</t>
  </si>
  <si>
    <t>2011-1quarter</t>
  </si>
  <si>
    <t>2010-4quarter</t>
  </si>
  <si>
    <t>2010-3quarter</t>
  </si>
  <si>
    <t>2010-2quarter</t>
  </si>
  <si>
    <t>2010-1quarter</t>
  </si>
  <si>
    <t>2009-4quarter</t>
  </si>
  <si>
    <t>2009-3quarter</t>
  </si>
  <si>
    <t>2009-2quarter</t>
  </si>
  <si>
    <t>2009-1quarter</t>
  </si>
  <si>
    <t>2008-4quarter</t>
  </si>
  <si>
    <t xml:space="preserve">121,294,319	</t>
  </si>
  <si>
    <t>2008-3quarter</t>
  </si>
  <si>
    <t>2008-2quarter</t>
  </si>
  <si>
    <t>2008-1quarter</t>
  </si>
  <si>
    <t>2007-4quarter</t>
  </si>
  <si>
    <t>2007-3quarter</t>
  </si>
  <si>
    <t>2007-2quarter</t>
  </si>
  <si>
    <t>2007-1quarter</t>
  </si>
  <si>
    <t>2006-4quarter</t>
  </si>
  <si>
    <t xml:space="preserve">58,972,765	</t>
  </si>
  <si>
    <t>2006-3quarter</t>
  </si>
  <si>
    <t>2006-2quarter</t>
  </si>
  <si>
    <t xml:space="preserve">14,107,860	</t>
  </si>
  <si>
    <t>2006-1quarter</t>
  </si>
  <si>
    <t>2005-4quarter</t>
  </si>
  <si>
    <t>10,882,160 </t>
  </si>
  <si>
    <t>2005-3quarter</t>
  </si>
  <si>
    <t>2005-2quarter</t>
  </si>
  <si>
    <t>2005-1quarter</t>
  </si>
  <si>
    <t xml:space="preserve">81,963,009	</t>
  </si>
  <si>
    <t>2004-4quarter</t>
  </si>
  <si>
    <t xml:space="preserve">57,632,359	</t>
  </si>
  <si>
    <t>2004-3quarter</t>
  </si>
  <si>
    <t>2004-2quarter</t>
  </si>
  <si>
    <t>2004-1quarter</t>
  </si>
  <si>
    <t>2003-4quarter</t>
  </si>
  <si>
    <t>2003-3quarter</t>
  </si>
  <si>
    <t>2003-2quarter</t>
  </si>
  <si>
    <t>2003-1quarter</t>
  </si>
  <si>
    <t>2002-4quarter</t>
  </si>
  <si>
    <t>2002-3quarter</t>
  </si>
  <si>
    <t>2002-2quarter</t>
  </si>
  <si>
    <t>2002-1quarter</t>
  </si>
  <si>
    <t>2001-4quarter</t>
  </si>
  <si>
    <t>2001-3quarter</t>
  </si>
  <si>
    <t>2001-2quarter</t>
  </si>
  <si>
    <t>2001-1quarter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</si>
</sst>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sz val="10.0"/>
      <color theme="1"/>
      <name val="Malgun Gothic"/>
    </font>
    <font>
      <sz val="10.0"/>
      <color rgb="FF000000"/>
      <name val="Malgun Gothic"/>
    </font>
    <font>
      <sz val="12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17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shrinkToFit="0" vertical="center" wrapText="1"/>
    </xf>
    <xf borderId="0" fillId="0" fontId="2" numFmtId="3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11.78"/>
    <col customWidth="1" min="3" max="3" width="15.33"/>
    <col customWidth="1" min="4" max="5" width="11.89"/>
    <col customWidth="1" min="6" max="6" width="10.78"/>
    <col customWidth="1" min="7" max="26" width="8.3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18.0" customHeight="1">
      <c r="A2" s="2" t="s">
        <v>6</v>
      </c>
      <c r="B2" s="3">
        <v>9183371.0</v>
      </c>
      <c r="C2" s="4">
        <v>1.0100904E7</v>
      </c>
      <c r="D2" s="5">
        <v>3.86281363E8</v>
      </c>
      <c r="E2" s="3">
        <v>1.05025954E8</v>
      </c>
      <c r="F2" s="6">
        <v>7.9098731E7</v>
      </c>
      <c r="G2" s="7"/>
    </row>
    <row r="3" ht="18.0" customHeight="1">
      <c r="A3" s="7" t="s">
        <v>7</v>
      </c>
      <c r="B3" s="4">
        <v>1.0443878E7</v>
      </c>
      <c r="C3" s="5">
        <v>9841345.0</v>
      </c>
      <c r="D3" s="5">
        <v>3.83526671E8</v>
      </c>
      <c r="E3" s="4">
        <v>1.02231027E8</v>
      </c>
      <c r="F3" s="5">
        <v>7.4068302E7</v>
      </c>
      <c r="G3" s="7"/>
    </row>
    <row r="4" ht="18.0" customHeight="1">
      <c r="A4" s="7" t="s">
        <v>8</v>
      </c>
      <c r="B4" s="4">
        <v>6606009.0</v>
      </c>
      <c r="C4" s="4">
        <v>6754708.0</v>
      </c>
      <c r="D4" s="4">
        <v>3.71916124E8</v>
      </c>
      <c r="E4" s="6">
        <v>9.8983688E7</v>
      </c>
      <c r="F4" s="4">
        <v>7.1915601E7</v>
      </c>
      <c r="G4" s="7"/>
    </row>
    <row r="5" ht="18.0" customHeight="1">
      <c r="A5" s="7" t="s">
        <v>9</v>
      </c>
      <c r="B5" s="4" t="str">
        <f>IMSUB(6566976,3742259)</f>
        <v>2824717</v>
      </c>
      <c r="C5" s="5">
        <v>1.54871E7</v>
      </c>
      <c r="D5" s="5">
        <v>3.63677865E8</v>
      </c>
      <c r="E5" s="4">
        <v>9.2228115E7</v>
      </c>
      <c r="F5" s="4" t="str">
        <f>IMSUB(258935494,191155556)</f>
        <v>67779938</v>
      </c>
      <c r="G5" s="7"/>
    </row>
    <row r="6" ht="18.0" customHeight="1">
      <c r="A6" s="7" t="s">
        <v>10</v>
      </c>
      <c r="B6" s="6">
        <v>2433534.0</v>
      </c>
      <c r="C6" s="3">
        <v>5844171.0</v>
      </c>
      <c r="D6" s="5">
        <v>3.63892643E8</v>
      </c>
      <c r="E6" s="3">
        <v>9.0573804E7</v>
      </c>
      <c r="F6" s="4">
        <v>6.7404652E7</v>
      </c>
      <c r="G6" s="7"/>
    </row>
    <row r="7" ht="18.0" customHeight="1">
      <c r="A7" s="7" t="s">
        <v>11</v>
      </c>
      <c r="B7" s="4" t="str">
        <f>IMSUB(1308725,640178)</f>
        <v>668547</v>
      </c>
      <c r="C7" s="5">
        <v>1723571.0</v>
      </c>
      <c r="D7" s="4">
        <v>3.58975626E8</v>
      </c>
      <c r="E7" s="4">
        <v>8.9024926E7</v>
      </c>
      <c r="F7" s="4" t="str">
        <f>IMSUB(123750904,63745371)</f>
        <v>60005533</v>
      </c>
      <c r="G7" s="7"/>
    </row>
    <row r="8" ht="18.0" customHeight="1">
      <c r="A8" s="7" t="s">
        <v>12</v>
      </c>
      <c r="B8" s="5">
        <v>640178.0</v>
      </c>
      <c r="C8" s="4">
        <v>1574600.0</v>
      </c>
      <c r="D8" s="4">
        <v>3.59799416E8</v>
      </c>
      <c r="E8" s="7" t="s">
        <v>13</v>
      </c>
      <c r="F8" s="5">
        <v>6.3745371E7</v>
      </c>
      <c r="G8" s="7"/>
    </row>
    <row r="9" ht="18.0" customHeight="1">
      <c r="A9" s="7" t="s">
        <v>14</v>
      </c>
      <c r="B9" s="5" t="str">
        <f>IMSUB(43376630,39070499)</f>
        <v>4306131</v>
      </c>
      <c r="C9" s="5" t="str">
        <f>IMSUB(55654077,31812631)</f>
        <v>23841446</v>
      </c>
      <c r="D9" s="5">
        <v>3.54749604E8</v>
      </c>
      <c r="E9" s="5">
        <v>9.3674903E7</v>
      </c>
      <c r="F9" s="5" t="str">
        <f>IMSUB(302231360,231766785)</f>
        <v>70464575</v>
      </c>
      <c r="G9" s="7"/>
    </row>
    <row r="10" ht="18.0" customHeight="1">
      <c r="A10" s="7" t="s">
        <v>15</v>
      </c>
      <c r="B10" s="5">
        <v>1.0852045E7</v>
      </c>
      <c r="C10" s="5">
        <v>9389198.0</v>
      </c>
      <c r="D10" s="5">
        <v>3.44906889E8</v>
      </c>
      <c r="E10" s="5">
        <v>1.2537152E8</v>
      </c>
      <c r="F10" s="5">
        <v>7.678168E7</v>
      </c>
      <c r="G10" s="7"/>
    </row>
    <row r="11" ht="18.0" customHeight="1">
      <c r="A11" s="7" t="s">
        <v>16</v>
      </c>
      <c r="B11" s="4">
        <v>1.4097045E7</v>
      </c>
      <c r="C11" s="5">
        <v>1.1098805E7</v>
      </c>
      <c r="D11" s="5">
        <v>3.27906664E8</v>
      </c>
      <c r="E11" s="3">
        <v>1.20133986E8</v>
      </c>
      <c r="F11" s="4">
        <v>7.7203607E7</v>
      </c>
      <c r="G11" s="8"/>
    </row>
    <row r="12" ht="18.0" customHeight="1">
      <c r="A12" s="7" t="s">
        <v>17</v>
      </c>
      <c r="B12" s="4">
        <v>1.4121409E7</v>
      </c>
      <c r="C12" s="4">
        <v>1.1324628E7</v>
      </c>
      <c r="D12" s="5">
        <v>3.15290919E8</v>
      </c>
      <c r="E12" s="4">
        <v>1.2403604E8</v>
      </c>
      <c r="F12" s="5">
        <v>7.7781498E7</v>
      </c>
      <c r="G12" s="7"/>
    </row>
    <row r="13" ht="18.0" customHeight="1">
      <c r="A13" s="7" t="s">
        <v>18</v>
      </c>
      <c r="B13" s="4" t="str">
        <f>IMSUB(51633856,43807344)</f>
        <v>7826512</v>
      </c>
      <c r="C13" s="5" t="str">
        <f>IMSUB(39907450,29069502)</f>
        <v>10837948</v>
      </c>
      <c r="D13" s="5">
        <v>3.04899931E8</v>
      </c>
      <c r="E13" s="5">
        <v>1.21721227E8</v>
      </c>
      <c r="F13" s="5" t="str">
        <f>IMSUB(279604799,203039275)</f>
        <v>76565524</v>
      </c>
      <c r="G13" s="7"/>
    </row>
    <row r="14" ht="18.0" customHeight="1">
      <c r="A14" s="7" t="s">
        <v>19</v>
      </c>
      <c r="B14" s="5">
        <v>1.5262785E7</v>
      </c>
      <c r="C14" s="5">
        <v>1.2293331E7</v>
      </c>
      <c r="D14" s="5">
        <v>2.96766118E8</v>
      </c>
      <c r="E14" s="5">
        <v>1.136546E8</v>
      </c>
      <c r="F14" s="5">
        <v>7.3979187E7</v>
      </c>
      <c r="G14" s="7"/>
    </row>
    <row r="15" ht="18.0" customHeight="1">
      <c r="A15" s="7" t="s">
        <v>20</v>
      </c>
      <c r="B15" s="5">
        <v>1.2566745E7</v>
      </c>
      <c r="C15" s="5">
        <v>9634486.0</v>
      </c>
      <c r="D15" s="5">
        <v>2.82324266E8</v>
      </c>
      <c r="E15" s="5">
        <v>1.02453403E8</v>
      </c>
      <c r="F15" s="5">
        <v>6.3671585E7</v>
      </c>
      <c r="G15" s="7"/>
    </row>
    <row r="16" ht="18.0" customHeight="1">
      <c r="A16" s="7" t="s">
        <v>21</v>
      </c>
      <c r="B16" s="5">
        <v>9382868.0</v>
      </c>
      <c r="C16" s="3">
        <v>7141685.0</v>
      </c>
      <c r="D16" s="5">
        <v>2.74268591E8</v>
      </c>
      <c r="E16" s="5">
        <v>1.18557683E8</v>
      </c>
      <c r="F16" s="4">
        <v>6.5388503E7</v>
      </c>
      <c r="G16" s="8"/>
    </row>
    <row r="17" ht="18.0" customHeight="1">
      <c r="A17" s="7" t="s">
        <v>22</v>
      </c>
      <c r="B17" s="5" t="str">
        <f>IMSUB(35993876,26946875)</f>
        <v>9047001</v>
      </c>
      <c r="C17" s="5" t="str">
        <f>IMSUB(26407832,19800702)</f>
        <v>6607130</v>
      </c>
      <c r="D17" s="4">
        <v>2.75948016E8</v>
      </c>
      <c r="E17" s="4">
        <v>1.02287702E8</v>
      </c>
      <c r="F17" s="5" t="str">
        <f>IMSUB(236806988,175255480)</f>
        <v>61551508</v>
      </c>
      <c r="G17" s="7"/>
    </row>
    <row r="18" ht="18.0" customHeight="1">
      <c r="A18" s="7" t="s">
        <v>23</v>
      </c>
      <c r="B18" s="5">
        <v>1.2353238E7</v>
      </c>
      <c r="C18" s="5">
        <v>9360693.0</v>
      </c>
      <c r="D18" s="5">
        <v>2.76136188E8</v>
      </c>
      <c r="E18" s="5">
        <v>9.9652554E7</v>
      </c>
      <c r="F18" s="5">
        <v>6.696416E7</v>
      </c>
      <c r="G18" s="7"/>
    </row>
    <row r="19" ht="18.0" customHeight="1">
      <c r="A19" s="7" t="s">
        <v>24</v>
      </c>
      <c r="B19" s="4">
        <v>8146292.0</v>
      </c>
      <c r="C19" s="5">
        <v>5555083.0</v>
      </c>
      <c r="D19" s="5">
        <v>2.69807817E8</v>
      </c>
      <c r="E19" s="5">
        <v>8.8151682E7</v>
      </c>
      <c r="F19" s="5">
        <v>5.2966142E7</v>
      </c>
      <c r="G19" s="7"/>
    </row>
    <row r="20" ht="18.0" customHeight="1">
      <c r="A20" s="7" t="s">
        <v>25</v>
      </c>
      <c r="B20" s="5">
        <v>6447345.0</v>
      </c>
      <c r="C20" s="5">
        <v>4884926.0</v>
      </c>
      <c r="D20" s="5">
        <v>2.66387723E8</v>
      </c>
      <c r="E20" s="5">
        <v>9.1069812E7</v>
      </c>
      <c r="F20" s="5">
        <v>5.5325178E7</v>
      </c>
      <c r="G20" s="7"/>
    </row>
    <row r="21" ht="18.0" customHeight="1">
      <c r="A21" s="7" t="s">
        <v>26</v>
      </c>
      <c r="B21" s="5" t="str">
        <f>IMSUB(27768509,20608239)</f>
        <v>7160270</v>
      </c>
      <c r="C21" s="4" t="str">
        <f>IMSUB(21738865,16511825)</f>
        <v>5227040</v>
      </c>
      <c r="D21" s="5">
        <v>2.62880421E8</v>
      </c>
      <c r="E21" s="4">
        <v>8.9684076E7</v>
      </c>
      <c r="F21" s="5" t="str">
        <f>IMSUB(230400881,170516121)</f>
        <v>59884760</v>
      </c>
      <c r="G21" s="7"/>
    </row>
    <row r="22" ht="18.0" customHeight="1">
      <c r="A22" s="7" t="s">
        <v>27</v>
      </c>
      <c r="B22" s="5">
        <v>7777892.0</v>
      </c>
      <c r="C22" s="5">
        <v>6287664.0</v>
      </c>
      <c r="D22" s="5">
        <v>2.63442244E8</v>
      </c>
      <c r="E22" s="5">
        <v>8.9943741E7</v>
      </c>
      <c r="F22" s="5">
        <v>6.2003471E7</v>
      </c>
      <c r="G22" s="7"/>
    </row>
    <row r="23" ht="18.0" customHeight="1">
      <c r="A23" s="7" t="s">
        <v>28</v>
      </c>
      <c r="B23" s="5">
        <v>6597065.0</v>
      </c>
      <c r="C23" s="5">
        <v>5180576.0</v>
      </c>
      <c r="D23" s="3">
        <v>2.57747033E8</v>
      </c>
      <c r="E23" s="5">
        <v>8.5193101E7</v>
      </c>
      <c r="F23" s="5">
        <v>5.6127104E7</v>
      </c>
      <c r="G23" s="7"/>
    </row>
    <row r="24" ht="18.0" customHeight="1">
      <c r="A24" s="7" t="s">
        <v>29</v>
      </c>
      <c r="B24" s="5">
        <v>6233282.0</v>
      </c>
      <c r="C24" s="5">
        <v>5043585.0</v>
      </c>
      <c r="D24" s="5">
        <v>2.53215151E8</v>
      </c>
      <c r="E24" s="5">
        <v>9.1852732E7</v>
      </c>
      <c r="F24" s="5">
        <v>5.2385546E7</v>
      </c>
      <c r="G24" s="7"/>
    </row>
    <row r="25" ht="18.0" customHeight="1">
      <c r="A25" s="7" t="s">
        <v>30</v>
      </c>
      <c r="B25" s="5" t="str">
        <f>IMSUB(58886669,48086070)</f>
        <v>10800599</v>
      </c>
      <c r="C25" s="5" t="str">
        <f>IMSUB(44344857,35882671)</f>
        <v>8462186</v>
      </c>
      <c r="D25" s="5">
        <v>2.47753177E8</v>
      </c>
      <c r="E25" s="5">
        <v>9.1604067E7</v>
      </c>
      <c r="F25" s="5" t="str">
        <f>IMSUB(243771415,184506365)</f>
        <v>59265050</v>
      </c>
      <c r="G25" s="7"/>
    </row>
    <row r="26" ht="18.0" customHeight="1">
      <c r="A26" s="7" t="s">
        <v>31</v>
      </c>
      <c r="B26" s="5">
        <v>1.7574865E7</v>
      </c>
      <c r="C26" s="5">
        <v>1.3150715E7</v>
      </c>
      <c r="D26" s="5">
        <v>2.4210316E8</v>
      </c>
      <c r="E26" s="3">
        <v>9.5092626E7</v>
      </c>
      <c r="F26" s="5">
        <v>6.5459993E7</v>
      </c>
      <c r="G26" s="7"/>
    </row>
    <row r="27" ht="18.0" customHeight="1">
      <c r="A27" s="7" t="s">
        <v>32</v>
      </c>
      <c r="B27" s="5">
        <v>1.4869035E7</v>
      </c>
      <c r="C27" s="5">
        <v>1.1043412E7</v>
      </c>
      <c r="D27" s="5">
        <v>2.33124845E8</v>
      </c>
      <c r="E27" s="5">
        <v>8.5563535E7</v>
      </c>
      <c r="F27" s="5">
        <v>5.8482658E7</v>
      </c>
      <c r="G27" s="7"/>
    </row>
    <row r="28" ht="18.0" customHeight="1">
      <c r="A28" s="7" t="s">
        <v>33</v>
      </c>
      <c r="B28" s="5">
        <v>1.564217E7</v>
      </c>
      <c r="C28" s="5">
        <v>1.1688544E7</v>
      </c>
      <c r="D28" s="5">
        <v>2.2325988E8</v>
      </c>
      <c r="E28" s="5">
        <v>8.9213233E7</v>
      </c>
      <c r="F28" s="4">
        <v>6.0563714E7</v>
      </c>
      <c r="G28" s="7"/>
    </row>
    <row r="29" ht="18.0" customHeight="1">
      <c r="A29" s="7" t="s">
        <v>34</v>
      </c>
      <c r="B29" s="5" t="str">
        <f>IMSUB(53645038,38498067)</f>
        <v>15146971</v>
      </c>
      <c r="C29" s="5" t="str">
        <f>IMSUB(42186747,29931616)</f>
        <v>12255131</v>
      </c>
      <c r="D29" s="5">
        <v>2.14491428E8</v>
      </c>
      <c r="E29" s="5">
        <v>8.7260662E7</v>
      </c>
      <c r="F29" s="5" t="str">
        <f>IMSUB(239575376,173596964)</f>
        <v>65978412</v>
      </c>
      <c r="G29" s="7"/>
    </row>
    <row r="30" ht="18.0" customHeight="1">
      <c r="A30" s="7" t="s">
        <v>35</v>
      </c>
      <c r="B30" s="5">
        <v>1.4533159E7</v>
      </c>
      <c r="C30" s="3">
        <v>1.1193411E7</v>
      </c>
      <c r="D30" s="5">
        <v>2.10691251E8</v>
      </c>
      <c r="E30" s="5">
        <v>8.5887328E7</v>
      </c>
      <c r="F30" s="5">
        <v>6.2048901E7</v>
      </c>
      <c r="G30" s="7"/>
    </row>
    <row r="31" ht="18.0" customHeight="1">
      <c r="A31" s="7" t="s">
        <v>36</v>
      </c>
      <c r="B31" s="5">
        <v>1.4066547E7</v>
      </c>
      <c r="C31" s="5">
        <v>1.1053851E7</v>
      </c>
      <c r="D31" s="5">
        <v>2.00705748E8</v>
      </c>
      <c r="E31" s="5">
        <v>7.6883688E7</v>
      </c>
      <c r="F31" s="5">
        <v>6.1000537E7</v>
      </c>
      <c r="G31" s="7"/>
    </row>
    <row r="32" ht="18.0" customHeight="1">
      <c r="A32" s="7" t="s">
        <v>37</v>
      </c>
      <c r="B32" s="5">
        <v>9898361.0</v>
      </c>
      <c r="C32" s="5">
        <v>7684354.0</v>
      </c>
      <c r="D32" s="5">
        <v>1.89817955E8</v>
      </c>
      <c r="E32" s="3">
        <v>1.92963033E8</v>
      </c>
      <c r="F32" s="5">
        <v>5.0547526E7</v>
      </c>
      <c r="G32" s="7"/>
    </row>
    <row r="33" ht="18.0" customHeight="1">
      <c r="A33" s="7" t="s">
        <v>38</v>
      </c>
      <c r="B33" s="5" t="str">
        <f>IMSUB(29240672,20019851)</f>
        <v>9220821</v>
      </c>
      <c r="C33" s="5" t="str">
        <f>IMSUB(22726092,15638051)</f>
        <v>7088041</v>
      </c>
      <c r="D33" s="5">
        <v>1.92963033E8</v>
      </c>
      <c r="E33" s="5">
        <v>6.9211291E7</v>
      </c>
      <c r="F33" s="5" t="str">
        <f>IMSUB(201866745,148535005)</f>
        <v>53331740</v>
      </c>
      <c r="G33" s="7"/>
    </row>
    <row r="34" ht="18.0" customHeight="1">
      <c r="A34" s="7" t="s">
        <v>39</v>
      </c>
      <c r="B34" s="5">
        <v>5200089.0</v>
      </c>
      <c r="C34" s="3">
        <v>4537855.0</v>
      </c>
      <c r="D34" s="5">
        <v>1.79536379E8</v>
      </c>
      <c r="E34" s="5">
        <v>6.4935077E7</v>
      </c>
      <c r="F34" s="5">
        <v>4.7815633E7</v>
      </c>
      <c r="G34" s="7"/>
    </row>
    <row r="35" ht="18.0" customHeight="1">
      <c r="A35" s="7" t="s">
        <v>40</v>
      </c>
      <c r="B35" s="5">
        <v>8143950.0</v>
      </c>
      <c r="C35" s="5">
        <v>5847393.0</v>
      </c>
      <c r="D35" s="5">
        <v>1.81842516E8</v>
      </c>
      <c r="E35" s="5">
        <v>6.2118157E7</v>
      </c>
      <c r="F35" s="4">
        <v>5.093712E7</v>
      </c>
      <c r="G35" s="7"/>
    </row>
    <row r="36" ht="18.0" customHeight="1">
      <c r="A36" s="7" t="s">
        <v>41</v>
      </c>
      <c r="B36" s="5">
        <v>6675812.0</v>
      </c>
      <c r="C36" s="4">
        <v>5252803.0</v>
      </c>
      <c r="D36" s="5">
        <v>1.78326186E8</v>
      </c>
      <c r="E36" s="5">
        <v>6.2913603E7</v>
      </c>
      <c r="F36" s="5">
        <v>4.9782252E7</v>
      </c>
      <c r="G36" s="7"/>
    </row>
    <row r="37" ht="18.0" customHeight="1">
      <c r="A37" s="7" t="s">
        <v>42</v>
      </c>
      <c r="B37" s="5" t="str">
        <f>IMSUB(26413442,20270677)</f>
        <v>6142765</v>
      </c>
      <c r="C37" s="5" t="str">
        <f>IMSUB(19060144,15836671)</f>
        <v>3223473</v>
      </c>
      <c r="D37" s="4">
        <v>1.79059805E8</v>
      </c>
      <c r="E37" s="5">
        <v>6.3119716E7</v>
      </c>
      <c r="F37" s="5" t="str">
        <f>IMSUB(200653482,147338029)</f>
        <v>53315453</v>
      </c>
      <c r="G37" s="7"/>
    </row>
    <row r="38" ht="18.0" customHeight="1">
      <c r="A38" s="7" t="s">
        <v>43</v>
      </c>
      <c r="B38" s="5">
        <v>7393373.0</v>
      </c>
      <c r="C38" s="5">
        <v>5458559.0</v>
      </c>
      <c r="D38" s="5">
        <v>1.80728636E8</v>
      </c>
      <c r="E38" s="5">
        <v>6.5838937E7</v>
      </c>
      <c r="F38" s="5">
        <v>5.1682572E7</v>
      </c>
      <c r="G38" s="7"/>
    </row>
    <row r="39" ht="18.0" customHeight="1">
      <c r="A39" s="7" t="s">
        <v>44</v>
      </c>
      <c r="B39" s="5">
        <v>6897937.0</v>
      </c>
      <c r="C39" s="5">
        <v>5752297.0</v>
      </c>
      <c r="D39" s="5">
        <v>1.73936646E8</v>
      </c>
      <c r="E39" s="5">
        <v>5.775424E7</v>
      </c>
      <c r="F39" s="5">
        <v>4.8537539E7</v>
      </c>
      <c r="G39" s="7"/>
    </row>
    <row r="40" ht="18.0" customHeight="1">
      <c r="A40" s="7" t="s">
        <v>45</v>
      </c>
      <c r="B40" s="5">
        <v>5979367.0</v>
      </c>
      <c r="C40" s="5">
        <v>4625815.0</v>
      </c>
      <c r="D40" s="5">
        <v>1.67619307E8</v>
      </c>
      <c r="E40" s="5">
        <v>5.963107E7</v>
      </c>
      <c r="F40" s="5">
        <v>4.7117918E7</v>
      </c>
      <c r="G40" s="7"/>
    </row>
    <row r="41" ht="18.0" customHeight="1">
      <c r="A41" s="7" t="s">
        <v>46</v>
      </c>
      <c r="B41" s="5" t="str">
        <f>IMSUB(25025071,19736644)</f>
        <v>5288427</v>
      </c>
      <c r="C41" s="5" t="str">
        <f>IMSUB(23394358,18047567)</f>
        <v>5346791</v>
      </c>
      <c r="D41" s="5">
        <v>1.68088188E8</v>
      </c>
      <c r="E41" s="5">
        <v>6.233477E7</v>
      </c>
      <c r="F41" s="5" t="str">
        <f>IMSUB(206205987,153475865)</f>
        <v>52730122</v>
      </c>
      <c r="G41" s="7"/>
    </row>
    <row r="42" ht="18.0" customHeight="1">
      <c r="A42" s="7" t="s">
        <v>47</v>
      </c>
      <c r="B42" s="3">
        <v>4060522.0</v>
      </c>
      <c r="C42" s="5">
        <v>4222345.0</v>
      </c>
      <c r="D42" s="5">
        <v>1.63467695E8</v>
      </c>
      <c r="E42" s="5">
        <v>6.8278794E7</v>
      </c>
      <c r="F42" s="3">
        <v>4.744731E7</v>
      </c>
      <c r="G42" s="7"/>
    </row>
    <row r="43" ht="18.0" customHeight="1">
      <c r="A43" s="7" t="s">
        <v>48</v>
      </c>
      <c r="B43" s="3">
        <v>7187323.0</v>
      </c>
      <c r="C43" s="5">
        <v>6250781.0</v>
      </c>
      <c r="D43" s="5">
        <v>1.59513464E8</v>
      </c>
      <c r="E43" s="5">
        <v>6.520961E7</v>
      </c>
      <c r="F43" s="5">
        <v>5.2353229E7</v>
      </c>
      <c r="G43" s="7"/>
    </row>
    <row r="44" ht="18.0" customHeight="1">
      <c r="A44" s="7" t="s">
        <v>49</v>
      </c>
      <c r="B44" s="5">
        <v>8488799.0</v>
      </c>
      <c r="C44" s="5">
        <v>7574441.0</v>
      </c>
      <c r="D44" s="5">
        <v>1.55561724E8</v>
      </c>
      <c r="E44" s="5">
        <v>6.9730872E7</v>
      </c>
      <c r="F44" s="5">
        <v>5.3675326E7</v>
      </c>
      <c r="G44" s="7"/>
    </row>
    <row r="45" ht="18.0" customHeight="1">
      <c r="A45" s="7" t="s">
        <v>50</v>
      </c>
      <c r="B45" s="5" t="str">
        <f>IMSUB(36785013,28473735)</f>
        <v>8311278</v>
      </c>
      <c r="C45" s="5" t="str">
        <f>IMSUB(30474764,23173488)</f>
        <v>7301276</v>
      </c>
      <c r="D45" s="5">
        <v>1.5001601E8</v>
      </c>
      <c r="E45" s="5">
        <v>6.4059008E7</v>
      </c>
      <c r="F45" s="5" t="str">
        <f>IMSUB(228692667,169416042)</f>
        <v>59276625</v>
      </c>
      <c r="G45" s="7"/>
    </row>
    <row r="46" ht="18.0" customHeight="1">
      <c r="A46" s="7" t="s">
        <v>51</v>
      </c>
      <c r="B46" s="5">
        <v>1.0163594E7</v>
      </c>
      <c r="C46" s="5">
        <v>8244736.0</v>
      </c>
      <c r="D46" s="5">
        <v>1.44438803E8</v>
      </c>
      <c r="E46" s="5">
        <v>6.6374078E7</v>
      </c>
      <c r="F46" s="5">
        <v>5.9083499E7</v>
      </c>
      <c r="G46" s="7"/>
    </row>
    <row r="47" ht="18.0" customHeight="1">
      <c r="A47" s="7" t="s">
        <v>52</v>
      </c>
      <c r="B47" s="5">
        <v>9530683.0</v>
      </c>
      <c r="C47" s="5">
        <v>7773811.0</v>
      </c>
      <c r="D47" s="5">
        <v>1.38379538E8</v>
      </c>
      <c r="E47" s="5">
        <v>6.5382074E7</v>
      </c>
      <c r="F47" s="5">
        <v>5.7464448E7</v>
      </c>
      <c r="G47" s="7"/>
    </row>
    <row r="48" ht="18.0" customHeight="1">
      <c r="A48" s="7" t="s">
        <v>53</v>
      </c>
      <c r="B48" s="5">
        <v>8488799.0</v>
      </c>
      <c r="C48" s="5">
        <v>7574441.0</v>
      </c>
      <c r="D48" s="5">
        <v>1.28805644E8</v>
      </c>
      <c r="E48" s="5">
        <v>6.2037027E7</v>
      </c>
      <c r="F48" s="5">
        <v>5.3675326E7</v>
      </c>
      <c r="G48" s="7"/>
    </row>
    <row r="49" ht="18.0" customHeight="1">
      <c r="A49" s="7" t="s">
        <v>54</v>
      </c>
      <c r="B49" s="5" t="str">
        <f>IMSUB(29049338,20699255)</f>
        <v>8350083</v>
      </c>
      <c r="C49" s="5" t="str">
        <f>IMSUB(23845285,16806808)</f>
        <v>7038477</v>
      </c>
      <c r="D49" s="5">
        <v>1.21480206E8</v>
      </c>
      <c r="E49" s="4">
        <v>5.9591364E7</v>
      </c>
      <c r="F49" s="5" t="str">
        <f>IMSUB(201103613,145044766)</f>
        <v>56058847</v>
      </c>
      <c r="G49" s="7"/>
    </row>
    <row r="50" ht="18.0" customHeight="1">
      <c r="A50" s="7" t="s">
        <v>55</v>
      </c>
      <c r="B50" s="5">
        <v>8124695.0</v>
      </c>
      <c r="C50" s="5">
        <v>6564927.0</v>
      </c>
      <c r="D50" s="5">
        <v>1.16538834E8</v>
      </c>
      <c r="E50" s="5">
        <v>6.0188312E7</v>
      </c>
      <c r="F50" s="4">
        <v>5.217727E7</v>
      </c>
      <c r="G50" s="7"/>
    </row>
    <row r="51" ht="18.0" customHeight="1">
      <c r="A51" s="7" t="s">
        <v>56</v>
      </c>
      <c r="B51" s="5">
        <v>6724113.0</v>
      </c>
      <c r="C51" s="5">
        <v>5193420.0</v>
      </c>
      <c r="D51" s="5">
        <v>1.10264109E8</v>
      </c>
      <c r="E51" s="4">
        <v>5.60359E7</v>
      </c>
      <c r="F51" s="4">
        <v>4.7596979E7</v>
      </c>
      <c r="G51" s="8"/>
    </row>
    <row r="52" ht="18.0" customHeight="1">
      <c r="A52" s="7" t="s">
        <v>57</v>
      </c>
      <c r="B52" s="5">
        <v>5850447.0</v>
      </c>
      <c r="C52" s="5">
        <v>5048461.0</v>
      </c>
      <c r="D52" s="5">
        <v>1.05506693E8</v>
      </c>
      <c r="E52" s="5">
        <v>5.4649928E7</v>
      </c>
      <c r="F52" s="5">
        <v>4.5270517E7</v>
      </c>
      <c r="G52" s="7"/>
    </row>
    <row r="53" ht="18.0" customHeight="1">
      <c r="A53" s="7" t="s">
        <v>58</v>
      </c>
      <c r="B53" s="3" t="str">
        <f>IMSUB(15644291,10953312)</f>
        <v>4690979</v>
      </c>
      <c r="C53" s="5" t="str">
        <f>IMSUB(13759043,9732812)</f>
        <v>4026231</v>
      </c>
      <c r="D53" s="5">
        <v>1.01845323E8</v>
      </c>
      <c r="E53" s="4">
        <v>5.3785931E7</v>
      </c>
      <c r="F53" s="4" t="str">
        <f>IMSUB(165001771,117697836)</f>
        <v>47303935</v>
      </c>
      <c r="G53" s="8"/>
    </row>
    <row r="54" ht="18.0" customHeight="1">
      <c r="A54" s="7" t="s">
        <v>59</v>
      </c>
      <c r="B54" s="5">
        <v>4252896.0</v>
      </c>
      <c r="C54" s="5">
        <v>3441710.0</v>
      </c>
      <c r="D54" s="5">
        <v>9.8664248E7</v>
      </c>
      <c r="E54" s="5">
        <v>4.9501637E7</v>
      </c>
      <c r="F54" s="4">
        <v>4.1273965E7</v>
      </c>
      <c r="G54" s="8"/>
    </row>
    <row r="55" ht="18.0" customHeight="1">
      <c r="A55" s="7" t="s">
        <v>60</v>
      </c>
      <c r="B55" s="5">
        <v>3751880.0</v>
      </c>
      <c r="C55" s="4">
        <v>3506364.0</v>
      </c>
      <c r="D55" s="5">
        <v>9.4608214E7</v>
      </c>
      <c r="E55" s="5">
        <v>4.3361485E7</v>
      </c>
      <c r="F55" s="5">
        <v>3.9438854E7</v>
      </c>
      <c r="G55" s="7"/>
    </row>
    <row r="56" ht="18.0" customHeight="1">
      <c r="A56" s="7" t="s">
        <v>61</v>
      </c>
      <c r="B56" s="4">
        <v>2948536.0</v>
      </c>
      <c r="C56" s="4">
        <v>2784738.0</v>
      </c>
      <c r="D56" s="5">
        <v>9.1498754E7</v>
      </c>
      <c r="E56" s="5">
        <v>4.5033401E7</v>
      </c>
      <c r="F56" s="5">
        <v>3.6985017E7</v>
      </c>
      <c r="G56" s="7"/>
    </row>
    <row r="57" ht="18.0" customHeight="1">
      <c r="A57" s="7" t="s">
        <v>62</v>
      </c>
      <c r="B57" s="5" t="str">
        <f>IMSUB(17296536,14284237)</f>
        <v>3012299</v>
      </c>
      <c r="C57" s="5" t="str">
        <f>IMSUB(16146525,12726111)</f>
        <v>3420414</v>
      </c>
      <c r="D57" s="4">
        <v>8.9349091E7</v>
      </c>
      <c r="E57" s="4">
        <v>4.4939653E7</v>
      </c>
      <c r="F57" s="5" t="str">
        <f>IMSUB(154630328,112759249)</f>
        <v>41871079</v>
      </c>
      <c r="G57" s="7"/>
    </row>
    <row r="58" ht="18.0" customHeight="1">
      <c r="A58" s="7" t="s">
        <v>63</v>
      </c>
      <c r="B58" s="5">
        <v>4864413.0</v>
      </c>
      <c r="C58" s="5">
        <v>4455426.0</v>
      </c>
      <c r="D58" s="5">
        <v>8.5558466E7</v>
      </c>
      <c r="E58" s="5">
        <v>4.6671394E7</v>
      </c>
      <c r="F58" s="5">
        <v>4.0229261E7</v>
      </c>
      <c r="G58" s="7"/>
    </row>
    <row r="59" ht="18.0" customHeight="1">
      <c r="A59" s="7" t="s">
        <v>64</v>
      </c>
      <c r="B59" s="5">
        <v>5014212.0</v>
      </c>
      <c r="C59" s="5">
        <v>4276915.0</v>
      </c>
      <c r="D59" s="5">
        <v>8.1696557E7</v>
      </c>
      <c r="E59" s="5">
        <v>4.3980103E7</v>
      </c>
      <c r="F59" s="5">
        <v>3.7891918E7</v>
      </c>
      <c r="G59" s="7"/>
    </row>
    <row r="60" ht="18.0" customHeight="1">
      <c r="A60" s="7" t="s">
        <v>65</v>
      </c>
      <c r="B60" s="5">
        <v>4405612.0</v>
      </c>
      <c r="C60" s="5">
        <v>3993770.0</v>
      </c>
      <c r="D60" s="5">
        <v>7.5238948E7</v>
      </c>
      <c r="E60" s="5">
        <v>3.9856847E7</v>
      </c>
      <c r="F60" s="5">
        <v>3.463807E7</v>
      </c>
      <c r="G60" s="7"/>
    </row>
    <row r="61" ht="18.0" customHeight="1">
      <c r="A61" s="7" t="s">
        <v>66</v>
      </c>
      <c r="B61" s="5" t="str">
        <f>IMSUB(11577651,3978606)</f>
        <v>7599045</v>
      </c>
      <c r="C61" s="5" t="str">
        <f>IMSUB(10229921,6595750)</f>
        <v>3634171</v>
      </c>
      <c r="D61" s="5">
        <v>7.3054292E7</v>
      </c>
      <c r="E61" s="4">
        <v>4.5227196E7</v>
      </c>
      <c r="F61" s="5" t="str">
        <f>IMSUB(138993671,64447860)</f>
        <v>74545811</v>
      </c>
      <c r="G61" s="7"/>
    </row>
    <row r="62" ht="18.0" customHeight="1">
      <c r="A62" s="7" t="s">
        <v>67</v>
      </c>
      <c r="B62" s="5" t="str">
        <f>IMSUB(3978606,1211212)</f>
        <v>2767394</v>
      </c>
      <c r="C62" s="5" t="str">
        <f>IMSUB(6595750,2872716)</f>
        <v>3723034</v>
      </c>
      <c r="D62" s="5">
        <v>6.3940584E7</v>
      </c>
      <c r="E62" s="5">
        <v>1.6820388E7</v>
      </c>
      <c r="F62" s="4" t="str">
        <f>IMSUB(64447860,39585861)</f>
        <v>24861999</v>
      </c>
      <c r="G62" s="7"/>
    </row>
    <row r="63" ht="18.0" customHeight="1">
      <c r="A63" s="7" t="s">
        <v>68</v>
      </c>
      <c r="B63" s="5" t="str">
        <f>IMSUB(1211212,147639)</f>
        <v>1063573</v>
      </c>
      <c r="C63" s="5" t="str">
        <f>IMSUB(2872716,619237)</f>
        <v>2253479</v>
      </c>
      <c r="D63" s="5">
        <v>6.0899881E7</v>
      </c>
      <c r="E63" s="5">
        <v>1.5094171E7</v>
      </c>
      <c r="F63" s="5" t="str">
        <f>IMSUB(39585861,18566217)</f>
        <v>21019644</v>
      </c>
      <c r="G63" s="7"/>
    </row>
    <row r="64" ht="18.0" customHeight="1">
      <c r="A64" s="7" t="s">
        <v>69</v>
      </c>
      <c r="B64" s="4">
        <v>147639.0</v>
      </c>
      <c r="C64" s="5">
        <v>619237.0</v>
      </c>
      <c r="D64" s="5">
        <v>1.5656667E7</v>
      </c>
      <c r="E64" s="5">
        <v>7.4492631E7</v>
      </c>
      <c r="F64" s="5">
        <v>1.8566217E7</v>
      </c>
      <c r="G64" s="7"/>
    </row>
    <row r="65" ht="18.0" customHeight="1">
      <c r="A65" s="7" t="s">
        <v>70</v>
      </c>
      <c r="B65" s="5">
        <v>6031863.0</v>
      </c>
      <c r="C65" s="5">
        <v>5890214.0</v>
      </c>
      <c r="D65" s="5">
        <v>6.2923954E7</v>
      </c>
      <c r="E65" s="5">
        <v>4.2376696E7</v>
      </c>
      <c r="F65" s="7" t="s">
        <v>71</v>
      </c>
      <c r="G65" s="7"/>
    </row>
    <row r="66" ht="18.0" customHeight="1">
      <c r="A66" s="7" t="s">
        <v>72</v>
      </c>
      <c r="B66" s="5">
        <v>8973286.0</v>
      </c>
      <c r="C66" s="5">
        <v>7922981.0</v>
      </c>
      <c r="D66" s="5">
        <v>5.5971908E7</v>
      </c>
      <c r="E66" s="5">
        <v>3.7403228E7</v>
      </c>
      <c r="F66" s="5">
        <v>9.8507817E7</v>
      </c>
      <c r="G66" s="7"/>
    </row>
    <row r="67" ht="18.0" customHeight="1">
      <c r="A67" s="7" t="s">
        <v>73</v>
      </c>
      <c r="B67" s="4">
        <v>8973286.0</v>
      </c>
      <c r="C67" s="4">
        <v>7922981.0</v>
      </c>
      <c r="D67" s="5">
        <v>5.5971908E7</v>
      </c>
      <c r="E67" s="5">
        <v>3.7403228E7</v>
      </c>
      <c r="F67" s="4">
        <v>9.8507817E7</v>
      </c>
      <c r="G67" s="7"/>
    </row>
    <row r="68" ht="18.0" customHeight="1">
      <c r="A68" s="7" t="s">
        <v>74</v>
      </c>
      <c r="B68" s="4">
        <v>8973286.0</v>
      </c>
      <c r="C68" s="4">
        <v>7922981.0</v>
      </c>
      <c r="D68" s="5">
        <v>5.5971908E7</v>
      </c>
      <c r="E68" s="5">
        <v>3.7403228E7</v>
      </c>
      <c r="F68" s="5">
        <v>9.8507817E7</v>
      </c>
      <c r="G68" s="7"/>
    </row>
    <row r="69" ht="18.0" customHeight="1">
      <c r="A69" s="8" t="s">
        <v>75</v>
      </c>
      <c r="B69" s="5">
        <v>8973286.0</v>
      </c>
      <c r="C69" s="5">
        <v>7922981.0</v>
      </c>
      <c r="D69" s="5">
        <v>5.5971908E7</v>
      </c>
      <c r="E69" s="5">
        <v>3.7403228E7</v>
      </c>
      <c r="F69" s="5">
        <v>9.8507817E7</v>
      </c>
      <c r="G69" s="7"/>
    </row>
    <row r="70" ht="18.0" customHeight="1">
      <c r="A70" s="8" t="s">
        <v>76</v>
      </c>
      <c r="B70" s="5">
        <v>9007811.0</v>
      </c>
      <c r="C70" s="5">
        <v>7926087.0</v>
      </c>
      <c r="D70" s="5">
        <v>4.7939867E7</v>
      </c>
      <c r="E70" s="5">
        <v>3.3426339E7</v>
      </c>
      <c r="F70" s="5">
        <v>8.5425626E7</v>
      </c>
      <c r="G70" s="7"/>
    </row>
    <row r="71" ht="18.0" customHeight="1">
      <c r="A71" s="8" t="s">
        <v>77</v>
      </c>
      <c r="B71" s="5">
        <v>9007811.0</v>
      </c>
      <c r="C71" s="5">
        <v>7926087.0</v>
      </c>
      <c r="D71" s="5">
        <v>4.7939867E7</v>
      </c>
      <c r="E71" s="5">
        <v>3.3426339E7</v>
      </c>
      <c r="F71" s="5">
        <v>8.5425626E7</v>
      </c>
      <c r="G71" s="7"/>
    </row>
    <row r="72" ht="18.0" customHeight="1">
      <c r="A72" s="8" t="s">
        <v>78</v>
      </c>
      <c r="B72" s="5">
        <v>9007811.0</v>
      </c>
      <c r="C72" s="5">
        <v>7926087.0</v>
      </c>
      <c r="D72" s="5">
        <v>4.7939867E7</v>
      </c>
      <c r="E72" s="5">
        <v>3.3426339E7</v>
      </c>
      <c r="F72" s="5">
        <v>8.5425626E7</v>
      </c>
      <c r="G72" s="7"/>
    </row>
    <row r="73" ht="18.0" customHeight="1">
      <c r="A73" s="8" t="s">
        <v>79</v>
      </c>
      <c r="B73" s="5">
        <v>6933933.0</v>
      </c>
      <c r="C73" s="5">
        <v>7926087.0</v>
      </c>
      <c r="D73" s="5">
        <v>4.5260597E7</v>
      </c>
      <c r="E73" s="4">
        <v>1.2548531E7</v>
      </c>
      <c r="F73" s="7" t="s">
        <v>80</v>
      </c>
      <c r="G73" s="7"/>
    </row>
    <row r="74" ht="18.0" customHeight="1">
      <c r="A74" s="8" t="s">
        <v>81</v>
      </c>
      <c r="B74" s="5">
        <v>7575498.0</v>
      </c>
      <c r="C74" s="5">
        <v>7640092.0</v>
      </c>
      <c r="D74" s="5">
        <v>4.1607411E7</v>
      </c>
      <c r="E74" s="5">
        <v>3.2854387E7</v>
      </c>
      <c r="F74" s="5">
        <v>8.062951E7</v>
      </c>
      <c r="G74" s="7"/>
    </row>
    <row r="75" ht="18.0" customHeight="1">
      <c r="A75" s="8" t="s">
        <v>82</v>
      </c>
      <c r="B75" s="5">
        <v>1418039.0</v>
      </c>
      <c r="C75" s="5">
        <v>1509280.0</v>
      </c>
      <c r="D75" s="4">
        <v>4.0648027E7</v>
      </c>
      <c r="E75" s="5">
        <v>1.0633757E7</v>
      </c>
      <c r="F75" s="7" t="s">
        <v>83</v>
      </c>
      <c r="G75" s="7"/>
    </row>
    <row r="76" ht="18.0" customHeight="1">
      <c r="A76" s="8" t="s">
        <v>84</v>
      </c>
      <c r="B76" s="5">
        <v>7575498.0</v>
      </c>
      <c r="C76" s="5">
        <v>7640092.0</v>
      </c>
      <c r="D76" s="5">
        <v>4.1607411E7</v>
      </c>
      <c r="E76" s="5">
        <v>3.2854387E7</v>
      </c>
      <c r="F76" s="5">
        <v>8.062951E7</v>
      </c>
      <c r="G76" s="7"/>
    </row>
    <row r="77" ht="18.0" customHeight="1">
      <c r="A77" s="8" t="s">
        <v>85</v>
      </c>
      <c r="B77" s="5">
        <v>8059775.0</v>
      </c>
      <c r="C77" s="5">
        <v>7640213.0</v>
      </c>
      <c r="D77" s="5">
        <v>3.965661E7</v>
      </c>
      <c r="E77" s="8" t="s">
        <v>86</v>
      </c>
      <c r="F77" s="5">
        <v>5.745767E7</v>
      </c>
      <c r="G77" s="7"/>
    </row>
    <row r="78" ht="18.0" customHeight="1">
      <c r="A78" s="8" t="s">
        <v>87</v>
      </c>
      <c r="B78" s="5">
        <v>1.1760746E7</v>
      </c>
      <c r="C78" s="5">
        <v>1.0789535E7</v>
      </c>
      <c r="D78" s="5">
        <v>3.6400281E7</v>
      </c>
      <c r="E78" s="5">
        <v>3.2604344E7</v>
      </c>
      <c r="F78" s="5">
        <v>8.1963009E7</v>
      </c>
      <c r="G78" s="7"/>
    </row>
    <row r="79" ht="18.0" customHeight="1">
      <c r="A79" s="8" t="s">
        <v>88</v>
      </c>
      <c r="B79" s="5">
        <v>1.1760746E7</v>
      </c>
      <c r="C79" s="5">
        <v>1.0789535E7</v>
      </c>
      <c r="D79" s="5">
        <v>3.6400281E7</v>
      </c>
      <c r="E79" s="5">
        <v>3.2604344E7</v>
      </c>
      <c r="F79" s="5">
        <v>8.1963009E7</v>
      </c>
      <c r="G79" s="7"/>
    </row>
    <row r="80" ht="18.0" customHeight="1">
      <c r="A80" s="8" t="s">
        <v>89</v>
      </c>
      <c r="B80" s="5">
        <v>1.1760746E7</v>
      </c>
      <c r="C80" s="5">
        <v>1.0789535E7</v>
      </c>
      <c r="D80" s="5">
        <v>3.6400281E7</v>
      </c>
      <c r="E80" s="5">
        <v>3.2604344E7</v>
      </c>
      <c r="F80" s="7" t="s">
        <v>90</v>
      </c>
      <c r="G80" s="7"/>
    </row>
    <row r="81" ht="18.0" customHeight="1">
      <c r="A81" s="8" t="s">
        <v>91</v>
      </c>
      <c r="B81" s="5">
        <v>1.2016877E7</v>
      </c>
      <c r="C81" s="5">
        <v>1.0786742E7</v>
      </c>
      <c r="D81" s="5">
        <v>3.4440409E7</v>
      </c>
      <c r="E81" s="5">
        <v>9376134.0</v>
      </c>
      <c r="F81" s="7" t="s">
        <v>92</v>
      </c>
      <c r="G81" s="7"/>
    </row>
    <row r="82" ht="18.0" customHeight="1">
      <c r="A82" s="8" t="s">
        <v>93</v>
      </c>
      <c r="B82" s="5">
        <v>6296227.0</v>
      </c>
      <c r="C82" s="5">
        <v>5962247.0</v>
      </c>
      <c r="D82" s="5">
        <v>3.0159712E7</v>
      </c>
      <c r="E82" s="5">
        <v>3.7882029E7</v>
      </c>
      <c r="F82" s="5">
        <v>6.4817456E7</v>
      </c>
      <c r="G82" s="7"/>
    </row>
    <row r="83" ht="18.0" customHeight="1">
      <c r="A83" s="8" t="s">
        <v>94</v>
      </c>
      <c r="B83" s="5">
        <v>6296227.0</v>
      </c>
      <c r="C83" s="5">
        <v>5962247.0</v>
      </c>
      <c r="D83" s="5">
        <v>3.0159712E7</v>
      </c>
      <c r="E83" s="5">
        <v>3.7882029E7</v>
      </c>
      <c r="F83" s="5">
        <v>6.4817456E7</v>
      </c>
      <c r="G83" s="7"/>
    </row>
    <row r="84" ht="18.0" customHeight="1">
      <c r="A84" s="8" t="s">
        <v>95</v>
      </c>
      <c r="B84" s="5">
        <v>6296227.0</v>
      </c>
      <c r="C84" s="5">
        <v>5962247.0</v>
      </c>
      <c r="D84" s="5">
        <v>3.0159712E7</v>
      </c>
      <c r="E84" s="5">
        <v>3.7882029E7</v>
      </c>
      <c r="F84" s="5">
        <v>6.4817456E7</v>
      </c>
      <c r="G84" s="7"/>
    </row>
    <row r="85" ht="18.0" customHeight="1">
      <c r="A85" s="8" t="s">
        <v>96</v>
      </c>
      <c r="B85" s="5">
        <v>9245638.0</v>
      </c>
      <c r="C85" s="5">
        <v>7052835.0</v>
      </c>
      <c r="D85" s="5">
        <v>2.5492695E7</v>
      </c>
      <c r="E85" s="5">
        <v>3.9462291E7</v>
      </c>
      <c r="F85" s="5">
        <v>5.9568661E7</v>
      </c>
      <c r="G85" s="7"/>
    </row>
    <row r="86" ht="18.0" customHeight="1">
      <c r="A86" s="8" t="s">
        <v>97</v>
      </c>
      <c r="B86" s="5">
        <v>9245638.0</v>
      </c>
      <c r="C86" s="5">
        <v>7052835.0</v>
      </c>
      <c r="D86" s="5">
        <v>2.5492695E7</v>
      </c>
      <c r="E86" s="5">
        <v>3.9462291E7</v>
      </c>
      <c r="F86" s="5">
        <v>5.9568661E7</v>
      </c>
      <c r="G86" s="7"/>
    </row>
    <row r="87" ht="18.0" customHeight="1">
      <c r="A87" s="8" t="s">
        <v>98</v>
      </c>
      <c r="B87" s="5">
        <v>9245638.0</v>
      </c>
      <c r="C87" s="5">
        <v>7052835.0</v>
      </c>
      <c r="D87" s="5">
        <v>2.5492695E7</v>
      </c>
      <c r="E87" s="5">
        <v>3.9462291E7</v>
      </c>
      <c r="F87" s="5">
        <v>5.9568661E7</v>
      </c>
      <c r="G87" s="7"/>
    </row>
    <row r="88" ht="18.0" customHeight="1">
      <c r="A88" s="8" t="s">
        <v>99</v>
      </c>
      <c r="B88" s="5">
        <v>9245638.0</v>
      </c>
      <c r="C88" s="5">
        <v>7052835.0</v>
      </c>
      <c r="D88" s="5">
        <v>2.5492695E7</v>
      </c>
      <c r="E88" s="5">
        <v>3.9462291E7</v>
      </c>
      <c r="F88" s="5">
        <v>5.9568661E7</v>
      </c>
      <c r="G88" s="7"/>
    </row>
    <row r="89" ht="18.0" customHeight="1">
      <c r="A89" s="8" t="s">
        <v>100</v>
      </c>
      <c r="B89" s="5">
        <v>3951428.0</v>
      </c>
      <c r="C89" s="5">
        <v>3055066.0</v>
      </c>
      <c r="D89" s="5">
        <v>2.0398519E7</v>
      </c>
      <c r="E89" s="5">
        <v>3.1716359E7</v>
      </c>
      <c r="F89" s="5">
        <v>4.6443767E7</v>
      </c>
      <c r="G89" s="7"/>
    </row>
    <row r="90" ht="18.0" customHeight="1">
      <c r="A90" s="8" t="s">
        <v>101</v>
      </c>
      <c r="B90" s="5">
        <v>3951428.0</v>
      </c>
      <c r="C90" s="5">
        <v>3055066.0</v>
      </c>
      <c r="D90" s="5">
        <v>2.0398519E7</v>
      </c>
      <c r="E90" s="5">
        <v>3.1716359E7</v>
      </c>
      <c r="F90" s="5">
        <v>4.6443767E7</v>
      </c>
      <c r="G90" s="7"/>
    </row>
    <row r="91" ht="18.0" customHeight="1">
      <c r="A91" s="8" t="s">
        <v>102</v>
      </c>
      <c r="B91" s="5">
        <v>3951428.0</v>
      </c>
      <c r="C91" s="5">
        <v>3055066.0</v>
      </c>
      <c r="D91" s="5">
        <v>2.0398519E7</v>
      </c>
      <c r="E91" s="5">
        <v>3.1716359E7</v>
      </c>
      <c r="F91" s="5">
        <v>4.6443767E7</v>
      </c>
      <c r="G91" s="7"/>
    </row>
    <row r="92" ht="18.0" customHeight="1">
      <c r="A92" s="8" t="s">
        <v>103</v>
      </c>
      <c r="B92" s="5">
        <v>3951428.0</v>
      </c>
      <c r="C92" s="5">
        <v>3055066.0</v>
      </c>
      <c r="D92" s="5">
        <v>2.0398519E7</v>
      </c>
      <c r="E92" s="5">
        <v>3.1716359E7</v>
      </c>
      <c r="F92" s="5">
        <v>4.6443767E7</v>
      </c>
      <c r="G92" s="7"/>
    </row>
    <row r="93" ht="18.0" customHeight="1">
      <c r="A93" s="8" t="s">
        <v>104</v>
      </c>
      <c r="B93" s="5">
        <v>9060340.0</v>
      </c>
      <c r="C93" s="5">
        <v>6002881.0</v>
      </c>
      <c r="D93" s="5">
        <v>1.6785495E7</v>
      </c>
      <c r="E93" s="5">
        <v>2.9636008E7</v>
      </c>
      <c r="F93" s="5">
        <v>4.3527806E7</v>
      </c>
      <c r="G93" s="7"/>
    </row>
    <row r="94" ht="18.0" customHeight="1">
      <c r="A94" s="8" t="s">
        <v>105</v>
      </c>
      <c r="B94" s="5">
        <v>9060340.0</v>
      </c>
      <c r="C94" s="5">
        <v>6002881.0</v>
      </c>
      <c r="D94" s="5">
        <v>1.6785495E7</v>
      </c>
      <c r="E94" s="5">
        <v>2.9636008E7</v>
      </c>
      <c r="F94" s="5">
        <v>4.3527806E7</v>
      </c>
      <c r="G94" s="7"/>
    </row>
    <row r="95" ht="18.0" customHeight="1">
      <c r="A95" s="8" t="s">
        <v>106</v>
      </c>
      <c r="B95" s="5">
        <v>9060340.0</v>
      </c>
      <c r="C95" s="5">
        <v>6002881.0</v>
      </c>
      <c r="D95" s="5">
        <v>1.6785495E7</v>
      </c>
      <c r="E95" s="5">
        <v>2.9636008E7</v>
      </c>
      <c r="F95" s="5">
        <v>4.3527806E7</v>
      </c>
      <c r="G95" s="7"/>
    </row>
    <row r="96" ht="18.0" customHeight="1">
      <c r="A96" s="8" t="s">
        <v>107</v>
      </c>
      <c r="B96" s="5">
        <v>9060340.0</v>
      </c>
      <c r="C96" s="5">
        <v>6002881.0</v>
      </c>
      <c r="D96" s="5">
        <v>1.6785495E7</v>
      </c>
      <c r="E96" s="5">
        <v>2.9636008E7</v>
      </c>
      <c r="F96" s="5">
        <v>4.3527806E7</v>
      </c>
      <c r="G96" s="7"/>
    </row>
    <row r="97" ht="18.0" customHeight="1">
      <c r="A97" s="8"/>
      <c r="B97" s="7"/>
      <c r="C97" s="7"/>
      <c r="D97" s="7"/>
      <c r="E97" s="7"/>
      <c r="F97" s="7"/>
      <c r="G97" s="7"/>
    </row>
    <row r="98" ht="18.0" customHeight="1">
      <c r="A98" s="9"/>
      <c r="B98" s="1"/>
      <c r="C98" s="1"/>
      <c r="D98" s="1"/>
      <c r="E98" s="1"/>
      <c r="F98" s="1"/>
      <c r="G98" s="1"/>
    </row>
    <row r="99" ht="18.0" customHeight="1">
      <c r="A99" s="9"/>
      <c r="B99" s="1"/>
      <c r="C99" s="1"/>
      <c r="D99" s="1"/>
      <c r="E99" s="1"/>
      <c r="F99" s="1"/>
      <c r="G99" s="1"/>
    </row>
    <row r="100" ht="18.0" customHeight="1">
      <c r="A100" s="10"/>
    </row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2024-11-16T05:02:40Z</dcterms:created>
  <dc:creator>kimminkyum</dc:creator>
</cp:coreProperties>
</file>