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6E633CC8-502F-4189-B4DA-4D7B9783F928}" xr6:coauthVersionLast="45" xr6:coauthVersionMax="45" xr10:uidLastSave="{00000000-0000-0000-0000-000000000000}"/>
  <bookViews>
    <workbookView xWindow="-120" yWindow="-120" windowWidth="29040" windowHeight="15840" xr2:uid="{2D8AC48B-9640-475B-B561-F4F68DEC2978}"/>
  </bookViews>
  <sheets>
    <sheet name="회원정보_01" sheetId="3" r:id="rId1"/>
    <sheet name="회원정보_02" sheetId="17" r:id="rId2"/>
    <sheet name="회원정보_03" sheetId="18" r:id="rId3"/>
    <sheet name="회원정보_04" sheetId="19" r:id="rId4"/>
    <sheet name="회원정보_05" sheetId="20" r:id="rId5"/>
    <sheet name="회원정보_06" sheetId="21" r:id="rId6"/>
    <sheet name="회원정보_07" sheetId="22" r:id="rId7"/>
    <sheet name="회원정보_08" sheetId="23" r:id="rId8"/>
    <sheet name="회원정보_09" sheetId="24" r:id="rId9"/>
    <sheet name="회원정보_10" sheetId="25" r:id="rId10"/>
    <sheet name="회원정보_11" sheetId="26" r:id="rId11"/>
    <sheet name="회원정보_12" sheetId="27" r:id="rId12"/>
    <sheet name="회원정보_13" sheetId="28" r:id="rId13"/>
    <sheet name="회원정보_14" sheetId="29" r:id="rId14"/>
    <sheet name="혜택포인트" sheetId="2" r:id="rId15"/>
  </sheets>
  <definedNames>
    <definedName name="_xlnm._FilterDatabase" localSheetId="0" hidden="1">회원정보_01!$A$4:$AH$54</definedName>
    <definedName name="_xlnm._FilterDatabase" localSheetId="1" hidden="1">회원정보_02!$A$4:$AH$54</definedName>
    <definedName name="_xlnm._FilterDatabase" localSheetId="2" hidden="1">회원정보_03!$A$4:$AH$54</definedName>
    <definedName name="_xlnm._FilterDatabase" localSheetId="3" hidden="1">회원정보_04!$A$4:$AH$54</definedName>
    <definedName name="_xlnm._FilterDatabase" localSheetId="4" hidden="1">회원정보_05!$A$4:$AH$54</definedName>
    <definedName name="_xlnm._FilterDatabase" localSheetId="5" hidden="1">회원정보_06!$A$4:$AH$54</definedName>
    <definedName name="_xlnm._FilterDatabase" localSheetId="6" hidden="1">회원정보_07!$A$4:$AH$54</definedName>
    <definedName name="_xlnm._FilterDatabase" localSheetId="7" hidden="1">회원정보_08!$A$4:$AH$54</definedName>
    <definedName name="_xlnm._FilterDatabase" localSheetId="8" hidden="1">회원정보_09!$A$4:$AH$54</definedName>
    <definedName name="_xlnm._FilterDatabase" localSheetId="9" hidden="1">회원정보_10!$A$4:$AH$54</definedName>
    <definedName name="_xlnm._FilterDatabase" localSheetId="10" hidden="1">회원정보_11!$A$4:$AH$54</definedName>
    <definedName name="_xlnm._FilterDatabase" localSheetId="11" hidden="1">회원정보_12!$A$4:$AH$54</definedName>
    <definedName name="_xlnm._FilterDatabase" localSheetId="12" hidden="1">회원정보_13!$A$4:$AH$54</definedName>
    <definedName name="_xlnm._FilterDatabase" localSheetId="13" hidden="1">회원정보_14!$A$4:$AH$54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4" i="29" l="1"/>
  <c r="Z54" i="29"/>
  <c r="AD54" i="29" s="1"/>
  <c r="R54" i="29"/>
  <c r="P54" i="29"/>
  <c r="O54" i="29"/>
  <c r="N54" i="29"/>
  <c r="L54" i="29"/>
  <c r="J54" i="29"/>
  <c r="E54" i="29"/>
  <c r="H54" i="29" s="1"/>
  <c r="D54" i="29"/>
  <c r="A54" i="29"/>
  <c r="AG53" i="29"/>
  <c r="AF53" i="29"/>
  <c r="AE53" i="29"/>
  <c r="AC53" i="29"/>
  <c r="Z53" i="29"/>
  <c r="R53" i="29"/>
  <c r="P53" i="29"/>
  <c r="O53" i="29"/>
  <c r="N53" i="29"/>
  <c r="L53" i="29"/>
  <c r="J53" i="29"/>
  <c r="G53" i="29"/>
  <c r="E53" i="29"/>
  <c r="F53" i="29" s="1"/>
  <c r="D53" i="29"/>
  <c r="A53" i="29"/>
  <c r="AG52" i="29"/>
  <c r="AF52" i="29"/>
  <c r="AE52" i="29"/>
  <c r="AC52" i="29"/>
  <c r="Z52" i="29"/>
  <c r="AD52" i="29" s="1"/>
  <c r="R52" i="29"/>
  <c r="P52" i="29"/>
  <c r="O52" i="29"/>
  <c r="N52" i="29"/>
  <c r="L52" i="29"/>
  <c r="J52" i="29"/>
  <c r="E52" i="29"/>
  <c r="D52" i="29"/>
  <c r="A52" i="29"/>
  <c r="AG51" i="29"/>
  <c r="AE51" i="29"/>
  <c r="AC51" i="29"/>
  <c r="Z51" i="29"/>
  <c r="R51" i="29"/>
  <c r="P51" i="29"/>
  <c r="O51" i="29"/>
  <c r="N51" i="29"/>
  <c r="L51" i="29"/>
  <c r="J51" i="29"/>
  <c r="G51" i="29"/>
  <c r="E51" i="29"/>
  <c r="F51" i="29" s="1"/>
  <c r="D51" i="29"/>
  <c r="A51" i="29"/>
  <c r="AG50" i="29"/>
  <c r="AE50" i="29"/>
  <c r="AC50" i="29"/>
  <c r="Z50" i="29"/>
  <c r="AD50" i="29" s="1"/>
  <c r="R50" i="29"/>
  <c r="P50" i="29"/>
  <c r="O50" i="29"/>
  <c r="N50" i="29"/>
  <c r="L50" i="29"/>
  <c r="J50" i="29"/>
  <c r="E50" i="29"/>
  <c r="D50" i="29"/>
  <c r="A50" i="29"/>
  <c r="AG49" i="29"/>
  <c r="AH49" i="29" s="1"/>
  <c r="AE49" i="29"/>
  <c r="AC49" i="29"/>
  <c r="Z49" i="29"/>
  <c r="R49" i="29"/>
  <c r="P49" i="29"/>
  <c r="O49" i="29"/>
  <c r="N49" i="29"/>
  <c r="L49" i="29"/>
  <c r="J49" i="29"/>
  <c r="G49" i="29"/>
  <c r="E49" i="29"/>
  <c r="F49" i="29" s="1"/>
  <c r="D49" i="29"/>
  <c r="A49" i="29"/>
  <c r="AG48" i="29"/>
  <c r="AE48" i="29"/>
  <c r="AC48" i="29"/>
  <c r="Z48" i="29"/>
  <c r="AD48" i="29" s="1"/>
  <c r="R48" i="29"/>
  <c r="P48" i="29"/>
  <c r="O48" i="29"/>
  <c r="N48" i="29"/>
  <c r="L48" i="29"/>
  <c r="J48" i="29"/>
  <c r="E48" i="29"/>
  <c r="D48" i="29"/>
  <c r="A48" i="29"/>
  <c r="AG47" i="29"/>
  <c r="AE47" i="29"/>
  <c r="AC47" i="29"/>
  <c r="Z47" i="29"/>
  <c r="R47" i="29"/>
  <c r="P47" i="29"/>
  <c r="O47" i="29"/>
  <c r="N47" i="29"/>
  <c r="L47" i="29"/>
  <c r="J47" i="29"/>
  <c r="G47" i="29"/>
  <c r="E47" i="29"/>
  <c r="F47" i="29" s="1"/>
  <c r="D47" i="29"/>
  <c r="A47" i="29"/>
  <c r="AG46" i="29"/>
  <c r="AE46" i="29"/>
  <c r="AC46" i="29"/>
  <c r="Z46" i="29"/>
  <c r="AD46" i="29" s="1"/>
  <c r="R46" i="29"/>
  <c r="P46" i="29"/>
  <c r="O46" i="29"/>
  <c r="N46" i="29"/>
  <c r="L46" i="29"/>
  <c r="J46" i="29"/>
  <c r="I46" i="29"/>
  <c r="E46" i="29"/>
  <c r="D46" i="29"/>
  <c r="A46" i="29"/>
  <c r="AG45" i="29"/>
  <c r="AE45" i="29"/>
  <c r="AC45" i="29"/>
  <c r="Z45" i="29"/>
  <c r="R45" i="29"/>
  <c r="P45" i="29"/>
  <c r="O45" i="29"/>
  <c r="N45" i="29"/>
  <c r="L45" i="29"/>
  <c r="J45" i="29"/>
  <c r="E45" i="29"/>
  <c r="D45" i="29"/>
  <c r="A45" i="29"/>
  <c r="AG44" i="29"/>
  <c r="AF44" i="29"/>
  <c r="AE44" i="29"/>
  <c r="AC44" i="29"/>
  <c r="Z44" i="29"/>
  <c r="AD44" i="29" s="1"/>
  <c r="R44" i="29"/>
  <c r="P44" i="29"/>
  <c r="O44" i="29"/>
  <c r="N44" i="29"/>
  <c r="L44" i="29"/>
  <c r="J44" i="29"/>
  <c r="I44" i="29"/>
  <c r="G44" i="29"/>
  <c r="E44" i="29"/>
  <c r="D44" i="29"/>
  <c r="A44" i="29"/>
  <c r="AG43" i="29"/>
  <c r="AH43" i="29" s="1"/>
  <c r="AE43" i="29"/>
  <c r="AC43" i="29"/>
  <c r="Z43" i="29"/>
  <c r="AD43" i="29" s="1"/>
  <c r="R43" i="29"/>
  <c r="P43" i="29"/>
  <c r="O43" i="29"/>
  <c r="N43" i="29"/>
  <c r="L43" i="29"/>
  <c r="J43" i="29"/>
  <c r="I43" i="29"/>
  <c r="G43" i="29"/>
  <c r="E43" i="29"/>
  <c r="D43" i="29"/>
  <c r="A43" i="29"/>
  <c r="AG42" i="29"/>
  <c r="AE42" i="29"/>
  <c r="AC42" i="29"/>
  <c r="Z42" i="29"/>
  <c r="AD42" i="29" s="1"/>
  <c r="R42" i="29"/>
  <c r="P42" i="29"/>
  <c r="O42" i="29"/>
  <c r="N42" i="29"/>
  <c r="L42" i="29"/>
  <c r="J42" i="29"/>
  <c r="I42" i="29"/>
  <c r="G42" i="29"/>
  <c r="E42" i="29"/>
  <c r="D42" i="29"/>
  <c r="A42" i="29"/>
  <c r="AG41" i="29"/>
  <c r="AH41" i="29" s="1"/>
  <c r="AE41" i="29"/>
  <c r="AC41" i="29"/>
  <c r="Z41" i="29"/>
  <c r="AD41" i="29" s="1"/>
  <c r="R41" i="29"/>
  <c r="P41" i="29"/>
  <c r="O41" i="29"/>
  <c r="N41" i="29"/>
  <c r="L41" i="29"/>
  <c r="J41" i="29"/>
  <c r="I41" i="29"/>
  <c r="G41" i="29"/>
  <c r="E41" i="29"/>
  <c r="D41" i="29"/>
  <c r="A41" i="29"/>
  <c r="AG40" i="29"/>
  <c r="AE40" i="29"/>
  <c r="AC40" i="29"/>
  <c r="Z40" i="29"/>
  <c r="AD40" i="29" s="1"/>
  <c r="R40" i="29"/>
  <c r="P40" i="29"/>
  <c r="O40" i="29"/>
  <c r="N40" i="29"/>
  <c r="L40" i="29"/>
  <c r="J40" i="29"/>
  <c r="I40" i="29"/>
  <c r="G40" i="29"/>
  <c r="E40" i="29"/>
  <c r="D40" i="29"/>
  <c r="A40" i="29"/>
  <c r="AG39" i="29"/>
  <c r="AH39" i="29" s="1"/>
  <c r="AE39" i="29"/>
  <c r="AC39" i="29"/>
  <c r="Z39" i="29"/>
  <c r="AD39" i="29" s="1"/>
  <c r="R39" i="29"/>
  <c r="P39" i="29"/>
  <c r="O39" i="29"/>
  <c r="N39" i="29"/>
  <c r="L39" i="29"/>
  <c r="J39" i="29"/>
  <c r="I39" i="29"/>
  <c r="G39" i="29"/>
  <c r="E39" i="29"/>
  <c r="D39" i="29"/>
  <c r="A39" i="29"/>
  <c r="AG38" i="29"/>
  <c r="AF38" i="29"/>
  <c r="AE38" i="29"/>
  <c r="AC38" i="29"/>
  <c r="Z38" i="29"/>
  <c r="AD38" i="29" s="1"/>
  <c r="R38" i="29"/>
  <c r="P38" i="29"/>
  <c r="O38" i="29"/>
  <c r="N38" i="29"/>
  <c r="L38" i="29"/>
  <c r="J38" i="29"/>
  <c r="I38" i="29"/>
  <c r="G38" i="29"/>
  <c r="E38" i="29"/>
  <c r="D38" i="29"/>
  <c r="A38" i="29"/>
  <c r="AG37" i="29"/>
  <c r="AE37" i="29"/>
  <c r="AC37" i="29"/>
  <c r="Z37" i="29"/>
  <c r="AD37" i="29" s="1"/>
  <c r="R37" i="29"/>
  <c r="P37" i="29"/>
  <c r="O37" i="29"/>
  <c r="N37" i="29"/>
  <c r="L37" i="29"/>
  <c r="J37" i="29"/>
  <c r="I37" i="29"/>
  <c r="G37" i="29"/>
  <c r="E37" i="29"/>
  <c r="D37" i="29"/>
  <c r="A37" i="29"/>
  <c r="AE36" i="29"/>
  <c r="AD36" i="29"/>
  <c r="Z36" i="29"/>
  <c r="R36" i="29"/>
  <c r="P36" i="29"/>
  <c r="O36" i="29"/>
  <c r="N36" i="29"/>
  <c r="L36" i="29"/>
  <c r="J36" i="29"/>
  <c r="H36" i="29"/>
  <c r="G36" i="29"/>
  <c r="F36" i="29"/>
  <c r="E36" i="29"/>
  <c r="I36" i="29" s="1"/>
  <c r="D36" i="29"/>
  <c r="A36" i="29"/>
  <c r="AE35" i="29"/>
  <c r="Z35" i="29"/>
  <c r="AD35" i="29" s="1"/>
  <c r="R35" i="29"/>
  <c r="P35" i="29"/>
  <c r="O35" i="29"/>
  <c r="N35" i="29"/>
  <c r="L35" i="29"/>
  <c r="J35" i="29"/>
  <c r="I35" i="29"/>
  <c r="E35" i="29"/>
  <c r="D35" i="29"/>
  <c r="A35" i="29"/>
  <c r="AG34" i="29"/>
  <c r="AF34" i="29"/>
  <c r="AE34" i="29"/>
  <c r="AC34" i="29"/>
  <c r="Z34" i="29"/>
  <c r="R34" i="29"/>
  <c r="P34" i="29"/>
  <c r="O34" i="29"/>
  <c r="N34" i="29"/>
  <c r="L34" i="29"/>
  <c r="J34" i="29"/>
  <c r="H34" i="29"/>
  <c r="G34" i="29"/>
  <c r="F34" i="29"/>
  <c r="E34" i="29"/>
  <c r="I34" i="29" s="1"/>
  <c r="D34" i="29"/>
  <c r="A34" i="29"/>
  <c r="AE33" i="29"/>
  <c r="Z33" i="29"/>
  <c r="AD33" i="29" s="1"/>
  <c r="R33" i="29"/>
  <c r="P33" i="29"/>
  <c r="O33" i="29"/>
  <c r="N33" i="29"/>
  <c r="L33" i="29"/>
  <c r="J33" i="29"/>
  <c r="I33" i="29"/>
  <c r="E33" i="29"/>
  <c r="D33" i="29"/>
  <c r="A33" i="29"/>
  <c r="AG32" i="29"/>
  <c r="AF32" i="29"/>
  <c r="AE32" i="29"/>
  <c r="AC32" i="29"/>
  <c r="Z32" i="29"/>
  <c r="R32" i="29"/>
  <c r="P32" i="29"/>
  <c r="O32" i="29"/>
  <c r="N32" i="29"/>
  <c r="L32" i="29"/>
  <c r="J32" i="29"/>
  <c r="H32" i="29"/>
  <c r="G32" i="29"/>
  <c r="F32" i="29"/>
  <c r="E32" i="29"/>
  <c r="I32" i="29" s="1"/>
  <c r="D32" i="29"/>
  <c r="A32" i="29"/>
  <c r="AF31" i="29"/>
  <c r="AE31" i="29"/>
  <c r="Z31" i="29"/>
  <c r="AD31" i="29" s="1"/>
  <c r="R31" i="29"/>
  <c r="P31" i="29"/>
  <c r="O31" i="29"/>
  <c r="N31" i="29"/>
  <c r="L31" i="29"/>
  <c r="J31" i="29"/>
  <c r="E31" i="29"/>
  <c r="D31" i="29"/>
  <c r="A31" i="29"/>
  <c r="AG30" i="29"/>
  <c r="AE30" i="29"/>
  <c r="AC30" i="29"/>
  <c r="Z30" i="29"/>
  <c r="R30" i="29"/>
  <c r="P30" i="29"/>
  <c r="O30" i="29"/>
  <c r="N30" i="29"/>
  <c r="L30" i="29"/>
  <c r="J30" i="29"/>
  <c r="H30" i="29"/>
  <c r="G30" i="29"/>
  <c r="F30" i="29"/>
  <c r="E30" i="29"/>
  <c r="I30" i="29" s="1"/>
  <c r="D30" i="29"/>
  <c r="A30" i="29"/>
  <c r="AE29" i="29"/>
  <c r="Z29" i="29"/>
  <c r="AD29" i="29" s="1"/>
  <c r="R29" i="29"/>
  <c r="P29" i="29"/>
  <c r="O29" i="29"/>
  <c r="N29" i="29"/>
  <c r="L29" i="29"/>
  <c r="J29" i="29"/>
  <c r="I29" i="29"/>
  <c r="E29" i="29"/>
  <c r="D29" i="29"/>
  <c r="A29" i="29"/>
  <c r="AG28" i="29"/>
  <c r="AF28" i="29"/>
  <c r="AE28" i="29"/>
  <c r="AC28" i="29"/>
  <c r="Z28" i="29"/>
  <c r="R28" i="29"/>
  <c r="P28" i="29"/>
  <c r="O28" i="29"/>
  <c r="N28" i="29"/>
  <c r="L28" i="29"/>
  <c r="J28" i="29"/>
  <c r="H28" i="29"/>
  <c r="G28" i="29"/>
  <c r="F28" i="29"/>
  <c r="E28" i="29"/>
  <c r="I28" i="29" s="1"/>
  <c r="D28" i="29"/>
  <c r="A28" i="29"/>
  <c r="AE27" i="29"/>
  <c r="Z27" i="29"/>
  <c r="AD27" i="29" s="1"/>
  <c r="R27" i="29"/>
  <c r="P27" i="29"/>
  <c r="O27" i="29"/>
  <c r="N27" i="29"/>
  <c r="L27" i="29"/>
  <c r="J27" i="29"/>
  <c r="I27" i="29"/>
  <c r="E27" i="29"/>
  <c r="D27" i="29"/>
  <c r="A27" i="29"/>
  <c r="AG26" i="29"/>
  <c r="AH26" i="29" s="1"/>
  <c r="AE26" i="29"/>
  <c r="AC26" i="29"/>
  <c r="Z26" i="29"/>
  <c r="R26" i="29"/>
  <c r="P26" i="29"/>
  <c r="O26" i="29"/>
  <c r="N26" i="29"/>
  <c r="L26" i="29"/>
  <c r="J26" i="29"/>
  <c r="H26" i="29"/>
  <c r="G26" i="29"/>
  <c r="F26" i="29"/>
  <c r="E26" i="29"/>
  <c r="I26" i="29" s="1"/>
  <c r="D26" i="29"/>
  <c r="A26" i="29"/>
  <c r="AE25" i="29"/>
  <c r="Z25" i="29"/>
  <c r="AD25" i="29" s="1"/>
  <c r="R25" i="29"/>
  <c r="P25" i="29"/>
  <c r="O25" i="29"/>
  <c r="N25" i="29"/>
  <c r="L25" i="29"/>
  <c r="J25" i="29"/>
  <c r="E25" i="29"/>
  <c r="D25" i="29"/>
  <c r="A25" i="29"/>
  <c r="AG24" i="29"/>
  <c r="AF24" i="29"/>
  <c r="AE24" i="29"/>
  <c r="AC24" i="29"/>
  <c r="Z24" i="29"/>
  <c r="R24" i="29"/>
  <c r="P24" i="29"/>
  <c r="O24" i="29"/>
  <c r="N24" i="29"/>
  <c r="L24" i="29"/>
  <c r="J24" i="29"/>
  <c r="H24" i="29"/>
  <c r="G24" i="29"/>
  <c r="F24" i="29"/>
  <c r="E24" i="29"/>
  <c r="I24" i="29" s="1"/>
  <c r="D24" i="29"/>
  <c r="A24" i="29"/>
  <c r="AE23" i="29"/>
  <c r="Z23" i="29"/>
  <c r="AD23" i="29" s="1"/>
  <c r="R23" i="29"/>
  <c r="P23" i="29"/>
  <c r="O23" i="29"/>
  <c r="N23" i="29"/>
  <c r="L23" i="29"/>
  <c r="J23" i="29"/>
  <c r="I23" i="29"/>
  <c r="F23" i="29"/>
  <c r="E23" i="29"/>
  <c r="D23" i="29"/>
  <c r="A23" i="29"/>
  <c r="AF22" i="29"/>
  <c r="AE22" i="29"/>
  <c r="AD22" i="29"/>
  <c r="Z22" i="29"/>
  <c r="R22" i="29"/>
  <c r="P22" i="29"/>
  <c r="O22" i="29"/>
  <c r="N22" i="29"/>
  <c r="L22" i="29"/>
  <c r="J22" i="29"/>
  <c r="H22" i="29"/>
  <c r="G22" i="29"/>
  <c r="F22" i="29"/>
  <c r="E22" i="29"/>
  <c r="I22" i="29" s="1"/>
  <c r="D22" i="29"/>
  <c r="A22" i="29"/>
  <c r="AF21" i="29"/>
  <c r="AE21" i="29"/>
  <c r="Z21" i="29"/>
  <c r="AD21" i="29" s="1"/>
  <c r="R21" i="29"/>
  <c r="P21" i="29"/>
  <c r="O21" i="29"/>
  <c r="N21" i="29"/>
  <c r="L21" i="29"/>
  <c r="J21" i="29"/>
  <c r="E21" i="29"/>
  <c r="D21" i="29"/>
  <c r="A21" i="29"/>
  <c r="AE20" i="29"/>
  <c r="AD20" i="29"/>
  <c r="Z20" i="29"/>
  <c r="R20" i="29"/>
  <c r="P20" i="29"/>
  <c r="O20" i="29"/>
  <c r="N20" i="29"/>
  <c r="L20" i="29"/>
  <c r="J20" i="29"/>
  <c r="H20" i="29"/>
  <c r="G20" i="29"/>
  <c r="F20" i="29"/>
  <c r="E20" i="29"/>
  <c r="I20" i="29" s="1"/>
  <c r="D20" i="29"/>
  <c r="A20" i="29"/>
  <c r="AF19" i="29"/>
  <c r="AE19" i="29"/>
  <c r="Z19" i="29"/>
  <c r="R19" i="29"/>
  <c r="P19" i="29"/>
  <c r="O19" i="29"/>
  <c r="N19" i="29"/>
  <c r="L19" i="29"/>
  <c r="J19" i="29"/>
  <c r="H19" i="29"/>
  <c r="F19" i="29"/>
  <c r="E19" i="29"/>
  <c r="G19" i="29" s="1"/>
  <c r="D19" i="29"/>
  <c r="A19" i="29"/>
  <c r="AG18" i="29"/>
  <c r="AE18" i="29"/>
  <c r="AC18" i="29"/>
  <c r="Z18" i="29"/>
  <c r="AD18" i="29" s="1"/>
  <c r="R18" i="29"/>
  <c r="P18" i="29"/>
  <c r="O18" i="29"/>
  <c r="N18" i="29"/>
  <c r="L18" i="29"/>
  <c r="J18" i="29"/>
  <c r="I18" i="29"/>
  <c r="E18" i="29"/>
  <c r="D18" i="29"/>
  <c r="A18" i="29"/>
  <c r="AE17" i="29"/>
  <c r="Z17" i="29"/>
  <c r="R17" i="29"/>
  <c r="P17" i="29"/>
  <c r="O17" i="29"/>
  <c r="N17" i="29"/>
  <c r="L17" i="29"/>
  <c r="J17" i="29"/>
  <c r="H17" i="29"/>
  <c r="G17" i="29"/>
  <c r="F17" i="29"/>
  <c r="E17" i="29"/>
  <c r="I17" i="29" s="1"/>
  <c r="D17" i="29"/>
  <c r="A17" i="29"/>
  <c r="AF16" i="29"/>
  <c r="AE16" i="29"/>
  <c r="AD16" i="29"/>
  <c r="Z16" i="29"/>
  <c r="R16" i="29"/>
  <c r="P16" i="29"/>
  <c r="O16" i="29"/>
  <c r="N16" i="29"/>
  <c r="L16" i="29"/>
  <c r="J16" i="29"/>
  <c r="H16" i="29"/>
  <c r="F16" i="29"/>
  <c r="E16" i="29"/>
  <c r="G16" i="29" s="1"/>
  <c r="D16" i="29"/>
  <c r="A16" i="29"/>
  <c r="AE15" i="29"/>
  <c r="Z15" i="29"/>
  <c r="R15" i="29"/>
  <c r="P15" i="29"/>
  <c r="O15" i="29"/>
  <c r="N15" i="29"/>
  <c r="L15" i="29"/>
  <c r="J15" i="29"/>
  <c r="H15" i="29"/>
  <c r="G15" i="29"/>
  <c r="F15" i="29"/>
  <c r="E15" i="29"/>
  <c r="I15" i="29" s="1"/>
  <c r="D15" i="29"/>
  <c r="A15" i="29"/>
  <c r="AG14" i="29"/>
  <c r="AF14" i="29"/>
  <c r="AE14" i="29"/>
  <c r="AC14" i="29"/>
  <c r="Z14" i="29"/>
  <c r="R14" i="29"/>
  <c r="P14" i="29"/>
  <c r="O14" i="29"/>
  <c r="N14" i="29"/>
  <c r="L14" i="29"/>
  <c r="J14" i="29"/>
  <c r="G14" i="29"/>
  <c r="E14" i="29"/>
  <c r="F14" i="29" s="1"/>
  <c r="D14" i="29"/>
  <c r="A14" i="29"/>
  <c r="AE13" i="29"/>
  <c r="Z13" i="29"/>
  <c r="R13" i="29"/>
  <c r="P13" i="29"/>
  <c r="O13" i="29"/>
  <c r="N13" i="29"/>
  <c r="L13" i="29"/>
  <c r="J13" i="29"/>
  <c r="H13" i="29"/>
  <c r="F13" i="29"/>
  <c r="E13" i="29"/>
  <c r="G13" i="29" s="1"/>
  <c r="D13" i="29"/>
  <c r="A13" i="29"/>
  <c r="AG12" i="29"/>
  <c r="AF12" i="29"/>
  <c r="AE12" i="29"/>
  <c r="AC12" i="29"/>
  <c r="Z12" i="29"/>
  <c r="AD12" i="29" s="1"/>
  <c r="R12" i="29"/>
  <c r="P12" i="29"/>
  <c r="O12" i="29"/>
  <c r="N12" i="29"/>
  <c r="L12" i="29"/>
  <c r="J12" i="29"/>
  <c r="E12" i="29"/>
  <c r="D12" i="29"/>
  <c r="A12" i="29"/>
  <c r="AE11" i="29"/>
  <c r="AD11" i="29"/>
  <c r="Z11" i="29"/>
  <c r="R11" i="29"/>
  <c r="P11" i="29"/>
  <c r="O11" i="29"/>
  <c r="N11" i="29"/>
  <c r="L11" i="29"/>
  <c r="J11" i="29"/>
  <c r="H11" i="29"/>
  <c r="G11" i="29"/>
  <c r="F11" i="29"/>
  <c r="E11" i="29"/>
  <c r="I11" i="29" s="1"/>
  <c r="D11" i="29"/>
  <c r="A11" i="29"/>
  <c r="AG10" i="29"/>
  <c r="AH10" i="29" s="1"/>
  <c r="AE10" i="29"/>
  <c r="AC10" i="29"/>
  <c r="Z10" i="29"/>
  <c r="R10" i="29"/>
  <c r="P10" i="29"/>
  <c r="O10" i="29"/>
  <c r="N10" i="29"/>
  <c r="L10" i="29"/>
  <c r="J10" i="29"/>
  <c r="H10" i="29"/>
  <c r="E10" i="29"/>
  <c r="F10" i="29" s="1"/>
  <c r="D10" i="29"/>
  <c r="A10" i="29"/>
  <c r="AE9" i="29"/>
  <c r="AD9" i="29"/>
  <c r="Z9" i="29"/>
  <c r="R9" i="29"/>
  <c r="P9" i="29"/>
  <c r="O9" i="29"/>
  <c r="N9" i="29"/>
  <c r="L9" i="29"/>
  <c r="J9" i="29"/>
  <c r="I9" i="29"/>
  <c r="H9" i="29"/>
  <c r="F9" i="29"/>
  <c r="E9" i="29"/>
  <c r="G9" i="29" s="1"/>
  <c r="D9" i="29"/>
  <c r="A9" i="29"/>
  <c r="AG8" i="29"/>
  <c r="AF8" i="29"/>
  <c r="AE8" i="29"/>
  <c r="AC8" i="29"/>
  <c r="Z8" i="29"/>
  <c r="AD8" i="29" s="1"/>
  <c r="R8" i="29"/>
  <c r="P8" i="29"/>
  <c r="O8" i="29"/>
  <c r="N8" i="29"/>
  <c r="L8" i="29"/>
  <c r="J8" i="29"/>
  <c r="I8" i="29"/>
  <c r="F8" i="29"/>
  <c r="E8" i="29"/>
  <c r="H8" i="29" s="1"/>
  <c r="D8" i="29"/>
  <c r="A8" i="29"/>
  <c r="AF7" i="29"/>
  <c r="AE7" i="29"/>
  <c r="Z7" i="29"/>
  <c r="AG7" i="29" s="1"/>
  <c r="R7" i="29"/>
  <c r="P7" i="29"/>
  <c r="O7" i="29"/>
  <c r="N7" i="29"/>
  <c r="L7" i="29"/>
  <c r="J7" i="29"/>
  <c r="H7" i="29"/>
  <c r="G7" i="29"/>
  <c r="F7" i="29"/>
  <c r="E7" i="29"/>
  <c r="I7" i="29" s="1"/>
  <c r="D7" i="29"/>
  <c r="A7" i="29"/>
  <c r="AF6" i="29"/>
  <c r="AE6" i="29"/>
  <c r="Z6" i="29"/>
  <c r="AA6" i="29" s="1"/>
  <c r="R6" i="29"/>
  <c r="P6" i="29"/>
  <c r="O6" i="29"/>
  <c r="N6" i="29"/>
  <c r="L6" i="29"/>
  <c r="J6" i="29"/>
  <c r="AR18" i="29" s="1"/>
  <c r="H6" i="29"/>
  <c r="F6" i="29"/>
  <c r="E6" i="29"/>
  <c r="I6" i="29" s="1"/>
  <c r="D6" i="29"/>
  <c r="A6" i="29"/>
  <c r="AE5" i="29"/>
  <c r="Z5" i="29"/>
  <c r="AA29" i="29" s="1"/>
  <c r="R5" i="29"/>
  <c r="P5" i="29"/>
  <c r="O5" i="29"/>
  <c r="N5" i="29"/>
  <c r="L5" i="29"/>
  <c r="J5" i="29"/>
  <c r="H5" i="29"/>
  <c r="G5" i="29"/>
  <c r="F5" i="29"/>
  <c r="E5" i="29"/>
  <c r="I5" i="29" s="1"/>
  <c r="D5" i="29"/>
  <c r="A5" i="29"/>
  <c r="Y4" i="29"/>
  <c r="X4" i="29"/>
  <c r="W4" i="29"/>
  <c r="V4" i="29"/>
  <c r="U4" i="29"/>
  <c r="T4" i="29"/>
  <c r="S4" i="29"/>
  <c r="AF9" i="29" s="1"/>
  <c r="AE54" i="28"/>
  <c r="Z54" i="28"/>
  <c r="AD54" i="28" s="1"/>
  <c r="R54" i="28"/>
  <c r="P54" i="28"/>
  <c r="O54" i="28"/>
  <c r="N54" i="28"/>
  <c r="L54" i="28"/>
  <c r="J54" i="28"/>
  <c r="I54" i="28"/>
  <c r="E54" i="28"/>
  <c r="D54" i="28"/>
  <c r="A54" i="28"/>
  <c r="AG53" i="28"/>
  <c r="AF53" i="28"/>
  <c r="AE53" i="28"/>
  <c r="AC53" i="28"/>
  <c r="Z53" i="28"/>
  <c r="R53" i="28"/>
  <c r="P53" i="28"/>
  <c r="O53" i="28"/>
  <c r="N53" i="28"/>
  <c r="L53" i="28"/>
  <c r="J53" i="28"/>
  <c r="G53" i="28"/>
  <c r="E53" i="28"/>
  <c r="F53" i="28" s="1"/>
  <c r="D53" i="28"/>
  <c r="A53" i="28"/>
  <c r="AG52" i="28"/>
  <c r="AF52" i="28"/>
  <c r="AE52" i="28"/>
  <c r="AC52" i="28"/>
  <c r="Z52" i="28"/>
  <c r="AD52" i="28" s="1"/>
  <c r="R52" i="28"/>
  <c r="P52" i="28"/>
  <c r="O52" i="28"/>
  <c r="N52" i="28"/>
  <c r="L52" i="28"/>
  <c r="J52" i="28"/>
  <c r="E52" i="28"/>
  <c r="D52" i="28"/>
  <c r="A52" i="28"/>
  <c r="AG51" i="28"/>
  <c r="AE51" i="28"/>
  <c r="AC51" i="28"/>
  <c r="Z51" i="28"/>
  <c r="R51" i="28"/>
  <c r="P51" i="28"/>
  <c r="O51" i="28"/>
  <c r="N51" i="28"/>
  <c r="L51" i="28"/>
  <c r="J51" i="28"/>
  <c r="G51" i="28"/>
  <c r="E51" i="28"/>
  <c r="F51" i="28" s="1"/>
  <c r="D51" i="28"/>
  <c r="A51" i="28"/>
  <c r="AG50" i="28"/>
  <c r="AE50" i="28"/>
  <c r="AC50" i="28"/>
  <c r="Z50" i="28"/>
  <c r="AD50" i="28" s="1"/>
  <c r="R50" i="28"/>
  <c r="P50" i="28"/>
  <c r="O50" i="28"/>
  <c r="N50" i="28"/>
  <c r="L50" i="28"/>
  <c r="J50" i="28"/>
  <c r="I50" i="28"/>
  <c r="E50" i="28"/>
  <c r="D50" i="28"/>
  <c r="A50" i="28"/>
  <c r="AG49" i="28"/>
  <c r="AE49" i="28"/>
  <c r="AC49" i="28"/>
  <c r="Z49" i="28"/>
  <c r="R49" i="28"/>
  <c r="P49" i="28"/>
  <c r="O49" i="28"/>
  <c r="N49" i="28"/>
  <c r="L49" i="28"/>
  <c r="J49" i="28"/>
  <c r="G49" i="28"/>
  <c r="E49" i="28"/>
  <c r="F49" i="28" s="1"/>
  <c r="D49" i="28"/>
  <c r="A49" i="28"/>
  <c r="AG48" i="28"/>
  <c r="AE48" i="28"/>
  <c r="AC48" i="28"/>
  <c r="Z48" i="28"/>
  <c r="AD48" i="28" s="1"/>
  <c r="R48" i="28"/>
  <c r="P48" i="28"/>
  <c r="O48" i="28"/>
  <c r="N48" i="28"/>
  <c r="L48" i="28"/>
  <c r="J48" i="28"/>
  <c r="E48" i="28"/>
  <c r="D48" i="28"/>
  <c r="A48" i="28"/>
  <c r="AG47" i="28"/>
  <c r="AE47" i="28"/>
  <c r="AC47" i="28"/>
  <c r="Z47" i="28"/>
  <c r="AD47" i="28" s="1"/>
  <c r="R47" i="28"/>
  <c r="P47" i="28"/>
  <c r="O47" i="28"/>
  <c r="N47" i="28"/>
  <c r="L47" i="28"/>
  <c r="J47" i="28"/>
  <c r="G47" i="28"/>
  <c r="E47" i="28"/>
  <c r="F47" i="28" s="1"/>
  <c r="D47" i="28"/>
  <c r="A47" i="28"/>
  <c r="AG46" i="28"/>
  <c r="AE46" i="28"/>
  <c r="AC46" i="28"/>
  <c r="Z46" i="28"/>
  <c r="AD46" i="28" s="1"/>
  <c r="R46" i="28"/>
  <c r="P46" i="28"/>
  <c r="O46" i="28"/>
  <c r="N46" i="28"/>
  <c r="L46" i="28"/>
  <c r="J46" i="28"/>
  <c r="I46" i="28"/>
  <c r="E46" i="28"/>
  <c r="D46" i="28"/>
  <c r="A46" i="28"/>
  <c r="AG45" i="28"/>
  <c r="AE45" i="28"/>
  <c r="AC45" i="28"/>
  <c r="Z45" i="28"/>
  <c r="AD45" i="28" s="1"/>
  <c r="R45" i="28"/>
  <c r="P45" i="28"/>
  <c r="O45" i="28"/>
  <c r="N45" i="28"/>
  <c r="L45" i="28"/>
  <c r="J45" i="28"/>
  <c r="G45" i="28"/>
  <c r="E45" i="28"/>
  <c r="F45" i="28" s="1"/>
  <c r="D45" i="28"/>
  <c r="A45" i="28"/>
  <c r="AG44" i="28"/>
  <c r="AF44" i="28"/>
  <c r="AE44" i="28"/>
  <c r="AC44" i="28"/>
  <c r="Z44" i="28"/>
  <c r="AD44" i="28" s="1"/>
  <c r="R44" i="28"/>
  <c r="P44" i="28"/>
  <c r="O44" i="28"/>
  <c r="N44" i="28"/>
  <c r="L44" i="28"/>
  <c r="J44" i="28"/>
  <c r="I44" i="28"/>
  <c r="E44" i="28"/>
  <c r="D44" i="28"/>
  <c r="A44" i="28"/>
  <c r="AG43" i="28"/>
  <c r="AE43" i="28"/>
  <c r="AC43" i="28"/>
  <c r="Z43" i="28"/>
  <c r="AD43" i="28" s="1"/>
  <c r="R43" i="28"/>
  <c r="P43" i="28"/>
  <c r="O43" i="28"/>
  <c r="N43" i="28"/>
  <c r="L43" i="28"/>
  <c r="J43" i="28"/>
  <c r="G43" i="28"/>
  <c r="E43" i="28"/>
  <c r="F43" i="28" s="1"/>
  <c r="D43" i="28"/>
  <c r="A43" i="28"/>
  <c r="AG42" i="28"/>
  <c r="AE42" i="28"/>
  <c r="AC42" i="28"/>
  <c r="Z42" i="28"/>
  <c r="AD42" i="28" s="1"/>
  <c r="R42" i="28"/>
  <c r="P42" i="28"/>
  <c r="O42" i="28"/>
  <c r="N42" i="28"/>
  <c r="L42" i="28"/>
  <c r="J42" i="28"/>
  <c r="E42" i="28"/>
  <c r="D42" i="28"/>
  <c r="A42" i="28"/>
  <c r="AG41" i="28"/>
  <c r="AE41" i="28"/>
  <c r="AC41" i="28"/>
  <c r="Z41" i="28"/>
  <c r="AD41" i="28" s="1"/>
  <c r="R41" i="28"/>
  <c r="P41" i="28"/>
  <c r="O41" i="28"/>
  <c r="N41" i="28"/>
  <c r="L41" i="28"/>
  <c r="J41" i="28"/>
  <c r="G41" i="28"/>
  <c r="E41" i="28"/>
  <c r="F41" i="28" s="1"/>
  <c r="D41" i="28"/>
  <c r="A41" i="28"/>
  <c r="AG40" i="28"/>
  <c r="AE40" i="28"/>
  <c r="AC40" i="28"/>
  <c r="Z40" i="28"/>
  <c r="AD40" i="28" s="1"/>
  <c r="R40" i="28"/>
  <c r="P40" i="28"/>
  <c r="O40" i="28"/>
  <c r="N40" i="28"/>
  <c r="L40" i="28"/>
  <c r="J40" i="28"/>
  <c r="I40" i="28"/>
  <c r="E40" i="28"/>
  <c r="D40" i="28"/>
  <c r="A40" i="28"/>
  <c r="AG39" i="28"/>
  <c r="AE39" i="28"/>
  <c r="AC39" i="28"/>
  <c r="Z39" i="28"/>
  <c r="AD39" i="28" s="1"/>
  <c r="R39" i="28"/>
  <c r="P39" i="28"/>
  <c r="O39" i="28"/>
  <c r="N39" i="28"/>
  <c r="L39" i="28"/>
  <c r="J39" i="28"/>
  <c r="G39" i="28"/>
  <c r="E39" i="28"/>
  <c r="F39" i="28" s="1"/>
  <c r="D39" i="28"/>
  <c r="A39" i="28"/>
  <c r="AG38" i="28"/>
  <c r="AF38" i="28"/>
  <c r="AE38" i="28"/>
  <c r="AC38" i="28"/>
  <c r="Z38" i="28"/>
  <c r="AD38" i="28" s="1"/>
  <c r="R38" i="28"/>
  <c r="P38" i="28"/>
  <c r="O38" i="28"/>
  <c r="N38" i="28"/>
  <c r="L38" i="28"/>
  <c r="J38" i="28"/>
  <c r="E38" i="28"/>
  <c r="D38" i="28"/>
  <c r="A38" i="28"/>
  <c r="AG37" i="28"/>
  <c r="AE37" i="28"/>
  <c r="AC37" i="28"/>
  <c r="Z37" i="28"/>
  <c r="AD37" i="28" s="1"/>
  <c r="R37" i="28"/>
  <c r="P37" i="28"/>
  <c r="O37" i="28"/>
  <c r="N37" i="28"/>
  <c r="L37" i="28"/>
  <c r="J37" i="28"/>
  <c r="E37" i="28"/>
  <c r="D37" i="28"/>
  <c r="A37" i="28"/>
  <c r="AE36" i="28"/>
  <c r="AC36" i="28"/>
  <c r="Z36" i="28"/>
  <c r="AD36" i="28" s="1"/>
  <c r="R36" i="28"/>
  <c r="P36" i="28"/>
  <c r="O36" i="28"/>
  <c r="N36" i="28"/>
  <c r="L36" i="28"/>
  <c r="J36" i="28"/>
  <c r="H36" i="28"/>
  <c r="F36" i="28"/>
  <c r="E36" i="28"/>
  <c r="I36" i="28" s="1"/>
  <c r="D36" i="28"/>
  <c r="A36" i="28"/>
  <c r="AE35" i="28"/>
  <c r="Z35" i="28"/>
  <c r="AD35" i="28" s="1"/>
  <c r="R35" i="28"/>
  <c r="P35" i="28"/>
  <c r="O35" i="28"/>
  <c r="N35" i="28"/>
  <c r="L35" i="28"/>
  <c r="J35" i="28"/>
  <c r="H35" i="28"/>
  <c r="G35" i="28"/>
  <c r="F35" i="28"/>
  <c r="E35" i="28"/>
  <c r="I35" i="28" s="1"/>
  <c r="D35" i="28"/>
  <c r="A35" i="28"/>
  <c r="AF34" i="28"/>
  <c r="AE34" i="28"/>
  <c r="Z34" i="28"/>
  <c r="R34" i="28"/>
  <c r="P34" i="28"/>
  <c r="O34" i="28"/>
  <c r="N34" i="28"/>
  <c r="L34" i="28"/>
  <c r="J34" i="28"/>
  <c r="H34" i="28"/>
  <c r="F34" i="28"/>
  <c r="E34" i="28"/>
  <c r="I34" i="28" s="1"/>
  <c r="D34" i="28"/>
  <c r="A34" i="28"/>
  <c r="AE33" i="28"/>
  <c r="AD33" i="28"/>
  <c r="Z33" i="28"/>
  <c r="R33" i="28"/>
  <c r="P33" i="28"/>
  <c r="O33" i="28"/>
  <c r="N33" i="28"/>
  <c r="L33" i="28"/>
  <c r="J33" i="28"/>
  <c r="H33" i="28"/>
  <c r="G33" i="28"/>
  <c r="F33" i="28"/>
  <c r="E33" i="28"/>
  <c r="I33" i="28" s="1"/>
  <c r="D33" i="28"/>
  <c r="A33" i="28"/>
  <c r="AF32" i="28"/>
  <c r="AE32" i="28"/>
  <c r="Z32" i="28"/>
  <c r="R32" i="28"/>
  <c r="P32" i="28"/>
  <c r="O32" i="28"/>
  <c r="N32" i="28"/>
  <c r="L32" i="28"/>
  <c r="J32" i="28"/>
  <c r="H32" i="28"/>
  <c r="F32" i="28"/>
  <c r="E32" i="28"/>
  <c r="I32" i="28" s="1"/>
  <c r="D32" i="28"/>
  <c r="A32" i="28"/>
  <c r="AF31" i="28"/>
  <c r="AE31" i="28"/>
  <c r="AD31" i="28"/>
  <c r="Z31" i="28"/>
  <c r="R31" i="28"/>
  <c r="P31" i="28"/>
  <c r="O31" i="28"/>
  <c r="N31" i="28"/>
  <c r="L31" i="28"/>
  <c r="J31" i="28"/>
  <c r="H31" i="28"/>
  <c r="G31" i="28"/>
  <c r="F31" i="28"/>
  <c r="E31" i="28"/>
  <c r="I31" i="28" s="1"/>
  <c r="D31" i="28"/>
  <c r="A31" i="28"/>
  <c r="AF30" i="28"/>
  <c r="AE30" i="28"/>
  <c r="Z30" i="28"/>
  <c r="R30" i="28"/>
  <c r="P30" i="28"/>
  <c r="O30" i="28"/>
  <c r="N30" i="28"/>
  <c r="L30" i="28"/>
  <c r="J30" i="28"/>
  <c r="H30" i="28"/>
  <c r="F30" i="28"/>
  <c r="E30" i="28"/>
  <c r="I30" i="28" s="1"/>
  <c r="D30" i="28"/>
  <c r="A30" i="28"/>
  <c r="AE29" i="28"/>
  <c r="Z29" i="28"/>
  <c r="R29" i="28"/>
  <c r="P29" i="28"/>
  <c r="O29" i="28"/>
  <c r="N29" i="28"/>
  <c r="L29" i="28"/>
  <c r="J29" i="28"/>
  <c r="H29" i="28"/>
  <c r="G29" i="28"/>
  <c r="F29" i="28"/>
  <c r="E29" i="28"/>
  <c r="I29" i="28" s="1"/>
  <c r="D29" i="28"/>
  <c r="A29" i="28"/>
  <c r="AF28" i="28"/>
  <c r="AE28" i="28"/>
  <c r="Z28" i="28"/>
  <c r="R28" i="28"/>
  <c r="P28" i="28"/>
  <c r="O28" i="28"/>
  <c r="N28" i="28"/>
  <c r="L28" i="28"/>
  <c r="J28" i="28"/>
  <c r="H28" i="28"/>
  <c r="F28" i="28"/>
  <c r="E28" i="28"/>
  <c r="I28" i="28" s="1"/>
  <c r="D28" i="28"/>
  <c r="A28" i="28"/>
  <c r="AE27" i="28"/>
  <c r="AD27" i="28"/>
  <c r="Z27" i="28"/>
  <c r="R27" i="28"/>
  <c r="P27" i="28"/>
  <c r="O27" i="28"/>
  <c r="N27" i="28"/>
  <c r="L27" i="28"/>
  <c r="J27" i="28"/>
  <c r="H27" i="28"/>
  <c r="G27" i="28"/>
  <c r="F27" i="28"/>
  <c r="E27" i="28"/>
  <c r="I27" i="28" s="1"/>
  <c r="D27" i="28"/>
  <c r="A27" i="28"/>
  <c r="AF26" i="28"/>
  <c r="AE26" i="28"/>
  <c r="Z26" i="28"/>
  <c r="R26" i="28"/>
  <c r="P26" i="28"/>
  <c r="O26" i="28"/>
  <c r="N26" i="28"/>
  <c r="L26" i="28"/>
  <c r="J26" i="28"/>
  <c r="H26" i="28"/>
  <c r="F26" i="28"/>
  <c r="E26" i="28"/>
  <c r="I26" i="28" s="1"/>
  <c r="D26" i="28"/>
  <c r="A26" i="28"/>
  <c r="AE25" i="28"/>
  <c r="Z25" i="28"/>
  <c r="R25" i="28"/>
  <c r="P25" i="28"/>
  <c r="O25" i="28"/>
  <c r="N25" i="28"/>
  <c r="L25" i="28"/>
  <c r="J25" i="28"/>
  <c r="H25" i="28"/>
  <c r="G25" i="28"/>
  <c r="F25" i="28"/>
  <c r="E25" i="28"/>
  <c r="I25" i="28" s="1"/>
  <c r="D25" i="28"/>
  <c r="A25" i="28"/>
  <c r="AF24" i="28"/>
  <c r="AE24" i="28"/>
  <c r="Z24" i="28"/>
  <c r="R24" i="28"/>
  <c r="P24" i="28"/>
  <c r="O24" i="28"/>
  <c r="N24" i="28"/>
  <c r="L24" i="28"/>
  <c r="J24" i="28"/>
  <c r="H24" i="28"/>
  <c r="F24" i="28"/>
  <c r="E24" i="28"/>
  <c r="I24" i="28" s="1"/>
  <c r="D24" i="28"/>
  <c r="A24" i="28"/>
  <c r="AE23" i="28"/>
  <c r="AD23" i="28"/>
  <c r="Z23" i="28"/>
  <c r="R23" i="28"/>
  <c r="P23" i="28"/>
  <c r="O23" i="28"/>
  <c r="N23" i="28"/>
  <c r="L23" i="28"/>
  <c r="J23" i="28"/>
  <c r="H23" i="28"/>
  <c r="G23" i="28"/>
  <c r="F23" i="28"/>
  <c r="E23" i="28"/>
  <c r="I23" i="28" s="1"/>
  <c r="D23" i="28"/>
  <c r="A23" i="28"/>
  <c r="AF22" i="28"/>
  <c r="AE22" i="28"/>
  <c r="Z22" i="28"/>
  <c r="R22" i="28"/>
  <c r="P22" i="28"/>
  <c r="O22" i="28"/>
  <c r="N22" i="28"/>
  <c r="L22" i="28"/>
  <c r="J22" i="28"/>
  <c r="F22" i="28"/>
  <c r="E22" i="28"/>
  <c r="I22" i="28" s="1"/>
  <c r="D22" i="28"/>
  <c r="A22" i="28"/>
  <c r="AF21" i="28"/>
  <c r="AE21" i="28"/>
  <c r="Z21" i="28"/>
  <c r="R21" i="28"/>
  <c r="P21" i="28"/>
  <c r="O21" i="28"/>
  <c r="N21" i="28"/>
  <c r="L21" i="28"/>
  <c r="J21" i="28"/>
  <c r="H21" i="28"/>
  <c r="G21" i="28"/>
  <c r="F21" i="28"/>
  <c r="E21" i="28"/>
  <c r="I21" i="28" s="1"/>
  <c r="D21" i="28"/>
  <c r="A21" i="28"/>
  <c r="AE20" i="28"/>
  <c r="Z20" i="28"/>
  <c r="AD20" i="28" s="1"/>
  <c r="R20" i="28"/>
  <c r="P20" i="28"/>
  <c r="O20" i="28"/>
  <c r="N20" i="28"/>
  <c r="L20" i="28"/>
  <c r="J20" i="28"/>
  <c r="F20" i="28"/>
  <c r="E20" i="28"/>
  <c r="I20" i="28" s="1"/>
  <c r="D20" i="28"/>
  <c r="A20" i="28"/>
  <c r="AF19" i="28"/>
  <c r="AE19" i="28"/>
  <c r="AD19" i="28"/>
  <c r="Z19" i="28"/>
  <c r="R19" i="28"/>
  <c r="P19" i="28"/>
  <c r="O19" i="28"/>
  <c r="N19" i="28"/>
  <c r="L19" i="28"/>
  <c r="J19" i="28"/>
  <c r="H19" i="28"/>
  <c r="G19" i="28"/>
  <c r="F19" i="28"/>
  <c r="E19" i="28"/>
  <c r="I19" i="28" s="1"/>
  <c r="D19" i="28"/>
  <c r="A19" i="28"/>
  <c r="AG18" i="28"/>
  <c r="AE18" i="28"/>
  <c r="AC18" i="28"/>
  <c r="Z18" i="28"/>
  <c r="R18" i="28"/>
  <c r="P18" i="28"/>
  <c r="O18" i="28"/>
  <c r="N18" i="28"/>
  <c r="L18" i="28"/>
  <c r="J18" i="28"/>
  <c r="G18" i="28"/>
  <c r="E18" i="28"/>
  <c r="F18" i="28" s="1"/>
  <c r="D18" i="28"/>
  <c r="A18" i="28"/>
  <c r="AE17" i="28"/>
  <c r="Z17" i="28"/>
  <c r="AG17" i="28" s="1"/>
  <c r="R17" i="28"/>
  <c r="P17" i="28"/>
  <c r="O17" i="28"/>
  <c r="N17" i="28"/>
  <c r="L17" i="28"/>
  <c r="J17" i="28"/>
  <c r="H17" i="28"/>
  <c r="F17" i="28"/>
  <c r="E17" i="28"/>
  <c r="G17" i="28" s="1"/>
  <c r="D17" i="28"/>
  <c r="A17" i="28"/>
  <c r="AF16" i="28"/>
  <c r="AE16" i="28"/>
  <c r="Z16" i="28"/>
  <c r="R16" i="28"/>
  <c r="P16" i="28"/>
  <c r="O16" i="28"/>
  <c r="N16" i="28"/>
  <c r="L16" i="28"/>
  <c r="J16" i="28"/>
  <c r="H16" i="28"/>
  <c r="G16" i="28"/>
  <c r="F16" i="28"/>
  <c r="E16" i="28"/>
  <c r="I16" i="28" s="1"/>
  <c r="D16" i="28"/>
  <c r="A16" i="28"/>
  <c r="AE15" i="28"/>
  <c r="Z15" i="28"/>
  <c r="AG15" i="28" s="1"/>
  <c r="R15" i="28"/>
  <c r="P15" i="28"/>
  <c r="O15" i="28"/>
  <c r="N15" i="28"/>
  <c r="L15" i="28"/>
  <c r="J15" i="28"/>
  <c r="H15" i="28"/>
  <c r="F15" i="28"/>
  <c r="E15" i="28"/>
  <c r="G15" i="28" s="1"/>
  <c r="D15" i="28"/>
  <c r="A15" i="28"/>
  <c r="AG14" i="28"/>
  <c r="AF14" i="28"/>
  <c r="AE14" i="28"/>
  <c r="AC14" i="28"/>
  <c r="Z14" i="28"/>
  <c r="AD14" i="28" s="1"/>
  <c r="R14" i="28"/>
  <c r="P14" i="28"/>
  <c r="O14" i="28"/>
  <c r="N14" i="28"/>
  <c r="L14" i="28"/>
  <c r="J14" i="28"/>
  <c r="E14" i="28"/>
  <c r="D14" i="28"/>
  <c r="A14" i="28"/>
  <c r="AF13" i="28"/>
  <c r="AE13" i="28"/>
  <c r="Z13" i="28"/>
  <c r="R13" i="28"/>
  <c r="P13" i="28"/>
  <c r="O13" i="28"/>
  <c r="N13" i="28"/>
  <c r="L13" i="28"/>
  <c r="J13" i="28"/>
  <c r="H13" i="28"/>
  <c r="G13" i="28"/>
  <c r="F13" i="28"/>
  <c r="E13" i="28"/>
  <c r="I13" i="28" s="1"/>
  <c r="D13" i="28"/>
  <c r="A13" i="28"/>
  <c r="AG12" i="28"/>
  <c r="AF12" i="28"/>
  <c r="AE12" i="28"/>
  <c r="AC12" i="28"/>
  <c r="Z12" i="28"/>
  <c r="R12" i="28"/>
  <c r="P12" i="28"/>
  <c r="O12" i="28"/>
  <c r="N12" i="28"/>
  <c r="L12" i="28"/>
  <c r="J12" i="28"/>
  <c r="G12" i="28"/>
  <c r="E12" i="28"/>
  <c r="F12" i="28" s="1"/>
  <c r="D12" i="28"/>
  <c r="A12" i="28"/>
  <c r="AE11" i="28"/>
  <c r="AD11" i="28"/>
  <c r="Z11" i="28"/>
  <c r="R11" i="28"/>
  <c r="P11" i="28"/>
  <c r="O11" i="28"/>
  <c r="N11" i="28"/>
  <c r="L11" i="28"/>
  <c r="J11" i="28"/>
  <c r="H11" i="28"/>
  <c r="F11" i="28"/>
  <c r="E11" i="28"/>
  <c r="G11" i="28" s="1"/>
  <c r="D11" i="28"/>
  <c r="A11" i="28"/>
  <c r="AG10" i="28"/>
  <c r="AH10" i="28" s="1"/>
  <c r="AE10" i="28"/>
  <c r="AC10" i="28"/>
  <c r="Z10" i="28"/>
  <c r="AD10" i="28" s="1"/>
  <c r="R10" i="28"/>
  <c r="P10" i="28"/>
  <c r="O10" i="28"/>
  <c r="N10" i="28"/>
  <c r="L10" i="28"/>
  <c r="J10" i="28"/>
  <c r="E10" i="28"/>
  <c r="D10" i="28"/>
  <c r="A10" i="28"/>
  <c r="AF9" i="28"/>
  <c r="AE9" i="28"/>
  <c r="Z9" i="28"/>
  <c r="R9" i="28"/>
  <c r="P9" i="28"/>
  <c r="O9" i="28"/>
  <c r="N9" i="28"/>
  <c r="L9" i="28"/>
  <c r="J9" i="28"/>
  <c r="H9" i="28"/>
  <c r="G9" i="28"/>
  <c r="F9" i="28"/>
  <c r="E9" i="28"/>
  <c r="I9" i="28" s="1"/>
  <c r="D9" i="28"/>
  <c r="A9" i="28"/>
  <c r="AG8" i="28"/>
  <c r="AF8" i="28"/>
  <c r="AE8" i="28"/>
  <c r="AC8" i="28"/>
  <c r="Z8" i="28"/>
  <c r="R8" i="28"/>
  <c r="P8" i="28"/>
  <c r="O8" i="28"/>
  <c r="N8" i="28"/>
  <c r="L8" i="28"/>
  <c r="J8" i="28"/>
  <c r="G8" i="28"/>
  <c r="E8" i="28"/>
  <c r="F8" i="28" s="1"/>
  <c r="D8" i="28"/>
  <c r="A8" i="28"/>
  <c r="AF7" i="28"/>
  <c r="AE7" i="28"/>
  <c r="Z7" i="28"/>
  <c r="R7" i="28"/>
  <c r="P7" i="28"/>
  <c r="O7" i="28"/>
  <c r="N7" i="28"/>
  <c r="L7" i="28"/>
  <c r="J7" i="28"/>
  <c r="H7" i="28"/>
  <c r="F7" i="28"/>
  <c r="E7" i="28"/>
  <c r="G7" i="28" s="1"/>
  <c r="D7" i="28"/>
  <c r="A7" i="28"/>
  <c r="AF6" i="28"/>
  <c r="AE6" i="28"/>
  <c r="Z6" i="28"/>
  <c r="R6" i="28"/>
  <c r="P6" i="28"/>
  <c r="O6" i="28"/>
  <c r="N6" i="28"/>
  <c r="L6" i="28"/>
  <c r="J6" i="28"/>
  <c r="AT18" i="28" s="1"/>
  <c r="H6" i="28"/>
  <c r="G6" i="28"/>
  <c r="F6" i="28"/>
  <c r="E6" i="28"/>
  <c r="I6" i="28" s="1"/>
  <c r="D6" i="28"/>
  <c r="A6" i="28"/>
  <c r="AE5" i="28"/>
  <c r="AD5" i="28"/>
  <c r="Z5" i="28"/>
  <c r="R5" i="28"/>
  <c r="P5" i="28"/>
  <c r="O5" i="28"/>
  <c r="N5" i="28"/>
  <c r="L5" i="28"/>
  <c r="J5" i="28"/>
  <c r="AS18" i="28" s="1"/>
  <c r="H5" i="28"/>
  <c r="F5" i="28"/>
  <c r="E5" i="28"/>
  <c r="G5" i="28" s="1"/>
  <c r="D5" i="28"/>
  <c r="A5" i="28"/>
  <c r="Y4" i="28"/>
  <c r="AF42" i="28" s="1"/>
  <c r="X4" i="28"/>
  <c r="W4" i="28"/>
  <c r="V4" i="28"/>
  <c r="AF18" i="28" s="1"/>
  <c r="U4" i="28"/>
  <c r="T4" i="28"/>
  <c r="S4" i="28"/>
  <c r="AE54" i="27"/>
  <c r="Z54" i="27"/>
  <c r="AD54" i="27" s="1"/>
  <c r="R54" i="27"/>
  <c r="P54" i="27"/>
  <c r="O54" i="27"/>
  <c r="N54" i="27"/>
  <c r="L54" i="27"/>
  <c r="J54" i="27"/>
  <c r="F54" i="27"/>
  <c r="E54" i="27"/>
  <c r="H54" i="27" s="1"/>
  <c r="D54" i="27"/>
  <c r="A54" i="27"/>
  <c r="AF53" i="27"/>
  <c r="AE53" i="27"/>
  <c r="Z53" i="27"/>
  <c r="R53" i="27"/>
  <c r="P53" i="27"/>
  <c r="O53" i="27"/>
  <c r="N53" i="27"/>
  <c r="L53" i="27"/>
  <c r="J53" i="27"/>
  <c r="I53" i="27"/>
  <c r="E53" i="27"/>
  <c r="D53" i="27"/>
  <c r="A53" i="27"/>
  <c r="AG52" i="27"/>
  <c r="AF52" i="27"/>
  <c r="AE52" i="27"/>
  <c r="AC52" i="27"/>
  <c r="Z52" i="27"/>
  <c r="AD52" i="27" s="1"/>
  <c r="R52" i="27"/>
  <c r="P52" i="27"/>
  <c r="O52" i="27"/>
  <c r="N52" i="27"/>
  <c r="L52" i="27"/>
  <c r="J52" i="27"/>
  <c r="G52" i="27"/>
  <c r="F52" i="27"/>
  <c r="E52" i="27"/>
  <c r="H52" i="27" s="1"/>
  <c r="D52" i="27"/>
  <c r="A52" i="27"/>
  <c r="AE51" i="27"/>
  <c r="Z51" i="27"/>
  <c r="R51" i="27"/>
  <c r="P51" i="27"/>
  <c r="O51" i="27"/>
  <c r="N51" i="27"/>
  <c r="L51" i="27"/>
  <c r="J51" i="27"/>
  <c r="E51" i="27"/>
  <c r="D51" i="27"/>
  <c r="A51" i="27"/>
  <c r="AG50" i="27"/>
  <c r="AE50" i="27"/>
  <c r="AC50" i="27"/>
  <c r="Z50" i="27"/>
  <c r="AD50" i="27" s="1"/>
  <c r="R50" i="27"/>
  <c r="P50" i="27"/>
  <c r="O50" i="27"/>
  <c r="N50" i="27"/>
  <c r="L50" i="27"/>
  <c r="J50" i="27"/>
  <c r="G50" i="27"/>
  <c r="F50" i="27"/>
  <c r="E50" i="27"/>
  <c r="H50" i="27" s="1"/>
  <c r="D50" i="27"/>
  <c r="A50" i="27"/>
  <c r="AE49" i="27"/>
  <c r="Z49" i="27"/>
  <c r="R49" i="27"/>
  <c r="P49" i="27"/>
  <c r="O49" i="27"/>
  <c r="N49" i="27"/>
  <c r="L49" i="27"/>
  <c r="J49" i="27"/>
  <c r="E49" i="27"/>
  <c r="D49" i="27"/>
  <c r="A49" i="27"/>
  <c r="AG48" i="27"/>
  <c r="AE48" i="27"/>
  <c r="AC48" i="27"/>
  <c r="Z48" i="27"/>
  <c r="AD48" i="27" s="1"/>
  <c r="R48" i="27"/>
  <c r="P48" i="27"/>
  <c r="O48" i="27"/>
  <c r="N48" i="27"/>
  <c r="L48" i="27"/>
  <c r="J48" i="27"/>
  <c r="G48" i="27"/>
  <c r="F48" i="27"/>
  <c r="E48" i="27"/>
  <c r="H48" i="27" s="1"/>
  <c r="D48" i="27"/>
  <c r="A48" i="27"/>
  <c r="AE47" i="27"/>
  <c r="Z47" i="27"/>
  <c r="R47" i="27"/>
  <c r="P47" i="27"/>
  <c r="O47" i="27"/>
  <c r="N47" i="27"/>
  <c r="L47" i="27"/>
  <c r="J47" i="27"/>
  <c r="E47" i="27"/>
  <c r="D47" i="27"/>
  <c r="A47" i="27"/>
  <c r="AG46" i="27"/>
  <c r="AE46" i="27"/>
  <c r="AC46" i="27"/>
  <c r="Z46" i="27"/>
  <c r="AD46" i="27" s="1"/>
  <c r="R46" i="27"/>
  <c r="P46" i="27"/>
  <c r="O46" i="27"/>
  <c r="N46" i="27"/>
  <c r="L46" i="27"/>
  <c r="J46" i="27"/>
  <c r="G46" i="27"/>
  <c r="F46" i="27"/>
  <c r="E46" i="27"/>
  <c r="H46" i="27" s="1"/>
  <c r="D46" i="27"/>
  <c r="A46" i="27"/>
  <c r="AE45" i="27"/>
  <c r="Z45" i="27"/>
  <c r="R45" i="27"/>
  <c r="P45" i="27"/>
  <c r="O45" i="27"/>
  <c r="N45" i="27"/>
  <c r="L45" i="27"/>
  <c r="J45" i="27"/>
  <c r="E45" i="27"/>
  <c r="D45" i="27"/>
  <c r="A45" i="27"/>
  <c r="AG44" i="27"/>
  <c r="AF44" i="27"/>
  <c r="AE44" i="27"/>
  <c r="AC44" i="27"/>
  <c r="Z44" i="27"/>
  <c r="AD44" i="27" s="1"/>
  <c r="R44" i="27"/>
  <c r="P44" i="27"/>
  <c r="O44" i="27"/>
  <c r="N44" i="27"/>
  <c r="L44" i="27"/>
  <c r="J44" i="27"/>
  <c r="G44" i="27"/>
  <c r="F44" i="27"/>
  <c r="E44" i="27"/>
  <c r="H44" i="27" s="1"/>
  <c r="D44" i="27"/>
  <c r="A44" i="27"/>
  <c r="AE43" i="27"/>
  <c r="Z43" i="27"/>
  <c r="R43" i="27"/>
  <c r="P43" i="27"/>
  <c r="O43" i="27"/>
  <c r="N43" i="27"/>
  <c r="L43" i="27"/>
  <c r="J43" i="27"/>
  <c r="I43" i="27"/>
  <c r="E43" i="27"/>
  <c r="D43" i="27"/>
  <c r="A43" i="27"/>
  <c r="AG42" i="27"/>
  <c r="AE42" i="27"/>
  <c r="AC42" i="27"/>
  <c r="Z42" i="27"/>
  <c r="AD42" i="27" s="1"/>
  <c r="R42" i="27"/>
  <c r="P42" i="27"/>
  <c r="O42" i="27"/>
  <c r="N42" i="27"/>
  <c r="L42" i="27"/>
  <c r="J42" i="27"/>
  <c r="G42" i="27"/>
  <c r="F42" i="27"/>
  <c r="E42" i="27"/>
  <c r="H42" i="27" s="1"/>
  <c r="D42" i="27"/>
  <c r="A42" i="27"/>
  <c r="AE41" i="27"/>
  <c r="Z41" i="27"/>
  <c r="R41" i="27"/>
  <c r="P41" i="27"/>
  <c r="O41" i="27"/>
  <c r="N41" i="27"/>
  <c r="L41" i="27"/>
  <c r="J41" i="27"/>
  <c r="I41" i="27"/>
  <c r="E41" i="27"/>
  <c r="D41" i="27"/>
  <c r="A41" i="27"/>
  <c r="AG40" i="27"/>
  <c r="AH40" i="27" s="1"/>
  <c r="AE40" i="27"/>
  <c r="AC40" i="27"/>
  <c r="Z40" i="27"/>
  <c r="AD40" i="27" s="1"/>
  <c r="R40" i="27"/>
  <c r="P40" i="27"/>
  <c r="O40" i="27"/>
  <c r="N40" i="27"/>
  <c r="L40" i="27"/>
  <c r="J40" i="27"/>
  <c r="G40" i="27"/>
  <c r="F40" i="27"/>
  <c r="E40" i="27"/>
  <c r="H40" i="27" s="1"/>
  <c r="D40" i="27"/>
  <c r="A40" i="27"/>
  <c r="AE39" i="27"/>
  <c r="Z39" i="27"/>
  <c r="R39" i="27"/>
  <c r="P39" i="27"/>
  <c r="O39" i="27"/>
  <c r="N39" i="27"/>
  <c r="L39" i="27"/>
  <c r="J39" i="27"/>
  <c r="E39" i="27"/>
  <c r="D39" i="27"/>
  <c r="A39" i="27"/>
  <c r="AG38" i="27"/>
  <c r="AF38" i="27"/>
  <c r="AE38" i="27"/>
  <c r="AC38" i="27"/>
  <c r="Z38" i="27"/>
  <c r="AD38" i="27" s="1"/>
  <c r="R38" i="27"/>
  <c r="P38" i="27"/>
  <c r="O38" i="27"/>
  <c r="N38" i="27"/>
  <c r="L38" i="27"/>
  <c r="J38" i="27"/>
  <c r="G38" i="27"/>
  <c r="F38" i="27"/>
  <c r="E38" i="27"/>
  <c r="H38" i="27" s="1"/>
  <c r="D38" i="27"/>
  <c r="A38" i="27"/>
  <c r="AE37" i="27"/>
  <c r="AC37" i="27"/>
  <c r="Z37" i="27"/>
  <c r="AD37" i="27" s="1"/>
  <c r="R37" i="27"/>
  <c r="P37" i="27"/>
  <c r="O37" i="27"/>
  <c r="N37" i="27"/>
  <c r="L37" i="27"/>
  <c r="J37" i="27"/>
  <c r="E37" i="27"/>
  <c r="D37" i="27"/>
  <c r="A37" i="27"/>
  <c r="AG36" i="27"/>
  <c r="AH36" i="27" s="1"/>
  <c r="AE36" i="27"/>
  <c r="AC36" i="27"/>
  <c r="Z36" i="27"/>
  <c r="AD36" i="27" s="1"/>
  <c r="R36" i="27"/>
  <c r="P36" i="27"/>
  <c r="O36" i="27"/>
  <c r="N36" i="27"/>
  <c r="L36" i="27"/>
  <c r="J36" i="27"/>
  <c r="I36" i="27"/>
  <c r="E36" i="27"/>
  <c r="D36" i="27"/>
  <c r="A36" i="27"/>
  <c r="AG35" i="27"/>
  <c r="AH35" i="27" s="1"/>
  <c r="AE35" i="27"/>
  <c r="AC35" i="27"/>
  <c r="Z35" i="27"/>
  <c r="R35" i="27"/>
  <c r="P35" i="27"/>
  <c r="O35" i="27"/>
  <c r="N35" i="27"/>
  <c r="L35" i="27"/>
  <c r="J35" i="27"/>
  <c r="G35" i="27"/>
  <c r="E35" i="27"/>
  <c r="F35" i="27" s="1"/>
  <c r="D35" i="27"/>
  <c r="A35" i="27"/>
  <c r="AG34" i="27"/>
  <c r="AF34" i="27"/>
  <c r="AE34" i="27"/>
  <c r="AC34" i="27"/>
  <c r="Z34" i="27"/>
  <c r="AD34" i="27" s="1"/>
  <c r="R34" i="27"/>
  <c r="P34" i="27"/>
  <c r="O34" i="27"/>
  <c r="N34" i="27"/>
  <c r="L34" i="27"/>
  <c r="J34" i="27"/>
  <c r="E34" i="27"/>
  <c r="D34" i="27"/>
  <c r="A34" i="27"/>
  <c r="AG33" i="27"/>
  <c r="AH33" i="27" s="1"/>
  <c r="AE33" i="27"/>
  <c r="AC33" i="27"/>
  <c r="Z33" i="27"/>
  <c r="R33" i="27"/>
  <c r="P33" i="27"/>
  <c r="O33" i="27"/>
  <c r="N33" i="27"/>
  <c r="L33" i="27"/>
  <c r="J33" i="27"/>
  <c r="G33" i="27"/>
  <c r="E33" i="27"/>
  <c r="F33" i="27" s="1"/>
  <c r="D33" i="27"/>
  <c r="A33" i="27"/>
  <c r="AG32" i="27"/>
  <c r="AF32" i="27"/>
  <c r="AE32" i="27"/>
  <c r="AC32" i="27"/>
  <c r="Z32" i="27"/>
  <c r="AD32" i="27" s="1"/>
  <c r="R32" i="27"/>
  <c r="P32" i="27"/>
  <c r="O32" i="27"/>
  <c r="N32" i="27"/>
  <c r="L32" i="27"/>
  <c r="J32" i="27"/>
  <c r="I32" i="27"/>
  <c r="E32" i="27"/>
  <c r="D32" i="27"/>
  <c r="A32" i="27"/>
  <c r="AG31" i="27"/>
  <c r="AF31" i="27"/>
  <c r="AE31" i="27"/>
  <c r="AC31" i="27"/>
  <c r="Z31" i="27"/>
  <c r="R31" i="27"/>
  <c r="P31" i="27"/>
  <c r="O31" i="27"/>
  <c r="N31" i="27"/>
  <c r="L31" i="27"/>
  <c r="J31" i="27"/>
  <c r="G31" i="27"/>
  <c r="E31" i="27"/>
  <c r="F31" i="27" s="1"/>
  <c r="D31" i="27"/>
  <c r="A31" i="27"/>
  <c r="AG30" i="27"/>
  <c r="AH30" i="27" s="1"/>
  <c r="AE30" i="27"/>
  <c r="AC30" i="27"/>
  <c r="Z30" i="27"/>
  <c r="AD30" i="27" s="1"/>
  <c r="R30" i="27"/>
  <c r="P30" i="27"/>
  <c r="O30" i="27"/>
  <c r="N30" i="27"/>
  <c r="L30" i="27"/>
  <c r="J30" i="27"/>
  <c r="I30" i="27"/>
  <c r="E30" i="27"/>
  <c r="D30" i="27"/>
  <c r="A30" i="27"/>
  <c r="AG29" i="27"/>
  <c r="AH29" i="27" s="1"/>
  <c r="AE29" i="27"/>
  <c r="AC29" i="27"/>
  <c r="Z29" i="27"/>
  <c r="R29" i="27"/>
  <c r="P29" i="27"/>
  <c r="O29" i="27"/>
  <c r="N29" i="27"/>
  <c r="L29" i="27"/>
  <c r="J29" i="27"/>
  <c r="G29" i="27"/>
  <c r="E29" i="27"/>
  <c r="F29" i="27" s="1"/>
  <c r="D29" i="27"/>
  <c r="A29" i="27"/>
  <c r="AG28" i="27"/>
  <c r="AF28" i="27"/>
  <c r="AE28" i="27"/>
  <c r="AC28" i="27"/>
  <c r="Z28" i="27"/>
  <c r="AD28" i="27" s="1"/>
  <c r="R28" i="27"/>
  <c r="P28" i="27"/>
  <c r="O28" i="27"/>
  <c r="N28" i="27"/>
  <c r="L28" i="27"/>
  <c r="J28" i="27"/>
  <c r="E28" i="27"/>
  <c r="D28" i="27"/>
  <c r="A28" i="27"/>
  <c r="AG27" i="27"/>
  <c r="AH27" i="27" s="1"/>
  <c r="AE27" i="27"/>
  <c r="AC27" i="27"/>
  <c r="Z27" i="27"/>
  <c r="R27" i="27"/>
  <c r="P27" i="27"/>
  <c r="O27" i="27"/>
  <c r="N27" i="27"/>
  <c r="L27" i="27"/>
  <c r="J27" i="27"/>
  <c r="G27" i="27"/>
  <c r="E27" i="27"/>
  <c r="F27" i="27" s="1"/>
  <c r="D27" i="27"/>
  <c r="A27" i="27"/>
  <c r="AG26" i="27"/>
  <c r="AH26" i="27" s="1"/>
  <c r="AE26" i="27"/>
  <c r="AC26" i="27"/>
  <c r="Z26" i="27"/>
  <c r="AD26" i="27" s="1"/>
  <c r="R26" i="27"/>
  <c r="P26" i="27"/>
  <c r="O26" i="27"/>
  <c r="N26" i="27"/>
  <c r="L26" i="27"/>
  <c r="J26" i="27"/>
  <c r="E26" i="27"/>
  <c r="D26" i="27"/>
  <c r="A26" i="27"/>
  <c r="AG25" i="27"/>
  <c r="AE25" i="27"/>
  <c r="AC25" i="27"/>
  <c r="Z25" i="27"/>
  <c r="R25" i="27"/>
  <c r="P25" i="27"/>
  <c r="O25" i="27"/>
  <c r="N25" i="27"/>
  <c r="L25" i="27"/>
  <c r="J25" i="27"/>
  <c r="E25" i="27"/>
  <c r="D25" i="27"/>
  <c r="A25" i="27"/>
  <c r="AG24" i="27"/>
  <c r="AF24" i="27"/>
  <c r="AE24" i="27"/>
  <c r="AC24" i="27"/>
  <c r="Z24" i="27"/>
  <c r="AD24" i="27" s="1"/>
  <c r="R24" i="27"/>
  <c r="P24" i="27"/>
  <c r="O24" i="27"/>
  <c r="N24" i="27"/>
  <c r="L24" i="27"/>
  <c r="J24" i="27"/>
  <c r="E24" i="27"/>
  <c r="D24" i="27"/>
  <c r="A24" i="27"/>
  <c r="AG23" i="27"/>
  <c r="AH23" i="27" s="1"/>
  <c r="AE23" i="27"/>
  <c r="AC23" i="27"/>
  <c r="Z23" i="27"/>
  <c r="R23" i="27"/>
  <c r="P23" i="27"/>
  <c r="O23" i="27"/>
  <c r="N23" i="27"/>
  <c r="L23" i="27"/>
  <c r="J23" i="27"/>
  <c r="E23" i="27"/>
  <c r="D23" i="27"/>
  <c r="A23" i="27"/>
  <c r="AG22" i="27"/>
  <c r="AF22" i="27"/>
  <c r="AE22" i="27"/>
  <c r="AC22" i="27"/>
  <c r="Z22" i="27"/>
  <c r="AD22" i="27" s="1"/>
  <c r="R22" i="27"/>
  <c r="P22" i="27"/>
  <c r="O22" i="27"/>
  <c r="N22" i="27"/>
  <c r="L22" i="27"/>
  <c r="J22" i="27"/>
  <c r="I22" i="27"/>
  <c r="G22" i="27"/>
  <c r="E22" i="27"/>
  <c r="D22" i="27"/>
  <c r="A22" i="27"/>
  <c r="AF21" i="27"/>
  <c r="AE21" i="27"/>
  <c r="AD21" i="27"/>
  <c r="Z21" i="27"/>
  <c r="R21" i="27"/>
  <c r="P21" i="27"/>
  <c r="O21" i="27"/>
  <c r="N21" i="27"/>
  <c r="L21" i="27"/>
  <c r="J21" i="27"/>
  <c r="H21" i="27"/>
  <c r="G21" i="27"/>
  <c r="E21" i="27"/>
  <c r="F21" i="27" s="1"/>
  <c r="D21" i="27"/>
  <c r="A21" i="27"/>
  <c r="AG20" i="27"/>
  <c r="AH20" i="27" s="1"/>
  <c r="AE20" i="27"/>
  <c r="AC20" i="27"/>
  <c r="Z20" i="27"/>
  <c r="AD20" i="27" s="1"/>
  <c r="R20" i="27"/>
  <c r="P20" i="27"/>
  <c r="O20" i="27"/>
  <c r="N20" i="27"/>
  <c r="L20" i="27"/>
  <c r="J20" i="27"/>
  <c r="E20" i="27"/>
  <c r="D20" i="27"/>
  <c r="A20" i="27"/>
  <c r="AG19" i="27"/>
  <c r="AF19" i="27"/>
  <c r="AE19" i="27"/>
  <c r="AC19" i="27"/>
  <c r="Z19" i="27"/>
  <c r="R19" i="27"/>
  <c r="P19" i="27"/>
  <c r="O19" i="27"/>
  <c r="N19" i="27"/>
  <c r="L19" i="27"/>
  <c r="J19" i="27"/>
  <c r="H19" i="27"/>
  <c r="G19" i="27"/>
  <c r="F19" i="27"/>
  <c r="E19" i="27"/>
  <c r="I19" i="27" s="1"/>
  <c r="D19" i="27"/>
  <c r="A19" i="27"/>
  <c r="AE18" i="27"/>
  <c r="Z18" i="27"/>
  <c r="AD18" i="27" s="1"/>
  <c r="R18" i="27"/>
  <c r="P18" i="27"/>
  <c r="O18" i="27"/>
  <c r="N18" i="27"/>
  <c r="L18" i="27"/>
  <c r="J18" i="27"/>
  <c r="I18" i="27"/>
  <c r="H18" i="27"/>
  <c r="E18" i="27"/>
  <c r="D18" i="27"/>
  <c r="A18" i="27"/>
  <c r="AE17" i="27"/>
  <c r="Z17" i="27"/>
  <c r="AD17" i="27" s="1"/>
  <c r="R17" i="27"/>
  <c r="P17" i="27"/>
  <c r="O17" i="27"/>
  <c r="N17" i="27"/>
  <c r="L17" i="27"/>
  <c r="J17" i="27"/>
  <c r="E17" i="27"/>
  <c r="D17" i="27"/>
  <c r="A17" i="27"/>
  <c r="AF16" i="27"/>
  <c r="AE16" i="27"/>
  <c r="Z16" i="27"/>
  <c r="AG16" i="27" s="1"/>
  <c r="R16" i="27"/>
  <c r="P16" i="27"/>
  <c r="O16" i="27"/>
  <c r="N16" i="27"/>
  <c r="L16" i="27"/>
  <c r="J16" i="27"/>
  <c r="H16" i="27"/>
  <c r="G16" i="27"/>
  <c r="F16" i="27"/>
  <c r="E16" i="27"/>
  <c r="I16" i="27" s="1"/>
  <c r="D16" i="27"/>
  <c r="A16" i="27"/>
  <c r="AE15" i="27"/>
  <c r="Z15" i="27"/>
  <c r="AD15" i="27" s="1"/>
  <c r="R15" i="27"/>
  <c r="P15" i="27"/>
  <c r="O15" i="27"/>
  <c r="N15" i="27"/>
  <c r="L15" i="27"/>
  <c r="J15" i="27"/>
  <c r="I15" i="27"/>
  <c r="F15" i="27"/>
  <c r="E15" i="27"/>
  <c r="D15" i="27"/>
  <c r="A15" i="27"/>
  <c r="AG14" i="27"/>
  <c r="AF14" i="27"/>
  <c r="AE14" i="27"/>
  <c r="AC14" i="27"/>
  <c r="Z14" i="27"/>
  <c r="AD14" i="27" s="1"/>
  <c r="R14" i="27"/>
  <c r="P14" i="27"/>
  <c r="O14" i="27"/>
  <c r="N14" i="27"/>
  <c r="L14" i="27"/>
  <c r="J14" i="27"/>
  <c r="G14" i="27"/>
  <c r="F14" i="27"/>
  <c r="E14" i="27"/>
  <c r="I14" i="27" s="1"/>
  <c r="D14" i="27"/>
  <c r="A14" i="27"/>
  <c r="AE13" i="27"/>
  <c r="AD13" i="27"/>
  <c r="AC13" i="27"/>
  <c r="Z13" i="27"/>
  <c r="R13" i="27"/>
  <c r="P13" i="27"/>
  <c r="O13" i="27"/>
  <c r="N13" i="27"/>
  <c r="L13" i="27"/>
  <c r="J13" i="27"/>
  <c r="H13" i="27"/>
  <c r="G13" i="27"/>
  <c r="F13" i="27"/>
  <c r="E13" i="27"/>
  <c r="I13" i="27" s="1"/>
  <c r="D13" i="27"/>
  <c r="A13" i="27"/>
  <c r="AF12" i="27"/>
  <c r="AE12" i="27"/>
  <c r="AD12" i="27"/>
  <c r="Z12" i="27"/>
  <c r="R12" i="27"/>
  <c r="P12" i="27"/>
  <c r="O12" i="27"/>
  <c r="N12" i="27"/>
  <c r="L12" i="27"/>
  <c r="J12" i="27"/>
  <c r="I12" i="27"/>
  <c r="H12" i="27"/>
  <c r="E12" i="27"/>
  <c r="D12" i="27"/>
  <c r="A12" i="27"/>
  <c r="AF11" i="27"/>
  <c r="AE11" i="27"/>
  <c r="AD11" i="27"/>
  <c r="Z11" i="27"/>
  <c r="R11" i="27"/>
  <c r="P11" i="27"/>
  <c r="O11" i="27"/>
  <c r="N11" i="27"/>
  <c r="L11" i="27"/>
  <c r="J11" i="27"/>
  <c r="I11" i="27"/>
  <c r="E11" i="27"/>
  <c r="G11" i="27" s="1"/>
  <c r="D11" i="27"/>
  <c r="A11" i="27"/>
  <c r="AG10" i="27"/>
  <c r="AE10" i="27"/>
  <c r="AC10" i="27"/>
  <c r="Z10" i="27"/>
  <c r="AD10" i="27" s="1"/>
  <c r="R10" i="27"/>
  <c r="P10" i="27"/>
  <c r="O10" i="27"/>
  <c r="N10" i="27"/>
  <c r="L10" i="27"/>
  <c r="J10" i="27"/>
  <c r="I10" i="27"/>
  <c r="E10" i="27"/>
  <c r="H10" i="27" s="1"/>
  <c r="D10" i="27"/>
  <c r="A10" i="27"/>
  <c r="AG9" i="27"/>
  <c r="AE9" i="27"/>
  <c r="AC9" i="27"/>
  <c r="Z9" i="27"/>
  <c r="AB9" i="27" s="1"/>
  <c r="R9" i="27"/>
  <c r="P9" i="27"/>
  <c r="O9" i="27"/>
  <c r="N9" i="27"/>
  <c r="L9" i="27"/>
  <c r="J9" i="27"/>
  <c r="H9" i="27"/>
  <c r="G9" i="27"/>
  <c r="E9" i="27"/>
  <c r="F9" i="27" s="1"/>
  <c r="D9" i="27"/>
  <c r="A9" i="27"/>
  <c r="AF8" i="27"/>
  <c r="AE8" i="27"/>
  <c r="Z8" i="27"/>
  <c r="AG8" i="27" s="1"/>
  <c r="R8" i="27"/>
  <c r="P8" i="27"/>
  <c r="O8" i="27"/>
  <c r="N8" i="27"/>
  <c r="L8" i="27"/>
  <c r="J8" i="27"/>
  <c r="H8" i="27"/>
  <c r="E8" i="27"/>
  <c r="G8" i="27" s="1"/>
  <c r="D8" i="27"/>
  <c r="A8" i="27"/>
  <c r="AG7" i="27"/>
  <c r="AF7" i="27"/>
  <c r="AE7" i="27"/>
  <c r="AC7" i="27"/>
  <c r="AA7" i="27"/>
  <c r="Z7" i="27"/>
  <c r="AD7" i="27" s="1"/>
  <c r="R7" i="27"/>
  <c r="P7" i="27"/>
  <c r="O7" i="27"/>
  <c r="N7" i="27"/>
  <c r="L7" i="27"/>
  <c r="J7" i="27"/>
  <c r="E7" i="27"/>
  <c r="H7" i="27" s="1"/>
  <c r="D7" i="27"/>
  <c r="A7" i="27"/>
  <c r="AG6" i="27"/>
  <c r="AF6" i="27"/>
  <c r="AE6" i="27"/>
  <c r="AC6" i="27"/>
  <c r="Z6" i="27"/>
  <c r="AB6" i="27" s="1"/>
  <c r="R6" i="27"/>
  <c r="P6" i="27"/>
  <c r="O6" i="27"/>
  <c r="N6" i="27"/>
  <c r="L6" i="27"/>
  <c r="J6" i="27"/>
  <c r="H6" i="27"/>
  <c r="G6" i="27"/>
  <c r="E6" i="27"/>
  <c r="F6" i="27" s="1"/>
  <c r="D6" i="27"/>
  <c r="A6" i="27"/>
  <c r="AG5" i="27"/>
  <c r="AE5" i="27"/>
  <c r="AC5" i="27"/>
  <c r="AA5" i="27"/>
  <c r="Z5" i="27"/>
  <c r="AB20" i="27" s="1"/>
  <c r="R5" i="27"/>
  <c r="P5" i="27"/>
  <c r="O5" i="27"/>
  <c r="N5" i="27"/>
  <c r="L5" i="27"/>
  <c r="J5" i="27"/>
  <c r="E5" i="27"/>
  <c r="H5" i="27" s="1"/>
  <c r="D5" i="27"/>
  <c r="A5" i="27"/>
  <c r="Y4" i="27"/>
  <c r="X4" i="27"/>
  <c r="W4" i="27"/>
  <c r="V4" i="27"/>
  <c r="AF18" i="27" s="1"/>
  <c r="U4" i="27"/>
  <c r="T4" i="27"/>
  <c r="S4" i="27"/>
  <c r="AE54" i="26"/>
  <c r="Z54" i="26"/>
  <c r="AD54" i="26" s="1"/>
  <c r="R54" i="26"/>
  <c r="P54" i="26"/>
  <c r="O54" i="26"/>
  <c r="N54" i="26"/>
  <c r="L54" i="26"/>
  <c r="J54" i="26"/>
  <c r="I54" i="26"/>
  <c r="E54" i="26"/>
  <c r="D54" i="26"/>
  <c r="A54" i="26"/>
  <c r="AG53" i="26"/>
  <c r="AF53" i="26"/>
  <c r="AE53" i="26"/>
  <c r="AC53" i="26"/>
  <c r="Z53" i="26"/>
  <c r="R53" i="26"/>
  <c r="P53" i="26"/>
  <c r="O53" i="26"/>
  <c r="N53" i="26"/>
  <c r="L53" i="26"/>
  <c r="J53" i="26"/>
  <c r="G53" i="26"/>
  <c r="E53" i="26"/>
  <c r="F53" i="26" s="1"/>
  <c r="D53" i="26"/>
  <c r="A53" i="26"/>
  <c r="AG52" i="26"/>
  <c r="AF52" i="26"/>
  <c r="AE52" i="26"/>
  <c r="AC52" i="26"/>
  <c r="Z52" i="26"/>
  <c r="AD52" i="26" s="1"/>
  <c r="R52" i="26"/>
  <c r="P52" i="26"/>
  <c r="O52" i="26"/>
  <c r="N52" i="26"/>
  <c r="L52" i="26"/>
  <c r="J52" i="26"/>
  <c r="E52" i="26"/>
  <c r="D52" i="26"/>
  <c r="A52" i="26"/>
  <c r="AG51" i="26"/>
  <c r="AE51" i="26"/>
  <c r="AC51" i="26"/>
  <c r="Z51" i="26"/>
  <c r="R51" i="26"/>
  <c r="P51" i="26"/>
  <c r="O51" i="26"/>
  <c r="N51" i="26"/>
  <c r="L51" i="26"/>
  <c r="J51" i="26"/>
  <c r="G51" i="26"/>
  <c r="E51" i="26"/>
  <c r="F51" i="26" s="1"/>
  <c r="D51" i="26"/>
  <c r="A51" i="26"/>
  <c r="AG50" i="26"/>
  <c r="AE50" i="26"/>
  <c r="AC50" i="26"/>
  <c r="Z50" i="26"/>
  <c r="AD50" i="26" s="1"/>
  <c r="R50" i="26"/>
  <c r="P50" i="26"/>
  <c r="O50" i="26"/>
  <c r="N50" i="26"/>
  <c r="L50" i="26"/>
  <c r="J50" i="26"/>
  <c r="I50" i="26"/>
  <c r="E50" i="26"/>
  <c r="D50" i="26"/>
  <c r="A50" i="26"/>
  <c r="AG49" i="26"/>
  <c r="AE49" i="26"/>
  <c r="AC49" i="26"/>
  <c r="Z49" i="26"/>
  <c r="R49" i="26"/>
  <c r="P49" i="26"/>
  <c r="O49" i="26"/>
  <c r="N49" i="26"/>
  <c r="L49" i="26"/>
  <c r="J49" i="26"/>
  <c r="G49" i="26"/>
  <c r="E49" i="26"/>
  <c r="F49" i="26" s="1"/>
  <c r="D49" i="26"/>
  <c r="A49" i="26"/>
  <c r="AG48" i="26"/>
  <c r="AE48" i="26"/>
  <c r="AC48" i="26"/>
  <c r="Z48" i="26"/>
  <c r="AD48" i="26" s="1"/>
  <c r="R48" i="26"/>
  <c r="P48" i="26"/>
  <c r="O48" i="26"/>
  <c r="N48" i="26"/>
  <c r="L48" i="26"/>
  <c r="J48" i="26"/>
  <c r="I48" i="26"/>
  <c r="E48" i="26"/>
  <c r="D48" i="26"/>
  <c r="A48" i="26"/>
  <c r="AG47" i="26"/>
  <c r="AH47" i="26" s="1"/>
  <c r="AE47" i="26"/>
  <c r="AC47" i="26"/>
  <c r="Z47" i="26"/>
  <c r="AD47" i="26" s="1"/>
  <c r="R47" i="26"/>
  <c r="P47" i="26"/>
  <c r="O47" i="26"/>
  <c r="N47" i="26"/>
  <c r="L47" i="26"/>
  <c r="J47" i="26"/>
  <c r="G47" i="26"/>
  <c r="E47" i="26"/>
  <c r="F47" i="26" s="1"/>
  <c r="D47" i="26"/>
  <c r="A47" i="26"/>
  <c r="AG46" i="26"/>
  <c r="AE46" i="26"/>
  <c r="AC46" i="26"/>
  <c r="Z46" i="26"/>
  <c r="AD46" i="26" s="1"/>
  <c r="R46" i="26"/>
  <c r="P46" i="26"/>
  <c r="O46" i="26"/>
  <c r="N46" i="26"/>
  <c r="L46" i="26"/>
  <c r="J46" i="26"/>
  <c r="I46" i="26"/>
  <c r="E46" i="26"/>
  <c r="D46" i="26"/>
  <c r="A46" i="26"/>
  <c r="AG45" i="26"/>
  <c r="AH45" i="26" s="1"/>
  <c r="AE45" i="26"/>
  <c r="AC45" i="26"/>
  <c r="Z45" i="26"/>
  <c r="AD45" i="26" s="1"/>
  <c r="R45" i="26"/>
  <c r="P45" i="26"/>
  <c r="O45" i="26"/>
  <c r="N45" i="26"/>
  <c r="L45" i="26"/>
  <c r="J45" i="26"/>
  <c r="G45" i="26"/>
  <c r="E45" i="26"/>
  <c r="F45" i="26" s="1"/>
  <c r="D45" i="26"/>
  <c r="A45" i="26"/>
  <c r="AG44" i="26"/>
  <c r="AF44" i="26"/>
  <c r="AE44" i="26"/>
  <c r="AC44" i="26"/>
  <c r="Z44" i="26"/>
  <c r="AD44" i="26" s="1"/>
  <c r="R44" i="26"/>
  <c r="P44" i="26"/>
  <c r="O44" i="26"/>
  <c r="N44" i="26"/>
  <c r="L44" i="26"/>
  <c r="J44" i="26"/>
  <c r="I44" i="26"/>
  <c r="E44" i="26"/>
  <c r="D44" i="26"/>
  <c r="A44" i="26"/>
  <c r="AG43" i="26"/>
  <c r="AE43" i="26"/>
  <c r="AC43" i="26"/>
  <c r="Z43" i="26"/>
  <c r="AD43" i="26" s="1"/>
  <c r="R43" i="26"/>
  <c r="P43" i="26"/>
  <c r="O43" i="26"/>
  <c r="N43" i="26"/>
  <c r="L43" i="26"/>
  <c r="J43" i="26"/>
  <c r="G43" i="26"/>
  <c r="E43" i="26"/>
  <c r="F43" i="26" s="1"/>
  <c r="D43" i="26"/>
  <c r="A43" i="26"/>
  <c r="AG42" i="26"/>
  <c r="AE42" i="26"/>
  <c r="AC42" i="26"/>
  <c r="Z42" i="26"/>
  <c r="AD42" i="26" s="1"/>
  <c r="R42" i="26"/>
  <c r="P42" i="26"/>
  <c r="O42" i="26"/>
  <c r="N42" i="26"/>
  <c r="L42" i="26"/>
  <c r="J42" i="26"/>
  <c r="I42" i="26"/>
  <c r="E42" i="26"/>
  <c r="D42" i="26"/>
  <c r="A42" i="26"/>
  <c r="AG41" i="26"/>
  <c r="AE41" i="26"/>
  <c r="AC41" i="26"/>
  <c r="Z41" i="26"/>
  <c r="AD41" i="26" s="1"/>
  <c r="R41" i="26"/>
  <c r="P41" i="26"/>
  <c r="O41" i="26"/>
  <c r="N41" i="26"/>
  <c r="L41" i="26"/>
  <c r="J41" i="26"/>
  <c r="G41" i="26"/>
  <c r="E41" i="26"/>
  <c r="F41" i="26" s="1"/>
  <c r="D41" i="26"/>
  <c r="A41" i="26"/>
  <c r="AG40" i="26"/>
  <c r="AE40" i="26"/>
  <c r="AC40" i="26"/>
  <c r="Z40" i="26"/>
  <c r="AD40" i="26" s="1"/>
  <c r="R40" i="26"/>
  <c r="P40" i="26"/>
  <c r="O40" i="26"/>
  <c r="N40" i="26"/>
  <c r="L40" i="26"/>
  <c r="J40" i="26"/>
  <c r="I40" i="26"/>
  <c r="E40" i="26"/>
  <c r="D40" i="26"/>
  <c r="A40" i="26"/>
  <c r="AG39" i="26"/>
  <c r="AE39" i="26"/>
  <c r="AC39" i="26"/>
  <c r="Z39" i="26"/>
  <c r="AD39" i="26" s="1"/>
  <c r="R39" i="26"/>
  <c r="P39" i="26"/>
  <c r="O39" i="26"/>
  <c r="N39" i="26"/>
  <c r="L39" i="26"/>
  <c r="J39" i="26"/>
  <c r="G39" i="26"/>
  <c r="E39" i="26"/>
  <c r="F39" i="26" s="1"/>
  <c r="D39" i="26"/>
  <c r="A39" i="26"/>
  <c r="AG38" i="26"/>
  <c r="AF38" i="26"/>
  <c r="AE38" i="26"/>
  <c r="AC38" i="26"/>
  <c r="Z38" i="26"/>
  <c r="AD38" i="26" s="1"/>
  <c r="R38" i="26"/>
  <c r="P38" i="26"/>
  <c r="O38" i="26"/>
  <c r="N38" i="26"/>
  <c r="L38" i="26"/>
  <c r="J38" i="26"/>
  <c r="E38" i="26"/>
  <c r="D38" i="26"/>
  <c r="A38" i="26"/>
  <c r="AG37" i="26"/>
  <c r="AE37" i="26"/>
  <c r="AC37" i="26"/>
  <c r="Z37" i="26"/>
  <c r="AD37" i="26" s="1"/>
  <c r="R37" i="26"/>
  <c r="P37" i="26"/>
  <c r="O37" i="26"/>
  <c r="N37" i="26"/>
  <c r="L37" i="26"/>
  <c r="J37" i="26"/>
  <c r="E37" i="26"/>
  <c r="D37" i="26"/>
  <c r="A37" i="26"/>
  <c r="AG36" i="26"/>
  <c r="AE36" i="26"/>
  <c r="Z36" i="26"/>
  <c r="AD36" i="26" s="1"/>
  <c r="R36" i="26"/>
  <c r="P36" i="26"/>
  <c r="O36" i="26"/>
  <c r="N36" i="26"/>
  <c r="L36" i="26"/>
  <c r="J36" i="26"/>
  <c r="I36" i="26"/>
  <c r="E36" i="26"/>
  <c r="D36" i="26"/>
  <c r="A36" i="26"/>
  <c r="AG35" i="26"/>
  <c r="AE35" i="26"/>
  <c r="AC35" i="26"/>
  <c r="Z35" i="26"/>
  <c r="AD35" i="26" s="1"/>
  <c r="R35" i="26"/>
  <c r="P35" i="26"/>
  <c r="O35" i="26"/>
  <c r="N35" i="26"/>
  <c r="L35" i="26"/>
  <c r="J35" i="26"/>
  <c r="G35" i="26"/>
  <c r="F35" i="26"/>
  <c r="E35" i="26"/>
  <c r="I35" i="26" s="1"/>
  <c r="D35" i="26"/>
  <c r="A35" i="26"/>
  <c r="AF34" i="26"/>
  <c r="AE34" i="26"/>
  <c r="Z34" i="26"/>
  <c r="AD34" i="26" s="1"/>
  <c r="R34" i="26"/>
  <c r="P34" i="26"/>
  <c r="O34" i="26"/>
  <c r="N34" i="26"/>
  <c r="L34" i="26"/>
  <c r="J34" i="26"/>
  <c r="I34" i="26"/>
  <c r="E34" i="26"/>
  <c r="D34" i="26"/>
  <c r="A34" i="26"/>
  <c r="AG33" i="26"/>
  <c r="AE33" i="26"/>
  <c r="AC33" i="26"/>
  <c r="Z33" i="26"/>
  <c r="AD33" i="26" s="1"/>
  <c r="R33" i="26"/>
  <c r="P33" i="26"/>
  <c r="O33" i="26"/>
  <c r="N33" i="26"/>
  <c r="L33" i="26"/>
  <c r="J33" i="26"/>
  <c r="G33" i="26"/>
  <c r="F33" i="26"/>
  <c r="E33" i="26"/>
  <c r="I33" i="26" s="1"/>
  <c r="D33" i="26"/>
  <c r="A33" i="26"/>
  <c r="AF32" i="26"/>
  <c r="AE32" i="26"/>
  <c r="Z32" i="26"/>
  <c r="AD32" i="26" s="1"/>
  <c r="R32" i="26"/>
  <c r="P32" i="26"/>
  <c r="O32" i="26"/>
  <c r="N32" i="26"/>
  <c r="L32" i="26"/>
  <c r="J32" i="26"/>
  <c r="I32" i="26"/>
  <c r="E32" i="26"/>
  <c r="D32" i="26"/>
  <c r="A32" i="26"/>
  <c r="AG31" i="26"/>
  <c r="AF31" i="26"/>
  <c r="AE31" i="26"/>
  <c r="AC31" i="26"/>
  <c r="Z31" i="26"/>
  <c r="AD31" i="26" s="1"/>
  <c r="R31" i="26"/>
  <c r="P31" i="26"/>
  <c r="O31" i="26"/>
  <c r="N31" i="26"/>
  <c r="L31" i="26"/>
  <c r="J31" i="26"/>
  <c r="G31" i="26"/>
  <c r="F31" i="26"/>
  <c r="E31" i="26"/>
  <c r="I31" i="26" s="1"/>
  <c r="D31" i="26"/>
  <c r="A31" i="26"/>
  <c r="AE30" i="26"/>
  <c r="Z30" i="26"/>
  <c r="AD30" i="26" s="1"/>
  <c r="R30" i="26"/>
  <c r="P30" i="26"/>
  <c r="O30" i="26"/>
  <c r="N30" i="26"/>
  <c r="L30" i="26"/>
  <c r="J30" i="26"/>
  <c r="I30" i="26"/>
  <c r="E30" i="26"/>
  <c r="D30" i="26"/>
  <c r="A30" i="26"/>
  <c r="AG29" i="26"/>
  <c r="AE29" i="26"/>
  <c r="AC29" i="26"/>
  <c r="Z29" i="26"/>
  <c r="AD29" i="26" s="1"/>
  <c r="R29" i="26"/>
  <c r="P29" i="26"/>
  <c r="O29" i="26"/>
  <c r="N29" i="26"/>
  <c r="L29" i="26"/>
  <c r="J29" i="26"/>
  <c r="G29" i="26"/>
  <c r="E29" i="26"/>
  <c r="F29" i="26" s="1"/>
  <c r="D29" i="26"/>
  <c r="A29" i="26"/>
  <c r="AG28" i="26"/>
  <c r="AF28" i="26"/>
  <c r="AE28" i="26"/>
  <c r="AC28" i="26"/>
  <c r="Z28" i="26"/>
  <c r="AD28" i="26" s="1"/>
  <c r="R28" i="26"/>
  <c r="P28" i="26"/>
  <c r="O28" i="26"/>
  <c r="N28" i="26"/>
  <c r="L28" i="26"/>
  <c r="J28" i="26"/>
  <c r="E28" i="26"/>
  <c r="D28" i="26"/>
  <c r="A28" i="26"/>
  <c r="AG27" i="26"/>
  <c r="AE27" i="26"/>
  <c r="AC27" i="26"/>
  <c r="Z27" i="26"/>
  <c r="AD27" i="26" s="1"/>
  <c r="R27" i="26"/>
  <c r="P27" i="26"/>
  <c r="O27" i="26"/>
  <c r="N27" i="26"/>
  <c r="L27" i="26"/>
  <c r="J27" i="26"/>
  <c r="G27" i="26"/>
  <c r="E27" i="26"/>
  <c r="F27" i="26" s="1"/>
  <c r="D27" i="26"/>
  <c r="A27" i="26"/>
  <c r="AG26" i="26"/>
  <c r="AE26" i="26"/>
  <c r="AC26" i="26"/>
  <c r="Z26" i="26"/>
  <c r="AD26" i="26" s="1"/>
  <c r="R26" i="26"/>
  <c r="P26" i="26"/>
  <c r="O26" i="26"/>
  <c r="N26" i="26"/>
  <c r="L26" i="26"/>
  <c r="J26" i="26"/>
  <c r="I26" i="26"/>
  <c r="E26" i="26"/>
  <c r="D26" i="26"/>
  <c r="A26" i="26"/>
  <c r="AG25" i="26"/>
  <c r="AE25" i="26"/>
  <c r="AC25" i="26"/>
  <c r="Z25" i="26"/>
  <c r="AD25" i="26" s="1"/>
  <c r="R25" i="26"/>
  <c r="P25" i="26"/>
  <c r="O25" i="26"/>
  <c r="N25" i="26"/>
  <c r="L25" i="26"/>
  <c r="J25" i="26"/>
  <c r="G25" i="26"/>
  <c r="E25" i="26"/>
  <c r="F25" i="26" s="1"/>
  <c r="D25" i="26"/>
  <c r="A25" i="26"/>
  <c r="AG24" i="26"/>
  <c r="AF24" i="26"/>
  <c r="AE24" i="26"/>
  <c r="AC24" i="26"/>
  <c r="Z24" i="26"/>
  <c r="AD24" i="26" s="1"/>
  <c r="R24" i="26"/>
  <c r="P24" i="26"/>
  <c r="O24" i="26"/>
  <c r="N24" i="26"/>
  <c r="L24" i="26"/>
  <c r="J24" i="26"/>
  <c r="I24" i="26"/>
  <c r="E24" i="26"/>
  <c r="D24" i="26"/>
  <c r="A24" i="26"/>
  <c r="AG23" i="26"/>
  <c r="AE23" i="26"/>
  <c r="AC23" i="26"/>
  <c r="Z23" i="26"/>
  <c r="AD23" i="26" s="1"/>
  <c r="R23" i="26"/>
  <c r="P23" i="26"/>
  <c r="O23" i="26"/>
  <c r="N23" i="26"/>
  <c r="L23" i="26"/>
  <c r="J23" i="26"/>
  <c r="G23" i="26"/>
  <c r="E23" i="26"/>
  <c r="F23" i="26" s="1"/>
  <c r="D23" i="26"/>
  <c r="A23" i="26"/>
  <c r="AG22" i="26"/>
  <c r="AF22" i="26"/>
  <c r="AE22" i="26"/>
  <c r="AC22" i="26"/>
  <c r="Z22" i="26"/>
  <c r="AD22" i="26" s="1"/>
  <c r="R22" i="26"/>
  <c r="P22" i="26"/>
  <c r="O22" i="26"/>
  <c r="N22" i="26"/>
  <c r="L22" i="26"/>
  <c r="J22" i="26"/>
  <c r="I22" i="26"/>
  <c r="E22" i="26"/>
  <c r="D22" i="26"/>
  <c r="A22" i="26"/>
  <c r="AG21" i="26"/>
  <c r="AF21" i="26"/>
  <c r="AE21" i="26"/>
  <c r="AC21" i="26"/>
  <c r="Z21" i="26"/>
  <c r="AD21" i="26" s="1"/>
  <c r="R21" i="26"/>
  <c r="P21" i="26"/>
  <c r="O21" i="26"/>
  <c r="N21" i="26"/>
  <c r="L21" i="26"/>
  <c r="J21" i="26"/>
  <c r="G21" i="26"/>
  <c r="E21" i="26"/>
  <c r="I21" i="26" s="1"/>
  <c r="D21" i="26"/>
  <c r="A21" i="26"/>
  <c r="AG20" i="26"/>
  <c r="AE20" i="26"/>
  <c r="Z20" i="26"/>
  <c r="AD20" i="26" s="1"/>
  <c r="R20" i="26"/>
  <c r="P20" i="26"/>
  <c r="O20" i="26"/>
  <c r="N20" i="26"/>
  <c r="L20" i="26"/>
  <c r="J20" i="26"/>
  <c r="I20" i="26"/>
  <c r="H20" i="26"/>
  <c r="G20" i="26"/>
  <c r="E20" i="26"/>
  <c r="F20" i="26" s="1"/>
  <c r="D20" i="26"/>
  <c r="A20" i="26"/>
  <c r="AF19" i="26"/>
  <c r="AE19" i="26"/>
  <c r="Z19" i="26"/>
  <c r="AD19" i="26" s="1"/>
  <c r="R19" i="26"/>
  <c r="P19" i="26"/>
  <c r="O19" i="26"/>
  <c r="N19" i="26"/>
  <c r="L19" i="26"/>
  <c r="J19" i="26"/>
  <c r="E19" i="26"/>
  <c r="D19" i="26"/>
  <c r="A19" i="26"/>
  <c r="AF18" i="26"/>
  <c r="AE18" i="26"/>
  <c r="Z18" i="26"/>
  <c r="AD18" i="26" s="1"/>
  <c r="R18" i="26"/>
  <c r="P18" i="26"/>
  <c r="O18" i="26"/>
  <c r="N18" i="26"/>
  <c r="L18" i="26"/>
  <c r="J18" i="26"/>
  <c r="F18" i="26"/>
  <c r="E18" i="26"/>
  <c r="I18" i="26" s="1"/>
  <c r="D18" i="26"/>
  <c r="A18" i="26"/>
  <c r="AG17" i="26"/>
  <c r="AE17" i="26"/>
  <c r="AC17" i="26"/>
  <c r="Z17" i="26"/>
  <c r="AD17" i="26" s="1"/>
  <c r="R17" i="26"/>
  <c r="P17" i="26"/>
  <c r="O17" i="26"/>
  <c r="N17" i="26"/>
  <c r="L17" i="26"/>
  <c r="J17" i="26"/>
  <c r="G17" i="26"/>
  <c r="F17" i="26"/>
  <c r="E17" i="26"/>
  <c r="I17" i="26" s="1"/>
  <c r="D17" i="26"/>
  <c r="A17" i="26"/>
  <c r="AF16" i="26"/>
  <c r="AE16" i="26"/>
  <c r="Z16" i="26"/>
  <c r="AD16" i="26" s="1"/>
  <c r="R16" i="26"/>
  <c r="P16" i="26"/>
  <c r="O16" i="26"/>
  <c r="N16" i="26"/>
  <c r="L16" i="26"/>
  <c r="J16" i="26"/>
  <c r="I16" i="26"/>
  <c r="E16" i="26"/>
  <c r="D16" i="26"/>
  <c r="A16" i="26"/>
  <c r="AG15" i="26"/>
  <c r="AE15" i="26"/>
  <c r="AC15" i="26"/>
  <c r="Z15" i="26"/>
  <c r="AD15" i="26" s="1"/>
  <c r="R15" i="26"/>
  <c r="P15" i="26"/>
  <c r="O15" i="26"/>
  <c r="N15" i="26"/>
  <c r="L15" i="26"/>
  <c r="J15" i="26"/>
  <c r="G15" i="26"/>
  <c r="F15" i="26"/>
  <c r="E15" i="26"/>
  <c r="I15" i="26" s="1"/>
  <c r="D15" i="26"/>
  <c r="A15" i="26"/>
  <c r="AF14" i="26"/>
  <c r="AE14" i="26"/>
  <c r="Z14" i="26"/>
  <c r="R14" i="26"/>
  <c r="P14" i="26"/>
  <c r="O14" i="26"/>
  <c r="N14" i="26"/>
  <c r="L14" i="26"/>
  <c r="J14" i="26"/>
  <c r="H14" i="26"/>
  <c r="G14" i="26"/>
  <c r="F14" i="26"/>
  <c r="E14" i="26"/>
  <c r="I14" i="26" s="1"/>
  <c r="D14" i="26"/>
  <c r="A14" i="26"/>
  <c r="AE13" i="26"/>
  <c r="Z13" i="26"/>
  <c r="AD13" i="26" s="1"/>
  <c r="R13" i="26"/>
  <c r="P13" i="26"/>
  <c r="O13" i="26"/>
  <c r="N13" i="26"/>
  <c r="L13" i="26"/>
  <c r="J13" i="26"/>
  <c r="I13" i="26"/>
  <c r="E13" i="26"/>
  <c r="D13" i="26"/>
  <c r="A13" i="26"/>
  <c r="AF12" i="26"/>
  <c r="AE12" i="26"/>
  <c r="Z12" i="26"/>
  <c r="AD12" i="26" s="1"/>
  <c r="R12" i="26"/>
  <c r="P12" i="26"/>
  <c r="O12" i="26"/>
  <c r="N12" i="26"/>
  <c r="L12" i="26"/>
  <c r="J12" i="26"/>
  <c r="F12" i="26"/>
  <c r="E12" i="26"/>
  <c r="I12" i="26" s="1"/>
  <c r="D12" i="26"/>
  <c r="A12" i="26"/>
  <c r="AG11" i="26"/>
  <c r="AE11" i="26"/>
  <c r="AC11" i="26"/>
  <c r="Z11" i="26"/>
  <c r="AD11" i="26" s="1"/>
  <c r="R11" i="26"/>
  <c r="P11" i="26"/>
  <c r="O11" i="26"/>
  <c r="N11" i="26"/>
  <c r="L11" i="26"/>
  <c r="J11" i="26"/>
  <c r="G11" i="26"/>
  <c r="F11" i="26"/>
  <c r="E11" i="26"/>
  <c r="I11" i="26" s="1"/>
  <c r="D11" i="26"/>
  <c r="A11" i="26"/>
  <c r="AE10" i="26"/>
  <c r="Z10" i="26"/>
  <c r="AD10" i="26" s="1"/>
  <c r="R10" i="26"/>
  <c r="P10" i="26"/>
  <c r="O10" i="26"/>
  <c r="N10" i="26"/>
  <c r="L10" i="26"/>
  <c r="J10" i="26"/>
  <c r="H10" i="26"/>
  <c r="G10" i="26"/>
  <c r="F10" i="26"/>
  <c r="E10" i="26"/>
  <c r="I10" i="26" s="1"/>
  <c r="D10" i="26"/>
  <c r="A10" i="26"/>
  <c r="AE9" i="26"/>
  <c r="Z9" i="26"/>
  <c r="AD9" i="26" s="1"/>
  <c r="R9" i="26"/>
  <c r="P9" i="26"/>
  <c r="O9" i="26"/>
  <c r="N9" i="26"/>
  <c r="L9" i="26"/>
  <c r="J9" i="26"/>
  <c r="I9" i="26"/>
  <c r="E9" i="26"/>
  <c r="D9" i="26"/>
  <c r="A9" i="26"/>
  <c r="AF8" i="26"/>
  <c r="AE8" i="26"/>
  <c r="Z8" i="26"/>
  <c r="AD8" i="26" s="1"/>
  <c r="R8" i="26"/>
  <c r="P8" i="26"/>
  <c r="O8" i="26"/>
  <c r="N8" i="26"/>
  <c r="L8" i="26"/>
  <c r="J8" i="26"/>
  <c r="F8" i="26"/>
  <c r="E8" i="26"/>
  <c r="I8" i="26" s="1"/>
  <c r="D8" i="26"/>
  <c r="A8" i="26"/>
  <c r="AG7" i="26"/>
  <c r="AF7" i="26"/>
  <c r="AE7" i="26"/>
  <c r="AC7" i="26"/>
  <c r="Z7" i="26"/>
  <c r="AD7" i="26" s="1"/>
  <c r="R7" i="26"/>
  <c r="P7" i="26"/>
  <c r="O7" i="26"/>
  <c r="N7" i="26"/>
  <c r="L7" i="26"/>
  <c r="J7" i="26"/>
  <c r="G7" i="26"/>
  <c r="F7" i="26"/>
  <c r="E7" i="26"/>
  <c r="I7" i="26" s="1"/>
  <c r="D7" i="26"/>
  <c r="A7" i="26"/>
  <c r="AF6" i="26"/>
  <c r="AE6" i="26"/>
  <c r="Z6" i="26"/>
  <c r="AA20" i="26" s="1"/>
  <c r="R6" i="26"/>
  <c r="P6" i="26"/>
  <c r="O6" i="26"/>
  <c r="N6" i="26"/>
  <c r="L6" i="26"/>
  <c r="J6" i="26"/>
  <c r="I6" i="26"/>
  <c r="H6" i="26"/>
  <c r="G6" i="26"/>
  <c r="E6" i="26"/>
  <c r="F6" i="26" s="1"/>
  <c r="D6" i="26"/>
  <c r="A6" i="26"/>
  <c r="AG5" i="26"/>
  <c r="AE5" i="26"/>
  <c r="AC5" i="26"/>
  <c r="Z5" i="26"/>
  <c r="R5" i="26"/>
  <c r="P5" i="26"/>
  <c r="O5" i="26"/>
  <c r="N5" i="26"/>
  <c r="L5" i="26"/>
  <c r="J5" i="26"/>
  <c r="AT17" i="26" s="1"/>
  <c r="F5" i="26"/>
  <c r="E5" i="26"/>
  <c r="H5" i="26" s="1"/>
  <c r="D5" i="26"/>
  <c r="A5" i="26"/>
  <c r="Y4" i="26"/>
  <c r="X4" i="26"/>
  <c r="W4" i="26"/>
  <c r="V4" i="26"/>
  <c r="U4" i="26"/>
  <c r="T4" i="26"/>
  <c r="S4" i="26"/>
  <c r="AG54" i="25"/>
  <c r="AE54" i="25"/>
  <c r="AC54" i="25"/>
  <c r="Z54" i="25"/>
  <c r="AD54" i="25" s="1"/>
  <c r="R54" i="25"/>
  <c r="P54" i="25"/>
  <c r="O54" i="25"/>
  <c r="N54" i="25"/>
  <c r="L54" i="25"/>
  <c r="J54" i="25"/>
  <c r="G54" i="25"/>
  <c r="F54" i="25"/>
  <c r="E54" i="25"/>
  <c r="H54" i="25" s="1"/>
  <c r="D54" i="25"/>
  <c r="A54" i="25"/>
  <c r="AF53" i="25"/>
  <c r="AE53" i="25"/>
  <c r="Z53" i="25"/>
  <c r="R53" i="25"/>
  <c r="P53" i="25"/>
  <c r="O53" i="25"/>
  <c r="N53" i="25"/>
  <c r="L53" i="25"/>
  <c r="J53" i="25"/>
  <c r="E53" i="25"/>
  <c r="D53" i="25"/>
  <c r="A53" i="25"/>
  <c r="AG52" i="25"/>
  <c r="AF52" i="25"/>
  <c r="AE52" i="25"/>
  <c r="AC52" i="25"/>
  <c r="Z52" i="25"/>
  <c r="AD52" i="25" s="1"/>
  <c r="R52" i="25"/>
  <c r="P52" i="25"/>
  <c r="O52" i="25"/>
  <c r="N52" i="25"/>
  <c r="L52" i="25"/>
  <c r="J52" i="25"/>
  <c r="G52" i="25"/>
  <c r="F52" i="25"/>
  <c r="E52" i="25"/>
  <c r="H52" i="25" s="1"/>
  <c r="D52" i="25"/>
  <c r="A52" i="25"/>
  <c r="AE51" i="25"/>
  <c r="Z51" i="25"/>
  <c r="R51" i="25"/>
  <c r="P51" i="25"/>
  <c r="O51" i="25"/>
  <c r="N51" i="25"/>
  <c r="L51" i="25"/>
  <c r="J51" i="25"/>
  <c r="I51" i="25"/>
  <c r="E51" i="25"/>
  <c r="D51" i="25"/>
  <c r="A51" i="25"/>
  <c r="AG50" i="25"/>
  <c r="AE50" i="25"/>
  <c r="AC50" i="25"/>
  <c r="Z50" i="25"/>
  <c r="AD50" i="25" s="1"/>
  <c r="R50" i="25"/>
  <c r="P50" i="25"/>
  <c r="O50" i="25"/>
  <c r="N50" i="25"/>
  <c r="L50" i="25"/>
  <c r="J50" i="25"/>
  <c r="G50" i="25"/>
  <c r="F50" i="25"/>
  <c r="E50" i="25"/>
  <c r="H50" i="25" s="1"/>
  <c r="D50" i="25"/>
  <c r="A50" i="25"/>
  <c r="AE49" i="25"/>
  <c r="Z49" i="25"/>
  <c r="R49" i="25"/>
  <c r="P49" i="25"/>
  <c r="O49" i="25"/>
  <c r="N49" i="25"/>
  <c r="L49" i="25"/>
  <c r="J49" i="25"/>
  <c r="I49" i="25"/>
  <c r="E49" i="25"/>
  <c r="D49" i="25"/>
  <c r="A49" i="25"/>
  <c r="AG48" i="25"/>
  <c r="AE48" i="25"/>
  <c r="AC48" i="25"/>
  <c r="Z48" i="25"/>
  <c r="AD48" i="25" s="1"/>
  <c r="R48" i="25"/>
  <c r="P48" i="25"/>
  <c r="O48" i="25"/>
  <c r="N48" i="25"/>
  <c r="L48" i="25"/>
  <c r="J48" i="25"/>
  <c r="G48" i="25"/>
  <c r="F48" i="25"/>
  <c r="E48" i="25"/>
  <c r="H48" i="25" s="1"/>
  <c r="D48" i="25"/>
  <c r="A48" i="25"/>
  <c r="AE47" i="25"/>
  <c r="Z47" i="25"/>
  <c r="R47" i="25"/>
  <c r="P47" i="25"/>
  <c r="O47" i="25"/>
  <c r="N47" i="25"/>
  <c r="L47" i="25"/>
  <c r="J47" i="25"/>
  <c r="I47" i="25"/>
  <c r="E47" i="25"/>
  <c r="D47" i="25"/>
  <c r="A47" i="25"/>
  <c r="AG46" i="25"/>
  <c r="AE46" i="25"/>
  <c r="AC46" i="25"/>
  <c r="Z46" i="25"/>
  <c r="AD46" i="25" s="1"/>
  <c r="R46" i="25"/>
  <c r="P46" i="25"/>
  <c r="O46" i="25"/>
  <c r="N46" i="25"/>
  <c r="L46" i="25"/>
  <c r="J46" i="25"/>
  <c r="G46" i="25"/>
  <c r="F46" i="25"/>
  <c r="E46" i="25"/>
  <c r="H46" i="25" s="1"/>
  <c r="D46" i="25"/>
  <c r="A46" i="25"/>
  <c r="AE45" i="25"/>
  <c r="Z45" i="25"/>
  <c r="R45" i="25"/>
  <c r="P45" i="25"/>
  <c r="O45" i="25"/>
  <c r="N45" i="25"/>
  <c r="L45" i="25"/>
  <c r="J45" i="25"/>
  <c r="I45" i="25"/>
  <c r="E45" i="25"/>
  <c r="D45" i="25"/>
  <c r="A45" i="25"/>
  <c r="AG44" i="25"/>
  <c r="AF44" i="25"/>
  <c r="AE44" i="25"/>
  <c r="AC44" i="25"/>
  <c r="Z44" i="25"/>
  <c r="AD44" i="25" s="1"/>
  <c r="R44" i="25"/>
  <c r="P44" i="25"/>
  <c r="O44" i="25"/>
  <c r="N44" i="25"/>
  <c r="L44" i="25"/>
  <c r="J44" i="25"/>
  <c r="G44" i="25"/>
  <c r="F44" i="25"/>
  <c r="E44" i="25"/>
  <c r="H44" i="25" s="1"/>
  <c r="D44" i="25"/>
  <c r="A44" i="25"/>
  <c r="AE43" i="25"/>
  <c r="Z43" i="25"/>
  <c r="R43" i="25"/>
  <c r="P43" i="25"/>
  <c r="O43" i="25"/>
  <c r="N43" i="25"/>
  <c r="L43" i="25"/>
  <c r="J43" i="25"/>
  <c r="E43" i="25"/>
  <c r="D43" i="25"/>
  <c r="A43" i="25"/>
  <c r="AG42" i="25"/>
  <c r="AE42" i="25"/>
  <c r="AC42" i="25"/>
  <c r="Z42" i="25"/>
  <c r="AD42" i="25" s="1"/>
  <c r="R42" i="25"/>
  <c r="P42" i="25"/>
  <c r="O42" i="25"/>
  <c r="N42" i="25"/>
  <c r="L42" i="25"/>
  <c r="J42" i="25"/>
  <c r="G42" i="25"/>
  <c r="F42" i="25"/>
  <c r="E42" i="25"/>
  <c r="H42" i="25" s="1"/>
  <c r="D42" i="25"/>
  <c r="A42" i="25"/>
  <c r="AE41" i="25"/>
  <c r="Z41" i="25"/>
  <c r="R41" i="25"/>
  <c r="P41" i="25"/>
  <c r="O41" i="25"/>
  <c r="N41" i="25"/>
  <c r="L41" i="25"/>
  <c r="J41" i="25"/>
  <c r="E41" i="25"/>
  <c r="D41" i="25"/>
  <c r="A41" i="25"/>
  <c r="AG40" i="25"/>
  <c r="AE40" i="25"/>
  <c r="AC40" i="25"/>
  <c r="Z40" i="25"/>
  <c r="AD40" i="25" s="1"/>
  <c r="R40" i="25"/>
  <c r="P40" i="25"/>
  <c r="O40" i="25"/>
  <c r="N40" i="25"/>
  <c r="L40" i="25"/>
  <c r="J40" i="25"/>
  <c r="G40" i="25"/>
  <c r="F40" i="25"/>
  <c r="E40" i="25"/>
  <c r="H40" i="25" s="1"/>
  <c r="D40" i="25"/>
  <c r="A40" i="25"/>
  <c r="AE39" i="25"/>
  <c r="Z39" i="25"/>
  <c r="R39" i="25"/>
  <c r="P39" i="25"/>
  <c r="O39" i="25"/>
  <c r="N39" i="25"/>
  <c r="L39" i="25"/>
  <c r="J39" i="25"/>
  <c r="E39" i="25"/>
  <c r="D39" i="25"/>
  <c r="A39" i="25"/>
  <c r="AG38" i="25"/>
  <c r="AF38" i="25"/>
  <c r="AE38" i="25"/>
  <c r="AC38" i="25"/>
  <c r="Z38" i="25"/>
  <c r="AD38" i="25" s="1"/>
  <c r="R38" i="25"/>
  <c r="P38" i="25"/>
  <c r="O38" i="25"/>
  <c r="N38" i="25"/>
  <c r="L38" i="25"/>
  <c r="J38" i="25"/>
  <c r="G38" i="25"/>
  <c r="F38" i="25"/>
  <c r="E38" i="25"/>
  <c r="H38" i="25" s="1"/>
  <c r="D38" i="25"/>
  <c r="A38" i="25"/>
  <c r="AE37" i="25"/>
  <c r="Z37" i="25"/>
  <c r="R37" i="25"/>
  <c r="P37" i="25"/>
  <c r="O37" i="25"/>
  <c r="N37" i="25"/>
  <c r="L37" i="25"/>
  <c r="J37" i="25"/>
  <c r="I37" i="25"/>
  <c r="H37" i="25"/>
  <c r="E37" i="25"/>
  <c r="D37" i="25"/>
  <c r="A37" i="25"/>
  <c r="AG36" i="25"/>
  <c r="AE36" i="25"/>
  <c r="AC36" i="25"/>
  <c r="Z36" i="25"/>
  <c r="AD36" i="25" s="1"/>
  <c r="R36" i="25"/>
  <c r="P36" i="25"/>
  <c r="O36" i="25"/>
  <c r="N36" i="25"/>
  <c r="L36" i="25"/>
  <c r="J36" i="25"/>
  <c r="I36" i="25"/>
  <c r="E36" i="25"/>
  <c r="D36" i="25"/>
  <c r="A36" i="25"/>
  <c r="AG35" i="25"/>
  <c r="AE35" i="25"/>
  <c r="AC35" i="25"/>
  <c r="Z35" i="25"/>
  <c r="R35" i="25"/>
  <c r="P35" i="25"/>
  <c r="O35" i="25"/>
  <c r="N35" i="25"/>
  <c r="L35" i="25"/>
  <c r="J35" i="25"/>
  <c r="H35" i="25"/>
  <c r="G35" i="25"/>
  <c r="E35" i="25"/>
  <c r="F35" i="25" s="1"/>
  <c r="D35" i="25"/>
  <c r="A35" i="25"/>
  <c r="AG34" i="25"/>
  <c r="AF34" i="25"/>
  <c r="AE34" i="25"/>
  <c r="AC34" i="25"/>
  <c r="Z34" i="25"/>
  <c r="AD34" i="25" s="1"/>
  <c r="R34" i="25"/>
  <c r="P34" i="25"/>
  <c r="O34" i="25"/>
  <c r="N34" i="25"/>
  <c r="L34" i="25"/>
  <c r="J34" i="25"/>
  <c r="E34" i="25"/>
  <c r="I34" i="25" s="1"/>
  <c r="D34" i="25"/>
  <c r="A34" i="25"/>
  <c r="AG33" i="25"/>
  <c r="AE33" i="25"/>
  <c r="AC33" i="25"/>
  <c r="Z33" i="25"/>
  <c r="R33" i="25"/>
  <c r="P33" i="25"/>
  <c r="O33" i="25"/>
  <c r="N33" i="25"/>
  <c r="L33" i="25"/>
  <c r="J33" i="25"/>
  <c r="H33" i="25"/>
  <c r="G33" i="25"/>
  <c r="E33" i="25"/>
  <c r="F33" i="25" s="1"/>
  <c r="D33" i="25"/>
  <c r="A33" i="25"/>
  <c r="AG32" i="25"/>
  <c r="AF32" i="25"/>
  <c r="AE32" i="25"/>
  <c r="AC32" i="25"/>
  <c r="Z32" i="25"/>
  <c r="AD32" i="25" s="1"/>
  <c r="R32" i="25"/>
  <c r="P32" i="25"/>
  <c r="O32" i="25"/>
  <c r="N32" i="25"/>
  <c r="L32" i="25"/>
  <c r="J32" i="25"/>
  <c r="E32" i="25"/>
  <c r="D32" i="25"/>
  <c r="A32" i="25"/>
  <c r="AG31" i="25"/>
  <c r="AF31" i="25"/>
  <c r="AE31" i="25"/>
  <c r="AC31" i="25"/>
  <c r="Z31" i="25"/>
  <c r="R31" i="25"/>
  <c r="P31" i="25"/>
  <c r="O31" i="25"/>
  <c r="N31" i="25"/>
  <c r="L31" i="25"/>
  <c r="J31" i="25"/>
  <c r="H31" i="25"/>
  <c r="G31" i="25"/>
  <c r="E31" i="25"/>
  <c r="F31" i="25" s="1"/>
  <c r="D31" i="25"/>
  <c r="A31" i="25"/>
  <c r="AG30" i="25"/>
  <c r="AE30" i="25"/>
  <c r="AC30" i="25"/>
  <c r="Z30" i="25"/>
  <c r="AD30" i="25" s="1"/>
  <c r="R30" i="25"/>
  <c r="P30" i="25"/>
  <c r="O30" i="25"/>
  <c r="N30" i="25"/>
  <c r="L30" i="25"/>
  <c r="J30" i="25"/>
  <c r="E30" i="25"/>
  <c r="I30" i="25" s="1"/>
  <c r="D30" i="25"/>
  <c r="A30" i="25"/>
  <c r="AG29" i="25"/>
  <c r="AE29" i="25"/>
  <c r="AC29" i="25"/>
  <c r="Z29" i="25"/>
  <c r="R29" i="25"/>
  <c r="P29" i="25"/>
  <c r="O29" i="25"/>
  <c r="N29" i="25"/>
  <c r="L29" i="25"/>
  <c r="J29" i="25"/>
  <c r="H29" i="25"/>
  <c r="G29" i="25"/>
  <c r="E29" i="25"/>
  <c r="F29" i="25" s="1"/>
  <c r="D29" i="25"/>
  <c r="A29" i="25"/>
  <c r="AG28" i="25"/>
  <c r="AF28" i="25"/>
  <c r="AE28" i="25"/>
  <c r="AC28" i="25"/>
  <c r="Z28" i="25"/>
  <c r="AD28" i="25" s="1"/>
  <c r="R28" i="25"/>
  <c r="P28" i="25"/>
  <c r="O28" i="25"/>
  <c r="N28" i="25"/>
  <c r="L28" i="25"/>
  <c r="J28" i="25"/>
  <c r="E28" i="25"/>
  <c r="D28" i="25"/>
  <c r="A28" i="25"/>
  <c r="AG27" i="25"/>
  <c r="AE27" i="25"/>
  <c r="AC27" i="25"/>
  <c r="Z27" i="25"/>
  <c r="R27" i="25"/>
  <c r="P27" i="25"/>
  <c r="O27" i="25"/>
  <c r="N27" i="25"/>
  <c r="L27" i="25"/>
  <c r="J27" i="25"/>
  <c r="H27" i="25"/>
  <c r="G27" i="25"/>
  <c r="E27" i="25"/>
  <c r="F27" i="25" s="1"/>
  <c r="D27" i="25"/>
  <c r="A27" i="25"/>
  <c r="AG26" i="25"/>
  <c r="AE26" i="25"/>
  <c r="AC26" i="25"/>
  <c r="Z26" i="25"/>
  <c r="AD26" i="25" s="1"/>
  <c r="R26" i="25"/>
  <c r="P26" i="25"/>
  <c r="O26" i="25"/>
  <c r="N26" i="25"/>
  <c r="L26" i="25"/>
  <c r="J26" i="25"/>
  <c r="E26" i="25"/>
  <c r="D26" i="25"/>
  <c r="A26" i="25"/>
  <c r="AG25" i="25"/>
  <c r="AE25" i="25"/>
  <c r="AC25" i="25"/>
  <c r="Z25" i="25"/>
  <c r="R25" i="25"/>
  <c r="P25" i="25"/>
  <c r="O25" i="25"/>
  <c r="N25" i="25"/>
  <c r="L25" i="25"/>
  <c r="J25" i="25"/>
  <c r="H25" i="25"/>
  <c r="G25" i="25"/>
  <c r="E25" i="25"/>
  <c r="F25" i="25" s="1"/>
  <c r="D25" i="25"/>
  <c r="A25" i="25"/>
  <c r="AG24" i="25"/>
  <c r="AF24" i="25"/>
  <c r="AE24" i="25"/>
  <c r="AC24" i="25"/>
  <c r="Z24" i="25"/>
  <c r="AD24" i="25" s="1"/>
  <c r="R24" i="25"/>
  <c r="P24" i="25"/>
  <c r="O24" i="25"/>
  <c r="N24" i="25"/>
  <c r="L24" i="25"/>
  <c r="J24" i="25"/>
  <c r="I24" i="25"/>
  <c r="E24" i="25"/>
  <c r="D24" i="25"/>
  <c r="A24" i="25"/>
  <c r="AG23" i="25"/>
  <c r="AE23" i="25"/>
  <c r="AC23" i="25"/>
  <c r="Z23" i="25"/>
  <c r="R23" i="25"/>
  <c r="P23" i="25"/>
  <c r="O23" i="25"/>
  <c r="N23" i="25"/>
  <c r="L23" i="25"/>
  <c r="J23" i="25"/>
  <c r="H23" i="25"/>
  <c r="G23" i="25"/>
  <c r="E23" i="25"/>
  <c r="F23" i="25" s="1"/>
  <c r="D23" i="25"/>
  <c r="A23" i="25"/>
  <c r="AG22" i="25"/>
  <c r="AF22" i="25"/>
  <c r="AE22" i="25"/>
  <c r="AC22" i="25"/>
  <c r="Z22" i="25"/>
  <c r="AD22" i="25" s="1"/>
  <c r="R22" i="25"/>
  <c r="P22" i="25"/>
  <c r="O22" i="25"/>
  <c r="N22" i="25"/>
  <c r="L22" i="25"/>
  <c r="J22" i="25"/>
  <c r="I22" i="25"/>
  <c r="E22" i="25"/>
  <c r="D22" i="25"/>
  <c r="A22" i="25"/>
  <c r="AG21" i="25"/>
  <c r="AF21" i="25"/>
  <c r="AE21" i="25"/>
  <c r="AC21" i="25"/>
  <c r="Z21" i="25"/>
  <c r="R21" i="25"/>
  <c r="P21" i="25"/>
  <c r="O21" i="25"/>
  <c r="N21" i="25"/>
  <c r="L21" i="25"/>
  <c r="J21" i="25"/>
  <c r="H21" i="25"/>
  <c r="G21" i="25"/>
  <c r="E21" i="25"/>
  <c r="F21" i="25" s="1"/>
  <c r="D21" i="25"/>
  <c r="A21" i="25"/>
  <c r="AG20" i="25"/>
  <c r="AE20" i="25"/>
  <c r="AC20" i="25"/>
  <c r="Z20" i="25"/>
  <c r="AD20" i="25" s="1"/>
  <c r="R20" i="25"/>
  <c r="P20" i="25"/>
  <c r="O20" i="25"/>
  <c r="N20" i="25"/>
  <c r="L20" i="25"/>
  <c r="J20" i="25"/>
  <c r="E20" i="25"/>
  <c r="D20" i="25"/>
  <c r="A20" i="25"/>
  <c r="AG19" i="25"/>
  <c r="AF19" i="25"/>
  <c r="AE19" i="25"/>
  <c r="AC19" i="25"/>
  <c r="Z19" i="25"/>
  <c r="R19" i="25"/>
  <c r="P19" i="25"/>
  <c r="O19" i="25"/>
  <c r="N19" i="25"/>
  <c r="L19" i="25"/>
  <c r="J19" i="25"/>
  <c r="H19" i="25"/>
  <c r="G19" i="25"/>
  <c r="E19" i="25"/>
  <c r="F19" i="25" s="1"/>
  <c r="D19" i="25"/>
  <c r="A19" i="25"/>
  <c r="AE18" i="25"/>
  <c r="Z18" i="25"/>
  <c r="R18" i="25"/>
  <c r="P18" i="25"/>
  <c r="O18" i="25"/>
  <c r="N18" i="25"/>
  <c r="L18" i="25"/>
  <c r="J18" i="25"/>
  <c r="H18" i="25"/>
  <c r="E18" i="25"/>
  <c r="I18" i="25" s="1"/>
  <c r="D18" i="25"/>
  <c r="A18" i="25"/>
  <c r="AG17" i="25"/>
  <c r="AE17" i="25"/>
  <c r="AC17" i="25"/>
  <c r="Z17" i="25"/>
  <c r="AD17" i="25" s="1"/>
  <c r="R17" i="25"/>
  <c r="P17" i="25"/>
  <c r="O17" i="25"/>
  <c r="N17" i="25"/>
  <c r="L17" i="25"/>
  <c r="J17" i="25"/>
  <c r="I17" i="25"/>
  <c r="G17" i="25"/>
  <c r="F17" i="25"/>
  <c r="E17" i="25"/>
  <c r="H17" i="25" s="1"/>
  <c r="D17" i="25"/>
  <c r="A17" i="25"/>
  <c r="AF16" i="25"/>
  <c r="AE16" i="25"/>
  <c r="Z16" i="25"/>
  <c r="R16" i="25"/>
  <c r="P16" i="25"/>
  <c r="O16" i="25"/>
  <c r="N16" i="25"/>
  <c r="L16" i="25"/>
  <c r="J16" i="25"/>
  <c r="I16" i="25"/>
  <c r="H16" i="25"/>
  <c r="G16" i="25"/>
  <c r="E16" i="25"/>
  <c r="F16" i="25" s="1"/>
  <c r="D16" i="25"/>
  <c r="A16" i="25"/>
  <c r="AG15" i="25"/>
  <c r="AE15" i="25"/>
  <c r="AC15" i="25"/>
  <c r="Z15" i="25"/>
  <c r="AD15" i="25" s="1"/>
  <c r="R15" i="25"/>
  <c r="P15" i="25"/>
  <c r="O15" i="25"/>
  <c r="N15" i="25"/>
  <c r="L15" i="25"/>
  <c r="J15" i="25"/>
  <c r="H15" i="25"/>
  <c r="G15" i="25"/>
  <c r="F15" i="25"/>
  <c r="E15" i="25"/>
  <c r="I15" i="25" s="1"/>
  <c r="D15" i="25"/>
  <c r="A15" i="25"/>
  <c r="AF14" i="25"/>
  <c r="AE14" i="25"/>
  <c r="Z14" i="25"/>
  <c r="R14" i="25"/>
  <c r="P14" i="25"/>
  <c r="O14" i="25"/>
  <c r="N14" i="25"/>
  <c r="L14" i="25"/>
  <c r="J14" i="25"/>
  <c r="H14" i="25"/>
  <c r="G14" i="25"/>
  <c r="E14" i="25"/>
  <c r="F14" i="25" s="1"/>
  <c r="D14" i="25"/>
  <c r="A14" i="25"/>
  <c r="AE13" i="25"/>
  <c r="Z13" i="25"/>
  <c r="AD13" i="25" s="1"/>
  <c r="R13" i="25"/>
  <c r="P13" i="25"/>
  <c r="O13" i="25"/>
  <c r="N13" i="25"/>
  <c r="L13" i="25"/>
  <c r="J13" i="25"/>
  <c r="E13" i="25"/>
  <c r="D13" i="25"/>
  <c r="A13" i="25"/>
  <c r="AG12" i="25"/>
  <c r="AF12" i="25"/>
  <c r="AE12" i="25"/>
  <c r="AC12" i="25"/>
  <c r="Z12" i="25"/>
  <c r="AD12" i="25" s="1"/>
  <c r="R12" i="25"/>
  <c r="P12" i="25"/>
  <c r="O12" i="25"/>
  <c r="N12" i="25"/>
  <c r="L12" i="25"/>
  <c r="J12" i="25"/>
  <c r="F12" i="25"/>
  <c r="E12" i="25"/>
  <c r="I12" i="25" s="1"/>
  <c r="D12" i="25"/>
  <c r="A12" i="25"/>
  <c r="AG11" i="25"/>
  <c r="AE11" i="25"/>
  <c r="AC11" i="25"/>
  <c r="Z11" i="25"/>
  <c r="R11" i="25"/>
  <c r="P11" i="25"/>
  <c r="O11" i="25"/>
  <c r="N11" i="25"/>
  <c r="L11" i="25"/>
  <c r="J11" i="25"/>
  <c r="H11" i="25"/>
  <c r="G11" i="25"/>
  <c r="F11" i="25"/>
  <c r="E11" i="25"/>
  <c r="I11" i="25" s="1"/>
  <c r="D11" i="25"/>
  <c r="A11" i="25"/>
  <c r="AE10" i="25"/>
  <c r="AD10" i="25"/>
  <c r="Z10" i="25"/>
  <c r="R10" i="25"/>
  <c r="P10" i="25"/>
  <c r="O10" i="25"/>
  <c r="N10" i="25"/>
  <c r="L10" i="25"/>
  <c r="J10" i="25"/>
  <c r="H10" i="25"/>
  <c r="G10" i="25"/>
  <c r="E10" i="25"/>
  <c r="F10" i="25" s="1"/>
  <c r="D10" i="25"/>
  <c r="A10" i="25"/>
  <c r="AE9" i="25"/>
  <c r="Z9" i="25"/>
  <c r="AD9" i="25" s="1"/>
  <c r="R9" i="25"/>
  <c r="P9" i="25"/>
  <c r="O9" i="25"/>
  <c r="N9" i="25"/>
  <c r="L9" i="25"/>
  <c r="J9" i="25"/>
  <c r="E9" i="25"/>
  <c r="D9" i="25"/>
  <c r="A9" i="25"/>
  <c r="AG8" i="25"/>
  <c r="AF8" i="25"/>
  <c r="AE8" i="25"/>
  <c r="AC8" i="25"/>
  <c r="AB8" i="25"/>
  <c r="Z8" i="25"/>
  <c r="AD8" i="25" s="1"/>
  <c r="R8" i="25"/>
  <c r="P8" i="25"/>
  <c r="O8" i="25"/>
  <c r="N8" i="25"/>
  <c r="L8" i="25"/>
  <c r="J8" i="25"/>
  <c r="AS17" i="25" s="1"/>
  <c r="F8" i="25"/>
  <c r="E8" i="25"/>
  <c r="I8" i="25" s="1"/>
  <c r="D8" i="25"/>
  <c r="A8" i="25"/>
  <c r="AG7" i="25"/>
  <c r="AF7" i="25"/>
  <c r="AE7" i="25"/>
  <c r="AC7" i="25"/>
  <c r="Z7" i="25"/>
  <c r="R7" i="25"/>
  <c r="P7" i="25"/>
  <c r="O7" i="25"/>
  <c r="N7" i="25"/>
  <c r="L7" i="25"/>
  <c r="J7" i="25"/>
  <c r="H7" i="25"/>
  <c r="G7" i="25"/>
  <c r="F7" i="25"/>
  <c r="E7" i="25"/>
  <c r="I7" i="25" s="1"/>
  <c r="D7" i="25"/>
  <c r="A7" i="25"/>
  <c r="AF6" i="25"/>
  <c r="AE6" i="25"/>
  <c r="Z6" i="25"/>
  <c r="R6" i="25"/>
  <c r="P6" i="25"/>
  <c r="O6" i="25"/>
  <c r="N6" i="25"/>
  <c r="L6" i="25"/>
  <c r="J6" i="25"/>
  <c r="E6" i="25"/>
  <c r="I6" i="25" s="1"/>
  <c r="D6" i="25"/>
  <c r="A6" i="25"/>
  <c r="AG5" i="25"/>
  <c r="AE5" i="25"/>
  <c r="AC5" i="25"/>
  <c r="Z5" i="25"/>
  <c r="R5" i="25"/>
  <c r="P5" i="25"/>
  <c r="O5" i="25"/>
  <c r="N5" i="25"/>
  <c r="L5" i="25"/>
  <c r="J5" i="25"/>
  <c r="H5" i="25"/>
  <c r="G5" i="25"/>
  <c r="F5" i="25"/>
  <c r="E5" i="25"/>
  <c r="I5" i="25" s="1"/>
  <c r="D5" i="25"/>
  <c r="A5" i="25"/>
  <c r="Y4" i="25"/>
  <c r="X4" i="25"/>
  <c r="W4" i="25"/>
  <c r="V4" i="25"/>
  <c r="U4" i="25"/>
  <c r="T4" i="25"/>
  <c r="AF17" i="25" s="1"/>
  <c r="S4" i="25"/>
  <c r="AE54" i="24"/>
  <c r="Z54" i="24"/>
  <c r="AD54" i="24" s="1"/>
  <c r="R54" i="24"/>
  <c r="P54" i="24"/>
  <c r="O54" i="24"/>
  <c r="N54" i="24"/>
  <c r="L54" i="24"/>
  <c r="J54" i="24"/>
  <c r="I54" i="24"/>
  <c r="E54" i="24"/>
  <c r="D54" i="24"/>
  <c r="A54" i="24"/>
  <c r="AG53" i="24"/>
  <c r="AF53" i="24"/>
  <c r="AE53" i="24"/>
  <c r="AC53" i="24"/>
  <c r="Z53" i="24"/>
  <c r="R53" i="24"/>
  <c r="P53" i="24"/>
  <c r="O53" i="24"/>
  <c r="N53" i="24"/>
  <c r="L53" i="24"/>
  <c r="J53" i="24"/>
  <c r="G53" i="24"/>
  <c r="E53" i="24"/>
  <c r="F53" i="24" s="1"/>
  <c r="D53" i="24"/>
  <c r="A53" i="24"/>
  <c r="AG52" i="24"/>
  <c r="AF52" i="24"/>
  <c r="AE52" i="24"/>
  <c r="AC52" i="24"/>
  <c r="Z52" i="24"/>
  <c r="AD52" i="24" s="1"/>
  <c r="R52" i="24"/>
  <c r="P52" i="24"/>
  <c r="O52" i="24"/>
  <c r="N52" i="24"/>
  <c r="L52" i="24"/>
  <c r="J52" i="24"/>
  <c r="E52" i="24"/>
  <c r="D52" i="24"/>
  <c r="A52" i="24"/>
  <c r="AG51" i="24"/>
  <c r="AE51" i="24"/>
  <c r="AC51" i="24"/>
  <c r="Z51" i="24"/>
  <c r="AD51" i="24" s="1"/>
  <c r="R51" i="24"/>
  <c r="P51" i="24"/>
  <c r="O51" i="24"/>
  <c r="N51" i="24"/>
  <c r="L51" i="24"/>
  <c r="J51" i="24"/>
  <c r="G51" i="24"/>
  <c r="E51" i="24"/>
  <c r="F51" i="24" s="1"/>
  <c r="D51" i="24"/>
  <c r="A51" i="24"/>
  <c r="AG50" i="24"/>
  <c r="AE50" i="24"/>
  <c r="AC50" i="24"/>
  <c r="Z50" i="24"/>
  <c r="AD50" i="24" s="1"/>
  <c r="R50" i="24"/>
  <c r="P50" i="24"/>
  <c r="O50" i="24"/>
  <c r="N50" i="24"/>
  <c r="L50" i="24"/>
  <c r="J50" i="24"/>
  <c r="I50" i="24"/>
  <c r="E50" i="24"/>
  <c r="D50" i="24"/>
  <c r="A50" i="24"/>
  <c r="AG49" i="24"/>
  <c r="AE49" i="24"/>
  <c r="AC49" i="24"/>
  <c r="Z49" i="24"/>
  <c r="AD49" i="24" s="1"/>
  <c r="R49" i="24"/>
  <c r="P49" i="24"/>
  <c r="O49" i="24"/>
  <c r="N49" i="24"/>
  <c r="L49" i="24"/>
  <c r="J49" i="24"/>
  <c r="G49" i="24"/>
  <c r="E49" i="24"/>
  <c r="F49" i="24" s="1"/>
  <c r="D49" i="24"/>
  <c r="A49" i="24"/>
  <c r="AG48" i="24"/>
  <c r="AE48" i="24"/>
  <c r="AC48" i="24"/>
  <c r="Z48" i="24"/>
  <c r="AD48" i="24" s="1"/>
  <c r="R48" i="24"/>
  <c r="P48" i="24"/>
  <c r="O48" i="24"/>
  <c r="N48" i="24"/>
  <c r="L48" i="24"/>
  <c r="J48" i="24"/>
  <c r="I48" i="24"/>
  <c r="E48" i="24"/>
  <c r="D48" i="24"/>
  <c r="A48" i="24"/>
  <c r="AG47" i="24"/>
  <c r="AE47" i="24"/>
  <c r="AC47" i="24"/>
  <c r="Z47" i="24"/>
  <c r="AD47" i="24" s="1"/>
  <c r="R47" i="24"/>
  <c r="P47" i="24"/>
  <c r="O47" i="24"/>
  <c r="N47" i="24"/>
  <c r="L47" i="24"/>
  <c r="J47" i="24"/>
  <c r="G47" i="24"/>
  <c r="E47" i="24"/>
  <c r="F47" i="24" s="1"/>
  <c r="D47" i="24"/>
  <c r="A47" i="24"/>
  <c r="AG46" i="24"/>
  <c r="AE46" i="24"/>
  <c r="AC46" i="24"/>
  <c r="Z46" i="24"/>
  <c r="AD46" i="24" s="1"/>
  <c r="R46" i="24"/>
  <c r="P46" i="24"/>
  <c r="O46" i="24"/>
  <c r="N46" i="24"/>
  <c r="L46" i="24"/>
  <c r="J46" i="24"/>
  <c r="I46" i="24"/>
  <c r="E46" i="24"/>
  <c r="D46" i="24"/>
  <c r="A46" i="24"/>
  <c r="AG45" i="24"/>
  <c r="AE45" i="24"/>
  <c r="AC45" i="24"/>
  <c r="Z45" i="24"/>
  <c r="AD45" i="24" s="1"/>
  <c r="R45" i="24"/>
  <c r="P45" i="24"/>
  <c r="O45" i="24"/>
  <c r="N45" i="24"/>
  <c r="L45" i="24"/>
  <c r="J45" i="24"/>
  <c r="G45" i="24"/>
  <c r="E45" i="24"/>
  <c r="F45" i="24" s="1"/>
  <c r="D45" i="24"/>
  <c r="A45" i="24"/>
  <c r="AG44" i="24"/>
  <c r="AF44" i="24"/>
  <c r="AE44" i="24"/>
  <c r="AC44" i="24"/>
  <c r="Z44" i="24"/>
  <c r="AD44" i="24" s="1"/>
  <c r="R44" i="24"/>
  <c r="P44" i="24"/>
  <c r="O44" i="24"/>
  <c r="N44" i="24"/>
  <c r="L44" i="24"/>
  <c r="J44" i="24"/>
  <c r="I44" i="24"/>
  <c r="E44" i="24"/>
  <c r="D44" i="24"/>
  <c r="A44" i="24"/>
  <c r="AG43" i="24"/>
  <c r="AE43" i="24"/>
  <c r="AC43" i="24"/>
  <c r="Z43" i="24"/>
  <c r="AD43" i="24" s="1"/>
  <c r="R43" i="24"/>
  <c r="P43" i="24"/>
  <c r="O43" i="24"/>
  <c r="N43" i="24"/>
  <c r="L43" i="24"/>
  <c r="J43" i="24"/>
  <c r="G43" i="24"/>
  <c r="E43" i="24"/>
  <c r="F43" i="24" s="1"/>
  <c r="D43" i="24"/>
  <c r="A43" i="24"/>
  <c r="AG42" i="24"/>
  <c r="AE42" i="24"/>
  <c r="AC42" i="24"/>
  <c r="Z42" i="24"/>
  <c r="AD42" i="24" s="1"/>
  <c r="R42" i="24"/>
  <c r="P42" i="24"/>
  <c r="O42" i="24"/>
  <c r="N42" i="24"/>
  <c r="L42" i="24"/>
  <c r="J42" i="24"/>
  <c r="I42" i="24"/>
  <c r="E42" i="24"/>
  <c r="D42" i="24"/>
  <c r="A42" i="24"/>
  <c r="AG41" i="24"/>
  <c r="AE41" i="24"/>
  <c r="AC41" i="24"/>
  <c r="Z41" i="24"/>
  <c r="AD41" i="24" s="1"/>
  <c r="R41" i="24"/>
  <c r="P41" i="24"/>
  <c r="O41" i="24"/>
  <c r="N41" i="24"/>
  <c r="L41" i="24"/>
  <c r="J41" i="24"/>
  <c r="G41" i="24"/>
  <c r="E41" i="24"/>
  <c r="F41" i="24" s="1"/>
  <c r="D41" i="24"/>
  <c r="A41" i="24"/>
  <c r="AG40" i="24"/>
  <c r="AE40" i="24"/>
  <c r="AC40" i="24"/>
  <c r="Z40" i="24"/>
  <c r="AD40" i="24" s="1"/>
  <c r="R40" i="24"/>
  <c r="P40" i="24"/>
  <c r="O40" i="24"/>
  <c r="N40" i="24"/>
  <c r="L40" i="24"/>
  <c r="J40" i="24"/>
  <c r="I40" i="24"/>
  <c r="E40" i="24"/>
  <c r="D40" i="24"/>
  <c r="A40" i="24"/>
  <c r="AG39" i="24"/>
  <c r="AE39" i="24"/>
  <c r="AC39" i="24"/>
  <c r="Z39" i="24"/>
  <c r="AD39" i="24" s="1"/>
  <c r="R39" i="24"/>
  <c r="P39" i="24"/>
  <c r="O39" i="24"/>
  <c r="N39" i="24"/>
  <c r="L39" i="24"/>
  <c r="J39" i="24"/>
  <c r="G39" i="24"/>
  <c r="E39" i="24"/>
  <c r="F39" i="24" s="1"/>
  <c r="D39" i="24"/>
  <c r="A39" i="24"/>
  <c r="AG38" i="24"/>
  <c r="AF38" i="24"/>
  <c r="AE38" i="24"/>
  <c r="AC38" i="24"/>
  <c r="Z38" i="24"/>
  <c r="AD38" i="24" s="1"/>
  <c r="R38" i="24"/>
  <c r="P38" i="24"/>
  <c r="O38" i="24"/>
  <c r="N38" i="24"/>
  <c r="L38" i="24"/>
  <c r="J38" i="24"/>
  <c r="E38" i="24"/>
  <c r="D38" i="24"/>
  <c r="A38" i="24"/>
  <c r="AG37" i="24"/>
  <c r="AE37" i="24"/>
  <c r="AC37" i="24"/>
  <c r="Z37" i="24"/>
  <c r="AD37" i="24" s="1"/>
  <c r="R37" i="24"/>
  <c r="P37" i="24"/>
  <c r="O37" i="24"/>
  <c r="N37" i="24"/>
  <c r="L37" i="24"/>
  <c r="J37" i="24"/>
  <c r="E37" i="24"/>
  <c r="D37" i="24"/>
  <c r="A37" i="24"/>
  <c r="AG36" i="24"/>
  <c r="AE36" i="24"/>
  <c r="AC36" i="24"/>
  <c r="Z36" i="24"/>
  <c r="AD36" i="24" s="1"/>
  <c r="R36" i="24"/>
  <c r="P36" i="24"/>
  <c r="O36" i="24"/>
  <c r="N36" i="24"/>
  <c r="AH36" i="24" s="1"/>
  <c r="L36" i="24"/>
  <c r="J36" i="24"/>
  <c r="F36" i="24"/>
  <c r="E36" i="24"/>
  <c r="I36" i="24" s="1"/>
  <c r="D36" i="24"/>
  <c r="A36" i="24"/>
  <c r="AE35" i="24"/>
  <c r="AD35" i="24"/>
  <c r="Z35" i="24"/>
  <c r="R35" i="24"/>
  <c r="P35" i="24"/>
  <c r="O35" i="24"/>
  <c r="N35" i="24"/>
  <c r="L35" i="24"/>
  <c r="J35" i="24"/>
  <c r="H35" i="24"/>
  <c r="G35" i="24"/>
  <c r="F35" i="24"/>
  <c r="E35" i="24"/>
  <c r="I35" i="24" s="1"/>
  <c r="D35" i="24"/>
  <c r="A35" i="24"/>
  <c r="AF34" i="24"/>
  <c r="AE34" i="24"/>
  <c r="Z34" i="24"/>
  <c r="AD34" i="24" s="1"/>
  <c r="R34" i="24"/>
  <c r="P34" i="24"/>
  <c r="O34" i="24"/>
  <c r="N34" i="24"/>
  <c r="L34" i="24"/>
  <c r="J34" i="24"/>
  <c r="F34" i="24"/>
  <c r="E34" i="24"/>
  <c r="I34" i="24" s="1"/>
  <c r="D34" i="24"/>
  <c r="A34" i="24"/>
  <c r="AE33" i="24"/>
  <c r="AD33" i="24"/>
  <c r="Z33" i="24"/>
  <c r="R33" i="24"/>
  <c r="P33" i="24"/>
  <c r="O33" i="24"/>
  <c r="N33" i="24"/>
  <c r="L33" i="24"/>
  <c r="J33" i="24"/>
  <c r="H33" i="24"/>
  <c r="G33" i="24"/>
  <c r="F33" i="24"/>
  <c r="E33" i="24"/>
  <c r="I33" i="24" s="1"/>
  <c r="D33" i="24"/>
  <c r="A33" i="24"/>
  <c r="AF32" i="24"/>
  <c r="AE32" i="24"/>
  <c r="Z32" i="24"/>
  <c r="AD32" i="24" s="1"/>
  <c r="R32" i="24"/>
  <c r="P32" i="24"/>
  <c r="O32" i="24"/>
  <c r="N32" i="24"/>
  <c r="L32" i="24"/>
  <c r="J32" i="24"/>
  <c r="F32" i="24"/>
  <c r="E32" i="24"/>
  <c r="I32" i="24" s="1"/>
  <c r="D32" i="24"/>
  <c r="A32" i="24"/>
  <c r="AF31" i="24"/>
  <c r="AE31" i="24"/>
  <c r="AD31" i="24"/>
  <c r="Z31" i="24"/>
  <c r="R31" i="24"/>
  <c r="P31" i="24"/>
  <c r="O31" i="24"/>
  <c r="N31" i="24"/>
  <c r="L31" i="24"/>
  <c r="J31" i="24"/>
  <c r="H31" i="24"/>
  <c r="G31" i="24"/>
  <c r="F31" i="24"/>
  <c r="E31" i="24"/>
  <c r="I31" i="24" s="1"/>
  <c r="D31" i="24"/>
  <c r="A31" i="24"/>
  <c r="AF30" i="24"/>
  <c r="AE30" i="24"/>
  <c r="Z30" i="24"/>
  <c r="AD30" i="24" s="1"/>
  <c r="R30" i="24"/>
  <c r="P30" i="24"/>
  <c r="O30" i="24"/>
  <c r="N30" i="24"/>
  <c r="L30" i="24"/>
  <c r="J30" i="24"/>
  <c r="F30" i="24"/>
  <c r="E30" i="24"/>
  <c r="I30" i="24" s="1"/>
  <c r="D30" i="24"/>
  <c r="A30" i="24"/>
  <c r="AE29" i="24"/>
  <c r="Z29" i="24"/>
  <c r="R29" i="24"/>
  <c r="P29" i="24"/>
  <c r="O29" i="24"/>
  <c r="N29" i="24"/>
  <c r="L29" i="24"/>
  <c r="J29" i="24"/>
  <c r="H29" i="24"/>
  <c r="G29" i="24"/>
  <c r="F29" i="24"/>
  <c r="E29" i="24"/>
  <c r="I29" i="24" s="1"/>
  <c r="D29" i="24"/>
  <c r="A29" i="24"/>
  <c r="AF28" i="24"/>
  <c r="AE28" i="24"/>
  <c r="Z28" i="24"/>
  <c r="AD28" i="24" s="1"/>
  <c r="R28" i="24"/>
  <c r="P28" i="24"/>
  <c r="O28" i="24"/>
  <c r="N28" i="24"/>
  <c r="L28" i="24"/>
  <c r="J28" i="24"/>
  <c r="F28" i="24"/>
  <c r="E28" i="24"/>
  <c r="I28" i="24" s="1"/>
  <c r="D28" i="24"/>
  <c r="A28" i="24"/>
  <c r="AE27" i="24"/>
  <c r="AD27" i="24"/>
  <c r="Z27" i="24"/>
  <c r="R27" i="24"/>
  <c r="P27" i="24"/>
  <c r="O27" i="24"/>
  <c r="N27" i="24"/>
  <c r="L27" i="24"/>
  <c r="J27" i="24"/>
  <c r="H27" i="24"/>
  <c r="G27" i="24"/>
  <c r="F27" i="24"/>
  <c r="E27" i="24"/>
  <c r="I27" i="24" s="1"/>
  <c r="D27" i="24"/>
  <c r="A27" i="24"/>
  <c r="AE26" i="24"/>
  <c r="Z26" i="24"/>
  <c r="AD26" i="24" s="1"/>
  <c r="R26" i="24"/>
  <c r="P26" i="24"/>
  <c r="O26" i="24"/>
  <c r="N26" i="24"/>
  <c r="L26" i="24"/>
  <c r="J26" i="24"/>
  <c r="F26" i="24"/>
  <c r="E26" i="24"/>
  <c r="I26" i="24" s="1"/>
  <c r="D26" i="24"/>
  <c r="A26" i="24"/>
  <c r="AE25" i="24"/>
  <c r="Z25" i="24"/>
  <c r="R25" i="24"/>
  <c r="P25" i="24"/>
  <c r="O25" i="24"/>
  <c r="N25" i="24"/>
  <c r="L25" i="24"/>
  <c r="J25" i="24"/>
  <c r="H25" i="24"/>
  <c r="G25" i="24"/>
  <c r="F25" i="24"/>
  <c r="E25" i="24"/>
  <c r="I25" i="24" s="1"/>
  <c r="D25" i="24"/>
  <c r="A25" i="24"/>
  <c r="AF24" i="24"/>
  <c r="AE24" i="24"/>
  <c r="Z24" i="24"/>
  <c r="AD24" i="24" s="1"/>
  <c r="R24" i="24"/>
  <c r="P24" i="24"/>
  <c r="O24" i="24"/>
  <c r="N24" i="24"/>
  <c r="L24" i="24"/>
  <c r="J24" i="24"/>
  <c r="F24" i="24"/>
  <c r="E24" i="24"/>
  <c r="I24" i="24" s="1"/>
  <c r="D24" i="24"/>
  <c r="A24" i="24"/>
  <c r="AE23" i="24"/>
  <c r="AD23" i="24"/>
  <c r="Z23" i="24"/>
  <c r="R23" i="24"/>
  <c r="P23" i="24"/>
  <c r="O23" i="24"/>
  <c r="N23" i="24"/>
  <c r="L23" i="24"/>
  <c r="J23" i="24"/>
  <c r="H23" i="24"/>
  <c r="G23" i="24"/>
  <c r="F23" i="24"/>
  <c r="E23" i="24"/>
  <c r="I23" i="24" s="1"/>
  <c r="D23" i="24"/>
  <c r="A23" i="24"/>
  <c r="AF22" i="24"/>
  <c r="AE22" i="24"/>
  <c r="Z22" i="24"/>
  <c r="AD22" i="24" s="1"/>
  <c r="R22" i="24"/>
  <c r="P22" i="24"/>
  <c r="O22" i="24"/>
  <c r="N22" i="24"/>
  <c r="L22" i="24"/>
  <c r="J22" i="24"/>
  <c r="F22" i="24"/>
  <c r="E22" i="24"/>
  <c r="I22" i="24" s="1"/>
  <c r="D22" i="24"/>
  <c r="A22" i="24"/>
  <c r="AF21" i="24"/>
  <c r="AE21" i="24"/>
  <c r="Z21" i="24"/>
  <c r="R21" i="24"/>
  <c r="P21" i="24"/>
  <c r="O21" i="24"/>
  <c r="N21" i="24"/>
  <c r="L21" i="24"/>
  <c r="J21" i="24"/>
  <c r="H21" i="24"/>
  <c r="G21" i="24"/>
  <c r="F21" i="24"/>
  <c r="E21" i="24"/>
  <c r="I21" i="24" s="1"/>
  <c r="D21" i="24"/>
  <c r="A21" i="24"/>
  <c r="AE20" i="24"/>
  <c r="Z20" i="24"/>
  <c r="AD20" i="24" s="1"/>
  <c r="R20" i="24"/>
  <c r="P20" i="24"/>
  <c r="O20" i="24"/>
  <c r="N20" i="24"/>
  <c r="L20" i="24"/>
  <c r="J20" i="24"/>
  <c r="I20" i="24"/>
  <c r="E20" i="24"/>
  <c r="D20" i="24"/>
  <c r="A20" i="24"/>
  <c r="AG19" i="24"/>
  <c r="AF19" i="24"/>
  <c r="AE19" i="24"/>
  <c r="AD19" i="24"/>
  <c r="AC19" i="24"/>
  <c r="Z19" i="24"/>
  <c r="R19" i="24"/>
  <c r="P19" i="24"/>
  <c r="O19" i="24"/>
  <c r="N19" i="24"/>
  <c r="AH19" i="24" s="1"/>
  <c r="L19" i="24"/>
  <c r="J19" i="24"/>
  <c r="H19" i="24"/>
  <c r="G19" i="24"/>
  <c r="F19" i="24"/>
  <c r="E19" i="24"/>
  <c r="I19" i="24" s="1"/>
  <c r="D19" i="24"/>
  <c r="A19" i="24"/>
  <c r="AG18" i="24"/>
  <c r="AE18" i="24"/>
  <c r="AC18" i="24"/>
  <c r="Z18" i="24"/>
  <c r="AD18" i="24" s="1"/>
  <c r="R18" i="24"/>
  <c r="P18" i="24"/>
  <c r="O18" i="24"/>
  <c r="N18" i="24"/>
  <c r="L18" i="24"/>
  <c r="J18" i="24"/>
  <c r="F18" i="24"/>
  <c r="E18" i="24"/>
  <c r="I18" i="24" s="1"/>
  <c r="D18" i="24"/>
  <c r="A18" i="24"/>
  <c r="AG17" i="24"/>
  <c r="AE17" i="24"/>
  <c r="AC17" i="24"/>
  <c r="Z17" i="24"/>
  <c r="AA17" i="24" s="1"/>
  <c r="R17" i="24"/>
  <c r="P17" i="24"/>
  <c r="O17" i="24"/>
  <c r="N17" i="24"/>
  <c r="L17" i="24"/>
  <c r="J17" i="24"/>
  <c r="H17" i="24"/>
  <c r="G17" i="24"/>
  <c r="F17" i="24"/>
  <c r="E17" i="24"/>
  <c r="I17" i="24" s="1"/>
  <c r="D17" i="24"/>
  <c r="A17" i="24"/>
  <c r="AF16" i="24"/>
  <c r="AE16" i="24"/>
  <c r="Z16" i="24"/>
  <c r="AD16" i="24" s="1"/>
  <c r="R16" i="24"/>
  <c r="P16" i="24"/>
  <c r="O16" i="24"/>
  <c r="N16" i="24"/>
  <c r="L16" i="24"/>
  <c r="J16" i="24"/>
  <c r="E16" i="24"/>
  <c r="H16" i="24" s="1"/>
  <c r="D16" i="24"/>
  <c r="A16" i="24"/>
  <c r="AG15" i="24"/>
  <c r="AE15" i="24"/>
  <c r="AC15" i="24"/>
  <c r="Z15" i="24"/>
  <c r="AA15" i="24" s="1"/>
  <c r="R15" i="24"/>
  <c r="P15" i="24"/>
  <c r="O15" i="24"/>
  <c r="N15" i="24"/>
  <c r="L15" i="24"/>
  <c r="J15" i="24"/>
  <c r="H15" i="24"/>
  <c r="G15" i="24"/>
  <c r="F15" i="24"/>
  <c r="E15" i="24"/>
  <c r="I15" i="24" s="1"/>
  <c r="D15" i="24"/>
  <c r="A15" i="24"/>
  <c r="AF14" i="24"/>
  <c r="AE14" i="24"/>
  <c r="Z14" i="24"/>
  <c r="AG14" i="24" s="1"/>
  <c r="R14" i="24"/>
  <c r="P14" i="24"/>
  <c r="O14" i="24"/>
  <c r="N14" i="24"/>
  <c r="L14" i="24"/>
  <c r="J14" i="24"/>
  <c r="H14" i="24"/>
  <c r="G14" i="24"/>
  <c r="E14" i="24"/>
  <c r="F14" i="24" s="1"/>
  <c r="D14" i="24"/>
  <c r="A14" i="24"/>
  <c r="AE13" i="24"/>
  <c r="Z13" i="24"/>
  <c r="AD13" i="24" s="1"/>
  <c r="R13" i="24"/>
  <c r="P13" i="24"/>
  <c r="O13" i="24"/>
  <c r="N13" i="24"/>
  <c r="L13" i="24"/>
  <c r="J13" i="24"/>
  <c r="E13" i="24"/>
  <c r="H13" i="24" s="1"/>
  <c r="D13" i="24"/>
  <c r="A13" i="24"/>
  <c r="AG12" i="24"/>
  <c r="AF12" i="24"/>
  <c r="AE12" i="24"/>
  <c r="AC12" i="24"/>
  <c r="Z12" i="24"/>
  <c r="AD12" i="24" s="1"/>
  <c r="R12" i="24"/>
  <c r="P12" i="24"/>
  <c r="O12" i="24"/>
  <c r="N12" i="24"/>
  <c r="L12" i="24"/>
  <c r="J12" i="24"/>
  <c r="F12" i="24"/>
  <c r="E12" i="24"/>
  <c r="I12" i="24" s="1"/>
  <c r="D12" i="24"/>
  <c r="A12" i="24"/>
  <c r="AG11" i="24"/>
  <c r="AE11" i="24"/>
  <c r="AC11" i="24"/>
  <c r="Z11" i="24"/>
  <c r="AA11" i="24" s="1"/>
  <c r="R11" i="24"/>
  <c r="P11" i="24"/>
  <c r="O11" i="24"/>
  <c r="N11" i="24"/>
  <c r="L11" i="24"/>
  <c r="J11" i="24"/>
  <c r="H11" i="24"/>
  <c r="G11" i="24"/>
  <c r="F11" i="24"/>
  <c r="E11" i="24"/>
  <c r="I11" i="24" s="1"/>
  <c r="D11" i="24"/>
  <c r="A11" i="24"/>
  <c r="AE10" i="24"/>
  <c r="Z10" i="24"/>
  <c r="AG10" i="24" s="1"/>
  <c r="R10" i="24"/>
  <c r="P10" i="24"/>
  <c r="O10" i="24"/>
  <c r="N10" i="24"/>
  <c r="L10" i="24"/>
  <c r="J10" i="24"/>
  <c r="H10" i="24"/>
  <c r="G10" i="24"/>
  <c r="E10" i="24"/>
  <c r="F10" i="24" s="1"/>
  <c r="D10" i="24"/>
  <c r="A10" i="24"/>
  <c r="AE9" i="24"/>
  <c r="AA9" i="24"/>
  <c r="Z9" i="24"/>
  <c r="AD9" i="24" s="1"/>
  <c r="R9" i="24"/>
  <c r="P9" i="24"/>
  <c r="O9" i="24"/>
  <c r="N9" i="24"/>
  <c r="L9" i="24"/>
  <c r="J9" i="24"/>
  <c r="E9" i="24"/>
  <c r="D9" i="24"/>
  <c r="A9" i="24"/>
  <c r="AG8" i="24"/>
  <c r="AF8" i="24"/>
  <c r="AE8" i="24"/>
  <c r="AC8" i="24"/>
  <c r="AB8" i="24"/>
  <c r="Z8" i="24"/>
  <c r="AD8" i="24" s="1"/>
  <c r="R8" i="24"/>
  <c r="P8" i="24"/>
  <c r="O8" i="24"/>
  <c r="N8" i="24"/>
  <c r="L8" i="24"/>
  <c r="J8" i="24"/>
  <c r="F8" i="24"/>
  <c r="E8" i="24"/>
  <c r="I8" i="24" s="1"/>
  <c r="D8" i="24"/>
  <c r="A8" i="24"/>
  <c r="AG7" i="24"/>
  <c r="AF7" i="24"/>
  <c r="AE7" i="24"/>
  <c r="AC7" i="24"/>
  <c r="Z7" i="24"/>
  <c r="AA7" i="24" s="1"/>
  <c r="R7" i="24"/>
  <c r="P7" i="24"/>
  <c r="O7" i="24"/>
  <c r="N7" i="24"/>
  <c r="L7" i="24"/>
  <c r="J7" i="24"/>
  <c r="H7" i="24"/>
  <c r="G7" i="24"/>
  <c r="F7" i="24"/>
  <c r="E7" i="24"/>
  <c r="I7" i="24" s="1"/>
  <c r="D7" i="24"/>
  <c r="A7" i="24"/>
  <c r="AF6" i="24"/>
  <c r="AE6" i="24"/>
  <c r="AA6" i="24"/>
  <c r="Z6" i="24"/>
  <c r="AA8" i="24" s="1"/>
  <c r="R6" i="24"/>
  <c r="P6" i="24"/>
  <c r="O6" i="24"/>
  <c r="N6" i="24"/>
  <c r="L6" i="24"/>
  <c r="J6" i="24"/>
  <c r="E6" i="24"/>
  <c r="D6" i="24"/>
  <c r="A6" i="24"/>
  <c r="AG5" i="24"/>
  <c r="AE5" i="24"/>
  <c r="AC5" i="24"/>
  <c r="Z5" i="24"/>
  <c r="R5" i="24"/>
  <c r="P5" i="24"/>
  <c r="O5" i="24"/>
  <c r="N5" i="24"/>
  <c r="L5" i="24"/>
  <c r="J5" i="24"/>
  <c r="AR18" i="24" s="1"/>
  <c r="H5" i="24"/>
  <c r="G5" i="24"/>
  <c r="F5" i="24"/>
  <c r="E5" i="24"/>
  <c r="I5" i="24" s="1"/>
  <c r="D5" i="24"/>
  <c r="A5" i="24"/>
  <c r="Y4" i="24"/>
  <c r="AF42" i="24" s="1"/>
  <c r="X4" i="24"/>
  <c r="W4" i="24"/>
  <c r="V4" i="24"/>
  <c r="U4" i="24"/>
  <c r="T4" i="24"/>
  <c r="AF13" i="24" s="1"/>
  <c r="S4" i="24"/>
  <c r="AG54" i="23"/>
  <c r="AE54" i="23"/>
  <c r="AC54" i="23"/>
  <c r="Z54" i="23"/>
  <c r="AD54" i="23" s="1"/>
  <c r="R54" i="23"/>
  <c r="P54" i="23"/>
  <c r="O54" i="23"/>
  <c r="N54" i="23"/>
  <c r="L54" i="23"/>
  <c r="J54" i="23"/>
  <c r="E54" i="23"/>
  <c r="D54" i="23"/>
  <c r="A54" i="23"/>
  <c r="AG53" i="23"/>
  <c r="AF53" i="23"/>
  <c r="AE53" i="23"/>
  <c r="AC53" i="23"/>
  <c r="Z53" i="23"/>
  <c r="R53" i="23"/>
  <c r="P53" i="23"/>
  <c r="O53" i="23"/>
  <c r="N53" i="23"/>
  <c r="L53" i="23"/>
  <c r="J53" i="23"/>
  <c r="G53" i="23"/>
  <c r="E53" i="23"/>
  <c r="F53" i="23" s="1"/>
  <c r="D53" i="23"/>
  <c r="A53" i="23"/>
  <c r="AG52" i="23"/>
  <c r="AF52" i="23"/>
  <c r="AE52" i="23"/>
  <c r="AC52" i="23"/>
  <c r="Z52" i="23"/>
  <c r="AD52" i="23" s="1"/>
  <c r="R52" i="23"/>
  <c r="P52" i="23"/>
  <c r="O52" i="23"/>
  <c r="N52" i="23"/>
  <c r="L52" i="23"/>
  <c r="J52" i="23"/>
  <c r="E52" i="23"/>
  <c r="D52" i="23"/>
  <c r="A52" i="23"/>
  <c r="AG51" i="23"/>
  <c r="AE51" i="23"/>
  <c r="AC51" i="23"/>
  <c r="Z51" i="23"/>
  <c r="R51" i="23"/>
  <c r="P51" i="23"/>
  <c r="O51" i="23"/>
  <c r="N51" i="23"/>
  <c r="L51" i="23"/>
  <c r="J51" i="23"/>
  <c r="G51" i="23"/>
  <c r="E51" i="23"/>
  <c r="F51" i="23" s="1"/>
  <c r="D51" i="23"/>
  <c r="A51" i="23"/>
  <c r="AG50" i="23"/>
  <c r="AE50" i="23"/>
  <c r="AC50" i="23"/>
  <c r="Z50" i="23"/>
  <c r="AD50" i="23" s="1"/>
  <c r="R50" i="23"/>
  <c r="P50" i="23"/>
  <c r="O50" i="23"/>
  <c r="N50" i="23"/>
  <c r="L50" i="23"/>
  <c r="J50" i="23"/>
  <c r="E50" i="23"/>
  <c r="D50" i="23"/>
  <c r="A50" i="23"/>
  <c r="AG49" i="23"/>
  <c r="AE49" i="23"/>
  <c r="AC49" i="23"/>
  <c r="Z49" i="23"/>
  <c r="R49" i="23"/>
  <c r="P49" i="23"/>
  <c r="O49" i="23"/>
  <c r="N49" i="23"/>
  <c r="L49" i="23"/>
  <c r="J49" i="23"/>
  <c r="G49" i="23"/>
  <c r="E49" i="23"/>
  <c r="F49" i="23" s="1"/>
  <c r="D49" i="23"/>
  <c r="A49" i="23"/>
  <c r="AG48" i="23"/>
  <c r="AE48" i="23"/>
  <c r="AC48" i="23"/>
  <c r="Z48" i="23"/>
  <c r="AD48" i="23" s="1"/>
  <c r="R48" i="23"/>
  <c r="P48" i="23"/>
  <c r="O48" i="23"/>
  <c r="N48" i="23"/>
  <c r="L48" i="23"/>
  <c r="J48" i="23"/>
  <c r="E48" i="23"/>
  <c r="D48" i="23"/>
  <c r="A48" i="23"/>
  <c r="AG47" i="23"/>
  <c r="AE47" i="23"/>
  <c r="AC47" i="23"/>
  <c r="Z47" i="23"/>
  <c r="R47" i="23"/>
  <c r="P47" i="23"/>
  <c r="O47" i="23"/>
  <c r="N47" i="23"/>
  <c r="L47" i="23"/>
  <c r="J47" i="23"/>
  <c r="G47" i="23"/>
  <c r="E47" i="23"/>
  <c r="F47" i="23" s="1"/>
  <c r="D47" i="23"/>
  <c r="A47" i="23"/>
  <c r="AG46" i="23"/>
  <c r="AE46" i="23"/>
  <c r="AC46" i="23"/>
  <c r="Z46" i="23"/>
  <c r="AD46" i="23" s="1"/>
  <c r="R46" i="23"/>
  <c r="P46" i="23"/>
  <c r="O46" i="23"/>
  <c r="N46" i="23"/>
  <c r="L46" i="23"/>
  <c r="J46" i="23"/>
  <c r="I46" i="23"/>
  <c r="E46" i="23"/>
  <c r="D46" i="23"/>
  <c r="A46" i="23"/>
  <c r="AG45" i="23"/>
  <c r="AE45" i="23"/>
  <c r="AC45" i="23"/>
  <c r="Z45" i="23"/>
  <c r="R45" i="23"/>
  <c r="P45" i="23"/>
  <c r="O45" i="23"/>
  <c r="N45" i="23"/>
  <c r="L45" i="23"/>
  <c r="J45" i="23"/>
  <c r="G45" i="23"/>
  <c r="E45" i="23"/>
  <c r="F45" i="23" s="1"/>
  <c r="D45" i="23"/>
  <c r="A45" i="23"/>
  <c r="AG44" i="23"/>
  <c r="AF44" i="23"/>
  <c r="AE44" i="23"/>
  <c r="AC44" i="23"/>
  <c r="Z44" i="23"/>
  <c r="AD44" i="23" s="1"/>
  <c r="R44" i="23"/>
  <c r="P44" i="23"/>
  <c r="O44" i="23"/>
  <c r="N44" i="23"/>
  <c r="L44" i="23"/>
  <c r="J44" i="23"/>
  <c r="E44" i="23"/>
  <c r="D44" i="23"/>
  <c r="A44" i="23"/>
  <c r="AG43" i="23"/>
  <c r="AE43" i="23"/>
  <c r="AC43" i="23"/>
  <c r="Z43" i="23"/>
  <c r="AD43" i="23" s="1"/>
  <c r="R43" i="23"/>
  <c r="P43" i="23"/>
  <c r="O43" i="23"/>
  <c r="N43" i="23"/>
  <c r="L43" i="23"/>
  <c r="J43" i="23"/>
  <c r="G43" i="23"/>
  <c r="E43" i="23"/>
  <c r="F43" i="23" s="1"/>
  <c r="D43" i="23"/>
  <c r="A43" i="23"/>
  <c r="AG42" i="23"/>
  <c r="AE42" i="23"/>
  <c r="AC42" i="23"/>
  <c r="Z42" i="23"/>
  <c r="AD42" i="23" s="1"/>
  <c r="R42" i="23"/>
  <c r="P42" i="23"/>
  <c r="O42" i="23"/>
  <c r="N42" i="23"/>
  <c r="L42" i="23"/>
  <c r="J42" i="23"/>
  <c r="E42" i="23"/>
  <c r="D42" i="23"/>
  <c r="A42" i="23"/>
  <c r="AG41" i="23"/>
  <c r="AE41" i="23"/>
  <c r="AC41" i="23"/>
  <c r="Z41" i="23"/>
  <c r="AD41" i="23" s="1"/>
  <c r="R41" i="23"/>
  <c r="P41" i="23"/>
  <c r="O41" i="23"/>
  <c r="N41" i="23"/>
  <c r="L41" i="23"/>
  <c r="J41" i="23"/>
  <c r="G41" i="23"/>
  <c r="E41" i="23"/>
  <c r="F41" i="23" s="1"/>
  <c r="D41" i="23"/>
  <c r="A41" i="23"/>
  <c r="AG40" i="23"/>
  <c r="AE40" i="23"/>
  <c r="AC40" i="23"/>
  <c r="Z40" i="23"/>
  <c r="AD40" i="23" s="1"/>
  <c r="R40" i="23"/>
  <c r="P40" i="23"/>
  <c r="O40" i="23"/>
  <c r="N40" i="23"/>
  <c r="L40" i="23"/>
  <c r="J40" i="23"/>
  <c r="I40" i="23"/>
  <c r="G40" i="23"/>
  <c r="E40" i="23"/>
  <c r="D40" i="23"/>
  <c r="A40" i="23"/>
  <c r="AG39" i="23"/>
  <c r="AE39" i="23"/>
  <c r="AC39" i="23"/>
  <c r="Z39" i="23"/>
  <c r="R39" i="23"/>
  <c r="P39" i="23"/>
  <c r="O39" i="23"/>
  <c r="N39" i="23"/>
  <c r="L39" i="23"/>
  <c r="J39" i="23"/>
  <c r="I39" i="23"/>
  <c r="G39" i="23"/>
  <c r="E39" i="23"/>
  <c r="D39" i="23"/>
  <c r="A39" i="23"/>
  <c r="AG38" i="23"/>
  <c r="AF38" i="23"/>
  <c r="AE38" i="23"/>
  <c r="AC38" i="23"/>
  <c r="Z38" i="23"/>
  <c r="AD38" i="23" s="1"/>
  <c r="R38" i="23"/>
  <c r="P38" i="23"/>
  <c r="O38" i="23"/>
  <c r="N38" i="23"/>
  <c r="L38" i="23"/>
  <c r="J38" i="23"/>
  <c r="I38" i="23"/>
  <c r="E38" i="23"/>
  <c r="D38" i="23"/>
  <c r="A38" i="23"/>
  <c r="AG37" i="23"/>
  <c r="AE37" i="23"/>
  <c r="AC37" i="23"/>
  <c r="Z37" i="23"/>
  <c r="AD37" i="23" s="1"/>
  <c r="R37" i="23"/>
  <c r="P37" i="23"/>
  <c r="O37" i="23"/>
  <c r="N37" i="23"/>
  <c r="L37" i="23"/>
  <c r="J37" i="23"/>
  <c r="I37" i="23"/>
  <c r="E37" i="23"/>
  <c r="D37" i="23"/>
  <c r="A37" i="23"/>
  <c r="AE36" i="23"/>
  <c r="AD36" i="23"/>
  <c r="Z36" i="23"/>
  <c r="R36" i="23"/>
  <c r="P36" i="23"/>
  <c r="O36" i="23"/>
  <c r="N36" i="23"/>
  <c r="L36" i="23"/>
  <c r="J36" i="23"/>
  <c r="H36" i="23"/>
  <c r="G36" i="23"/>
  <c r="E36" i="23"/>
  <c r="F36" i="23" s="1"/>
  <c r="D36" i="23"/>
  <c r="A36" i="23"/>
  <c r="AG35" i="23"/>
  <c r="AE35" i="23"/>
  <c r="AC35" i="23"/>
  <c r="Z35" i="23"/>
  <c r="AD35" i="23" s="1"/>
  <c r="R35" i="23"/>
  <c r="P35" i="23"/>
  <c r="O35" i="23"/>
  <c r="N35" i="23"/>
  <c r="L35" i="23"/>
  <c r="J35" i="23"/>
  <c r="I35" i="23"/>
  <c r="E35" i="23"/>
  <c r="D35" i="23"/>
  <c r="A35" i="23"/>
  <c r="AG34" i="23"/>
  <c r="AF34" i="23"/>
  <c r="AE34" i="23"/>
  <c r="AC34" i="23"/>
  <c r="Z34" i="23"/>
  <c r="R34" i="23"/>
  <c r="P34" i="23"/>
  <c r="O34" i="23"/>
  <c r="N34" i="23"/>
  <c r="L34" i="23"/>
  <c r="J34" i="23"/>
  <c r="H34" i="23"/>
  <c r="G34" i="23"/>
  <c r="E34" i="23"/>
  <c r="F34" i="23" s="1"/>
  <c r="D34" i="23"/>
  <c r="A34" i="23"/>
  <c r="AG33" i="23"/>
  <c r="AE33" i="23"/>
  <c r="AC33" i="23"/>
  <c r="Z33" i="23"/>
  <c r="AD33" i="23" s="1"/>
  <c r="R33" i="23"/>
  <c r="P33" i="23"/>
  <c r="O33" i="23"/>
  <c r="N33" i="23"/>
  <c r="L33" i="23"/>
  <c r="J33" i="23"/>
  <c r="E33" i="23"/>
  <c r="D33" i="23"/>
  <c r="A33" i="23"/>
  <c r="AG32" i="23"/>
  <c r="AF32" i="23"/>
  <c r="AE32" i="23"/>
  <c r="AC32" i="23"/>
  <c r="Z32" i="23"/>
  <c r="R32" i="23"/>
  <c r="P32" i="23"/>
  <c r="O32" i="23"/>
  <c r="N32" i="23"/>
  <c r="L32" i="23"/>
  <c r="J32" i="23"/>
  <c r="H32" i="23"/>
  <c r="G32" i="23"/>
  <c r="E32" i="23"/>
  <c r="F32" i="23" s="1"/>
  <c r="D32" i="23"/>
  <c r="A32" i="23"/>
  <c r="AG31" i="23"/>
  <c r="AF31" i="23"/>
  <c r="AE31" i="23"/>
  <c r="AC31" i="23"/>
  <c r="Z31" i="23"/>
  <c r="AD31" i="23" s="1"/>
  <c r="R31" i="23"/>
  <c r="P31" i="23"/>
  <c r="O31" i="23"/>
  <c r="N31" i="23"/>
  <c r="L31" i="23"/>
  <c r="J31" i="23"/>
  <c r="E31" i="23"/>
  <c r="D31" i="23"/>
  <c r="A31" i="23"/>
  <c r="AG30" i="23"/>
  <c r="AE30" i="23"/>
  <c r="AC30" i="23"/>
  <c r="Z30" i="23"/>
  <c r="R30" i="23"/>
  <c r="P30" i="23"/>
  <c r="O30" i="23"/>
  <c r="N30" i="23"/>
  <c r="L30" i="23"/>
  <c r="J30" i="23"/>
  <c r="H30" i="23"/>
  <c r="G30" i="23"/>
  <c r="E30" i="23"/>
  <c r="F30" i="23" s="1"/>
  <c r="D30" i="23"/>
  <c r="A30" i="23"/>
  <c r="AG29" i="23"/>
  <c r="AE29" i="23"/>
  <c r="AC29" i="23"/>
  <c r="Z29" i="23"/>
  <c r="AD29" i="23" s="1"/>
  <c r="R29" i="23"/>
  <c r="P29" i="23"/>
  <c r="O29" i="23"/>
  <c r="N29" i="23"/>
  <c r="L29" i="23"/>
  <c r="J29" i="23"/>
  <c r="E29" i="23"/>
  <c r="D29" i="23"/>
  <c r="A29" i="23"/>
  <c r="AG28" i="23"/>
  <c r="AF28" i="23"/>
  <c r="AE28" i="23"/>
  <c r="AC28" i="23"/>
  <c r="Z28" i="23"/>
  <c r="R28" i="23"/>
  <c r="P28" i="23"/>
  <c r="O28" i="23"/>
  <c r="N28" i="23"/>
  <c r="L28" i="23"/>
  <c r="J28" i="23"/>
  <c r="H28" i="23"/>
  <c r="G28" i="23"/>
  <c r="E28" i="23"/>
  <c r="F28" i="23" s="1"/>
  <c r="D28" i="23"/>
  <c r="A28" i="23"/>
  <c r="AG27" i="23"/>
  <c r="AE27" i="23"/>
  <c r="AC27" i="23"/>
  <c r="Z27" i="23"/>
  <c r="AD27" i="23" s="1"/>
  <c r="R27" i="23"/>
  <c r="P27" i="23"/>
  <c r="O27" i="23"/>
  <c r="N27" i="23"/>
  <c r="L27" i="23"/>
  <c r="J27" i="23"/>
  <c r="E27" i="23"/>
  <c r="D27" i="23"/>
  <c r="A27" i="23"/>
  <c r="AG26" i="23"/>
  <c r="AE26" i="23"/>
  <c r="AC26" i="23"/>
  <c r="Z26" i="23"/>
  <c r="R26" i="23"/>
  <c r="P26" i="23"/>
  <c r="O26" i="23"/>
  <c r="N26" i="23"/>
  <c r="L26" i="23"/>
  <c r="J26" i="23"/>
  <c r="H26" i="23"/>
  <c r="G26" i="23"/>
  <c r="E26" i="23"/>
  <c r="F26" i="23" s="1"/>
  <c r="D26" i="23"/>
  <c r="A26" i="23"/>
  <c r="AG25" i="23"/>
  <c r="AE25" i="23"/>
  <c r="AC25" i="23"/>
  <c r="Z25" i="23"/>
  <c r="AD25" i="23" s="1"/>
  <c r="R25" i="23"/>
  <c r="P25" i="23"/>
  <c r="O25" i="23"/>
  <c r="N25" i="23"/>
  <c r="L25" i="23"/>
  <c r="J25" i="23"/>
  <c r="I25" i="23"/>
  <c r="E25" i="23"/>
  <c r="D25" i="23"/>
  <c r="A25" i="23"/>
  <c r="AG24" i="23"/>
  <c r="AF24" i="23"/>
  <c r="AE24" i="23"/>
  <c r="AC24" i="23"/>
  <c r="Z24" i="23"/>
  <c r="R24" i="23"/>
  <c r="P24" i="23"/>
  <c r="O24" i="23"/>
  <c r="N24" i="23"/>
  <c r="L24" i="23"/>
  <c r="J24" i="23"/>
  <c r="H24" i="23"/>
  <c r="G24" i="23"/>
  <c r="E24" i="23"/>
  <c r="F24" i="23" s="1"/>
  <c r="D24" i="23"/>
  <c r="A24" i="23"/>
  <c r="AG23" i="23"/>
  <c r="AE23" i="23"/>
  <c r="AC23" i="23"/>
  <c r="Z23" i="23"/>
  <c r="AD23" i="23" s="1"/>
  <c r="R23" i="23"/>
  <c r="P23" i="23"/>
  <c r="O23" i="23"/>
  <c r="N23" i="23"/>
  <c r="L23" i="23"/>
  <c r="J23" i="23"/>
  <c r="I23" i="23"/>
  <c r="F23" i="23"/>
  <c r="E23" i="23"/>
  <c r="D23" i="23"/>
  <c r="A23" i="23"/>
  <c r="AF22" i="23"/>
  <c r="AE22" i="23"/>
  <c r="AD22" i="23"/>
  <c r="Z22" i="23"/>
  <c r="R22" i="23"/>
  <c r="P22" i="23"/>
  <c r="O22" i="23"/>
  <c r="N22" i="23"/>
  <c r="L22" i="23"/>
  <c r="J22" i="23"/>
  <c r="H22" i="23"/>
  <c r="G22" i="23"/>
  <c r="E22" i="23"/>
  <c r="F22" i="23" s="1"/>
  <c r="D22" i="23"/>
  <c r="A22" i="23"/>
  <c r="AG21" i="23"/>
  <c r="AF21" i="23"/>
  <c r="AE21" i="23"/>
  <c r="AC21" i="23"/>
  <c r="Z21" i="23"/>
  <c r="AD21" i="23" s="1"/>
  <c r="R21" i="23"/>
  <c r="P21" i="23"/>
  <c r="O21" i="23"/>
  <c r="N21" i="23"/>
  <c r="L21" i="23"/>
  <c r="J21" i="23"/>
  <c r="I21" i="23"/>
  <c r="F21" i="23"/>
  <c r="E21" i="23"/>
  <c r="H21" i="23" s="1"/>
  <c r="D21" i="23"/>
  <c r="A21" i="23"/>
  <c r="AE20" i="23"/>
  <c r="AD20" i="23"/>
  <c r="Z20" i="23"/>
  <c r="R20" i="23"/>
  <c r="P20" i="23"/>
  <c r="O20" i="23"/>
  <c r="N20" i="23"/>
  <c r="L20" i="23"/>
  <c r="J20" i="23"/>
  <c r="H20" i="23"/>
  <c r="F20" i="23"/>
  <c r="E20" i="23"/>
  <c r="G20" i="23" s="1"/>
  <c r="D20" i="23"/>
  <c r="A20" i="23"/>
  <c r="AF19" i="23"/>
  <c r="AE19" i="23"/>
  <c r="Z19" i="23"/>
  <c r="AA19" i="23" s="1"/>
  <c r="R19" i="23"/>
  <c r="P19" i="23"/>
  <c r="O19" i="23"/>
  <c r="N19" i="23"/>
  <c r="L19" i="23"/>
  <c r="J19" i="23"/>
  <c r="H19" i="23"/>
  <c r="G19" i="23"/>
  <c r="F19" i="23"/>
  <c r="E19" i="23"/>
  <c r="I19" i="23" s="1"/>
  <c r="D19" i="23"/>
  <c r="A19" i="23"/>
  <c r="AG18" i="23"/>
  <c r="AE18" i="23"/>
  <c r="AC18" i="23"/>
  <c r="Z18" i="23"/>
  <c r="R18" i="23"/>
  <c r="P18" i="23"/>
  <c r="O18" i="23"/>
  <c r="N18" i="23"/>
  <c r="L18" i="23"/>
  <c r="J18" i="23"/>
  <c r="G18" i="23"/>
  <c r="E18" i="23"/>
  <c r="F18" i="23" s="1"/>
  <c r="D18" i="23"/>
  <c r="A18" i="23"/>
  <c r="AE17" i="23"/>
  <c r="Z17" i="23"/>
  <c r="R17" i="23"/>
  <c r="P17" i="23"/>
  <c r="O17" i="23"/>
  <c r="N17" i="23"/>
  <c r="L17" i="23"/>
  <c r="J17" i="23"/>
  <c r="H17" i="23"/>
  <c r="F17" i="23"/>
  <c r="E17" i="23"/>
  <c r="G17" i="23" s="1"/>
  <c r="D17" i="23"/>
  <c r="A17" i="23"/>
  <c r="AF16" i="23"/>
  <c r="AE16" i="23"/>
  <c r="Z16" i="23"/>
  <c r="R16" i="23"/>
  <c r="P16" i="23"/>
  <c r="O16" i="23"/>
  <c r="N16" i="23"/>
  <c r="L16" i="23"/>
  <c r="J16" i="23"/>
  <c r="H16" i="23"/>
  <c r="G16" i="23"/>
  <c r="F16" i="23"/>
  <c r="E16" i="23"/>
  <c r="I16" i="23" s="1"/>
  <c r="D16" i="23"/>
  <c r="A16" i="23"/>
  <c r="AE15" i="23"/>
  <c r="AD15" i="23"/>
  <c r="Z15" i="23"/>
  <c r="R15" i="23"/>
  <c r="P15" i="23"/>
  <c r="O15" i="23"/>
  <c r="N15" i="23"/>
  <c r="L15" i="23"/>
  <c r="J15" i="23"/>
  <c r="H15" i="23"/>
  <c r="F15" i="23"/>
  <c r="E15" i="23"/>
  <c r="G15" i="23" s="1"/>
  <c r="D15" i="23"/>
  <c r="A15" i="23"/>
  <c r="AG14" i="23"/>
  <c r="AF14" i="23"/>
  <c r="AE14" i="23"/>
  <c r="AC14" i="23"/>
  <c r="Z14" i="23"/>
  <c r="AD14" i="23" s="1"/>
  <c r="R14" i="23"/>
  <c r="P14" i="23"/>
  <c r="O14" i="23"/>
  <c r="N14" i="23"/>
  <c r="L14" i="23"/>
  <c r="J14" i="23"/>
  <c r="E14" i="23"/>
  <c r="I14" i="23" s="1"/>
  <c r="D14" i="23"/>
  <c r="A14" i="23"/>
  <c r="AF13" i="23"/>
  <c r="AE13" i="23"/>
  <c r="AB13" i="23"/>
  <c r="Z13" i="23"/>
  <c r="R13" i="23"/>
  <c r="P13" i="23"/>
  <c r="O13" i="23"/>
  <c r="N13" i="23"/>
  <c r="L13" i="23"/>
  <c r="J13" i="23"/>
  <c r="H13" i="23"/>
  <c r="G13" i="23"/>
  <c r="F13" i="23"/>
  <c r="E13" i="23"/>
  <c r="I13" i="23" s="1"/>
  <c r="D13" i="23"/>
  <c r="A13" i="23"/>
  <c r="AG12" i="23"/>
  <c r="AF12" i="23"/>
  <c r="AE12" i="23"/>
  <c r="AC12" i="23"/>
  <c r="Z12" i="23"/>
  <c r="R12" i="23"/>
  <c r="P12" i="23"/>
  <c r="O12" i="23"/>
  <c r="N12" i="23"/>
  <c r="L12" i="23"/>
  <c r="J12" i="23"/>
  <c r="G12" i="23"/>
  <c r="E12" i="23"/>
  <c r="F12" i="23" s="1"/>
  <c r="D12" i="23"/>
  <c r="A12" i="23"/>
  <c r="AF11" i="23"/>
  <c r="AE11" i="23"/>
  <c r="AD11" i="23"/>
  <c r="Z11" i="23"/>
  <c r="R11" i="23"/>
  <c r="P11" i="23"/>
  <c r="O11" i="23"/>
  <c r="N11" i="23"/>
  <c r="L11" i="23"/>
  <c r="J11" i="23"/>
  <c r="H11" i="23"/>
  <c r="F11" i="23"/>
  <c r="E11" i="23"/>
  <c r="G11" i="23" s="1"/>
  <c r="D11" i="23"/>
  <c r="A11" i="23"/>
  <c r="AG10" i="23"/>
  <c r="AE10" i="23"/>
  <c r="AC10" i="23"/>
  <c r="AA10" i="23"/>
  <c r="Z10" i="23"/>
  <c r="AD10" i="23" s="1"/>
  <c r="R10" i="23"/>
  <c r="P10" i="23"/>
  <c r="O10" i="23"/>
  <c r="N10" i="23"/>
  <c r="L10" i="23"/>
  <c r="J10" i="23"/>
  <c r="I10" i="23"/>
  <c r="E10" i="23"/>
  <c r="D10" i="23"/>
  <c r="A10" i="23"/>
  <c r="AE9" i="23"/>
  <c r="Z9" i="23"/>
  <c r="R9" i="23"/>
  <c r="P9" i="23"/>
  <c r="O9" i="23"/>
  <c r="N9" i="23"/>
  <c r="L9" i="23"/>
  <c r="J9" i="23"/>
  <c r="H9" i="23"/>
  <c r="G9" i="23"/>
  <c r="F9" i="23"/>
  <c r="E9" i="23"/>
  <c r="I9" i="23" s="1"/>
  <c r="D9" i="23"/>
  <c r="A9" i="23"/>
  <c r="AG8" i="23"/>
  <c r="AF8" i="23"/>
  <c r="AE8" i="23"/>
  <c r="AC8" i="23"/>
  <c r="Z8" i="23"/>
  <c r="R8" i="23"/>
  <c r="P8" i="23"/>
  <c r="O8" i="23"/>
  <c r="N8" i="23"/>
  <c r="L8" i="23"/>
  <c r="J8" i="23"/>
  <c r="G8" i="23"/>
  <c r="E8" i="23"/>
  <c r="F8" i="23" s="1"/>
  <c r="D8" i="23"/>
  <c r="A8" i="23"/>
  <c r="AF7" i="23"/>
  <c r="AE7" i="23"/>
  <c r="Z7" i="23"/>
  <c r="R7" i="23"/>
  <c r="P7" i="23"/>
  <c r="O7" i="23"/>
  <c r="N7" i="23"/>
  <c r="L7" i="23"/>
  <c r="J7" i="23"/>
  <c r="H7" i="23"/>
  <c r="F7" i="23"/>
  <c r="E7" i="23"/>
  <c r="G7" i="23" s="1"/>
  <c r="D7" i="23"/>
  <c r="A7" i="23"/>
  <c r="AF6" i="23"/>
  <c r="AE6" i="23"/>
  <c r="AB6" i="23"/>
  <c r="Z6" i="23"/>
  <c r="R6" i="23"/>
  <c r="P6" i="23"/>
  <c r="O6" i="23"/>
  <c r="N6" i="23"/>
  <c r="L6" i="23"/>
  <c r="J6" i="23"/>
  <c r="AT18" i="23" s="1"/>
  <c r="H6" i="23"/>
  <c r="G6" i="23"/>
  <c r="F6" i="23"/>
  <c r="E6" i="23"/>
  <c r="I6" i="23" s="1"/>
  <c r="D6" i="23"/>
  <c r="A6" i="23"/>
  <c r="AE5" i="23"/>
  <c r="AD5" i="23"/>
  <c r="Z5" i="23"/>
  <c r="AA37" i="23" s="1"/>
  <c r="R5" i="23"/>
  <c r="P5" i="23"/>
  <c r="O5" i="23"/>
  <c r="N5" i="23"/>
  <c r="L5" i="23"/>
  <c r="J5" i="23"/>
  <c r="AS18" i="23" s="1"/>
  <c r="H5" i="23"/>
  <c r="F5" i="23"/>
  <c r="E5" i="23"/>
  <c r="G5" i="23" s="1"/>
  <c r="D5" i="23"/>
  <c r="A5" i="23"/>
  <c r="Y4" i="23"/>
  <c r="X4" i="23"/>
  <c r="W4" i="23"/>
  <c r="V4" i="23"/>
  <c r="AF18" i="23" s="1"/>
  <c r="U4" i="23"/>
  <c r="T4" i="23"/>
  <c r="S4" i="23"/>
  <c r="AF9" i="23" s="1"/>
  <c r="AG54" i="22"/>
  <c r="AE54" i="22"/>
  <c r="AC54" i="22"/>
  <c r="Z54" i="22"/>
  <c r="AD54" i="22" s="1"/>
  <c r="R54" i="22"/>
  <c r="P54" i="22"/>
  <c r="O54" i="22"/>
  <c r="N54" i="22"/>
  <c r="L54" i="22"/>
  <c r="J54" i="22"/>
  <c r="G54" i="22"/>
  <c r="F54" i="22"/>
  <c r="E54" i="22"/>
  <c r="H54" i="22" s="1"/>
  <c r="D54" i="22"/>
  <c r="A54" i="22"/>
  <c r="AF53" i="22"/>
  <c r="AE53" i="22"/>
  <c r="Z53" i="22"/>
  <c r="R53" i="22"/>
  <c r="P53" i="22"/>
  <c r="O53" i="22"/>
  <c r="N53" i="22"/>
  <c r="L53" i="22"/>
  <c r="J53" i="22"/>
  <c r="E53" i="22"/>
  <c r="D53" i="22"/>
  <c r="A53" i="22"/>
  <c r="AG52" i="22"/>
  <c r="AF52" i="22"/>
  <c r="AE52" i="22"/>
  <c r="AC52" i="22"/>
  <c r="Z52" i="22"/>
  <c r="AD52" i="22" s="1"/>
  <c r="R52" i="22"/>
  <c r="P52" i="22"/>
  <c r="O52" i="22"/>
  <c r="N52" i="22"/>
  <c r="L52" i="22"/>
  <c r="J52" i="22"/>
  <c r="G52" i="22"/>
  <c r="F52" i="22"/>
  <c r="E52" i="22"/>
  <c r="H52" i="22" s="1"/>
  <c r="D52" i="22"/>
  <c r="A52" i="22"/>
  <c r="AE51" i="22"/>
  <c r="Z51" i="22"/>
  <c r="R51" i="22"/>
  <c r="P51" i="22"/>
  <c r="O51" i="22"/>
  <c r="N51" i="22"/>
  <c r="L51" i="22"/>
  <c r="J51" i="22"/>
  <c r="E51" i="22"/>
  <c r="D51" i="22"/>
  <c r="A51" i="22"/>
  <c r="AG50" i="22"/>
  <c r="AE50" i="22"/>
  <c r="AC50" i="22"/>
  <c r="Z50" i="22"/>
  <c r="AD50" i="22" s="1"/>
  <c r="R50" i="22"/>
  <c r="P50" i="22"/>
  <c r="O50" i="22"/>
  <c r="N50" i="22"/>
  <c r="L50" i="22"/>
  <c r="J50" i="22"/>
  <c r="G50" i="22"/>
  <c r="F50" i="22"/>
  <c r="E50" i="22"/>
  <c r="H50" i="22" s="1"/>
  <c r="D50" i="22"/>
  <c r="A50" i="22"/>
  <c r="AE49" i="22"/>
  <c r="Z49" i="22"/>
  <c r="R49" i="22"/>
  <c r="P49" i="22"/>
  <c r="O49" i="22"/>
  <c r="N49" i="22"/>
  <c r="L49" i="22"/>
  <c r="J49" i="22"/>
  <c r="I49" i="22"/>
  <c r="E49" i="22"/>
  <c r="D49" i="22"/>
  <c r="A49" i="22"/>
  <c r="AG48" i="22"/>
  <c r="AE48" i="22"/>
  <c r="AC48" i="22"/>
  <c r="Z48" i="22"/>
  <c r="AD48" i="22" s="1"/>
  <c r="R48" i="22"/>
  <c r="P48" i="22"/>
  <c r="O48" i="22"/>
  <c r="N48" i="22"/>
  <c r="L48" i="22"/>
  <c r="J48" i="22"/>
  <c r="G48" i="22"/>
  <c r="F48" i="22"/>
  <c r="E48" i="22"/>
  <c r="H48" i="22" s="1"/>
  <c r="D48" i="22"/>
  <c r="A48" i="22"/>
  <c r="AE47" i="22"/>
  <c r="Z47" i="22"/>
  <c r="R47" i="22"/>
  <c r="P47" i="22"/>
  <c r="O47" i="22"/>
  <c r="N47" i="22"/>
  <c r="L47" i="22"/>
  <c r="J47" i="22"/>
  <c r="I47" i="22"/>
  <c r="E47" i="22"/>
  <c r="D47" i="22"/>
  <c r="A47" i="22"/>
  <c r="AG46" i="22"/>
  <c r="AE46" i="22"/>
  <c r="AC46" i="22"/>
  <c r="Z46" i="22"/>
  <c r="AD46" i="22" s="1"/>
  <c r="R46" i="22"/>
  <c r="P46" i="22"/>
  <c r="O46" i="22"/>
  <c r="N46" i="22"/>
  <c r="L46" i="22"/>
  <c r="J46" i="22"/>
  <c r="G46" i="22"/>
  <c r="F46" i="22"/>
  <c r="E46" i="22"/>
  <c r="H46" i="22" s="1"/>
  <c r="D46" i="22"/>
  <c r="A46" i="22"/>
  <c r="AE45" i="22"/>
  <c r="Z45" i="22"/>
  <c r="R45" i="22"/>
  <c r="P45" i="22"/>
  <c r="O45" i="22"/>
  <c r="N45" i="22"/>
  <c r="L45" i="22"/>
  <c r="J45" i="22"/>
  <c r="I45" i="22"/>
  <c r="E45" i="22"/>
  <c r="D45" i="22"/>
  <c r="A45" i="22"/>
  <c r="AG44" i="22"/>
  <c r="AF44" i="22"/>
  <c r="AE44" i="22"/>
  <c r="AC44" i="22"/>
  <c r="Z44" i="22"/>
  <c r="AD44" i="22" s="1"/>
  <c r="R44" i="22"/>
  <c r="P44" i="22"/>
  <c r="O44" i="22"/>
  <c r="N44" i="22"/>
  <c r="L44" i="22"/>
  <c r="J44" i="22"/>
  <c r="G44" i="22"/>
  <c r="F44" i="22"/>
  <c r="E44" i="22"/>
  <c r="H44" i="22" s="1"/>
  <c r="D44" i="22"/>
  <c r="A44" i="22"/>
  <c r="AE43" i="22"/>
  <c r="Z43" i="22"/>
  <c r="R43" i="22"/>
  <c r="P43" i="22"/>
  <c r="O43" i="22"/>
  <c r="N43" i="22"/>
  <c r="L43" i="22"/>
  <c r="J43" i="22"/>
  <c r="E43" i="22"/>
  <c r="D43" i="22"/>
  <c r="A43" i="22"/>
  <c r="AG42" i="22"/>
  <c r="AE42" i="22"/>
  <c r="AC42" i="22"/>
  <c r="Z42" i="22"/>
  <c r="AD42" i="22" s="1"/>
  <c r="R42" i="22"/>
  <c r="P42" i="22"/>
  <c r="O42" i="22"/>
  <c r="N42" i="22"/>
  <c r="L42" i="22"/>
  <c r="J42" i="22"/>
  <c r="G42" i="22"/>
  <c r="F42" i="22"/>
  <c r="E42" i="22"/>
  <c r="H42" i="22" s="1"/>
  <c r="D42" i="22"/>
  <c r="A42" i="22"/>
  <c r="AE41" i="22"/>
  <c r="Z41" i="22"/>
  <c r="R41" i="22"/>
  <c r="P41" i="22"/>
  <c r="O41" i="22"/>
  <c r="N41" i="22"/>
  <c r="L41" i="22"/>
  <c r="J41" i="22"/>
  <c r="E41" i="22"/>
  <c r="D41" i="22"/>
  <c r="A41" i="22"/>
  <c r="AG40" i="22"/>
  <c r="AE40" i="22"/>
  <c r="AC40" i="22"/>
  <c r="Z40" i="22"/>
  <c r="AD40" i="22" s="1"/>
  <c r="R40" i="22"/>
  <c r="P40" i="22"/>
  <c r="O40" i="22"/>
  <c r="N40" i="22"/>
  <c r="L40" i="22"/>
  <c r="J40" i="22"/>
  <c r="G40" i="22"/>
  <c r="F40" i="22"/>
  <c r="E40" i="22"/>
  <c r="H40" i="22" s="1"/>
  <c r="D40" i="22"/>
  <c r="A40" i="22"/>
  <c r="AE39" i="22"/>
  <c r="Z39" i="22"/>
  <c r="R39" i="22"/>
  <c r="P39" i="22"/>
  <c r="O39" i="22"/>
  <c r="N39" i="22"/>
  <c r="L39" i="22"/>
  <c r="J39" i="22"/>
  <c r="E39" i="22"/>
  <c r="D39" i="22"/>
  <c r="A39" i="22"/>
  <c r="AG38" i="22"/>
  <c r="AF38" i="22"/>
  <c r="AE38" i="22"/>
  <c r="AC38" i="22"/>
  <c r="Z38" i="22"/>
  <c r="AD38" i="22" s="1"/>
  <c r="R38" i="22"/>
  <c r="P38" i="22"/>
  <c r="O38" i="22"/>
  <c r="N38" i="22"/>
  <c r="L38" i="22"/>
  <c r="J38" i="22"/>
  <c r="G38" i="22"/>
  <c r="F38" i="22"/>
  <c r="E38" i="22"/>
  <c r="H38" i="22" s="1"/>
  <c r="D38" i="22"/>
  <c r="A38" i="22"/>
  <c r="AE37" i="22"/>
  <c r="Z37" i="22"/>
  <c r="R37" i="22"/>
  <c r="P37" i="22"/>
  <c r="O37" i="22"/>
  <c r="N37" i="22"/>
  <c r="L37" i="22"/>
  <c r="J37" i="22"/>
  <c r="E37" i="22"/>
  <c r="D37" i="22"/>
  <c r="A37" i="22"/>
  <c r="AE36" i="22"/>
  <c r="Z36" i="22"/>
  <c r="R36" i="22"/>
  <c r="P36" i="22"/>
  <c r="O36" i="22"/>
  <c r="N36" i="22"/>
  <c r="L36" i="22"/>
  <c r="J36" i="22"/>
  <c r="H36" i="22"/>
  <c r="E36" i="22"/>
  <c r="G36" i="22" s="1"/>
  <c r="D36" i="22"/>
  <c r="A36" i="22"/>
  <c r="AG35" i="22"/>
  <c r="AE35" i="22"/>
  <c r="AC35" i="22"/>
  <c r="Z35" i="22"/>
  <c r="R35" i="22"/>
  <c r="P35" i="22"/>
  <c r="O35" i="22"/>
  <c r="N35" i="22"/>
  <c r="L35" i="22"/>
  <c r="J35" i="22"/>
  <c r="H35" i="22"/>
  <c r="G35" i="22"/>
  <c r="F35" i="22"/>
  <c r="E35" i="22"/>
  <c r="I35" i="22" s="1"/>
  <c r="D35" i="22"/>
  <c r="A35" i="22"/>
  <c r="AF34" i="22"/>
  <c r="AE34" i="22"/>
  <c r="AD34" i="22"/>
  <c r="Z34" i="22"/>
  <c r="R34" i="22"/>
  <c r="P34" i="22"/>
  <c r="O34" i="22"/>
  <c r="N34" i="22"/>
  <c r="L34" i="22"/>
  <c r="J34" i="22"/>
  <c r="H34" i="22"/>
  <c r="E34" i="22"/>
  <c r="G34" i="22" s="1"/>
  <c r="D34" i="22"/>
  <c r="A34" i="22"/>
  <c r="AG33" i="22"/>
  <c r="AE33" i="22"/>
  <c r="AC33" i="22"/>
  <c r="Z33" i="22"/>
  <c r="R33" i="22"/>
  <c r="P33" i="22"/>
  <c r="O33" i="22"/>
  <c r="N33" i="22"/>
  <c r="L33" i="22"/>
  <c r="J33" i="22"/>
  <c r="G33" i="22"/>
  <c r="F33" i="22"/>
  <c r="E33" i="22"/>
  <c r="I33" i="22" s="1"/>
  <c r="D33" i="22"/>
  <c r="A33" i="22"/>
  <c r="AF32" i="22"/>
  <c r="AE32" i="22"/>
  <c r="AD32" i="22"/>
  <c r="Z32" i="22"/>
  <c r="R32" i="22"/>
  <c r="P32" i="22"/>
  <c r="O32" i="22"/>
  <c r="N32" i="22"/>
  <c r="L32" i="22"/>
  <c r="J32" i="22"/>
  <c r="H32" i="22"/>
  <c r="E32" i="22"/>
  <c r="G32" i="22" s="1"/>
  <c r="D32" i="22"/>
  <c r="A32" i="22"/>
  <c r="AG31" i="22"/>
  <c r="AF31" i="22"/>
  <c r="AE31" i="22"/>
  <c r="AC31" i="22"/>
  <c r="Z31" i="22"/>
  <c r="AD31" i="22" s="1"/>
  <c r="R31" i="22"/>
  <c r="P31" i="22"/>
  <c r="O31" i="22"/>
  <c r="N31" i="22"/>
  <c r="L31" i="22"/>
  <c r="J31" i="22"/>
  <c r="G31" i="22"/>
  <c r="F31" i="22"/>
  <c r="E31" i="22"/>
  <c r="I31" i="22" s="1"/>
  <c r="D31" i="22"/>
  <c r="A31" i="22"/>
  <c r="AE30" i="22"/>
  <c r="AD30" i="22"/>
  <c r="Z30" i="22"/>
  <c r="R30" i="22"/>
  <c r="P30" i="22"/>
  <c r="O30" i="22"/>
  <c r="N30" i="22"/>
  <c r="L30" i="22"/>
  <c r="J30" i="22"/>
  <c r="I30" i="22"/>
  <c r="H30" i="22"/>
  <c r="E30" i="22"/>
  <c r="D30" i="22"/>
  <c r="A30" i="22"/>
  <c r="AG29" i="22"/>
  <c r="AE29" i="22"/>
  <c r="AC29" i="22"/>
  <c r="Z29" i="22"/>
  <c r="AD29" i="22" s="1"/>
  <c r="R29" i="22"/>
  <c r="P29" i="22"/>
  <c r="O29" i="22"/>
  <c r="N29" i="22"/>
  <c r="L29" i="22"/>
  <c r="J29" i="22"/>
  <c r="G29" i="22"/>
  <c r="F29" i="22"/>
  <c r="E29" i="22"/>
  <c r="I29" i="22" s="1"/>
  <c r="D29" i="22"/>
  <c r="A29" i="22"/>
  <c r="AF28" i="22"/>
  <c r="AE28" i="22"/>
  <c r="Z28" i="22"/>
  <c r="R28" i="22"/>
  <c r="P28" i="22"/>
  <c r="O28" i="22"/>
  <c r="N28" i="22"/>
  <c r="L28" i="22"/>
  <c r="J28" i="22"/>
  <c r="E28" i="22"/>
  <c r="D28" i="22"/>
  <c r="A28" i="22"/>
  <c r="AG27" i="22"/>
  <c r="AF27" i="22"/>
  <c r="AE27" i="22"/>
  <c r="AC27" i="22"/>
  <c r="Z27" i="22"/>
  <c r="AD27" i="22" s="1"/>
  <c r="R27" i="22"/>
  <c r="P27" i="22"/>
  <c r="O27" i="22"/>
  <c r="N27" i="22"/>
  <c r="L27" i="22"/>
  <c r="J27" i="22"/>
  <c r="G27" i="22"/>
  <c r="F27" i="22"/>
  <c r="E27" i="22"/>
  <c r="I27" i="22" s="1"/>
  <c r="D27" i="22"/>
  <c r="A27" i="22"/>
  <c r="AE26" i="22"/>
  <c r="Z26" i="22"/>
  <c r="R26" i="22"/>
  <c r="P26" i="22"/>
  <c r="O26" i="22"/>
  <c r="N26" i="22"/>
  <c r="L26" i="22"/>
  <c r="J26" i="22"/>
  <c r="I26" i="22"/>
  <c r="H26" i="22"/>
  <c r="E26" i="22"/>
  <c r="D26" i="22"/>
  <c r="A26" i="22"/>
  <c r="AG25" i="22"/>
  <c r="AE25" i="22"/>
  <c r="AC25" i="22"/>
  <c r="Z25" i="22"/>
  <c r="AD25" i="22" s="1"/>
  <c r="R25" i="22"/>
  <c r="P25" i="22"/>
  <c r="O25" i="22"/>
  <c r="N25" i="22"/>
  <c r="L25" i="22"/>
  <c r="J25" i="22"/>
  <c r="G25" i="22"/>
  <c r="F25" i="22"/>
  <c r="E25" i="22"/>
  <c r="I25" i="22" s="1"/>
  <c r="D25" i="22"/>
  <c r="A25" i="22"/>
  <c r="AF24" i="22"/>
  <c r="AE24" i="22"/>
  <c r="AD24" i="22"/>
  <c r="Z24" i="22"/>
  <c r="R24" i="22"/>
  <c r="P24" i="22"/>
  <c r="O24" i="22"/>
  <c r="N24" i="22"/>
  <c r="L24" i="22"/>
  <c r="J24" i="22"/>
  <c r="E24" i="22"/>
  <c r="D24" i="22"/>
  <c r="A24" i="22"/>
  <c r="AG23" i="22"/>
  <c r="AE23" i="22"/>
  <c r="AC23" i="22"/>
  <c r="Z23" i="22"/>
  <c r="AD23" i="22" s="1"/>
  <c r="R23" i="22"/>
  <c r="P23" i="22"/>
  <c r="O23" i="22"/>
  <c r="N23" i="22"/>
  <c r="L23" i="22"/>
  <c r="J23" i="22"/>
  <c r="G23" i="22"/>
  <c r="F23" i="22"/>
  <c r="E23" i="22"/>
  <c r="I23" i="22" s="1"/>
  <c r="D23" i="22"/>
  <c r="A23" i="22"/>
  <c r="AG22" i="22"/>
  <c r="AF22" i="22"/>
  <c r="AE22" i="22"/>
  <c r="AD22" i="22"/>
  <c r="AC22" i="22"/>
  <c r="Z22" i="22"/>
  <c r="R22" i="22"/>
  <c r="P22" i="22"/>
  <c r="O22" i="22"/>
  <c r="N22" i="22"/>
  <c r="L22" i="22"/>
  <c r="J22" i="22"/>
  <c r="E22" i="22"/>
  <c r="D22" i="22"/>
  <c r="A22" i="22"/>
  <c r="AG21" i="22"/>
  <c r="AF21" i="22"/>
  <c r="AE21" i="22"/>
  <c r="AC21" i="22"/>
  <c r="Z21" i="22"/>
  <c r="R21" i="22"/>
  <c r="P21" i="22"/>
  <c r="O21" i="22"/>
  <c r="N21" i="22"/>
  <c r="L21" i="22"/>
  <c r="J21" i="22"/>
  <c r="H21" i="22"/>
  <c r="G21" i="22"/>
  <c r="E21" i="22"/>
  <c r="F21" i="22" s="1"/>
  <c r="D21" i="22"/>
  <c r="A21" i="22"/>
  <c r="AG20" i="22"/>
  <c r="AE20" i="22"/>
  <c r="AC20" i="22"/>
  <c r="Z20" i="22"/>
  <c r="AD20" i="22" s="1"/>
  <c r="R20" i="22"/>
  <c r="P20" i="22"/>
  <c r="O20" i="22"/>
  <c r="N20" i="22"/>
  <c r="L20" i="22"/>
  <c r="J20" i="22"/>
  <c r="E20" i="22"/>
  <c r="D20" i="22"/>
  <c r="A20" i="22"/>
  <c r="AG19" i="22"/>
  <c r="AF19" i="22"/>
  <c r="AE19" i="22"/>
  <c r="AC19" i="22"/>
  <c r="Z19" i="22"/>
  <c r="R19" i="22"/>
  <c r="P19" i="22"/>
  <c r="O19" i="22"/>
  <c r="N19" i="22"/>
  <c r="L19" i="22"/>
  <c r="J19" i="22"/>
  <c r="H19" i="22"/>
  <c r="G19" i="22"/>
  <c r="E19" i="22"/>
  <c r="F19" i="22" s="1"/>
  <c r="D19" i="22"/>
  <c r="A19" i="22"/>
  <c r="AE18" i="22"/>
  <c r="AD18" i="22"/>
  <c r="Z18" i="22"/>
  <c r="R18" i="22"/>
  <c r="P18" i="22"/>
  <c r="O18" i="22"/>
  <c r="N18" i="22"/>
  <c r="L18" i="22"/>
  <c r="J18" i="22"/>
  <c r="H18" i="22"/>
  <c r="E18" i="22"/>
  <c r="G18" i="22" s="1"/>
  <c r="D18" i="22"/>
  <c r="A18" i="22"/>
  <c r="AR17" i="22"/>
  <c r="AG17" i="22"/>
  <c r="AE17" i="22"/>
  <c r="AC17" i="22"/>
  <c r="AA17" i="22"/>
  <c r="Z17" i="22"/>
  <c r="AD17" i="22" s="1"/>
  <c r="R17" i="22"/>
  <c r="P17" i="22"/>
  <c r="O17" i="22"/>
  <c r="N17" i="22"/>
  <c r="L17" i="22"/>
  <c r="J17" i="22"/>
  <c r="I17" i="22"/>
  <c r="E17" i="22"/>
  <c r="D17" i="22"/>
  <c r="A17" i="22"/>
  <c r="AG16" i="22"/>
  <c r="AF16" i="22"/>
  <c r="AE16" i="22"/>
  <c r="AC16" i="22"/>
  <c r="Z16" i="22"/>
  <c r="AB16" i="22" s="1"/>
  <c r="R16" i="22"/>
  <c r="P16" i="22"/>
  <c r="O16" i="22"/>
  <c r="N16" i="22"/>
  <c r="L16" i="22"/>
  <c r="J16" i="22"/>
  <c r="H16" i="22"/>
  <c r="G16" i="22"/>
  <c r="E16" i="22"/>
  <c r="F16" i="22" s="1"/>
  <c r="D16" i="22"/>
  <c r="A16" i="22"/>
  <c r="AG15" i="22"/>
  <c r="AE15" i="22"/>
  <c r="AC15" i="22"/>
  <c r="Z15" i="22"/>
  <c r="AD15" i="22" s="1"/>
  <c r="R15" i="22"/>
  <c r="P15" i="22"/>
  <c r="O15" i="22"/>
  <c r="N15" i="22"/>
  <c r="L15" i="22"/>
  <c r="J15" i="22"/>
  <c r="E15" i="22"/>
  <c r="D15" i="22"/>
  <c r="A15" i="22"/>
  <c r="AG14" i="22"/>
  <c r="AF14" i="22"/>
  <c r="AE14" i="22"/>
  <c r="AC14" i="22"/>
  <c r="AB14" i="22"/>
  <c r="Z14" i="22"/>
  <c r="R14" i="22"/>
  <c r="P14" i="22"/>
  <c r="O14" i="22"/>
  <c r="N14" i="22"/>
  <c r="L14" i="22"/>
  <c r="J14" i="22"/>
  <c r="H14" i="22"/>
  <c r="G14" i="22"/>
  <c r="F14" i="22"/>
  <c r="E14" i="22"/>
  <c r="I14" i="22" s="1"/>
  <c r="D14" i="22"/>
  <c r="A14" i="22"/>
  <c r="AG13" i="22"/>
  <c r="AE13" i="22"/>
  <c r="AC13" i="22"/>
  <c r="Z13" i="22"/>
  <c r="AB13" i="22" s="1"/>
  <c r="R13" i="22"/>
  <c r="P13" i="22"/>
  <c r="O13" i="22"/>
  <c r="N13" i="22"/>
  <c r="L13" i="22"/>
  <c r="J13" i="22"/>
  <c r="H13" i="22"/>
  <c r="G13" i="22"/>
  <c r="E13" i="22"/>
  <c r="F13" i="22" s="1"/>
  <c r="D13" i="22"/>
  <c r="A13" i="22"/>
  <c r="AF12" i="22"/>
  <c r="AE12" i="22"/>
  <c r="AD12" i="22"/>
  <c r="Z12" i="22"/>
  <c r="R12" i="22"/>
  <c r="P12" i="22"/>
  <c r="O12" i="22"/>
  <c r="N12" i="22"/>
  <c r="L12" i="22"/>
  <c r="J12" i="22"/>
  <c r="H12" i="22"/>
  <c r="E12" i="22"/>
  <c r="G12" i="22" s="1"/>
  <c r="D12" i="22"/>
  <c r="A12" i="22"/>
  <c r="AG11" i="22"/>
  <c r="AE11" i="22"/>
  <c r="AC11" i="22"/>
  <c r="Z11" i="22"/>
  <c r="AD11" i="22" s="1"/>
  <c r="R11" i="22"/>
  <c r="P11" i="22"/>
  <c r="O11" i="22"/>
  <c r="N11" i="22"/>
  <c r="L11" i="22"/>
  <c r="J11" i="22"/>
  <c r="E11" i="22"/>
  <c r="D11" i="22"/>
  <c r="A11" i="22"/>
  <c r="AG10" i="22"/>
  <c r="AF10" i="22"/>
  <c r="AE10" i="22"/>
  <c r="AC10" i="22"/>
  <c r="Z10" i="22"/>
  <c r="R10" i="22"/>
  <c r="P10" i="22"/>
  <c r="O10" i="22"/>
  <c r="N10" i="22"/>
  <c r="L10" i="22"/>
  <c r="J10" i="22"/>
  <c r="H10" i="22"/>
  <c r="G10" i="22"/>
  <c r="F10" i="22"/>
  <c r="E10" i="22"/>
  <c r="I10" i="22" s="1"/>
  <c r="D10" i="22"/>
  <c r="A10" i="22"/>
  <c r="AG9" i="22"/>
  <c r="AE9" i="22"/>
  <c r="AC9" i="22"/>
  <c r="Z9" i="22"/>
  <c r="R9" i="22"/>
  <c r="P9" i="22"/>
  <c r="O9" i="22"/>
  <c r="N9" i="22"/>
  <c r="L9" i="22"/>
  <c r="J9" i="22"/>
  <c r="H9" i="22"/>
  <c r="G9" i="22"/>
  <c r="E9" i="22"/>
  <c r="F9" i="22" s="1"/>
  <c r="D9" i="22"/>
  <c r="A9" i="22"/>
  <c r="AF8" i="22"/>
  <c r="AE8" i="22"/>
  <c r="AA8" i="22"/>
  <c r="Z8" i="22"/>
  <c r="AD8" i="22" s="1"/>
  <c r="R8" i="22"/>
  <c r="P8" i="22"/>
  <c r="O8" i="22"/>
  <c r="N8" i="22"/>
  <c r="L8" i="22"/>
  <c r="J8" i="22"/>
  <c r="I8" i="22"/>
  <c r="H8" i="22"/>
  <c r="E8" i="22"/>
  <c r="D8" i="22"/>
  <c r="A8" i="22"/>
  <c r="AG7" i="22"/>
  <c r="AF7" i="22"/>
  <c r="AE7" i="22"/>
  <c r="AC7" i="22"/>
  <c r="AA7" i="22"/>
  <c r="Z7" i="22"/>
  <c r="AD7" i="22" s="1"/>
  <c r="R7" i="22"/>
  <c r="P7" i="22"/>
  <c r="O7" i="22"/>
  <c r="N7" i="22"/>
  <c r="L7" i="22"/>
  <c r="J7" i="22"/>
  <c r="I7" i="22"/>
  <c r="F7" i="22"/>
  <c r="E7" i="22"/>
  <c r="D7" i="22"/>
  <c r="A7" i="22"/>
  <c r="AF6" i="22"/>
  <c r="AE6" i="22"/>
  <c r="AD6" i="22"/>
  <c r="Z6" i="22"/>
  <c r="R6" i="22"/>
  <c r="P6" i="22"/>
  <c r="O6" i="22"/>
  <c r="N6" i="22"/>
  <c r="L6" i="22"/>
  <c r="J6" i="22"/>
  <c r="H6" i="22"/>
  <c r="G6" i="22"/>
  <c r="E6" i="22"/>
  <c r="F6" i="22" s="1"/>
  <c r="D6" i="22"/>
  <c r="A6" i="22"/>
  <c r="AG5" i="22"/>
  <c r="AF5" i="22"/>
  <c r="AE5" i="22"/>
  <c r="AC5" i="22"/>
  <c r="AA5" i="22"/>
  <c r="Z5" i="22"/>
  <c r="R5" i="22"/>
  <c r="P5" i="22"/>
  <c r="O5" i="22"/>
  <c r="N5" i="22"/>
  <c r="L5" i="22"/>
  <c r="J5" i="22"/>
  <c r="I5" i="22"/>
  <c r="F5" i="22"/>
  <c r="E5" i="22"/>
  <c r="D5" i="22"/>
  <c r="A5" i="22"/>
  <c r="Y4" i="22"/>
  <c r="X4" i="22"/>
  <c r="W4" i="22"/>
  <c r="AF35" i="22" s="1"/>
  <c r="V4" i="22"/>
  <c r="AF18" i="22" s="1"/>
  <c r="U4" i="22"/>
  <c r="T4" i="22"/>
  <c r="S4" i="22"/>
  <c r="AF23" i="22" s="1"/>
  <c r="AE54" i="21"/>
  <c r="Z54" i="21"/>
  <c r="AD54" i="21" s="1"/>
  <c r="R54" i="21"/>
  <c r="P54" i="21"/>
  <c r="O54" i="21"/>
  <c r="N54" i="21"/>
  <c r="L54" i="21"/>
  <c r="J54" i="21"/>
  <c r="I54" i="21"/>
  <c r="E54" i="21"/>
  <c r="D54" i="21"/>
  <c r="A54" i="21"/>
  <c r="AG53" i="21"/>
  <c r="AF53" i="21"/>
  <c r="AE53" i="21"/>
  <c r="AC53" i="21"/>
  <c r="Z53" i="21"/>
  <c r="R53" i="21"/>
  <c r="P53" i="21"/>
  <c r="O53" i="21"/>
  <c r="N53" i="21"/>
  <c r="L53" i="21"/>
  <c r="J53" i="21"/>
  <c r="G53" i="21"/>
  <c r="E53" i="21"/>
  <c r="F53" i="21" s="1"/>
  <c r="D53" i="21"/>
  <c r="A53" i="21"/>
  <c r="AG52" i="21"/>
  <c r="AF52" i="21"/>
  <c r="AE52" i="21"/>
  <c r="AC52" i="21"/>
  <c r="Z52" i="21"/>
  <c r="AD52" i="21" s="1"/>
  <c r="R52" i="21"/>
  <c r="P52" i="21"/>
  <c r="O52" i="21"/>
  <c r="N52" i="21"/>
  <c r="L52" i="21"/>
  <c r="J52" i="21"/>
  <c r="E52" i="21"/>
  <c r="D52" i="21"/>
  <c r="A52" i="21"/>
  <c r="AG51" i="21"/>
  <c r="AE51" i="21"/>
  <c r="AC51" i="21"/>
  <c r="Z51" i="21"/>
  <c r="AD51" i="21" s="1"/>
  <c r="R51" i="21"/>
  <c r="P51" i="21"/>
  <c r="O51" i="21"/>
  <c r="N51" i="21"/>
  <c r="L51" i="21"/>
  <c r="J51" i="21"/>
  <c r="G51" i="21"/>
  <c r="E51" i="21"/>
  <c r="F51" i="21" s="1"/>
  <c r="D51" i="21"/>
  <c r="A51" i="21"/>
  <c r="AG50" i="21"/>
  <c r="AE50" i="21"/>
  <c r="AC50" i="21"/>
  <c r="Z50" i="21"/>
  <c r="AD50" i="21" s="1"/>
  <c r="R50" i="21"/>
  <c r="P50" i="21"/>
  <c r="O50" i="21"/>
  <c r="N50" i="21"/>
  <c r="L50" i="21"/>
  <c r="J50" i="21"/>
  <c r="I50" i="21"/>
  <c r="E50" i="21"/>
  <c r="D50" i="21"/>
  <c r="A50" i="21"/>
  <c r="AG49" i="21"/>
  <c r="AE49" i="21"/>
  <c r="AC49" i="21"/>
  <c r="Z49" i="21"/>
  <c r="AD49" i="21" s="1"/>
  <c r="R49" i="21"/>
  <c r="P49" i="21"/>
  <c r="O49" i="21"/>
  <c r="N49" i="21"/>
  <c r="L49" i="21"/>
  <c r="J49" i="21"/>
  <c r="G49" i="21"/>
  <c r="E49" i="21"/>
  <c r="F49" i="21" s="1"/>
  <c r="D49" i="21"/>
  <c r="A49" i="21"/>
  <c r="AG48" i="21"/>
  <c r="AE48" i="21"/>
  <c r="AC48" i="21"/>
  <c r="Z48" i="21"/>
  <c r="AD48" i="21" s="1"/>
  <c r="R48" i="21"/>
  <c r="P48" i="21"/>
  <c r="O48" i="21"/>
  <c r="N48" i="21"/>
  <c r="L48" i="21"/>
  <c r="J48" i="21"/>
  <c r="I48" i="21"/>
  <c r="E48" i="21"/>
  <c r="D48" i="21"/>
  <c r="A48" i="21"/>
  <c r="AG47" i="21"/>
  <c r="AE47" i="21"/>
  <c r="AC47" i="21"/>
  <c r="Z47" i="21"/>
  <c r="AD47" i="21" s="1"/>
  <c r="R47" i="21"/>
  <c r="P47" i="21"/>
  <c r="O47" i="21"/>
  <c r="N47" i="21"/>
  <c r="L47" i="21"/>
  <c r="J47" i="21"/>
  <c r="G47" i="21"/>
  <c r="E47" i="21"/>
  <c r="F47" i="21" s="1"/>
  <c r="D47" i="21"/>
  <c r="A47" i="21"/>
  <c r="AG46" i="21"/>
  <c r="AE46" i="21"/>
  <c r="AC46" i="21"/>
  <c r="Z46" i="21"/>
  <c r="AD46" i="21" s="1"/>
  <c r="R46" i="21"/>
  <c r="P46" i="21"/>
  <c r="O46" i="21"/>
  <c r="N46" i="21"/>
  <c r="L46" i="21"/>
  <c r="J46" i="21"/>
  <c r="I46" i="21"/>
  <c r="E46" i="21"/>
  <c r="D46" i="21"/>
  <c r="A46" i="21"/>
  <c r="AG45" i="21"/>
  <c r="AE45" i="21"/>
  <c r="AC45" i="21"/>
  <c r="Z45" i="21"/>
  <c r="AD45" i="21" s="1"/>
  <c r="R45" i="21"/>
  <c r="P45" i="21"/>
  <c r="O45" i="21"/>
  <c r="N45" i="21"/>
  <c r="L45" i="21"/>
  <c r="J45" i="21"/>
  <c r="G45" i="21"/>
  <c r="E45" i="21"/>
  <c r="F45" i="21" s="1"/>
  <c r="D45" i="21"/>
  <c r="A45" i="21"/>
  <c r="AG44" i="21"/>
  <c r="AF44" i="21"/>
  <c r="AE44" i="21"/>
  <c r="AC44" i="21"/>
  <c r="Z44" i="21"/>
  <c r="AD44" i="21" s="1"/>
  <c r="R44" i="21"/>
  <c r="P44" i="21"/>
  <c r="O44" i="21"/>
  <c r="N44" i="21"/>
  <c r="L44" i="21"/>
  <c r="J44" i="21"/>
  <c r="I44" i="21"/>
  <c r="E44" i="21"/>
  <c r="D44" i="21"/>
  <c r="A44" i="21"/>
  <c r="AG43" i="21"/>
  <c r="AE43" i="21"/>
  <c r="AC43" i="21"/>
  <c r="Z43" i="21"/>
  <c r="AD43" i="21" s="1"/>
  <c r="R43" i="21"/>
  <c r="P43" i="21"/>
  <c r="O43" i="21"/>
  <c r="N43" i="21"/>
  <c r="L43" i="21"/>
  <c r="J43" i="21"/>
  <c r="G43" i="21"/>
  <c r="E43" i="21"/>
  <c r="F43" i="21" s="1"/>
  <c r="D43" i="21"/>
  <c r="A43" i="21"/>
  <c r="AG42" i="21"/>
  <c r="AE42" i="21"/>
  <c r="AC42" i="21"/>
  <c r="Z42" i="21"/>
  <c r="AD42" i="21" s="1"/>
  <c r="R42" i="21"/>
  <c r="P42" i="21"/>
  <c r="O42" i="21"/>
  <c r="N42" i="21"/>
  <c r="L42" i="21"/>
  <c r="J42" i="21"/>
  <c r="I42" i="21"/>
  <c r="E42" i="21"/>
  <c r="D42" i="21"/>
  <c r="A42" i="21"/>
  <c r="AG41" i="21"/>
  <c r="AE41" i="21"/>
  <c r="AC41" i="21"/>
  <c r="Z41" i="21"/>
  <c r="AD41" i="21" s="1"/>
  <c r="R41" i="21"/>
  <c r="P41" i="21"/>
  <c r="O41" i="21"/>
  <c r="N41" i="21"/>
  <c r="L41" i="21"/>
  <c r="J41" i="21"/>
  <c r="G41" i="21"/>
  <c r="E41" i="21"/>
  <c r="F41" i="21" s="1"/>
  <c r="D41" i="21"/>
  <c r="A41" i="21"/>
  <c r="AG40" i="21"/>
  <c r="AE40" i="21"/>
  <c r="AC40" i="21"/>
  <c r="Z40" i="21"/>
  <c r="AD40" i="21" s="1"/>
  <c r="R40" i="21"/>
  <c r="P40" i="21"/>
  <c r="O40" i="21"/>
  <c r="N40" i="21"/>
  <c r="L40" i="21"/>
  <c r="J40" i="21"/>
  <c r="I40" i="21"/>
  <c r="E40" i="21"/>
  <c r="D40" i="21"/>
  <c r="A40" i="21"/>
  <c r="AG39" i="21"/>
  <c r="AE39" i="21"/>
  <c r="AC39" i="21"/>
  <c r="Z39" i="21"/>
  <c r="AD39" i="21" s="1"/>
  <c r="R39" i="21"/>
  <c r="P39" i="21"/>
  <c r="O39" i="21"/>
  <c r="N39" i="21"/>
  <c r="L39" i="21"/>
  <c r="J39" i="21"/>
  <c r="G39" i="21"/>
  <c r="E39" i="21"/>
  <c r="F39" i="21" s="1"/>
  <c r="D39" i="21"/>
  <c r="A39" i="21"/>
  <c r="AG38" i="21"/>
  <c r="AF38" i="21"/>
  <c r="AE38" i="21"/>
  <c r="AC38" i="21"/>
  <c r="Z38" i="21"/>
  <c r="AD38" i="21" s="1"/>
  <c r="R38" i="21"/>
  <c r="P38" i="21"/>
  <c r="O38" i="21"/>
  <c r="N38" i="21"/>
  <c r="L38" i="21"/>
  <c r="J38" i="21"/>
  <c r="E38" i="21"/>
  <c r="D38" i="21"/>
  <c r="A38" i="21"/>
  <c r="AG37" i="21"/>
  <c r="AE37" i="21"/>
  <c r="AC37" i="21"/>
  <c r="Z37" i="21"/>
  <c r="AD37" i="21" s="1"/>
  <c r="R37" i="21"/>
  <c r="P37" i="21"/>
  <c r="O37" i="21"/>
  <c r="N37" i="21"/>
  <c r="L37" i="21"/>
  <c r="J37" i="21"/>
  <c r="E37" i="21"/>
  <c r="D37" i="21"/>
  <c r="A37" i="21"/>
  <c r="AG36" i="21"/>
  <c r="AE36" i="21"/>
  <c r="Z36" i="21"/>
  <c r="AD36" i="21" s="1"/>
  <c r="R36" i="21"/>
  <c r="P36" i="21"/>
  <c r="O36" i="21"/>
  <c r="N36" i="21"/>
  <c r="L36" i="21"/>
  <c r="J36" i="21"/>
  <c r="I36" i="21"/>
  <c r="E36" i="21"/>
  <c r="D36" i="21"/>
  <c r="A36" i="21"/>
  <c r="AG35" i="21"/>
  <c r="AE35" i="21"/>
  <c r="AC35" i="21"/>
  <c r="Z35" i="21"/>
  <c r="AD35" i="21" s="1"/>
  <c r="R35" i="21"/>
  <c r="P35" i="21"/>
  <c r="O35" i="21"/>
  <c r="N35" i="21"/>
  <c r="L35" i="21"/>
  <c r="J35" i="21"/>
  <c r="G35" i="21"/>
  <c r="F35" i="21"/>
  <c r="E35" i="21"/>
  <c r="I35" i="21" s="1"/>
  <c r="D35" i="21"/>
  <c r="A35" i="21"/>
  <c r="AF34" i="21"/>
  <c r="AE34" i="21"/>
  <c r="Z34" i="21"/>
  <c r="AD34" i="21" s="1"/>
  <c r="R34" i="21"/>
  <c r="P34" i="21"/>
  <c r="O34" i="21"/>
  <c r="N34" i="21"/>
  <c r="L34" i="21"/>
  <c r="J34" i="21"/>
  <c r="I34" i="21"/>
  <c r="E34" i="21"/>
  <c r="D34" i="21"/>
  <c r="A34" i="21"/>
  <c r="AG33" i="21"/>
  <c r="AE33" i="21"/>
  <c r="AC33" i="21"/>
  <c r="Z33" i="21"/>
  <c r="AD33" i="21" s="1"/>
  <c r="R33" i="21"/>
  <c r="P33" i="21"/>
  <c r="O33" i="21"/>
  <c r="N33" i="21"/>
  <c r="L33" i="21"/>
  <c r="J33" i="21"/>
  <c r="G33" i="21"/>
  <c r="F33" i="21"/>
  <c r="E33" i="21"/>
  <c r="I33" i="21" s="1"/>
  <c r="D33" i="21"/>
  <c r="A33" i="21"/>
  <c r="AF32" i="21"/>
  <c r="AE32" i="21"/>
  <c r="Z32" i="21"/>
  <c r="AD32" i="21" s="1"/>
  <c r="R32" i="21"/>
  <c r="P32" i="21"/>
  <c r="O32" i="21"/>
  <c r="N32" i="21"/>
  <c r="L32" i="21"/>
  <c r="J32" i="21"/>
  <c r="I32" i="21"/>
  <c r="E32" i="21"/>
  <c r="D32" i="21"/>
  <c r="A32" i="21"/>
  <c r="AG31" i="21"/>
  <c r="AF31" i="21"/>
  <c r="AE31" i="21"/>
  <c r="AC31" i="21"/>
  <c r="Z31" i="21"/>
  <c r="AD31" i="21" s="1"/>
  <c r="R31" i="21"/>
  <c r="P31" i="21"/>
  <c r="O31" i="21"/>
  <c r="N31" i="21"/>
  <c r="L31" i="21"/>
  <c r="J31" i="21"/>
  <c r="G31" i="21"/>
  <c r="F31" i="21"/>
  <c r="E31" i="21"/>
  <c r="I31" i="21" s="1"/>
  <c r="D31" i="21"/>
  <c r="A31" i="21"/>
  <c r="AE30" i="21"/>
  <c r="Z30" i="21"/>
  <c r="AD30" i="21" s="1"/>
  <c r="R30" i="21"/>
  <c r="P30" i="21"/>
  <c r="O30" i="21"/>
  <c r="N30" i="21"/>
  <c r="L30" i="21"/>
  <c r="J30" i="21"/>
  <c r="I30" i="21"/>
  <c r="E30" i="21"/>
  <c r="D30" i="21"/>
  <c r="A30" i="21"/>
  <c r="AG29" i="21"/>
  <c r="AE29" i="21"/>
  <c r="AC29" i="21"/>
  <c r="Z29" i="21"/>
  <c r="AD29" i="21" s="1"/>
  <c r="R29" i="21"/>
  <c r="P29" i="21"/>
  <c r="O29" i="21"/>
  <c r="N29" i="21"/>
  <c r="L29" i="21"/>
  <c r="J29" i="21"/>
  <c r="G29" i="21"/>
  <c r="F29" i="21"/>
  <c r="E29" i="21"/>
  <c r="I29" i="21" s="1"/>
  <c r="D29" i="21"/>
  <c r="A29" i="21"/>
  <c r="AF28" i="21"/>
  <c r="AE28" i="21"/>
  <c r="Z28" i="21"/>
  <c r="AD28" i="21" s="1"/>
  <c r="R28" i="21"/>
  <c r="P28" i="21"/>
  <c r="O28" i="21"/>
  <c r="N28" i="21"/>
  <c r="L28" i="21"/>
  <c r="J28" i="21"/>
  <c r="I28" i="21"/>
  <c r="E28" i="21"/>
  <c r="D28" i="21"/>
  <c r="A28" i="21"/>
  <c r="AG27" i="21"/>
  <c r="AE27" i="21"/>
  <c r="AC27" i="21"/>
  <c r="Z27" i="21"/>
  <c r="AD27" i="21" s="1"/>
  <c r="R27" i="21"/>
  <c r="P27" i="21"/>
  <c r="O27" i="21"/>
  <c r="N27" i="21"/>
  <c r="L27" i="21"/>
  <c r="J27" i="21"/>
  <c r="G27" i="21"/>
  <c r="F27" i="21"/>
  <c r="E27" i="21"/>
  <c r="I27" i="21" s="1"/>
  <c r="D27" i="21"/>
  <c r="A27" i="21"/>
  <c r="AE26" i="21"/>
  <c r="Z26" i="21"/>
  <c r="AD26" i="21" s="1"/>
  <c r="R26" i="21"/>
  <c r="P26" i="21"/>
  <c r="O26" i="21"/>
  <c r="N26" i="21"/>
  <c r="L26" i="21"/>
  <c r="J26" i="21"/>
  <c r="I26" i="21"/>
  <c r="E26" i="21"/>
  <c r="D26" i="21"/>
  <c r="A26" i="21"/>
  <c r="AG25" i="21"/>
  <c r="AE25" i="21"/>
  <c r="AC25" i="21"/>
  <c r="Z25" i="21"/>
  <c r="AD25" i="21" s="1"/>
  <c r="R25" i="21"/>
  <c r="P25" i="21"/>
  <c r="O25" i="21"/>
  <c r="N25" i="21"/>
  <c r="L25" i="21"/>
  <c r="J25" i="21"/>
  <c r="G25" i="21"/>
  <c r="F25" i="21"/>
  <c r="E25" i="21"/>
  <c r="I25" i="21" s="1"/>
  <c r="D25" i="21"/>
  <c r="A25" i="21"/>
  <c r="AF24" i="21"/>
  <c r="AE24" i="21"/>
  <c r="Z24" i="21"/>
  <c r="AD24" i="21" s="1"/>
  <c r="R24" i="21"/>
  <c r="P24" i="21"/>
  <c r="O24" i="21"/>
  <c r="N24" i="21"/>
  <c r="L24" i="21"/>
  <c r="J24" i="21"/>
  <c r="I24" i="21"/>
  <c r="E24" i="21"/>
  <c r="D24" i="21"/>
  <c r="A24" i="21"/>
  <c r="AG23" i="21"/>
  <c r="AE23" i="21"/>
  <c r="AC23" i="21"/>
  <c r="Z23" i="21"/>
  <c r="AD23" i="21" s="1"/>
  <c r="R23" i="21"/>
  <c r="P23" i="21"/>
  <c r="O23" i="21"/>
  <c r="N23" i="21"/>
  <c r="L23" i="21"/>
  <c r="J23" i="21"/>
  <c r="G23" i="21"/>
  <c r="F23" i="21"/>
  <c r="E23" i="21"/>
  <c r="I23" i="21" s="1"/>
  <c r="D23" i="21"/>
  <c r="A23" i="21"/>
  <c r="AF22" i="21"/>
  <c r="AE22" i="21"/>
  <c r="Z22" i="21"/>
  <c r="AD22" i="21" s="1"/>
  <c r="R22" i="21"/>
  <c r="P22" i="21"/>
  <c r="O22" i="21"/>
  <c r="N22" i="21"/>
  <c r="L22" i="21"/>
  <c r="J22" i="21"/>
  <c r="I22" i="21"/>
  <c r="E22" i="21"/>
  <c r="D22" i="21"/>
  <c r="A22" i="21"/>
  <c r="AG21" i="21"/>
  <c r="AF21" i="21"/>
  <c r="AE21" i="21"/>
  <c r="AC21" i="21"/>
  <c r="Z21" i="21"/>
  <c r="AD21" i="21" s="1"/>
  <c r="R21" i="21"/>
  <c r="P21" i="21"/>
  <c r="O21" i="21"/>
  <c r="N21" i="21"/>
  <c r="L21" i="21"/>
  <c r="J21" i="21"/>
  <c r="G21" i="21"/>
  <c r="F21" i="21"/>
  <c r="E21" i="21"/>
  <c r="I21" i="21" s="1"/>
  <c r="D21" i="21"/>
  <c r="A21" i="21"/>
  <c r="AE20" i="21"/>
  <c r="AD20" i="21"/>
  <c r="Z20" i="21"/>
  <c r="R20" i="21"/>
  <c r="P20" i="21"/>
  <c r="O20" i="21"/>
  <c r="N20" i="21"/>
  <c r="L20" i="21"/>
  <c r="J20" i="21"/>
  <c r="I20" i="21"/>
  <c r="H20" i="21"/>
  <c r="E20" i="21"/>
  <c r="D20" i="21"/>
  <c r="A20" i="21"/>
  <c r="AG19" i="21"/>
  <c r="AF19" i="21"/>
  <c r="AE19" i="21"/>
  <c r="AC19" i="21"/>
  <c r="Z19" i="21"/>
  <c r="AD19" i="21" s="1"/>
  <c r="R19" i="21"/>
  <c r="P19" i="21"/>
  <c r="O19" i="21"/>
  <c r="N19" i="21"/>
  <c r="L19" i="21"/>
  <c r="J19" i="21"/>
  <c r="G19" i="21"/>
  <c r="F19" i="21"/>
  <c r="E19" i="21"/>
  <c r="H19" i="21" s="1"/>
  <c r="D19" i="21"/>
  <c r="A19" i="21"/>
  <c r="AE18" i="21"/>
  <c r="Z18" i="21"/>
  <c r="AD18" i="21" s="1"/>
  <c r="R18" i="21"/>
  <c r="P18" i="21"/>
  <c r="O18" i="21"/>
  <c r="N18" i="21"/>
  <c r="L18" i="21"/>
  <c r="J18" i="21"/>
  <c r="H18" i="21"/>
  <c r="G18" i="21"/>
  <c r="F18" i="21"/>
  <c r="E18" i="21"/>
  <c r="I18" i="21" s="1"/>
  <c r="D18" i="21"/>
  <c r="A18" i="21"/>
  <c r="AE17" i="21"/>
  <c r="Z17" i="21"/>
  <c r="AD17" i="21" s="1"/>
  <c r="R17" i="21"/>
  <c r="P17" i="21"/>
  <c r="O17" i="21"/>
  <c r="N17" i="21"/>
  <c r="L17" i="21"/>
  <c r="J17" i="21"/>
  <c r="E17" i="21"/>
  <c r="I17" i="21" s="1"/>
  <c r="D17" i="21"/>
  <c r="A17" i="21"/>
  <c r="AG16" i="21"/>
  <c r="AF16" i="21"/>
  <c r="AE16" i="21"/>
  <c r="AC16" i="21"/>
  <c r="Z16" i="21"/>
  <c r="AD16" i="21" s="1"/>
  <c r="R16" i="21"/>
  <c r="P16" i="21"/>
  <c r="O16" i="21"/>
  <c r="N16" i="21"/>
  <c r="L16" i="21"/>
  <c r="J16" i="21"/>
  <c r="G16" i="21"/>
  <c r="F16" i="21"/>
  <c r="E16" i="21"/>
  <c r="I16" i="21" s="1"/>
  <c r="D16" i="21"/>
  <c r="A16" i="21"/>
  <c r="AE15" i="21"/>
  <c r="AA15" i="21"/>
  <c r="Z15" i="21"/>
  <c r="AD15" i="21" s="1"/>
  <c r="R15" i="21"/>
  <c r="P15" i="21"/>
  <c r="O15" i="21"/>
  <c r="N15" i="21"/>
  <c r="L15" i="21"/>
  <c r="J15" i="21"/>
  <c r="I15" i="21"/>
  <c r="E15" i="21"/>
  <c r="D15" i="21"/>
  <c r="A15" i="21"/>
  <c r="AF14" i="21"/>
  <c r="AE14" i="21"/>
  <c r="Z14" i="21"/>
  <c r="AD14" i="21" s="1"/>
  <c r="R14" i="21"/>
  <c r="P14" i="21"/>
  <c r="O14" i="21"/>
  <c r="N14" i="21"/>
  <c r="L14" i="21"/>
  <c r="J14" i="21"/>
  <c r="F14" i="21"/>
  <c r="E14" i="21"/>
  <c r="I14" i="21" s="1"/>
  <c r="D14" i="21"/>
  <c r="A14" i="21"/>
  <c r="AG13" i="21"/>
  <c r="AE13" i="21"/>
  <c r="AC13" i="21"/>
  <c r="Z13" i="21"/>
  <c r="AD13" i="21" s="1"/>
  <c r="R13" i="21"/>
  <c r="P13" i="21"/>
  <c r="O13" i="21"/>
  <c r="N13" i="21"/>
  <c r="L13" i="21"/>
  <c r="J13" i="21"/>
  <c r="G13" i="21"/>
  <c r="F13" i="21"/>
  <c r="E13" i="21"/>
  <c r="I13" i="21" s="1"/>
  <c r="D13" i="21"/>
  <c r="A13" i="21"/>
  <c r="AF12" i="21"/>
  <c r="AE12" i="21"/>
  <c r="AD12" i="21"/>
  <c r="Z12" i="21"/>
  <c r="R12" i="21"/>
  <c r="P12" i="21"/>
  <c r="O12" i="21"/>
  <c r="N12" i="21"/>
  <c r="L12" i="21"/>
  <c r="J12" i="21"/>
  <c r="H12" i="21"/>
  <c r="G12" i="21"/>
  <c r="F12" i="21"/>
  <c r="E12" i="21"/>
  <c r="I12" i="21" s="1"/>
  <c r="D12" i="21"/>
  <c r="A12" i="21"/>
  <c r="AE11" i="21"/>
  <c r="AA11" i="21"/>
  <c r="Z11" i="21"/>
  <c r="AD11" i="21" s="1"/>
  <c r="R11" i="21"/>
  <c r="P11" i="21"/>
  <c r="O11" i="21"/>
  <c r="N11" i="21"/>
  <c r="L11" i="21"/>
  <c r="J11" i="21"/>
  <c r="I11" i="21"/>
  <c r="E11" i="21"/>
  <c r="D11" i="21"/>
  <c r="A11" i="21"/>
  <c r="AE10" i="21"/>
  <c r="Z10" i="21"/>
  <c r="AD10" i="21" s="1"/>
  <c r="R10" i="21"/>
  <c r="P10" i="21"/>
  <c r="O10" i="21"/>
  <c r="N10" i="21"/>
  <c r="L10" i="21"/>
  <c r="J10" i="21"/>
  <c r="AR17" i="21" s="1"/>
  <c r="F10" i="21"/>
  <c r="E10" i="21"/>
  <c r="I10" i="21" s="1"/>
  <c r="D10" i="21"/>
  <c r="A10" i="21"/>
  <c r="AG9" i="21"/>
  <c r="AE9" i="21"/>
  <c r="AC9" i="21"/>
  <c r="Z9" i="21"/>
  <c r="AD9" i="21" s="1"/>
  <c r="R9" i="21"/>
  <c r="P9" i="21"/>
  <c r="O9" i="21"/>
  <c r="N9" i="21"/>
  <c r="L9" i="21"/>
  <c r="J9" i="21"/>
  <c r="G9" i="21"/>
  <c r="F9" i="21"/>
  <c r="E9" i="21"/>
  <c r="I9" i="21" s="1"/>
  <c r="D9" i="21"/>
  <c r="A9" i="21"/>
  <c r="AF8" i="21"/>
  <c r="AE8" i="21"/>
  <c r="AD8" i="21"/>
  <c r="Z8" i="21"/>
  <c r="AA17" i="21" s="1"/>
  <c r="R8" i="21"/>
  <c r="P8" i="21"/>
  <c r="O8" i="21"/>
  <c r="N8" i="21"/>
  <c r="L8" i="21"/>
  <c r="J8" i="21"/>
  <c r="H8" i="21"/>
  <c r="G8" i="21"/>
  <c r="F8" i="21"/>
  <c r="E8" i="21"/>
  <c r="I8" i="21" s="1"/>
  <c r="D8" i="21"/>
  <c r="A8" i="21"/>
  <c r="AF7" i="21"/>
  <c r="AE7" i="21"/>
  <c r="Z7" i="21"/>
  <c r="AD7" i="21" s="1"/>
  <c r="R7" i="21"/>
  <c r="P7" i="21"/>
  <c r="O7" i="21"/>
  <c r="N7" i="21"/>
  <c r="L7" i="21"/>
  <c r="J7" i="21"/>
  <c r="E7" i="21"/>
  <c r="I7" i="21" s="1"/>
  <c r="D7" i="21"/>
  <c r="A7" i="21"/>
  <c r="AG6" i="21"/>
  <c r="AF6" i="21"/>
  <c r="AE6" i="21"/>
  <c r="AC6" i="21"/>
  <c r="Z6" i="21"/>
  <c r="AD6" i="21" s="1"/>
  <c r="R6" i="21"/>
  <c r="P6" i="21"/>
  <c r="O6" i="21"/>
  <c r="N6" i="21"/>
  <c r="L6" i="21"/>
  <c r="J6" i="21"/>
  <c r="G6" i="21"/>
  <c r="F6" i="21"/>
  <c r="E6" i="21"/>
  <c r="I6" i="21" s="1"/>
  <c r="D6" i="21"/>
  <c r="A6" i="21"/>
  <c r="AE5" i="21"/>
  <c r="AA5" i="21"/>
  <c r="Z5" i="21"/>
  <c r="R5" i="21"/>
  <c r="P5" i="21"/>
  <c r="O5" i="21"/>
  <c r="N5" i="21"/>
  <c r="L5" i="21"/>
  <c r="J5" i="21"/>
  <c r="I5" i="21"/>
  <c r="E5" i="21"/>
  <c r="D5" i="21"/>
  <c r="A5" i="21"/>
  <c r="Y4" i="21"/>
  <c r="X4" i="21"/>
  <c r="AF10" i="21" s="1"/>
  <c r="W4" i="21"/>
  <c r="V4" i="21"/>
  <c r="AF18" i="21" s="1"/>
  <c r="U4" i="21"/>
  <c r="T4" i="21"/>
  <c r="S4" i="21"/>
  <c r="AE54" i="20"/>
  <c r="Z54" i="20"/>
  <c r="AD54" i="20" s="1"/>
  <c r="R54" i="20"/>
  <c r="P54" i="20"/>
  <c r="O54" i="20"/>
  <c r="N54" i="20"/>
  <c r="L54" i="20"/>
  <c r="J54" i="20"/>
  <c r="I54" i="20"/>
  <c r="E54" i="20"/>
  <c r="D54" i="20"/>
  <c r="A54" i="20"/>
  <c r="AG53" i="20"/>
  <c r="AF53" i="20"/>
  <c r="AE53" i="20"/>
  <c r="AC53" i="20"/>
  <c r="Z53" i="20"/>
  <c r="AD53" i="20" s="1"/>
  <c r="R53" i="20"/>
  <c r="P53" i="20"/>
  <c r="O53" i="20"/>
  <c r="N53" i="20"/>
  <c r="L53" i="20"/>
  <c r="J53" i="20"/>
  <c r="G53" i="20"/>
  <c r="E53" i="20"/>
  <c r="F53" i="20" s="1"/>
  <c r="D53" i="20"/>
  <c r="A53" i="20"/>
  <c r="AG52" i="20"/>
  <c r="AF52" i="20"/>
  <c r="AE52" i="20"/>
  <c r="AC52" i="20"/>
  <c r="Z52" i="20"/>
  <c r="AD52" i="20" s="1"/>
  <c r="R52" i="20"/>
  <c r="P52" i="20"/>
  <c r="O52" i="20"/>
  <c r="N52" i="20"/>
  <c r="L52" i="20"/>
  <c r="J52" i="20"/>
  <c r="E52" i="20"/>
  <c r="D52" i="20"/>
  <c r="A52" i="20"/>
  <c r="AG51" i="20"/>
  <c r="AE51" i="20"/>
  <c r="AC51" i="20"/>
  <c r="Z51" i="20"/>
  <c r="AD51" i="20" s="1"/>
  <c r="R51" i="20"/>
  <c r="P51" i="20"/>
  <c r="O51" i="20"/>
  <c r="N51" i="20"/>
  <c r="L51" i="20"/>
  <c r="J51" i="20"/>
  <c r="G51" i="20"/>
  <c r="E51" i="20"/>
  <c r="F51" i="20" s="1"/>
  <c r="D51" i="20"/>
  <c r="A51" i="20"/>
  <c r="AG50" i="20"/>
  <c r="AE50" i="20"/>
  <c r="AC50" i="20"/>
  <c r="Z50" i="20"/>
  <c r="AD50" i="20" s="1"/>
  <c r="R50" i="20"/>
  <c r="P50" i="20"/>
  <c r="O50" i="20"/>
  <c r="N50" i="20"/>
  <c r="L50" i="20"/>
  <c r="J50" i="20"/>
  <c r="I50" i="20"/>
  <c r="E50" i="20"/>
  <c r="D50" i="20"/>
  <c r="A50" i="20"/>
  <c r="AG49" i="20"/>
  <c r="AE49" i="20"/>
  <c r="AC49" i="20"/>
  <c r="Z49" i="20"/>
  <c r="AD49" i="20" s="1"/>
  <c r="R49" i="20"/>
  <c r="P49" i="20"/>
  <c r="O49" i="20"/>
  <c r="N49" i="20"/>
  <c r="L49" i="20"/>
  <c r="J49" i="20"/>
  <c r="G49" i="20"/>
  <c r="E49" i="20"/>
  <c r="F49" i="20" s="1"/>
  <c r="D49" i="20"/>
  <c r="A49" i="20"/>
  <c r="AG48" i="20"/>
  <c r="AE48" i="20"/>
  <c r="AC48" i="20"/>
  <c r="Z48" i="20"/>
  <c r="AD48" i="20" s="1"/>
  <c r="R48" i="20"/>
  <c r="P48" i="20"/>
  <c r="O48" i="20"/>
  <c r="N48" i="20"/>
  <c r="L48" i="20"/>
  <c r="J48" i="20"/>
  <c r="E48" i="20"/>
  <c r="D48" i="20"/>
  <c r="A48" i="20"/>
  <c r="AG47" i="20"/>
  <c r="AE47" i="20"/>
  <c r="AC47" i="20"/>
  <c r="Z47" i="20"/>
  <c r="AD47" i="20" s="1"/>
  <c r="R47" i="20"/>
  <c r="P47" i="20"/>
  <c r="O47" i="20"/>
  <c r="N47" i="20"/>
  <c r="L47" i="20"/>
  <c r="J47" i="20"/>
  <c r="G47" i="20"/>
  <c r="E47" i="20"/>
  <c r="F47" i="20" s="1"/>
  <c r="D47" i="20"/>
  <c r="A47" i="20"/>
  <c r="AG46" i="20"/>
  <c r="AE46" i="20"/>
  <c r="AC46" i="20"/>
  <c r="Z46" i="20"/>
  <c r="AD46" i="20" s="1"/>
  <c r="R46" i="20"/>
  <c r="P46" i="20"/>
  <c r="O46" i="20"/>
  <c r="N46" i="20"/>
  <c r="L46" i="20"/>
  <c r="J46" i="20"/>
  <c r="I46" i="20"/>
  <c r="E46" i="20"/>
  <c r="D46" i="20"/>
  <c r="A46" i="20"/>
  <c r="AG45" i="20"/>
  <c r="AE45" i="20"/>
  <c r="AC45" i="20"/>
  <c r="Z45" i="20"/>
  <c r="AD45" i="20" s="1"/>
  <c r="R45" i="20"/>
  <c r="P45" i="20"/>
  <c r="O45" i="20"/>
  <c r="N45" i="20"/>
  <c r="L45" i="20"/>
  <c r="J45" i="20"/>
  <c r="G45" i="20"/>
  <c r="E45" i="20"/>
  <c r="F45" i="20" s="1"/>
  <c r="D45" i="20"/>
  <c r="A45" i="20"/>
  <c r="AG44" i="20"/>
  <c r="AF44" i="20"/>
  <c r="AE44" i="20"/>
  <c r="AC44" i="20"/>
  <c r="Z44" i="20"/>
  <c r="AD44" i="20" s="1"/>
  <c r="R44" i="20"/>
  <c r="P44" i="20"/>
  <c r="O44" i="20"/>
  <c r="N44" i="20"/>
  <c r="L44" i="20"/>
  <c r="J44" i="20"/>
  <c r="I44" i="20"/>
  <c r="E44" i="20"/>
  <c r="D44" i="20"/>
  <c r="A44" i="20"/>
  <c r="AG43" i="20"/>
  <c r="AE43" i="20"/>
  <c r="AC43" i="20"/>
  <c r="Z43" i="20"/>
  <c r="AD43" i="20" s="1"/>
  <c r="R43" i="20"/>
  <c r="P43" i="20"/>
  <c r="O43" i="20"/>
  <c r="N43" i="20"/>
  <c r="L43" i="20"/>
  <c r="J43" i="20"/>
  <c r="G43" i="20"/>
  <c r="E43" i="20"/>
  <c r="F43" i="20" s="1"/>
  <c r="D43" i="20"/>
  <c r="A43" i="20"/>
  <c r="AG42" i="20"/>
  <c r="AE42" i="20"/>
  <c r="AC42" i="20"/>
  <c r="Z42" i="20"/>
  <c r="AD42" i="20" s="1"/>
  <c r="R42" i="20"/>
  <c r="P42" i="20"/>
  <c r="O42" i="20"/>
  <c r="N42" i="20"/>
  <c r="L42" i="20"/>
  <c r="J42" i="20"/>
  <c r="E42" i="20"/>
  <c r="D42" i="20"/>
  <c r="A42" i="20"/>
  <c r="AG41" i="20"/>
  <c r="AE41" i="20"/>
  <c r="AC41" i="20"/>
  <c r="Z41" i="20"/>
  <c r="AD41" i="20" s="1"/>
  <c r="R41" i="20"/>
  <c r="P41" i="20"/>
  <c r="O41" i="20"/>
  <c r="N41" i="20"/>
  <c r="L41" i="20"/>
  <c r="J41" i="20"/>
  <c r="G41" i="20"/>
  <c r="E41" i="20"/>
  <c r="F41" i="20" s="1"/>
  <c r="D41" i="20"/>
  <c r="A41" i="20"/>
  <c r="AG40" i="20"/>
  <c r="AE40" i="20"/>
  <c r="AC40" i="20"/>
  <c r="Z40" i="20"/>
  <c r="AD40" i="20" s="1"/>
  <c r="R40" i="20"/>
  <c r="P40" i="20"/>
  <c r="O40" i="20"/>
  <c r="N40" i="20"/>
  <c r="L40" i="20"/>
  <c r="J40" i="20"/>
  <c r="I40" i="20"/>
  <c r="E40" i="20"/>
  <c r="D40" i="20"/>
  <c r="A40" i="20"/>
  <c r="AG39" i="20"/>
  <c r="AE39" i="20"/>
  <c r="AC39" i="20"/>
  <c r="Z39" i="20"/>
  <c r="AD39" i="20" s="1"/>
  <c r="R39" i="20"/>
  <c r="P39" i="20"/>
  <c r="O39" i="20"/>
  <c r="N39" i="20"/>
  <c r="L39" i="20"/>
  <c r="J39" i="20"/>
  <c r="G39" i="20"/>
  <c r="E39" i="20"/>
  <c r="F39" i="20" s="1"/>
  <c r="D39" i="20"/>
  <c r="A39" i="20"/>
  <c r="AG38" i="20"/>
  <c r="AF38" i="20"/>
  <c r="AE38" i="20"/>
  <c r="AC38" i="20"/>
  <c r="Z38" i="20"/>
  <c r="AD38" i="20" s="1"/>
  <c r="R38" i="20"/>
  <c r="P38" i="20"/>
  <c r="O38" i="20"/>
  <c r="N38" i="20"/>
  <c r="L38" i="20"/>
  <c r="J38" i="20"/>
  <c r="E38" i="20"/>
  <c r="D38" i="20"/>
  <c r="A38" i="20"/>
  <c r="AG37" i="20"/>
  <c r="AE37" i="20"/>
  <c r="AC37" i="20"/>
  <c r="Z37" i="20"/>
  <c r="AD37" i="20" s="1"/>
  <c r="R37" i="20"/>
  <c r="P37" i="20"/>
  <c r="O37" i="20"/>
  <c r="N37" i="20"/>
  <c r="L37" i="20"/>
  <c r="J37" i="20"/>
  <c r="E37" i="20"/>
  <c r="D37" i="20"/>
  <c r="A37" i="20"/>
  <c r="AE36" i="20"/>
  <c r="AC36" i="20"/>
  <c r="Z36" i="20"/>
  <c r="AD36" i="20" s="1"/>
  <c r="R36" i="20"/>
  <c r="P36" i="20"/>
  <c r="O36" i="20"/>
  <c r="N36" i="20"/>
  <c r="L36" i="20"/>
  <c r="J36" i="20"/>
  <c r="H36" i="20"/>
  <c r="G36" i="20"/>
  <c r="F36" i="20"/>
  <c r="E36" i="20"/>
  <c r="I36" i="20" s="1"/>
  <c r="D36" i="20"/>
  <c r="A36" i="20"/>
  <c r="AE35" i="20"/>
  <c r="AD35" i="20"/>
  <c r="Z35" i="20"/>
  <c r="R35" i="20"/>
  <c r="P35" i="20"/>
  <c r="O35" i="20"/>
  <c r="N35" i="20"/>
  <c r="L35" i="20"/>
  <c r="J35" i="20"/>
  <c r="H35" i="20"/>
  <c r="F35" i="20"/>
  <c r="E35" i="20"/>
  <c r="G35" i="20" s="1"/>
  <c r="D35" i="20"/>
  <c r="A35" i="20"/>
  <c r="AF34" i="20"/>
  <c r="AE34" i="20"/>
  <c r="Z34" i="20"/>
  <c r="R34" i="20"/>
  <c r="P34" i="20"/>
  <c r="O34" i="20"/>
  <c r="N34" i="20"/>
  <c r="L34" i="20"/>
  <c r="J34" i="20"/>
  <c r="H34" i="20"/>
  <c r="G34" i="20"/>
  <c r="F34" i="20"/>
  <c r="E34" i="20"/>
  <c r="I34" i="20" s="1"/>
  <c r="D34" i="20"/>
  <c r="A34" i="20"/>
  <c r="AE33" i="20"/>
  <c r="AD33" i="20"/>
  <c r="Z33" i="20"/>
  <c r="R33" i="20"/>
  <c r="P33" i="20"/>
  <c r="O33" i="20"/>
  <c r="N33" i="20"/>
  <c r="L33" i="20"/>
  <c r="J33" i="20"/>
  <c r="H33" i="20"/>
  <c r="F33" i="20"/>
  <c r="E33" i="20"/>
  <c r="G33" i="20" s="1"/>
  <c r="D33" i="20"/>
  <c r="A33" i="20"/>
  <c r="AF32" i="20"/>
  <c r="AE32" i="20"/>
  <c r="Z32" i="20"/>
  <c r="R32" i="20"/>
  <c r="P32" i="20"/>
  <c r="O32" i="20"/>
  <c r="N32" i="20"/>
  <c r="L32" i="20"/>
  <c r="J32" i="20"/>
  <c r="H32" i="20"/>
  <c r="G32" i="20"/>
  <c r="F32" i="20"/>
  <c r="E32" i="20"/>
  <c r="I32" i="20" s="1"/>
  <c r="D32" i="20"/>
  <c r="A32" i="20"/>
  <c r="AF31" i="20"/>
  <c r="AE31" i="20"/>
  <c r="AD31" i="20"/>
  <c r="Z31" i="20"/>
  <c r="R31" i="20"/>
  <c r="P31" i="20"/>
  <c r="O31" i="20"/>
  <c r="N31" i="20"/>
  <c r="L31" i="20"/>
  <c r="J31" i="20"/>
  <c r="H31" i="20"/>
  <c r="F31" i="20"/>
  <c r="E31" i="20"/>
  <c r="G31" i="20" s="1"/>
  <c r="D31" i="20"/>
  <c r="A31" i="20"/>
  <c r="AE30" i="20"/>
  <c r="Z30" i="20"/>
  <c r="R30" i="20"/>
  <c r="P30" i="20"/>
  <c r="O30" i="20"/>
  <c r="N30" i="20"/>
  <c r="L30" i="20"/>
  <c r="J30" i="20"/>
  <c r="H30" i="20"/>
  <c r="G30" i="20"/>
  <c r="F30" i="20"/>
  <c r="E30" i="20"/>
  <c r="I30" i="20" s="1"/>
  <c r="D30" i="20"/>
  <c r="A30" i="20"/>
  <c r="AE29" i="20"/>
  <c r="AD29" i="20"/>
  <c r="Z29" i="20"/>
  <c r="R29" i="20"/>
  <c r="P29" i="20"/>
  <c r="O29" i="20"/>
  <c r="N29" i="20"/>
  <c r="L29" i="20"/>
  <c r="J29" i="20"/>
  <c r="H29" i="20"/>
  <c r="F29" i="20"/>
  <c r="E29" i="20"/>
  <c r="G29" i="20" s="1"/>
  <c r="D29" i="20"/>
  <c r="A29" i="20"/>
  <c r="AF28" i="20"/>
  <c r="AE28" i="20"/>
  <c r="Z28" i="20"/>
  <c r="R28" i="20"/>
  <c r="P28" i="20"/>
  <c r="O28" i="20"/>
  <c r="N28" i="20"/>
  <c r="L28" i="20"/>
  <c r="J28" i="20"/>
  <c r="H28" i="20"/>
  <c r="G28" i="20"/>
  <c r="F28" i="20"/>
  <c r="E28" i="20"/>
  <c r="I28" i="20" s="1"/>
  <c r="D28" i="20"/>
  <c r="A28" i="20"/>
  <c r="AE27" i="20"/>
  <c r="AD27" i="20"/>
  <c r="Z27" i="20"/>
  <c r="R27" i="20"/>
  <c r="P27" i="20"/>
  <c r="O27" i="20"/>
  <c r="N27" i="20"/>
  <c r="L27" i="20"/>
  <c r="J27" i="20"/>
  <c r="H27" i="20"/>
  <c r="F27" i="20"/>
  <c r="E27" i="20"/>
  <c r="G27" i="20" s="1"/>
  <c r="D27" i="20"/>
  <c r="A27" i="20"/>
  <c r="AE26" i="20"/>
  <c r="AD26" i="20"/>
  <c r="Z26" i="20"/>
  <c r="R26" i="20"/>
  <c r="P26" i="20"/>
  <c r="O26" i="20"/>
  <c r="N26" i="20"/>
  <c r="L26" i="20"/>
  <c r="J26" i="20"/>
  <c r="H26" i="20"/>
  <c r="G26" i="20"/>
  <c r="F26" i="20"/>
  <c r="E26" i="20"/>
  <c r="I26" i="20" s="1"/>
  <c r="D26" i="20"/>
  <c r="A26" i="20"/>
  <c r="AE25" i="20"/>
  <c r="Z25" i="20"/>
  <c r="AD25" i="20" s="1"/>
  <c r="R25" i="20"/>
  <c r="P25" i="20"/>
  <c r="O25" i="20"/>
  <c r="N25" i="20"/>
  <c r="L25" i="20"/>
  <c r="J25" i="20"/>
  <c r="H25" i="20"/>
  <c r="F25" i="20"/>
  <c r="E25" i="20"/>
  <c r="G25" i="20" s="1"/>
  <c r="D25" i="20"/>
  <c r="A25" i="20"/>
  <c r="AF24" i="20"/>
  <c r="AE24" i="20"/>
  <c r="AD24" i="20"/>
  <c r="Z24" i="20"/>
  <c r="R24" i="20"/>
  <c r="P24" i="20"/>
  <c r="O24" i="20"/>
  <c r="N24" i="20"/>
  <c r="L24" i="20"/>
  <c r="J24" i="20"/>
  <c r="H24" i="20"/>
  <c r="G24" i="20"/>
  <c r="F24" i="20"/>
  <c r="E24" i="20"/>
  <c r="I24" i="20" s="1"/>
  <c r="D24" i="20"/>
  <c r="A24" i="20"/>
  <c r="AE23" i="20"/>
  <c r="Z23" i="20"/>
  <c r="R23" i="20"/>
  <c r="P23" i="20"/>
  <c r="O23" i="20"/>
  <c r="N23" i="20"/>
  <c r="L23" i="20"/>
  <c r="J23" i="20"/>
  <c r="H23" i="20"/>
  <c r="F23" i="20"/>
  <c r="E23" i="20"/>
  <c r="G23" i="20" s="1"/>
  <c r="D23" i="20"/>
  <c r="A23" i="20"/>
  <c r="AF22" i="20"/>
  <c r="AE22" i="20"/>
  <c r="Z22" i="20"/>
  <c r="AD22" i="20" s="1"/>
  <c r="R22" i="20"/>
  <c r="P22" i="20"/>
  <c r="O22" i="20"/>
  <c r="N22" i="20"/>
  <c r="L22" i="20"/>
  <c r="J22" i="20"/>
  <c r="H22" i="20"/>
  <c r="G22" i="20"/>
  <c r="F22" i="20"/>
  <c r="E22" i="20"/>
  <c r="I22" i="20" s="1"/>
  <c r="D22" i="20"/>
  <c r="A22" i="20"/>
  <c r="AF21" i="20"/>
  <c r="AE21" i="20"/>
  <c r="Z21" i="20"/>
  <c r="AD21" i="20" s="1"/>
  <c r="R21" i="20"/>
  <c r="P21" i="20"/>
  <c r="O21" i="20"/>
  <c r="N21" i="20"/>
  <c r="L21" i="20"/>
  <c r="J21" i="20"/>
  <c r="I21" i="20"/>
  <c r="H21" i="20"/>
  <c r="E21" i="20"/>
  <c r="G21" i="20" s="1"/>
  <c r="D21" i="20"/>
  <c r="A21" i="20"/>
  <c r="AG20" i="20"/>
  <c r="AF20" i="20"/>
  <c r="AE20" i="20"/>
  <c r="AC20" i="20"/>
  <c r="Z20" i="20"/>
  <c r="AD20" i="20" s="1"/>
  <c r="R20" i="20"/>
  <c r="P20" i="20"/>
  <c r="O20" i="20"/>
  <c r="N20" i="20"/>
  <c r="L20" i="20"/>
  <c r="J20" i="20"/>
  <c r="F20" i="20"/>
  <c r="E20" i="20"/>
  <c r="I20" i="20" s="1"/>
  <c r="D20" i="20"/>
  <c r="A20" i="20"/>
  <c r="AF19" i="20"/>
  <c r="AE19" i="20"/>
  <c r="Z19" i="20"/>
  <c r="R19" i="20"/>
  <c r="P19" i="20"/>
  <c r="O19" i="20"/>
  <c r="N19" i="20"/>
  <c r="L19" i="20"/>
  <c r="J19" i="20"/>
  <c r="H19" i="20"/>
  <c r="G19" i="20"/>
  <c r="E19" i="20"/>
  <c r="F19" i="20" s="1"/>
  <c r="D19" i="20"/>
  <c r="A19" i="20"/>
  <c r="AE18" i="20"/>
  <c r="Z18" i="20"/>
  <c r="AD18" i="20" s="1"/>
  <c r="R18" i="20"/>
  <c r="P18" i="20"/>
  <c r="O18" i="20"/>
  <c r="N18" i="20"/>
  <c r="L18" i="20"/>
  <c r="J18" i="20"/>
  <c r="I18" i="20"/>
  <c r="E18" i="20"/>
  <c r="D18" i="20"/>
  <c r="A18" i="20"/>
  <c r="AG17" i="20"/>
  <c r="AE17" i="20"/>
  <c r="AC17" i="20"/>
  <c r="Z17" i="20"/>
  <c r="AD17" i="20" s="1"/>
  <c r="R17" i="20"/>
  <c r="P17" i="20"/>
  <c r="O17" i="20"/>
  <c r="N17" i="20"/>
  <c r="L17" i="20"/>
  <c r="J17" i="20"/>
  <c r="F17" i="20"/>
  <c r="E17" i="20"/>
  <c r="I17" i="20" s="1"/>
  <c r="D17" i="20"/>
  <c r="A17" i="20"/>
  <c r="AF16" i="20"/>
  <c r="AE16" i="20"/>
  <c r="AD16" i="20"/>
  <c r="Z16" i="20"/>
  <c r="R16" i="20"/>
  <c r="P16" i="20"/>
  <c r="O16" i="20"/>
  <c r="N16" i="20"/>
  <c r="L16" i="20"/>
  <c r="J16" i="20"/>
  <c r="H16" i="20"/>
  <c r="G16" i="20"/>
  <c r="E16" i="20"/>
  <c r="F16" i="20" s="1"/>
  <c r="D16" i="20"/>
  <c r="A16" i="20"/>
  <c r="AG15" i="20"/>
  <c r="AE15" i="20"/>
  <c r="AC15" i="20"/>
  <c r="Z15" i="20"/>
  <c r="AD15" i="20" s="1"/>
  <c r="R15" i="20"/>
  <c r="P15" i="20"/>
  <c r="O15" i="20"/>
  <c r="N15" i="20"/>
  <c r="L15" i="20"/>
  <c r="J15" i="20"/>
  <c r="F15" i="20"/>
  <c r="E15" i="20"/>
  <c r="I15" i="20" s="1"/>
  <c r="D15" i="20"/>
  <c r="A15" i="20"/>
  <c r="AG14" i="20"/>
  <c r="AF14" i="20"/>
  <c r="AE14" i="20"/>
  <c r="AC14" i="20"/>
  <c r="Z14" i="20"/>
  <c r="R14" i="20"/>
  <c r="P14" i="20"/>
  <c r="O14" i="20"/>
  <c r="N14" i="20"/>
  <c r="L14" i="20"/>
  <c r="J14" i="20"/>
  <c r="H14" i="20"/>
  <c r="G14" i="20"/>
  <c r="F14" i="20"/>
  <c r="E14" i="20"/>
  <c r="I14" i="20" s="1"/>
  <c r="D14" i="20"/>
  <c r="A14" i="20"/>
  <c r="AE13" i="20"/>
  <c r="AD13" i="20"/>
  <c r="Z13" i="20"/>
  <c r="R13" i="20"/>
  <c r="P13" i="20"/>
  <c r="O13" i="20"/>
  <c r="N13" i="20"/>
  <c r="L13" i="20"/>
  <c r="J13" i="20"/>
  <c r="H13" i="20"/>
  <c r="G13" i="20"/>
  <c r="E13" i="20"/>
  <c r="F13" i="20" s="1"/>
  <c r="D13" i="20"/>
  <c r="A13" i="20"/>
  <c r="AF12" i="20"/>
  <c r="AE12" i="20"/>
  <c r="Z12" i="20"/>
  <c r="R12" i="20"/>
  <c r="P12" i="20"/>
  <c r="O12" i="20"/>
  <c r="N12" i="20"/>
  <c r="L12" i="20"/>
  <c r="J12" i="20"/>
  <c r="E12" i="20"/>
  <c r="I12" i="20" s="1"/>
  <c r="D12" i="20"/>
  <c r="A12" i="20"/>
  <c r="AG11" i="20"/>
  <c r="AE11" i="20"/>
  <c r="AC11" i="20"/>
  <c r="AA11" i="20"/>
  <c r="Z11" i="20"/>
  <c r="AD11" i="20" s="1"/>
  <c r="R11" i="20"/>
  <c r="P11" i="20"/>
  <c r="O11" i="20"/>
  <c r="N11" i="20"/>
  <c r="L11" i="20"/>
  <c r="J11" i="20"/>
  <c r="I11" i="20"/>
  <c r="E11" i="20"/>
  <c r="H11" i="20" s="1"/>
  <c r="D11" i="20"/>
  <c r="A11" i="20"/>
  <c r="AG10" i="20"/>
  <c r="AF10" i="20"/>
  <c r="AE10" i="20"/>
  <c r="AC10" i="20"/>
  <c r="AB10" i="20"/>
  <c r="Z10" i="20"/>
  <c r="AD10" i="20" s="1"/>
  <c r="R10" i="20"/>
  <c r="P10" i="20"/>
  <c r="O10" i="20"/>
  <c r="N10" i="20"/>
  <c r="L10" i="20"/>
  <c r="J10" i="20"/>
  <c r="H10" i="20"/>
  <c r="E10" i="20"/>
  <c r="I10" i="20" s="1"/>
  <c r="D10" i="20"/>
  <c r="A10" i="20"/>
  <c r="AE9" i="20"/>
  <c r="AA9" i="20"/>
  <c r="Z9" i="20"/>
  <c r="AD9" i="20" s="1"/>
  <c r="R9" i="20"/>
  <c r="P9" i="20"/>
  <c r="O9" i="20"/>
  <c r="N9" i="20"/>
  <c r="L9" i="20"/>
  <c r="J9" i="20"/>
  <c r="E9" i="20"/>
  <c r="H9" i="20" s="1"/>
  <c r="D9" i="20"/>
  <c r="A9" i="20"/>
  <c r="AG8" i="20"/>
  <c r="AF8" i="20"/>
  <c r="AE8" i="20"/>
  <c r="AC8" i="20"/>
  <c r="AB8" i="20"/>
  <c r="Z8" i="20"/>
  <c r="AD8" i="20" s="1"/>
  <c r="R8" i="20"/>
  <c r="P8" i="20"/>
  <c r="O8" i="20"/>
  <c r="N8" i="20"/>
  <c r="L8" i="20"/>
  <c r="J8" i="20"/>
  <c r="G8" i="20"/>
  <c r="F8" i="20"/>
  <c r="E8" i="20"/>
  <c r="I8" i="20" s="1"/>
  <c r="D8" i="20"/>
  <c r="A8" i="20"/>
  <c r="AG7" i="20"/>
  <c r="AF7" i="20"/>
  <c r="AE7" i="20"/>
  <c r="AC7" i="20"/>
  <c r="Z7" i="20"/>
  <c r="AB7" i="20" s="1"/>
  <c r="R7" i="20"/>
  <c r="P7" i="20"/>
  <c r="O7" i="20"/>
  <c r="N7" i="20"/>
  <c r="L7" i="20"/>
  <c r="J7" i="20"/>
  <c r="H7" i="20"/>
  <c r="G7" i="20"/>
  <c r="E7" i="20"/>
  <c r="F7" i="20" s="1"/>
  <c r="D7" i="20"/>
  <c r="A7" i="20"/>
  <c r="AG6" i="20"/>
  <c r="AF6" i="20"/>
  <c r="AE6" i="20"/>
  <c r="AC6" i="20"/>
  <c r="AA6" i="20"/>
  <c r="Z6" i="20"/>
  <c r="AD6" i="20" s="1"/>
  <c r="R6" i="20"/>
  <c r="P6" i="20"/>
  <c r="O6" i="20"/>
  <c r="N6" i="20"/>
  <c r="L6" i="20"/>
  <c r="J6" i="20"/>
  <c r="E6" i="20"/>
  <c r="H6" i="20" s="1"/>
  <c r="D6" i="20"/>
  <c r="A6" i="20"/>
  <c r="AG5" i="20"/>
  <c r="AE5" i="20"/>
  <c r="AC5" i="20"/>
  <c r="Z5" i="20"/>
  <c r="R5" i="20"/>
  <c r="P5" i="20"/>
  <c r="O5" i="20"/>
  <c r="N5" i="20"/>
  <c r="L5" i="20"/>
  <c r="J5" i="20"/>
  <c r="AR18" i="20" s="1"/>
  <c r="H5" i="20"/>
  <c r="G5" i="20"/>
  <c r="E5" i="20"/>
  <c r="F5" i="20" s="1"/>
  <c r="D5" i="20"/>
  <c r="A5" i="20"/>
  <c r="Y4" i="20"/>
  <c r="AF30" i="20" s="1"/>
  <c r="X4" i="20"/>
  <c r="AF15" i="20" s="1"/>
  <c r="W4" i="20"/>
  <c r="V4" i="20"/>
  <c r="AF18" i="20" s="1"/>
  <c r="U4" i="20"/>
  <c r="T4" i="20"/>
  <c r="AF17" i="20" s="1"/>
  <c r="S4" i="20"/>
  <c r="AE54" i="19"/>
  <c r="Z54" i="19"/>
  <c r="AD54" i="19" s="1"/>
  <c r="R54" i="19"/>
  <c r="P54" i="19"/>
  <c r="O54" i="19"/>
  <c r="N54" i="19"/>
  <c r="L54" i="19"/>
  <c r="J54" i="19"/>
  <c r="I54" i="19"/>
  <c r="E54" i="19"/>
  <c r="D54" i="19"/>
  <c r="A54" i="19"/>
  <c r="AG53" i="19"/>
  <c r="AF53" i="19"/>
  <c r="AE53" i="19"/>
  <c r="AC53" i="19"/>
  <c r="Z53" i="19"/>
  <c r="R53" i="19"/>
  <c r="P53" i="19"/>
  <c r="O53" i="19"/>
  <c r="N53" i="19"/>
  <c r="L53" i="19"/>
  <c r="J53" i="19"/>
  <c r="G53" i="19"/>
  <c r="E53" i="19"/>
  <c r="F53" i="19" s="1"/>
  <c r="D53" i="19"/>
  <c r="A53" i="19"/>
  <c r="AG52" i="19"/>
  <c r="AF52" i="19"/>
  <c r="AE52" i="19"/>
  <c r="AC52" i="19"/>
  <c r="Z52" i="19"/>
  <c r="AD52" i="19" s="1"/>
  <c r="R52" i="19"/>
  <c r="P52" i="19"/>
  <c r="O52" i="19"/>
  <c r="N52" i="19"/>
  <c r="L52" i="19"/>
  <c r="J52" i="19"/>
  <c r="E52" i="19"/>
  <c r="D52" i="19"/>
  <c r="A52" i="19"/>
  <c r="AG51" i="19"/>
  <c r="AE51" i="19"/>
  <c r="AC51" i="19"/>
  <c r="Z51" i="19"/>
  <c r="R51" i="19"/>
  <c r="P51" i="19"/>
  <c r="O51" i="19"/>
  <c r="N51" i="19"/>
  <c r="L51" i="19"/>
  <c r="J51" i="19"/>
  <c r="G51" i="19"/>
  <c r="E51" i="19"/>
  <c r="F51" i="19" s="1"/>
  <c r="D51" i="19"/>
  <c r="A51" i="19"/>
  <c r="AG50" i="19"/>
  <c r="AE50" i="19"/>
  <c r="AC50" i="19"/>
  <c r="Z50" i="19"/>
  <c r="AD50" i="19" s="1"/>
  <c r="R50" i="19"/>
  <c r="P50" i="19"/>
  <c r="O50" i="19"/>
  <c r="N50" i="19"/>
  <c r="L50" i="19"/>
  <c r="J50" i="19"/>
  <c r="I50" i="19"/>
  <c r="E50" i="19"/>
  <c r="D50" i="19"/>
  <c r="A50" i="19"/>
  <c r="AG49" i="19"/>
  <c r="AE49" i="19"/>
  <c r="AC49" i="19"/>
  <c r="Z49" i="19"/>
  <c r="R49" i="19"/>
  <c r="P49" i="19"/>
  <c r="O49" i="19"/>
  <c r="N49" i="19"/>
  <c r="L49" i="19"/>
  <c r="J49" i="19"/>
  <c r="G49" i="19"/>
  <c r="E49" i="19"/>
  <c r="F49" i="19" s="1"/>
  <c r="D49" i="19"/>
  <c r="A49" i="19"/>
  <c r="AG48" i="19"/>
  <c r="AE48" i="19"/>
  <c r="AC48" i="19"/>
  <c r="Z48" i="19"/>
  <c r="AD48" i="19" s="1"/>
  <c r="R48" i="19"/>
  <c r="P48" i="19"/>
  <c r="O48" i="19"/>
  <c r="N48" i="19"/>
  <c r="L48" i="19"/>
  <c r="J48" i="19"/>
  <c r="E48" i="19"/>
  <c r="D48" i="19"/>
  <c r="A48" i="19"/>
  <c r="AG47" i="19"/>
  <c r="AE47" i="19"/>
  <c r="AC47" i="19"/>
  <c r="Z47" i="19"/>
  <c r="R47" i="19"/>
  <c r="P47" i="19"/>
  <c r="O47" i="19"/>
  <c r="N47" i="19"/>
  <c r="L47" i="19"/>
  <c r="J47" i="19"/>
  <c r="G47" i="19"/>
  <c r="E47" i="19"/>
  <c r="F47" i="19" s="1"/>
  <c r="D47" i="19"/>
  <c r="A47" i="19"/>
  <c r="AG46" i="19"/>
  <c r="AE46" i="19"/>
  <c r="AC46" i="19"/>
  <c r="Z46" i="19"/>
  <c r="AD46" i="19" s="1"/>
  <c r="R46" i="19"/>
  <c r="P46" i="19"/>
  <c r="O46" i="19"/>
  <c r="N46" i="19"/>
  <c r="L46" i="19"/>
  <c r="J46" i="19"/>
  <c r="I46" i="19"/>
  <c r="E46" i="19"/>
  <c r="D46" i="19"/>
  <c r="A46" i="19"/>
  <c r="AG45" i="19"/>
  <c r="AE45" i="19"/>
  <c r="AC45" i="19"/>
  <c r="Z45" i="19"/>
  <c r="R45" i="19"/>
  <c r="P45" i="19"/>
  <c r="O45" i="19"/>
  <c r="N45" i="19"/>
  <c r="L45" i="19"/>
  <c r="J45" i="19"/>
  <c r="G45" i="19"/>
  <c r="E45" i="19"/>
  <c r="F45" i="19" s="1"/>
  <c r="D45" i="19"/>
  <c r="A45" i="19"/>
  <c r="AG44" i="19"/>
  <c r="AF44" i="19"/>
  <c r="AE44" i="19"/>
  <c r="AC44" i="19"/>
  <c r="Z44" i="19"/>
  <c r="AD44" i="19" s="1"/>
  <c r="R44" i="19"/>
  <c r="P44" i="19"/>
  <c r="O44" i="19"/>
  <c r="N44" i="19"/>
  <c r="L44" i="19"/>
  <c r="J44" i="19"/>
  <c r="I44" i="19"/>
  <c r="E44" i="19"/>
  <c r="D44" i="19"/>
  <c r="A44" i="19"/>
  <c r="AG43" i="19"/>
  <c r="AE43" i="19"/>
  <c r="AC43" i="19"/>
  <c r="Z43" i="19"/>
  <c r="AD43" i="19" s="1"/>
  <c r="R43" i="19"/>
  <c r="P43" i="19"/>
  <c r="O43" i="19"/>
  <c r="N43" i="19"/>
  <c r="L43" i="19"/>
  <c r="J43" i="19"/>
  <c r="G43" i="19"/>
  <c r="E43" i="19"/>
  <c r="F43" i="19" s="1"/>
  <c r="D43" i="19"/>
  <c r="A43" i="19"/>
  <c r="AG42" i="19"/>
  <c r="AE42" i="19"/>
  <c r="AC42" i="19"/>
  <c r="Z42" i="19"/>
  <c r="AD42" i="19" s="1"/>
  <c r="R42" i="19"/>
  <c r="P42" i="19"/>
  <c r="O42" i="19"/>
  <c r="N42" i="19"/>
  <c r="L42" i="19"/>
  <c r="J42" i="19"/>
  <c r="E42" i="19"/>
  <c r="D42" i="19"/>
  <c r="A42" i="19"/>
  <c r="AG41" i="19"/>
  <c r="AE41" i="19"/>
  <c r="AC41" i="19"/>
  <c r="Z41" i="19"/>
  <c r="AD41" i="19" s="1"/>
  <c r="R41" i="19"/>
  <c r="P41" i="19"/>
  <c r="O41" i="19"/>
  <c r="N41" i="19"/>
  <c r="L41" i="19"/>
  <c r="J41" i="19"/>
  <c r="G41" i="19"/>
  <c r="E41" i="19"/>
  <c r="F41" i="19" s="1"/>
  <c r="D41" i="19"/>
  <c r="A41" i="19"/>
  <c r="AG40" i="19"/>
  <c r="AE40" i="19"/>
  <c r="AC40" i="19"/>
  <c r="Z40" i="19"/>
  <c r="AD40" i="19" s="1"/>
  <c r="R40" i="19"/>
  <c r="P40" i="19"/>
  <c r="O40" i="19"/>
  <c r="N40" i="19"/>
  <c r="L40" i="19"/>
  <c r="J40" i="19"/>
  <c r="I40" i="19"/>
  <c r="E40" i="19"/>
  <c r="D40" i="19"/>
  <c r="A40" i="19"/>
  <c r="AG39" i="19"/>
  <c r="AE39" i="19"/>
  <c r="AC39" i="19"/>
  <c r="Z39" i="19"/>
  <c r="R39" i="19"/>
  <c r="P39" i="19"/>
  <c r="O39" i="19"/>
  <c r="N39" i="19"/>
  <c r="L39" i="19"/>
  <c r="J39" i="19"/>
  <c r="G39" i="19"/>
  <c r="E39" i="19"/>
  <c r="F39" i="19" s="1"/>
  <c r="D39" i="19"/>
  <c r="A39" i="19"/>
  <c r="AG38" i="19"/>
  <c r="AF38" i="19"/>
  <c r="AE38" i="19"/>
  <c r="AC38" i="19"/>
  <c r="Z38" i="19"/>
  <c r="AD38" i="19" s="1"/>
  <c r="R38" i="19"/>
  <c r="P38" i="19"/>
  <c r="O38" i="19"/>
  <c r="N38" i="19"/>
  <c r="L38" i="19"/>
  <c r="J38" i="19"/>
  <c r="E38" i="19"/>
  <c r="D38" i="19"/>
  <c r="A38" i="19"/>
  <c r="AG37" i="19"/>
  <c r="AE37" i="19"/>
  <c r="AC37" i="19"/>
  <c r="Z37" i="19"/>
  <c r="AD37" i="19" s="1"/>
  <c r="R37" i="19"/>
  <c r="P37" i="19"/>
  <c r="O37" i="19"/>
  <c r="N37" i="19"/>
  <c r="L37" i="19"/>
  <c r="J37" i="19"/>
  <c r="E37" i="19"/>
  <c r="D37" i="19"/>
  <c r="A37" i="19"/>
  <c r="AG36" i="19"/>
  <c r="AE36" i="19"/>
  <c r="AD36" i="19"/>
  <c r="Z36" i="19"/>
  <c r="AC36" i="19" s="1"/>
  <c r="R36" i="19"/>
  <c r="P36" i="19"/>
  <c r="O36" i="19"/>
  <c r="N36" i="19"/>
  <c r="L36" i="19"/>
  <c r="J36" i="19"/>
  <c r="E36" i="19"/>
  <c r="D36" i="19"/>
  <c r="A36" i="19"/>
  <c r="AG35" i="19"/>
  <c r="AE35" i="19"/>
  <c r="AC35" i="19"/>
  <c r="Z35" i="19"/>
  <c r="AD35" i="19" s="1"/>
  <c r="R35" i="19"/>
  <c r="P35" i="19"/>
  <c r="O35" i="19"/>
  <c r="N35" i="19"/>
  <c r="L35" i="19"/>
  <c r="J35" i="19"/>
  <c r="G35" i="19"/>
  <c r="E35" i="19"/>
  <c r="F35" i="19" s="1"/>
  <c r="D35" i="19"/>
  <c r="A35" i="19"/>
  <c r="AG34" i="19"/>
  <c r="AF34" i="19"/>
  <c r="AE34" i="19"/>
  <c r="AC34" i="19"/>
  <c r="Z34" i="19"/>
  <c r="AD34" i="19" s="1"/>
  <c r="R34" i="19"/>
  <c r="P34" i="19"/>
  <c r="O34" i="19"/>
  <c r="N34" i="19"/>
  <c r="L34" i="19"/>
  <c r="J34" i="19"/>
  <c r="E34" i="19"/>
  <c r="D34" i="19"/>
  <c r="A34" i="19"/>
  <c r="AG33" i="19"/>
  <c r="AE33" i="19"/>
  <c r="AC33" i="19"/>
  <c r="Z33" i="19"/>
  <c r="AD33" i="19" s="1"/>
  <c r="R33" i="19"/>
  <c r="P33" i="19"/>
  <c r="O33" i="19"/>
  <c r="N33" i="19"/>
  <c r="L33" i="19"/>
  <c r="J33" i="19"/>
  <c r="G33" i="19"/>
  <c r="E33" i="19"/>
  <c r="F33" i="19" s="1"/>
  <c r="D33" i="19"/>
  <c r="A33" i="19"/>
  <c r="AG32" i="19"/>
  <c r="AF32" i="19"/>
  <c r="AE32" i="19"/>
  <c r="AC32" i="19"/>
  <c r="Z32" i="19"/>
  <c r="AD32" i="19" s="1"/>
  <c r="R32" i="19"/>
  <c r="P32" i="19"/>
  <c r="O32" i="19"/>
  <c r="N32" i="19"/>
  <c r="L32" i="19"/>
  <c r="J32" i="19"/>
  <c r="E32" i="19"/>
  <c r="D32" i="19"/>
  <c r="A32" i="19"/>
  <c r="AG31" i="19"/>
  <c r="AF31" i="19"/>
  <c r="AE31" i="19"/>
  <c r="AC31" i="19"/>
  <c r="Z31" i="19"/>
  <c r="AD31" i="19" s="1"/>
  <c r="R31" i="19"/>
  <c r="P31" i="19"/>
  <c r="O31" i="19"/>
  <c r="N31" i="19"/>
  <c r="L31" i="19"/>
  <c r="J31" i="19"/>
  <c r="G31" i="19"/>
  <c r="E31" i="19"/>
  <c r="F31" i="19" s="1"/>
  <c r="D31" i="19"/>
  <c r="A31" i="19"/>
  <c r="AG30" i="19"/>
  <c r="AE30" i="19"/>
  <c r="AC30" i="19"/>
  <c r="Z30" i="19"/>
  <c r="AD30" i="19" s="1"/>
  <c r="R30" i="19"/>
  <c r="P30" i="19"/>
  <c r="O30" i="19"/>
  <c r="N30" i="19"/>
  <c r="L30" i="19"/>
  <c r="J30" i="19"/>
  <c r="E30" i="19"/>
  <c r="D30" i="19"/>
  <c r="A30" i="19"/>
  <c r="AG29" i="19"/>
  <c r="AE29" i="19"/>
  <c r="AC29" i="19"/>
  <c r="Z29" i="19"/>
  <c r="AD29" i="19" s="1"/>
  <c r="R29" i="19"/>
  <c r="P29" i="19"/>
  <c r="O29" i="19"/>
  <c r="N29" i="19"/>
  <c r="L29" i="19"/>
  <c r="J29" i="19"/>
  <c r="G29" i="19"/>
  <c r="E29" i="19"/>
  <c r="F29" i="19" s="1"/>
  <c r="D29" i="19"/>
  <c r="A29" i="19"/>
  <c r="AG28" i="19"/>
  <c r="AF28" i="19"/>
  <c r="AE28" i="19"/>
  <c r="AC28" i="19"/>
  <c r="Z28" i="19"/>
  <c r="AD28" i="19" s="1"/>
  <c r="R28" i="19"/>
  <c r="P28" i="19"/>
  <c r="O28" i="19"/>
  <c r="N28" i="19"/>
  <c r="L28" i="19"/>
  <c r="J28" i="19"/>
  <c r="E28" i="19"/>
  <c r="D28" i="19"/>
  <c r="A28" i="19"/>
  <c r="AG27" i="19"/>
  <c r="AE27" i="19"/>
  <c r="AC27" i="19"/>
  <c r="Z27" i="19"/>
  <c r="AD27" i="19" s="1"/>
  <c r="R27" i="19"/>
  <c r="P27" i="19"/>
  <c r="O27" i="19"/>
  <c r="N27" i="19"/>
  <c r="L27" i="19"/>
  <c r="J27" i="19"/>
  <c r="G27" i="19"/>
  <c r="E27" i="19"/>
  <c r="F27" i="19" s="1"/>
  <c r="D27" i="19"/>
  <c r="A27" i="19"/>
  <c r="AG26" i="19"/>
  <c r="AE26" i="19"/>
  <c r="AC26" i="19"/>
  <c r="Z26" i="19"/>
  <c r="AD26" i="19" s="1"/>
  <c r="R26" i="19"/>
  <c r="P26" i="19"/>
  <c r="O26" i="19"/>
  <c r="N26" i="19"/>
  <c r="L26" i="19"/>
  <c r="J26" i="19"/>
  <c r="I26" i="19"/>
  <c r="E26" i="19"/>
  <c r="D26" i="19"/>
  <c r="A26" i="19"/>
  <c r="AG25" i="19"/>
  <c r="AE25" i="19"/>
  <c r="AC25" i="19"/>
  <c r="Z25" i="19"/>
  <c r="AD25" i="19" s="1"/>
  <c r="R25" i="19"/>
  <c r="P25" i="19"/>
  <c r="O25" i="19"/>
  <c r="N25" i="19"/>
  <c r="L25" i="19"/>
  <c r="J25" i="19"/>
  <c r="G25" i="19"/>
  <c r="E25" i="19"/>
  <c r="F25" i="19" s="1"/>
  <c r="D25" i="19"/>
  <c r="A25" i="19"/>
  <c r="AG24" i="19"/>
  <c r="AF24" i="19"/>
  <c r="AE24" i="19"/>
  <c r="AC24" i="19"/>
  <c r="Z24" i="19"/>
  <c r="AD24" i="19" s="1"/>
  <c r="R24" i="19"/>
  <c r="P24" i="19"/>
  <c r="O24" i="19"/>
  <c r="N24" i="19"/>
  <c r="L24" i="19"/>
  <c r="J24" i="19"/>
  <c r="E24" i="19"/>
  <c r="D24" i="19"/>
  <c r="A24" i="19"/>
  <c r="AG23" i="19"/>
  <c r="AE23" i="19"/>
  <c r="AC23" i="19"/>
  <c r="Z23" i="19"/>
  <c r="AD23" i="19" s="1"/>
  <c r="R23" i="19"/>
  <c r="P23" i="19"/>
  <c r="O23" i="19"/>
  <c r="N23" i="19"/>
  <c r="L23" i="19"/>
  <c r="J23" i="19"/>
  <c r="G23" i="19"/>
  <c r="E23" i="19"/>
  <c r="F23" i="19" s="1"/>
  <c r="D23" i="19"/>
  <c r="A23" i="19"/>
  <c r="AG22" i="19"/>
  <c r="AF22" i="19"/>
  <c r="AE22" i="19"/>
  <c r="AC22" i="19"/>
  <c r="Z22" i="19"/>
  <c r="AD22" i="19" s="1"/>
  <c r="R22" i="19"/>
  <c r="P22" i="19"/>
  <c r="O22" i="19"/>
  <c r="N22" i="19"/>
  <c r="L22" i="19"/>
  <c r="J22" i="19"/>
  <c r="I22" i="19"/>
  <c r="E22" i="19"/>
  <c r="D22" i="19"/>
  <c r="A22" i="19"/>
  <c r="AG21" i="19"/>
  <c r="AF21" i="19"/>
  <c r="AE21" i="19"/>
  <c r="AC21" i="19"/>
  <c r="Z21" i="19"/>
  <c r="AD21" i="19" s="1"/>
  <c r="R21" i="19"/>
  <c r="P21" i="19"/>
  <c r="O21" i="19"/>
  <c r="N21" i="19"/>
  <c r="L21" i="19"/>
  <c r="J21" i="19"/>
  <c r="I21" i="19"/>
  <c r="E21" i="19"/>
  <c r="H21" i="19" s="1"/>
  <c r="D21" i="19"/>
  <c r="A21" i="19"/>
  <c r="AE20" i="19"/>
  <c r="Z20" i="19"/>
  <c r="R20" i="19"/>
  <c r="P20" i="19"/>
  <c r="O20" i="19"/>
  <c r="N20" i="19"/>
  <c r="L20" i="19"/>
  <c r="J20" i="19"/>
  <c r="H20" i="19"/>
  <c r="E20" i="19"/>
  <c r="G20" i="19" s="1"/>
  <c r="D20" i="19"/>
  <c r="A20" i="19"/>
  <c r="AG19" i="19"/>
  <c r="AF19" i="19"/>
  <c r="AE19" i="19"/>
  <c r="AC19" i="19"/>
  <c r="Z19" i="19"/>
  <c r="R19" i="19"/>
  <c r="P19" i="19"/>
  <c r="O19" i="19"/>
  <c r="N19" i="19"/>
  <c r="L19" i="19"/>
  <c r="J19" i="19"/>
  <c r="H19" i="19"/>
  <c r="G19" i="19"/>
  <c r="F19" i="19"/>
  <c r="E19" i="19"/>
  <c r="I19" i="19" s="1"/>
  <c r="D19" i="19"/>
  <c r="A19" i="19"/>
  <c r="AG18" i="19"/>
  <c r="AE18" i="19"/>
  <c r="AC18" i="19"/>
  <c r="Z18" i="19"/>
  <c r="R18" i="19"/>
  <c r="P18" i="19"/>
  <c r="O18" i="19"/>
  <c r="N18" i="19"/>
  <c r="L18" i="19"/>
  <c r="J18" i="19"/>
  <c r="H18" i="19"/>
  <c r="G18" i="19"/>
  <c r="E18" i="19"/>
  <c r="F18" i="19" s="1"/>
  <c r="D18" i="19"/>
  <c r="A18" i="19"/>
  <c r="AE17" i="19"/>
  <c r="Z17" i="19"/>
  <c r="R17" i="19"/>
  <c r="P17" i="19"/>
  <c r="O17" i="19"/>
  <c r="N17" i="19"/>
  <c r="L17" i="19"/>
  <c r="J17" i="19"/>
  <c r="H17" i="19"/>
  <c r="E17" i="19"/>
  <c r="G17" i="19" s="1"/>
  <c r="D17" i="19"/>
  <c r="A17" i="19"/>
  <c r="AG16" i="19"/>
  <c r="AF16" i="19"/>
  <c r="AE16" i="19"/>
  <c r="AC16" i="19"/>
  <c r="Z16" i="19"/>
  <c r="R16" i="19"/>
  <c r="P16" i="19"/>
  <c r="O16" i="19"/>
  <c r="N16" i="19"/>
  <c r="L16" i="19"/>
  <c r="J16" i="19"/>
  <c r="H16" i="19"/>
  <c r="G16" i="19"/>
  <c r="F16" i="19"/>
  <c r="E16" i="19"/>
  <c r="I16" i="19" s="1"/>
  <c r="D16" i="19"/>
  <c r="A16" i="19"/>
  <c r="AE15" i="19"/>
  <c r="Z15" i="19"/>
  <c r="R15" i="19"/>
  <c r="P15" i="19"/>
  <c r="O15" i="19"/>
  <c r="N15" i="19"/>
  <c r="L15" i="19"/>
  <c r="J15" i="19"/>
  <c r="H15" i="19"/>
  <c r="E15" i="19"/>
  <c r="G15" i="19" s="1"/>
  <c r="D15" i="19"/>
  <c r="A15" i="19"/>
  <c r="AG14" i="19"/>
  <c r="AF14" i="19"/>
  <c r="AE14" i="19"/>
  <c r="AC14" i="19"/>
  <c r="Z14" i="19"/>
  <c r="AD14" i="19" s="1"/>
  <c r="R14" i="19"/>
  <c r="P14" i="19"/>
  <c r="O14" i="19"/>
  <c r="N14" i="19"/>
  <c r="L14" i="19"/>
  <c r="J14" i="19"/>
  <c r="E14" i="19"/>
  <c r="D14" i="19"/>
  <c r="A14" i="19"/>
  <c r="AG13" i="19"/>
  <c r="AE13" i="19"/>
  <c r="AC13" i="19"/>
  <c r="Z13" i="19"/>
  <c r="R13" i="19"/>
  <c r="P13" i="19"/>
  <c r="O13" i="19"/>
  <c r="N13" i="19"/>
  <c r="L13" i="19"/>
  <c r="J13" i="19"/>
  <c r="H13" i="19"/>
  <c r="G13" i="19"/>
  <c r="F13" i="19"/>
  <c r="E13" i="19"/>
  <c r="I13" i="19" s="1"/>
  <c r="D13" i="19"/>
  <c r="A13" i="19"/>
  <c r="AG12" i="19"/>
  <c r="AF12" i="19"/>
  <c r="AE12" i="19"/>
  <c r="AC12" i="19"/>
  <c r="Z12" i="19"/>
  <c r="R12" i="19"/>
  <c r="P12" i="19"/>
  <c r="O12" i="19"/>
  <c r="N12" i="19"/>
  <c r="L12" i="19"/>
  <c r="J12" i="19"/>
  <c r="H12" i="19"/>
  <c r="G12" i="19"/>
  <c r="E12" i="19"/>
  <c r="F12" i="19" s="1"/>
  <c r="D12" i="19"/>
  <c r="A12" i="19"/>
  <c r="AE11" i="19"/>
  <c r="Z11" i="19"/>
  <c r="R11" i="19"/>
  <c r="P11" i="19"/>
  <c r="O11" i="19"/>
  <c r="N11" i="19"/>
  <c r="L11" i="19"/>
  <c r="J11" i="19"/>
  <c r="H11" i="19"/>
  <c r="E11" i="19"/>
  <c r="G11" i="19" s="1"/>
  <c r="D11" i="19"/>
  <c r="A11" i="19"/>
  <c r="AG10" i="19"/>
  <c r="AE10" i="19"/>
  <c r="AC10" i="19"/>
  <c r="Z10" i="19"/>
  <c r="AD10" i="19" s="1"/>
  <c r="R10" i="19"/>
  <c r="P10" i="19"/>
  <c r="O10" i="19"/>
  <c r="N10" i="19"/>
  <c r="L10" i="19"/>
  <c r="J10" i="19"/>
  <c r="I10" i="19"/>
  <c r="E10" i="19"/>
  <c r="D10" i="19"/>
  <c r="A10" i="19"/>
  <c r="AG9" i="19"/>
  <c r="AE9" i="19"/>
  <c r="AC9" i="19"/>
  <c r="Z9" i="19"/>
  <c r="R9" i="19"/>
  <c r="P9" i="19"/>
  <c r="O9" i="19"/>
  <c r="N9" i="19"/>
  <c r="L9" i="19"/>
  <c r="J9" i="19"/>
  <c r="H9" i="19"/>
  <c r="G9" i="19"/>
  <c r="F9" i="19"/>
  <c r="E9" i="19"/>
  <c r="I9" i="19" s="1"/>
  <c r="D9" i="19"/>
  <c r="A9" i="19"/>
  <c r="AG8" i="19"/>
  <c r="AF8" i="19"/>
  <c r="AE8" i="19"/>
  <c r="AC8" i="19"/>
  <c r="Z8" i="19"/>
  <c r="R8" i="19"/>
  <c r="P8" i="19"/>
  <c r="O8" i="19"/>
  <c r="N8" i="19"/>
  <c r="L8" i="19"/>
  <c r="J8" i="19"/>
  <c r="H8" i="19"/>
  <c r="G8" i="19"/>
  <c r="E8" i="19"/>
  <c r="F8" i="19" s="1"/>
  <c r="D8" i="19"/>
  <c r="A8" i="19"/>
  <c r="AF7" i="19"/>
  <c r="AE7" i="19"/>
  <c r="Z7" i="19"/>
  <c r="AD7" i="19" s="1"/>
  <c r="R7" i="19"/>
  <c r="P7" i="19"/>
  <c r="O7" i="19"/>
  <c r="N7" i="19"/>
  <c r="L7" i="19"/>
  <c r="J7" i="19"/>
  <c r="H7" i="19"/>
  <c r="E7" i="19"/>
  <c r="I7" i="19" s="1"/>
  <c r="D7" i="19"/>
  <c r="A7" i="19"/>
  <c r="AG6" i="19"/>
  <c r="AF6" i="19"/>
  <c r="AE6" i="19"/>
  <c r="AC6" i="19"/>
  <c r="AB6" i="19"/>
  <c r="Z6" i="19"/>
  <c r="R6" i="19"/>
  <c r="P6" i="19"/>
  <c r="O6" i="19"/>
  <c r="N6" i="19"/>
  <c r="L6" i="19"/>
  <c r="J6" i="19"/>
  <c r="H6" i="19"/>
  <c r="G6" i="19"/>
  <c r="F6" i="19"/>
  <c r="E6" i="19"/>
  <c r="I6" i="19" s="1"/>
  <c r="D6" i="19"/>
  <c r="A6" i="19"/>
  <c r="AE5" i="19"/>
  <c r="AD5" i="19"/>
  <c r="Z5" i="19"/>
  <c r="AA21" i="19" s="1"/>
  <c r="R5" i="19"/>
  <c r="P5" i="19"/>
  <c r="O5" i="19"/>
  <c r="N5" i="19"/>
  <c r="L5" i="19"/>
  <c r="J5" i="19"/>
  <c r="E5" i="19"/>
  <c r="G5" i="19" s="1"/>
  <c r="D5" i="19"/>
  <c r="A5" i="19"/>
  <c r="Y4" i="19"/>
  <c r="X4" i="19"/>
  <c r="W4" i="19"/>
  <c r="V4" i="19"/>
  <c r="AF18" i="19" s="1"/>
  <c r="U4" i="19"/>
  <c r="T4" i="19"/>
  <c r="S4" i="19"/>
  <c r="AE54" i="18"/>
  <c r="Z54" i="18"/>
  <c r="AD54" i="18" s="1"/>
  <c r="R54" i="18"/>
  <c r="P54" i="18"/>
  <c r="O54" i="18"/>
  <c r="N54" i="18"/>
  <c r="L54" i="18"/>
  <c r="J54" i="18"/>
  <c r="I54" i="18"/>
  <c r="E54" i="18"/>
  <c r="D54" i="18"/>
  <c r="A54" i="18"/>
  <c r="AG53" i="18"/>
  <c r="AF53" i="18"/>
  <c r="AE53" i="18"/>
  <c r="AC53" i="18"/>
  <c r="Z53" i="18"/>
  <c r="R53" i="18"/>
  <c r="P53" i="18"/>
  <c r="O53" i="18"/>
  <c r="N53" i="18"/>
  <c r="L53" i="18"/>
  <c r="J53" i="18"/>
  <c r="G53" i="18"/>
  <c r="E53" i="18"/>
  <c r="F53" i="18" s="1"/>
  <c r="D53" i="18"/>
  <c r="A53" i="18"/>
  <c r="AG52" i="18"/>
  <c r="AF52" i="18"/>
  <c r="AE52" i="18"/>
  <c r="AC52" i="18"/>
  <c r="Z52" i="18"/>
  <c r="AD52" i="18" s="1"/>
  <c r="R52" i="18"/>
  <c r="P52" i="18"/>
  <c r="O52" i="18"/>
  <c r="N52" i="18"/>
  <c r="L52" i="18"/>
  <c r="J52" i="18"/>
  <c r="E52" i="18"/>
  <c r="D52" i="18"/>
  <c r="A52" i="18"/>
  <c r="AG51" i="18"/>
  <c r="AE51" i="18"/>
  <c r="AC51" i="18"/>
  <c r="Z51" i="18"/>
  <c r="AD51" i="18" s="1"/>
  <c r="R51" i="18"/>
  <c r="P51" i="18"/>
  <c r="O51" i="18"/>
  <c r="N51" i="18"/>
  <c r="L51" i="18"/>
  <c r="J51" i="18"/>
  <c r="G51" i="18"/>
  <c r="E51" i="18"/>
  <c r="F51" i="18" s="1"/>
  <c r="D51" i="18"/>
  <c r="A51" i="18"/>
  <c r="AG50" i="18"/>
  <c r="AE50" i="18"/>
  <c r="AC50" i="18"/>
  <c r="Z50" i="18"/>
  <c r="AD50" i="18" s="1"/>
  <c r="R50" i="18"/>
  <c r="P50" i="18"/>
  <c r="O50" i="18"/>
  <c r="N50" i="18"/>
  <c r="L50" i="18"/>
  <c r="J50" i="18"/>
  <c r="I50" i="18"/>
  <c r="E50" i="18"/>
  <c r="D50" i="18"/>
  <c r="A50" i="18"/>
  <c r="AG49" i="18"/>
  <c r="AE49" i="18"/>
  <c r="AC49" i="18"/>
  <c r="Z49" i="18"/>
  <c r="AD49" i="18" s="1"/>
  <c r="R49" i="18"/>
  <c r="P49" i="18"/>
  <c r="O49" i="18"/>
  <c r="N49" i="18"/>
  <c r="L49" i="18"/>
  <c r="J49" i="18"/>
  <c r="G49" i="18"/>
  <c r="E49" i="18"/>
  <c r="F49" i="18" s="1"/>
  <c r="D49" i="18"/>
  <c r="A49" i="18"/>
  <c r="AG48" i="18"/>
  <c r="AE48" i="18"/>
  <c r="AC48" i="18"/>
  <c r="Z48" i="18"/>
  <c r="AD48" i="18" s="1"/>
  <c r="R48" i="18"/>
  <c r="P48" i="18"/>
  <c r="O48" i="18"/>
  <c r="N48" i="18"/>
  <c r="L48" i="18"/>
  <c r="J48" i="18"/>
  <c r="I48" i="18"/>
  <c r="E48" i="18"/>
  <c r="D48" i="18"/>
  <c r="A48" i="18"/>
  <c r="AG47" i="18"/>
  <c r="AE47" i="18"/>
  <c r="AC47" i="18"/>
  <c r="Z47" i="18"/>
  <c r="AD47" i="18" s="1"/>
  <c r="R47" i="18"/>
  <c r="P47" i="18"/>
  <c r="O47" i="18"/>
  <c r="N47" i="18"/>
  <c r="L47" i="18"/>
  <c r="J47" i="18"/>
  <c r="G47" i="18"/>
  <c r="E47" i="18"/>
  <c r="F47" i="18" s="1"/>
  <c r="D47" i="18"/>
  <c r="A47" i="18"/>
  <c r="AG46" i="18"/>
  <c r="AE46" i="18"/>
  <c r="AC46" i="18"/>
  <c r="Z46" i="18"/>
  <c r="AD46" i="18" s="1"/>
  <c r="R46" i="18"/>
  <c r="P46" i="18"/>
  <c r="O46" i="18"/>
  <c r="N46" i="18"/>
  <c r="L46" i="18"/>
  <c r="J46" i="18"/>
  <c r="I46" i="18"/>
  <c r="E46" i="18"/>
  <c r="D46" i="18"/>
  <c r="A46" i="18"/>
  <c r="AG45" i="18"/>
  <c r="AE45" i="18"/>
  <c r="AC45" i="18"/>
  <c r="Z45" i="18"/>
  <c r="AD45" i="18" s="1"/>
  <c r="R45" i="18"/>
  <c r="P45" i="18"/>
  <c r="O45" i="18"/>
  <c r="N45" i="18"/>
  <c r="L45" i="18"/>
  <c r="J45" i="18"/>
  <c r="G45" i="18"/>
  <c r="E45" i="18"/>
  <c r="F45" i="18" s="1"/>
  <c r="D45" i="18"/>
  <c r="A45" i="18"/>
  <c r="AG44" i="18"/>
  <c r="AF44" i="18"/>
  <c r="AE44" i="18"/>
  <c r="AC44" i="18"/>
  <c r="Z44" i="18"/>
  <c r="AD44" i="18" s="1"/>
  <c r="R44" i="18"/>
  <c r="P44" i="18"/>
  <c r="O44" i="18"/>
  <c r="N44" i="18"/>
  <c r="L44" i="18"/>
  <c r="J44" i="18"/>
  <c r="I44" i="18"/>
  <c r="E44" i="18"/>
  <c r="D44" i="18"/>
  <c r="A44" i="18"/>
  <c r="AG43" i="18"/>
  <c r="AE43" i="18"/>
  <c r="AC43" i="18"/>
  <c r="Z43" i="18"/>
  <c r="AD43" i="18" s="1"/>
  <c r="R43" i="18"/>
  <c r="P43" i="18"/>
  <c r="O43" i="18"/>
  <c r="N43" i="18"/>
  <c r="L43" i="18"/>
  <c r="J43" i="18"/>
  <c r="G43" i="18"/>
  <c r="E43" i="18"/>
  <c r="F43" i="18" s="1"/>
  <c r="D43" i="18"/>
  <c r="A43" i="18"/>
  <c r="AG42" i="18"/>
  <c r="AE42" i="18"/>
  <c r="AC42" i="18"/>
  <c r="Z42" i="18"/>
  <c r="AD42" i="18" s="1"/>
  <c r="R42" i="18"/>
  <c r="P42" i="18"/>
  <c r="O42" i="18"/>
  <c r="N42" i="18"/>
  <c r="L42" i="18"/>
  <c r="J42" i="18"/>
  <c r="I42" i="18"/>
  <c r="E42" i="18"/>
  <c r="D42" i="18"/>
  <c r="A42" i="18"/>
  <c r="AG41" i="18"/>
  <c r="AE41" i="18"/>
  <c r="AC41" i="18"/>
  <c r="Z41" i="18"/>
  <c r="AD41" i="18" s="1"/>
  <c r="R41" i="18"/>
  <c r="P41" i="18"/>
  <c r="O41" i="18"/>
  <c r="N41" i="18"/>
  <c r="L41" i="18"/>
  <c r="J41" i="18"/>
  <c r="G41" i="18"/>
  <c r="E41" i="18"/>
  <c r="F41" i="18" s="1"/>
  <c r="D41" i="18"/>
  <c r="A41" i="18"/>
  <c r="AG40" i="18"/>
  <c r="AE40" i="18"/>
  <c r="AC40" i="18"/>
  <c r="Z40" i="18"/>
  <c r="AD40" i="18" s="1"/>
  <c r="R40" i="18"/>
  <c r="P40" i="18"/>
  <c r="O40" i="18"/>
  <c r="N40" i="18"/>
  <c r="L40" i="18"/>
  <c r="J40" i="18"/>
  <c r="I40" i="18"/>
  <c r="E40" i="18"/>
  <c r="D40" i="18"/>
  <c r="A40" i="18"/>
  <c r="AG39" i="18"/>
  <c r="AE39" i="18"/>
  <c r="AC39" i="18"/>
  <c r="Z39" i="18"/>
  <c r="AD39" i="18" s="1"/>
  <c r="R39" i="18"/>
  <c r="P39" i="18"/>
  <c r="O39" i="18"/>
  <c r="N39" i="18"/>
  <c r="L39" i="18"/>
  <c r="J39" i="18"/>
  <c r="G39" i="18"/>
  <c r="E39" i="18"/>
  <c r="F39" i="18" s="1"/>
  <c r="D39" i="18"/>
  <c r="A39" i="18"/>
  <c r="AG38" i="18"/>
  <c r="AF38" i="18"/>
  <c r="AE38" i="18"/>
  <c r="AC38" i="18"/>
  <c r="Z38" i="18"/>
  <c r="AD38" i="18" s="1"/>
  <c r="R38" i="18"/>
  <c r="P38" i="18"/>
  <c r="O38" i="18"/>
  <c r="N38" i="18"/>
  <c r="L38" i="18"/>
  <c r="J38" i="18"/>
  <c r="E38" i="18"/>
  <c r="D38" i="18"/>
  <c r="A38" i="18"/>
  <c r="AG37" i="18"/>
  <c r="AE37" i="18"/>
  <c r="AC37" i="18"/>
  <c r="Z37" i="18"/>
  <c r="AD37" i="18" s="1"/>
  <c r="R37" i="18"/>
  <c r="P37" i="18"/>
  <c r="O37" i="18"/>
  <c r="N37" i="18"/>
  <c r="L37" i="18"/>
  <c r="J37" i="18"/>
  <c r="E37" i="18"/>
  <c r="D37" i="18"/>
  <c r="A37" i="18"/>
  <c r="AG36" i="18"/>
  <c r="AE36" i="18"/>
  <c r="AC36" i="18"/>
  <c r="Z36" i="18"/>
  <c r="AD36" i="18" s="1"/>
  <c r="R36" i="18"/>
  <c r="P36" i="18"/>
  <c r="O36" i="18"/>
  <c r="N36" i="18"/>
  <c r="AH36" i="18" s="1"/>
  <c r="L36" i="18"/>
  <c r="J36" i="18"/>
  <c r="F36" i="18"/>
  <c r="E36" i="18"/>
  <c r="I36" i="18" s="1"/>
  <c r="D36" i="18"/>
  <c r="A36" i="18"/>
  <c r="AE35" i="18"/>
  <c r="Z35" i="18"/>
  <c r="R35" i="18"/>
  <c r="P35" i="18"/>
  <c r="O35" i="18"/>
  <c r="N35" i="18"/>
  <c r="L35" i="18"/>
  <c r="J35" i="18"/>
  <c r="H35" i="18"/>
  <c r="G35" i="18"/>
  <c r="F35" i="18"/>
  <c r="E35" i="18"/>
  <c r="I35" i="18" s="1"/>
  <c r="D35" i="18"/>
  <c r="A35" i="18"/>
  <c r="AF34" i="18"/>
  <c r="AE34" i="18"/>
  <c r="Z34" i="18"/>
  <c r="AD34" i="18" s="1"/>
  <c r="R34" i="18"/>
  <c r="P34" i="18"/>
  <c r="O34" i="18"/>
  <c r="N34" i="18"/>
  <c r="L34" i="18"/>
  <c r="J34" i="18"/>
  <c r="F34" i="18"/>
  <c r="E34" i="18"/>
  <c r="I34" i="18" s="1"/>
  <c r="D34" i="18"/>
  <c r="A34" i="18"/>
  <c r="AE33" i="18"/>
  <c r="Z33" i="18"/>
  <c r="R33" i="18"/>
  <c r="P33" i="18"/>
  <c r="O33" i="18"/>
  <c r="N33" i="18"/>
  <c r="L33" i="18"/>
  <c r="J33" i="18"/>
  <c r="H33" i="18"/>
  <c r="G33" i="18"/>
  <c r="F33" i="18"/>
  <c r="E33" i="18"/>
  <c r="I33" i="18" s="1"/>
  <c r="D33" i="18"/>
  <c r="A33" i="18"/>
  <c r="AF32" i="18"/>
  <c r="AE32" i="18"/>
  <c r="Z32" i="18"/>
  <c r="AD32" i="18" s="1"/>
  <c r="R32" i="18"/>
  <c r="P32" i="18"/>
  <c r="O32" i="18"/>
  <c r="N32" i="18"/>
  <c r="L32" i="18"/>
  <c r="J32" i="18"/>
  <c r="F32" i="18"/>
  <c r="E32" i="18"/>
  <c r="I32" i="18" s="1"/>
  <c r="D32" i="18"/>
  <c r="A32" i="18"/>
  <c r="AF31" i="18"/>
  <c r="AE31" i="18"/>
  <c r="AD31" i="18"/>
  <c r="Z31" i="18"/>
  <c r="R31" i="18"/>
  <c r="P31" i="18"/>
  <c r="O31" i="18"/>
  <c r="N31" i="18"/>
  <c r="L31" i="18"/>
  <c r="J31" i="18"/>
  <c r="H31" i="18"/>
  <c r="G31" i="18"/>
  <c r="F31" i="18"/>
  <c r="E31" i="18"/>
  <c r="I31" i="18" s="1"/>
  <c r="D31" i="18"/>
  <c r="A31" i="18"/>
  <c r="AF30" i="18"/>
  <c r="AE30" i="18"/>
  <c r="Z30" i="18"/>
  <c r="AD30" i="18" s="1"/>
  <c r="R30" i="18"/>
  <c r="P30" i="18"/>
  <c r="O30" i="18"/>
  <c r="N30" i="18"/>
  <c r="L30" i="18"/>
  <c r="J30" i="18"/>
  <c r="F30" i="18"/>
  <c r="E30" i="18"/>
  <c r="I30" i="18" s="1"/>
  <c r="D30" i="18"/>
  <c r="A30" i="18"/>
  <c r="AE29" i="18"/>
  <c r="Z29" i="18"/>
  <c r="R29" i="18"/>
  <c r="P29" i="18"/>
  <c r="O29" i="18"/>
  <c r="N29" i="18"/>
  <c r="L29" i="18"/>
  <c r="J29" i="18"/>
  <c r="H29" i="18"/>
  <c r="G29" i="18"/>
  <c r="F29" i="18"/>
  <c r="E29" i="18"/>
  <c r="I29" i="18" s="1"/>
  <c r="D29" i="18"/>
  <c r="A29" i="18"/>
  <c r="AF28" i="18"/>
  <c r="AE28" i="18"/>
  <c r="Z28" i="18"/>
  <c r="AD28" i="18" s="1"/>
  <c r="R28" i="18"/>
  <c r="P28" i="18"/>
  <c r="O28" i="18"/>
  <c r="N28" i="18"/>
  <c r="L28" i="18"/>
  <c r="J28" i="18"/>
  <c r="F28" i="18"/>
  <c r="E28" i="18"/>
  <c r="I28" i="18" s="1"/>
  <c r="D28" i="18"/>
  <c r="A28" i="18"/>
  <c r="AE27" i="18"/>
  <c r="AD27" i="18"/>
  <c r="Z27" i="18"/>
  <c r="R27" i="18"/>
  <c r="P27" i="18"/>
  <c r="O27" i="18"/>
  <c r="N27" i="18"/>
  <c r="L27" i="18"/>
  <c r="J27" i="18"/>
  <c r="H27" i="18"/>
  <c r="G27" i="18"/>
  <c r="F27" i="18"/>
  <c r="E27" i="18"/>
  <c r="I27" i="18" s="1"/>
  <c r="D27" i="18"/>
  <c r="A27" i="18"/>
  <c r="AE26" i="18"/>
  <c r="Z26" i="18"/>
  <c r="AD26" i="18" s="1"/>
  <c r="R26" i="18"/>
  <c r="P26" i="18"/>
  <c r="O26" i="18"/>
  <c r="N26" i="18"/>
  <c r="L26" i="18"/>
  <c r="J26" i="18"/>
  <c r="F26" i="18"/>
  <c r="E26" i="18"/>
  <c r="I26" i="18" s="1"/>
  <c r="D26" i="18"/>
  <c r="A26" i="18"/>
  <c r="AE25" i="18"/>
  <c r="Z25" i="18"/>
  <c r="R25" i="18"/>
  <c r="P25" i="18"/>
  <c r="O25" i="18"/>
  <c r="N25" i="18"/>
  <c r="L25" i="18"/>
  <c r="J25" i="18"/>
  <c r="H25" i="18"/>
  <c r="G25" i="18"/>
  <c r="F25" i="18"/>
  <c r="E25" i="18"/>
  <c r="I25" i="18" s="1"/>
  <c r="D25" i="18"/>
  <c r="A25" i="18"/>
  <c r="AF24" i="18"/>
  <c r="AE24" i="18"/>
  <c r="Z24" i="18"/>
  <c r="AD24" i="18" s="1"/>
  <c r="R24" i="18"/>
  <c r="P24" i="18"/>
  <c r="O24" i="18"/>
  <c r="N24" i="18"/>
  <c r="L24" i="18"/>
  <c r="J24" i="18"/>
  <c r="F24" i="18"/>
  <c r="E24" i="18"/>
  <c r="I24" i="18" s="1"/>
  <c r="D24" i="18"/>
  <c r="A24" i="18"/>
  <c r="AE23" i="18"/>
  <c r="AD23" i="18"/>
  <c r="Z23" i="18"/>
  <c r="R23" i="18"/>
  <c r="P23" i="18"/>
  <c r="O23" i="18"/>
  <c r="N23" i="18"/>
  <c r="L23" i="18"/>
  <c r="J23" i="18"/>
  <c r="H23" i="18"/>
  <c r="G23" i="18"/>
  <c r="F23" i="18"/>
  <c r="E23" i="18"/>
  <c r="I23" i="18" s="1"/>
  <c r="D23" i="18"/>
  <c r="A23" i="18"/>
  <c r="AF22" i="18"/>
  <c r="AE22" i="18"/>
  <c r="Z22" i="18"/>
  <c r="AD22" i="18" s="1"/>
  <c r="R22" i="18"/>
  <c r="P22" i="18"/>
  <c r="O22" i="18"/>
  <c r="N22" i="18"/>
  <c r="L22" i="18"/>
  <c r="J22" i="18"/>
  <c r="F22" i="18"/>
  <c r="E22" i="18"/>
  <c r="I22" i="18" s="1"/>
  <c r="D22" i="18"/>
  <c r="A22" i="18"/>
  <c r="AF21" i="18"/>
  <c r="AE21" i="18"/>
  <c r="Z21" i="18"/>
  <c r="R21" i="18"/>
  <c r="P21" i="18"/>
  <c r="O21" i="18"/>
  <c r="N21" i="18"/>
  <c r="L21" i="18"/>
  <c r="J21" i="18"/>
  <c r="H21" i="18"/>
  <c r="G21" i="18"/>
  <c r="F21" i="18"/>
  <c r="E21" i="18"/>
  <c r="I21" i="18" s="1"/>
  <c r="D21" i="18"/>
  <c r="A21" i="18"/>
  <c r="AE20" i="18"/>
  <c r="Z20" i="18"/>
  <c r="AD20" i="18" s="1"/>
  <c r="R20" i="18"/>
  <c r="P20" i="18"/>
  <c r="O20" i="18"/>
  <c r="N20" i="18"/>
  <c r="L20" i="18"/>
  <c r="J20" i="18"/>
  <c r="E20" i="18"/>
  <c r="D20" i="18"/>
  <c r="A20" i="18"/>
  <c r="AF19" i="18"/>
  <c r="AE19" i="18"/>
  <c r="AD19" i="18"/>
  <c r="Z19" i="18"/>
  <c r="R19" i="18"/>
  <c r="P19" i="18"/>
  <c r="O19" i="18"/>
  <c r="N19" i="18"/>
  <c r="L19" i="18"/>
  <c r="J19" i="18"/>
  <c r="H19" i="18"/>
  <c r="G19" i="18"/>
  <c r="F19" i="18"/>
  <c r="E19" i="18"/>
  <c r="I19" i="18" s="1"/>
  <c r="D19" i="18"/>
  <c r="A19" i="18"/>
  <c r="AE18" i="18"/>
  <c r="Z18" i="18"/>
  <c r="AD18" i="18" s="1"/>
  <c r="R18" i="18"/>
  <c r="P18" i="18"/>
  <c r="O18" i="18"/>
  <c r="N18" i="18"/>
  <c r="L18" i="18"/>
  <c r="J18" i="18"/>
  <c r="E18" i="18"/>
  <c r="D18" i="18"/>
  <c r="A18" i="18"/>
  <c r="AG17" i="18"/>
  <c r="AF17" i="18"/>
  <c r="AE17" i="18"/>
  <c r="AC17" i="18"/>
  <c r="Z17" i="18"/>
  <c r="AD17" i="18" s="1"/>
  <c r="R17" i="18"/>
  <c r="P17" i="18"/>
  <c r="O17" i="18"/>
  <c r="N17" i="18"/>
  <c r="L17" i="18"/>
  <c r="J17" i="18"/>
  <c r="G17" i="18"/>
  <c r="F17" i="18"/>
  <c r="E17" i="18"/>
  <c r="I17" i="18" s="1"/>
  <c r="D17" i="18"/>
  <c r="A17" i="18"/>
  <c r="AF16" i="18"/>
  <c r="AE16" i="18"/>
  <c r="Z16" i="18"/>
  <c r="AD16" i="18" s="1"/>
  <c r="R16" i="18"/>
  <c r="P16" i="18"/>
  <c r="O16" i="18"/>
  <c r="N16" i="18"/>
  <c r="L16" i="18"/>
  <c r="J16" i="18"/>
  <c r="H16" i="18"/>
  <c r="E16" i="18"/>
  <c r="G16" i="18" s="1"/>
  <c r="D16" i="18"/>
  <c r="A16" i="18"/>
  <c r="AG15" i="18"/>
  <c r="AF15" i="18"/>
  <c r="AE15" i="18"/>
  <c r="AC15" i="18"/>
  <c r="Z15" i="18"/>
  <c r="AD15" i="18" s="1"/>
  <c r="R15" i="18"/>
  <c r="P15" i="18"/>
  <c r="O15" i="18"/>
  <c r="N15" i="18"/>
  <c r="L15" i="18"/>
  <c r="J15" i="18"/>
  <c r="G15" i="18"/>
  <c r="F15" i="18"/>
  <c r="E15" i="18"/>
  <c r="I15" i="18" s="1"/>
  <c r="D15" i="18"/>
  <c r="A15" i="18"/>
  <c r="AG14" i="18"/>
  <c r="AF14" i="18"/>
  <c r="AE14" i="18"/>
  <c r="AC14" i="18"/>
  <c r="Z14" i="18"/>
  <c r="R14" i="18"/>
  <c r="P14" i="18"/>
  <c r="O14" i="18"/>
  <c r="N14" i="18"/>
  <c r="L14" i="18"/>
  <c r="J14" i="18"/>
  <c r="H14" i="18"/>
  <c r="G14" i="18"/>
  <c r="F14" i="18"/>
  <c r="E14" i="18"/>
  <c r="I14" i="18" s="1"/>
  <c r="D14" i="18"/>
  <c r="A14" i="18"/>
  <c r="AE13" i="18"/>
  <c r="AD13" i="18"/>
  <c r="Z13" i="18"/>
  <c r="R13" i="18"/>
  <c r="P13" i="18"/>
  <c r="O13" i="18"/>
  <c r="N13" i="18"/>
  <c r="L13" i="18"/>
  <c r="J13" i="18"/>
  <c r="H13" i="18"/>
  <c r="E13" i="18"/>
  <c r="G13" i="18" s="1"/>
  <c r="D13" i="18"/>
  <c r="A13" i="18"/>
  <c r="AF12" i="18"/>
  <c r="AE12" i="18"/>
  <c r="Z12" i="18"/>
  <c r="AD12" i="18" s="1"/>
  <c r="R12" i="18"/>
  <c r="P12" i="18"/>
  <c r="O12" i="18"/>
  <c r="N12" i="18"/>
  <c r="L12" i="18"/>
  <c r="J12" i="18"/>
  <c r="E12" i="18"/>
  <c r="I12" i="18" s="1"/>
  <c r="D12" i="18"/>
  <c r="A12" i="18"/>
  <c r="AG11" i="18"/>
  <c r="AF11" i="18"/>
  <c r="AE11" i="18"/>
  <c r="AC11" i="18"/>
  <c r="Z11" i="18"/>
  <c r="AD11" i="18" s="1"/>
  <c r="R11" i="18"/>
  <c r="P11" i="18"/>
  <c r="O11" i="18"/>
  <c r="N11" i="18"/>
  <c r="L11" i="18"/>
  <c r="J11" i="18"/>
  <c r="G11" i="18"/>
  <c r="F11" i="18"/>
  <c r="E11" i="18"/>
  <c r="I11" i="18" s="1"/>
  <c r="D11" i="18"/>
  <c r="A11" i="18"/>
  <c r="AG10" i="18"/>
  <c r="AE10" i="18"/>
  <c r="AC10" i="18"/>
  <c r="Z10" i="18"/>
  <c r="R10" i="18"/>
  <c r="P10" i="18"/>
  <c r="O10" i="18"/>
  <c r="N10" i="18"/>
  <c r="L10" i="18"/>
  <c r="J10" i="18"/>
  <c r="H10" i="18"/>
  <c r="G10" i="18"/>
  <c r="F10" i="18"/>
  <c r="E10" i="18"/>
  <c r="I10" i="18" s="1"/>
  <c r="D10" i="18"/>
  <c r="A10" i="18"/>
  <c r="AE9" i="18"/>
  <c r="Z9" i="18"/>
  <c r="R9" i="18"/>
  <c r="P9" i="18"/>
  <c r="O9" i="18"/>
  <c r="N9" i="18"/>
  <c r="L9" i="18"/>
  <c r="J9" i="18"/>
  <c r="H9" i="18"/>
  <c r="E9" i="18"/>
  <c r="G9" i="18" s="1"/>
  <c r="D9" i="18"/>
  <c r="A9" i="18"/>
  <c r="AF8" i="18"/>
  <c r="AE8" i="18"/>
  <c r="AB8" i="18"/>
  <c r="Z8" i="18"/>
  <c r="AD8" i="18" s="1"/>
  <c r="R8" i="18"/>
  <c r="P8" i="18"/>
  <c r="O8" i="18"/>
  <c r="N8" i="18"/>
  <c r="L8" i="18"/>
  <c r="J8" i="18"/>
  <c r="AR18" i="18" s="1"/>
  <c r="E8" i="18"/>
  <c r="D8" i="18"/>
  <c r="A8" i="18"/>
  <c r="AG7" i="18"/>
  <c r="AF7" i="18"/>
  <c r="AE7" i="18"/>
  <c r="AC7" i="18"/>
  <c r="AB7" i="18"/>
  <c r="Z7" i="18"/>
  <c r="AD7" i="18" s="1"/>
  <c r="R7" i="18"/>
  <c r="P7" i="18"/>
  <c r="O7" i="18"/>
  <c r="N7" i="18"/>
  <c r="L7" i="18"/>
  <c r="J7" i="18"/>
  <c r="G7" i="18"/>
  <c r="F7" i="18"/>
  <c r="E7" i="18"/>
  <c r="I7" i="18" s="1"/>
  <c r="D7" i="18"/>
  <c r="A7" i="18"/>
  <c r="AF6" i="18"/>
  <c r="AE6" i="18"/>
  <c r="AD6" i="18"/>
  <c r="Z6" i="18"/>
  <c r="AB28" i="18" s="1"/>
  <c r="R6" i="18"/>
  <c r="P6" i="18"/>
  <c r="O6" i="18"/>
  <c r="N6" i="18"/>
  <c r="L6" i="18"/>
  <c r="J6" i="18"/>
  <c r="E6" i="18"/>
  <c r="F6" i="18" s="1"/>
  <c r="D6" i="18"/>
  <c r="A6" i="18"/>
  <c r="AG5" i="18"/>
  <c r="AF5" i="18"/>
  <c r="AE5" i="18"/>
  <c r="AC5" i="18"/>
  <c r="AA5" i="18"/>
  <c r="Z5" i="18"/>
  <c r="R5" i="18"/>
  <c r="P5" i="18"/>
  <c r="O5" i="18"/>
  <c r="N5" i="18"/>
  <c r="L5" i="18"/>
  <c r="J5" i="18"/>
  <c r="I5" i="18"/>
  <c r="E5" i="18"/>
  <c r="H5" i="18" s="1"/>
  <c r="D5" i="18"/>
  <c r="A5" i="18"/>
  <c r="Y4" i="18"/>
  <c r="X4" i="18"/>
  <c r="W4" i="18"/>
  <c r="V4" i="18"/>
  <c r="U4" i="18"/>
  <c r="T4" i="18"/>
  <c r="S4" i="18"/>
  <c r="AE54" i="17"/>
  <c r="Z54" i="17"/>
  <c r="AD54" i="17" s="1"/>
  <c r="R54" i="17"/>
  <c r="P54" i="17"/>
  <c r="O54" i="17"/>
  <c r="N54" i="17"/>
  <c r="L54" i="17"/>
  <c r="J54" i="17"/>
  <c r="I54" i="17"/>
  <c r="E54" i="17"/>
  <c r="D54" i="17"/>
  <c r="A54" i="17"/>
  <c r="AG53" i="17"/>
  <c r="AF53" i="17"/>
  <c r="AE53" i="17"/>
  <c r="AC53" i="17"/>
  <c r="Z53" i="17"/>
  <c r="AD53" i="17" s="1"/>
  <c r="R53" i="17"/>
  <c r="P53" i="17"/>
  <c r="O53" i="17"/>
  <c r="N53" i="17"/>
  <c r="L53" i="17"/>
  <c r="J53" i="17"/>
  <c r="G53" i="17"/>
  <c r="F53" i="17"/>
  <c r="E53" i="17"/>
  <c r="I53" i="17" s="1"/>
  <c r="D53" i="17"/>
  <c r="A53" i="17"/>
  <c r="AF52" i="17"/>
  <c r="AE52" i="17"/>
  <c r="Z52" i="17"/>
  <c r="AD52" i="17" s="1"/>
  <c r="R52" i="17"/>
  <c r="P52" i="17"/>
  <c r="O52" i="17"/>
  <c r="N52" i="17"/>
  <c r="L52" i="17"/>
  <c r="J52" i="17"/>
  <c r="E52" i="17"/>
  <c r="D52" i="17"/>
  <c r="A52" i="17"/>
  <c r="AG51" i="17"/>
  <c r="AE51" i="17"/>
  <c r="AC51" i="17"/>
  <c r="Z51" i="17"/>
  <c r="AD51" i="17" s="1"/>
  <c r="R51" i="17"/>
  <c r="P51" i="17"/>
  <c r="O51" i="17"/>
  <c r="N51" i="17"/>
  <c r="L51" i="17"/>
  <c r="J51" i="17"/>
  <c r="G51" i="17"/>
  <c r="E51" i="17"/>
  <c r="F51" i="17" s="1"/>
  <c r="D51" i="17"/>
  <c r="A51" i="17"/>
  <c r="AE50" i="17"/>
  <c r="Z50" i="17"/>
  <c r="AD50" i="17" s="1"/>
  <c r="R50" i="17"/>
  <c r="P50" i="17"/>
  <c r="O50" i="17"/>
  <c r="N50" i="17"/>
  <c r="L50" i="17"/>
  <c r="J50" i="17"/>
  <c r="E50" i="17"/>
  <c r="D50" i="17"/>
  <c r="A50" i="17"/>
  <c r="AG49" i="17"/>
  <c r="AE49" i="17"/>
  <c r="AC49" i="17"/>
  <c r="Z49" i="17"/>
  <c r="AD49" i="17" s="1"/>
  <c r="R49" i="17"/>
  <c r="P49" i="17"/>
  <c r="O49" i="17"/>
  <c r="N49" i="17"/>
  <c r="L49" i="17"/>
  <c r="J49" i="17"/>
  <c r="G49" i="17"/>
  <c r="E49" i="17"/>
  <c r="F49" i="17" s="1"/>
  <c r="D49" i="17"/>
  <c r="A49" i="17"/>
  <c r="AE48" i="17"/>
  <c r="Z48" i="17"/>
  <c r="AD48" i="17" s="1"/>
  <c r="R48" i="17"/>
  <c r="P48" i="17"/>
  <c r="O48" i="17"/>
  <c r="N48" i="17"/>
  <c r="L48" i="17"/>
  <c r="J48" i="17"/>
  <c r="I48" i="17"/>
  <c r="E48" i="17"/>
  <c r="D48" i="17"/>
  <c r="A48" i="17"/>
  <c r="AG47" i="17"/>
  <c r="AE47" i="17"/>
  <c r="AC47" i="17"/>
  <c r="Z47" i="17"/>
  <c r="AD47" i="17" s="1"/>
  <c r="R47" i="17"/>
  <c r="P47" i="17"/>
  <c r="O47" i="17"/>
  <c r="N47" i="17"/>
  <c r="L47" i="17"/>
  <c r="J47" i="17"/>
  <c r="G47" i="17"/>
  <c r="E47" i="17"/>
  <c r="F47" i="17" s="1"/>
  <c r="D47" i="17"/>
  <c r="A47" i="17"/>
  <c r="AE46" i="17"/>
  <c r="Z46" i="17"/>
  <c r="AD46" i="17" s="1"/>
  <c r="R46" i="17"/>
  <c r="P46" i="17"/>
  <c r="O46" i="17"/>
  <c r="N46" i="17"/>
  <c r="L46" i="17"/>
  <c r="J46" i="17"/>
  <c r="E46" i="17"/>
  <c r="D46" i="17"/>
  <c r="A46" i="17"/>
  <c r="AG45" i="17"/>
  <c r="AE45" i="17"/>
  <c r="AC45" i="17"/>
  <c r="Z45" i="17"/>
  <c r="AD45" i="17" s="1"/>
  <c r="R45" i="17"/>
  <c r="P45" i="17"/>
  <c r="O45" i="17"/>
  <c r="N45" i="17"/>
  <c r="L45" i="17"/>
  <c r="J45" i="17"/>
  <c r="G45" i="17"/>
  <c r="F45" i="17"/>
  <c r="E45" i="17"/>
  <c r="I45" i="17" s="1"/>
  <c r="D45" i="17"/>
  <c r="A45" i="17"/>
  <c r="AF44" i="17"/>
  <c r="AE44" i="17"/>
  <c r="Z44" i="17"/>
  <c r="AD44" i="17" s="1"/>
  <c r="R44" i="17"/>
  <c r="P44" i="17"/>
  <c r="O44" i="17"/>
  <c r="N44" i="17"/>
  <c r="L44" i="17"/>
  <c r="J44" i="17"/>
  <c r="I44" i="17"/>
  <c r="E44" i="17"/>
  <c r="D44" i="17"/>
  <c r="A44" i="17"/>
  <c r="AG43" i="17"/>
  <c r="AE43" i="17"/>
  <c r="AC43" i="17"/>
  <c r="Z43" i="17"/>
  <c r="AD43" i="17" s="1"/>
  <c r="R43" i="17"/>
  <c r="P43" i="17"/>
  <c r="O43" i="17"/>
  <c r="N43" i="17"/>
  <c r="L43" i="17"/>
  <c r="J43" i="17"/>
  <c r="G43" i="17"/>
  <c r="F43" i="17"/>
  <c r="E43" i="17"/>
  <c r="I43" i="17" s="1"/>
  <c r="D43" i="17"/>
  <c r="A43" i="17"/>
  <c r="AE42" i="17"/>
  <c r="Z42" i="17"/>
  <c r="AD42" i="17" s="1"/>
  <c r="R42" i="17"/>
  <c r="P42" i="17"/>
  <c r="O42" i="17"/>
  <c r="N42" i="17"/>
  <c r="L42" i="17"/>
  <c r="J42" i="17"/>
  <c r="I42" i="17"/>
  <c r="E42" i="17"/>
  <c r="D42" i="17"/>
  <c r="A42" i="17"/>
  <c r="AG41" i="17"/>
  <c r="AE41" i="17"/>
  <c r="AC41" i="17"/>
  <c r="Z41" i="17"/>
  <c r="AD41" i="17" s="1"/>
  <c r="R41" i="17"/>
  <c r="P41" i="17"/>
  <c r="O41" i="17"/>
  <c r="N41" i="17"/>
  <c r="L41" i="17"/>
  <c r="J41" i="17"/>
  <c r="G41" i="17"/>
  <c r="F41" i="17"/>
  <c r="E41" i="17"/>
  <c r="I41" i="17" s="1"/>
  <c r="D41" i="17"/>
  <c r="A41" i="17"/>
  <c r="AE40" i="17"/>
  <c r="Z40" i="17"/>
  <c r="AD40" i="17" s="1"/>
  <c r="R40" i="17"/>
  <c r="P40" i="17"/>
  <c r="O40" i="17"/>
  <c r="N40" i="17"/>
  <c r="L40" i="17"/>
  <c r="J40" i="17"/>
  <c r="E40" i="17"/>
  <c r="D40" i="17"/>
  <c r="A40" i="17"/>
  <c r="AG39" i="17"/>
  <c r="AE39" i="17"/>
  <c r="AC39" i="17"/>
  <c r="Z39" i="17"/>
  <c r="AD39" i="17" s="1"/>
  <c r="R39" i="17"/>
  <c r="P39" i="17"/>
  <c r="O39" i="17"/>
  <c r="N39" i="17"/>
  <c r="L39" i="17"/>
  <c r="J39" i="17"/>
  <c r="G39" i="17"/>
  <c r="E39" i="17"/>
  <c r="F39" i="17" s="1"/>
  <c r="D39" i="17"/>
  <c r="A39" i="17"/>
  <c r="AF38" i="17"/>
  <c r="AE38" i="17"/>
  <c r="Z38" i="17"/>
  <c r="AD38" i="17" s="1"/>
  <c r="R38" i="17"/>
  <c r="P38" i="17"/>
  <c r="O38" i="17"/>
  <c r="N38" i="17"/>
  <c r="L38" i="17"/>
  <c r="J38" i="17"/>
  <c r="E38" i="17"/>
  <c r="D38" i="17"/>
  <c r="A38" i="17"/>
  <c r="AG37" i="17"/>
  <c r="AE37" i="17"/>
  <c r="AC37" i="17"/>
  <c r="Z37" i="17"/>
  <c r="AD37" i="17" s="1"/>
  <c r="R37" i="17"/>
  <c r="P37" i="17"/>
  <c r="O37" i="17"/>
  <c r="N37" i="17"/>
  <c r="L37" i="17"/>
  <c r="J37" i="17"/>
  <c r="I37" i="17"/>
  <c r="G37" i="17"/>
  <c r="F37" i="17"/>
  <c r="E37" i="17"/>
  <c r="H37" i="17" s="1"/>
  <c r="D37" i="17"/>
  <c r="A37" i="17"/>
  <c r="AE36" i="17"/>
  <c r="Z36" i="17"/>
  <c r="R36" i="17"/>
  <c r="P36" i="17"/>
  <c r="O36" i="17"/>
  <c r="N36" i="17"/>
  <c r="L36" i="17"/>
  <c r="J36" i="17"/>
  <c r="H36" i="17"/>
  <c r="E36" i="17"/>
  <c r="G36" i="17" s="1"/>
  <c r="D36" i="17"/>
  <c r="A36" i="17"/>
  <c r="AG35" i="17"/>
  <c r="AE35" i="17"/>
  <c r="AC35" i="17"/>
  <c r="Z35" i="17"/>
  <c r="R35" i="17"/>
  <c r="P35" i="17"/>
  <c r="O35" i="17"/>
  <c r="N35" i="17"/>
  <c r="L35" i="17"/>
  <c r="J35" i="17"/>
  <c r="H35" i="17"/>
  <c r="G35" i="17"/>
  <c r="F35" i="17"/>
  <c r="E35" i="17"/>
  <c r="I35" i="17" s="1"/>
  <c r="D35" i="17"/>
  <c r="A35" i="17"/>
  <c r="AF34" i="17"/>
  <c r="AE34" i="17"/>
  <c r="AD34" i="17"/>
  <c r="Z34" i="17"/>
  <c r="R34" i="17"/>
  <c r="P34" i="17"/>
  <c r="O34" i="17"/>
  <c r="N34" i="17"/>
  <c r="L34" i="17"/>
  <c r="J34" i="17"/>
  <c r="H34" i="17"/>
  <c r="E34" i="17"/>
  <c r="G34" i="17" s="1"/>
  <c r="D34" i="17"/>
  <c r="A34" i="17"/>
  <c r="AG33" i="17"/>
  <c r="AE33" i="17"/>
  <c r="AC33" i="17"/>
  <c r="Z33" i="17"/>
  <c r="R33" i="17"/>
  <c r="P33" i="17"/>
  <c r="O33" i="17"/>
  <c r="N33" i="17"/>
  <c r="L33" i="17"/>
  <c r="J33" i="17"/>
  <c r="H33" i="17"/>
  <c r="G33" i="17"/>
  <c r="F33" i="17"/>
  <c r="E33" i="17"/>
  <c r="I33" i="17" s="1"/>
  <c r="D33" i="17"/>
  <c r="A33" i="17"/>
  <c r="AF32" i="17"/>
  <c r="AE32" i="17"/>
  <c r="Z32" i="17"/>
  <c r="R32" i="17"/>
  <c r="P32" i="17"/>
  <c r="O32" i="17"/>
  <c r="N32" i="17"/>
  <c r="L32" i="17"/>
  <c r="J32" i="17"/>
  <c r="H32" i="17"/>
  <c r="E32" i="17"/>
  <c r="G32" i="17" s="1"/>
  <c r="D32" i="17"/>
  <c r="A32" i="17"/>
  <c r="AG31" i="17"/>
  <c r="AF31" i="17"/>
  <c r="AE31" i="17"/>
  <c r="AC31" i="17"/>
  <c r="Z31" i="17"/>
  <c r="R31" i="17"/>
  <c r="P31" i="17"/>
  <c r="O31" i="17"/>
  <c r="N31" i="17"/>
  <c r="L31" i="17"/>
  <c r="J31" i="17"/>
  <c r="H31" i="17"/>
  <c r="G31" i="17"/>
  <c r="F31" i="17"/>
  <c r="E31" i="17"/>
  <c r="I31" i="17" s="1"/>
  <c r="D31" i="17"/>
  <c r="A31" i="17"/>
  <c r="AE30" i="17"/>
  <c r="AD30" i="17"/>
  <c r="Z30" i="17"/>
  <c r="R30" i="17"/>
  <c r="P30" i="17"/>
  <c r="O30" i="17"/>
  <c r="N30" i="17"/>
  <c r="L30" i="17"/>
  <c r="J30" i="17"/>
  <c r="H30" i="17"/>
  <c r="E30" i="17"/>
  <c r="G30" i="17" s="1"/>
  <c r="D30" i="17"/>
  <c r="A30" i="17"/>
  <c r="AG29" i="17"/>
  <c r="AE29" i="17"/>
  <c r="AC29" i="17"/>
  <c r="Z29" i="17"/>
  <c r="R29" i="17"/>
  <c r="P29" i="17"/>
  <c r="O29" i="17"/>
  <c r="N29" i="17"/>
  <c r="L29" i="17"/>
  <c r="J29" i="17"/>
  <c r="H29" i="17"/>
  <c r="G29" i="17"/>
  <c r="F29" i="17"/>
  <c r="E29" i="17"/>
  <c r="I29" i="17" s="1"/>
  <c r="D29" i="17"/>
  <c r="A29" i="17"/>
  <c r="AF28" i="17"/>
  <c r="AE28" i="17"/>
  <c r="AD28" i="17"/>
  <c r="Z28" i="17"/>
  <c r="R28" i="17"/>
  <c r="P28" i="17"/>
  <c r="O28" i="17"/>
  <c r="N28" i="17"/>
  <c r="L28" i="17"/>
  <c r="J28" i="17"/>
  <c r="H28" i="17"/>
  <c r="E28" i="17"/>
  <c r="G28" i="17" s="1"/>
  <c r="D28" i="17"/>
  <c r="A28" i="17"/>
  <c r="AG27" i="17"/>
  <c r="AF27" i="17"/>
  <c r="AE27" i="17"/>
  <c r="AC27" i="17"/>
  <c r="Z27" i="17"/>
  <c r="R27" i="17"/>
  <c r="P27" i="17"/>
  <c r="O27" i="17"/>
  <c r="N27" i="17"/>
  <c r="L27" i="17"/>
  <c r="J27" i="17"/>
  <c r="H27" i="17"/>
  <c r="G27" i="17"/>
  <c r="F27" i="17"/>
  <c r="E27" i="17"/>
  <c r="I27" i="17" s="1"/>
  <c r="D27" i="17"/>
  <c r="A27" i="17"/>
  <c r="AE26" i="17"/>
  <c r="Z26" i="17"/>
  <c r="R26" i="17"/>
  <c r="P26" i="17"/>
  <c r="O26" i="17"/>
  <c r="N26" i="17"/>
  <c r="L26" i="17"/>
  <c r="J26" i="17"/>
  <c r="H26" i="17"/>
  <c r="E26" i="17"/>
  <c r="G26" i="17" s="1"/>
  <c r="D26" i="17"/>
  <c r="A26" i="17"/>
  <c r="AG25" i="17"/>
  <c r="AE25" i="17"/>
  <c r="AC25" i="17"/>
  <c r="Z25" i="17"/>
  <c r="R25" i="17"/>
  <c r="P25" i="17"/>
  <c r="O25" i="17"/>
  <c r="N25" i="17"/>
  <c r="L25" i="17"/>
  <c r="J25" i="17"/>
  <c r="H25" i="17"/>
  <c r="G25" i="17"/>
  <c r="F25" i="17"/>
  <c r="E25" i="17"/>
  <c r="I25" i="17" s="1"/>
  <c r="D25" i="17"/>
  <c r="A25" i="17"/>
  <c r="AF24" i="17"/>
  <c r="AE24" i="17"/>
  <c r="AD24" i="17"/>
  <c r="Z24" i="17"/>
  <c r="R24" i="17"/>
  <c r="P24" i="17"/>
  <c r="O24" i="17"/>
  <c r="N24" i="17"/>
  <c r="L24" i="17"/>
  <c r="J24" i="17"/>
  <c r="H24" i="17"/>
  <c r="E24" i="17"/>
  <c r="G24" i="17" s="1"/>
  <c r="D24" i="17"/>
  <c r="A24" i="17"/>
  <c r="AG23" i="17"/>
  <c r="AE23" i="17"/>
  <c r="AC23" i="17"/>
  <c r="Z23" i="17"/>
  <c r="R23" i="17"/>
  <c r="P23" i="17"/>
  <c r="O23" i="17"/>
  <c r="N23" i="17"/>
  <c r="L23" i="17"/>
  <c r="J23" i="17"/>
  <c r="H23" i="17"/>
  <c r="G23" i="17"/>
  <c r="F23" i="17"/>
  <c r="E23" i="17"/>
  <c r="I23" i="17" s="1"/>
  <c r="D23" i="17"/>
  <c r="A23" i="17"/>
  <c r="AF22" i="17"/>
  <c r="AE22" i="17"/>
  <c r="Z22" i="17"/>
  <c r="R22" i="17"/>
  <c r="P22" i="17"/>
  <c r="O22" i="17"/>
  <c r="N22" i="17"/>
  <c r="L22" i="17"/>
  <c r="J22" i="17"/>
  <c r="E22" i="17"/>
  <c r="D22" i="17"/>
  <c r="A22" i="17"/>
  <c r="AG21" i="17"/>
  <c r="AF21" i="17"/>
  <c r="AE21" i="17"/>
  <c r="AC21" i="17"/>
  <c r="Z21" i="17"/>
  <c r="R21" i="17"/>
  <c r="P21" i="17"/>
  <c r="O21" i="17"/>
  <c r="N21" i="17"/>
  <c r="L21" i="17"/>
  <c r="J21" i="17"/>
  <c r="H21" i="17"/>
  <c r="G21" i="17"/>
  <c r="F21" i="17"/>
  <c r="E21" i="17"/>
  <c r="I21" i="17" s="1"/>
  <c r="D21" i="17"/>
  <c r="A21" i="17"/>
  <c r="AE20" i="17"/>
  <c r="AD20" i="17"/>
  <c r="Z20" i="17"/>
  <c r="R20" i="17"/>
  <c r="P20" i="17"/>
  <c r="O20" i="17"/>
  <c r="N20" i="17"/>
  <c r="L20" i="17"/>
  <c r="J20" i="17"/>
  <c r="I20" i="17"/>
  <c r="H20" i="17"/>
  <c r="E20" i="17"/>
  <c r="D20" i="17"/>
  <c r="A20" i="17"/>
  <c r="AG19" i="17"/>
  <c r="AF19" i="17"/>
  <c r="AE19" i="17"/>
  <c r="AC19" i="17"/>
  <c r="Z19" i="17"/>
  <c r="AD19" i="17" s="1"/>
  <c r="R19" i="17"/>
  <c r="P19" i="17"/>
  <c r="O19" i="17"/>
  <c r="N19" i="17"/>
  <c r="L19" i="17"/>
  <c r="J19" i="17"/>
  <c r="G19" i="17"/>
  <c r="F19" i="17"/>
  <c r="E19" i="17"/>
  <c r="I19" i="17" s="1"/>
  <c r="D19" i="17"/>
  <c r="A19" i="17"/>
  <c r="AG18" i="17"/>
  <c r="AE18" i="17"/>
  <c r="AC18" i="17"/>
  <c r="Z18" i="17"/>
  <c r="R18" i="17"/>
  <c r="P18" i="17"/>
  <c r="O18" i="17"/>
  <c r="N18" i="17"/>
  <c r="L18" i="17"/>
  <c r="J18" i="17"/>
  <c r="H18" i="17"/>
  <c r="G18" i="17"/>
  <c r="F18" i="17"/>
  <c r="E18" i="17"/>
  <c r="I18" i="17" s="1"/>
  <c r="D18" i="17"/>
  <c r="A18" i="17"/>
  <c r="AE17" i="17"/>
  <c r="AD17" i="17"/>
  <c r="Z17" i="17"/>
  <c r="R17" i="17"/>
  <c r="P17" i="17"/>
  <c r="O17" i="17"/>
  <c r="N17" i="17"/>
  <c r="L17" i="17"/>
  <c r="J17" i="17"/>
  <c r="H17" i="17"/>
  <c r="E17" i="17"/>
  <c r="G17" i="17" s="1"/>
  <c r="D17" i="17"/>
  <c r="A17" i="17"/>
  <c r="AG16" i="17"/>
  <c r="AF16" i="17"/>
  <c r="AE16" i="17"/>
  <c r="AC16" i="17"/>
  <c r="Z16" i="17"/>
  <c r="AD16" i="17" s="1"/>
  <c r="R16" i="17"/>
  <c r="P16" i="17"/>
  <c r="O16" i="17"/>
  <c r="N16" i="17"/>
  <c r="L16" i="17"/>
  <c r="J16" i="17"/>
  <c r="G16" i="17"/>
  <c r="F16" i="17"/>
  <c r="E16" i="17"/>
  <c r="I16" i="17" s="1"/>
  <c r="D16" i="17"/>
  <c r="A16" i="17"/>
  <c r="AE15" i="17"/>
  <c r="Z15" i="17"/>
  <c r="R15" i="17"/>
  <c r="P15" i="17"/>
  <c r="O15" i="17"/>
  <c r="N15" i="17"/>
  <c r="L15" i="17"/>
  <c r="J15" i="17"/>
  <c r="H15" i="17"/>
  <c r="E15" i="17"/>
  <c r="G15" i="17" s="1"/>
  <c r="D15" i="17"/>
  <c r="A15" i="17"/>
  <c r="AF14" i="17"/>
  <c r="AE14" i="17"/>
  <c r="Z14" i="17"/>
  <c r="AD14" i="17" s="1"/>
  <c r="R14" i="17"/>
  <c r="P14" i="17"/>
  <c r="O14" i="17"/>
  <c r="N14" i="17"/>
  <c r="L14" i="17"/>
  <c r="J14" i="17"/>
  <c r="E14" i="17"/>
  <c r="D14" i="17"/>
  <c r="A14" i="17"/>
  <c r="AG13" i="17"/>
  <c r="AE13" i="17"/>
  <c r="AC13" i="17"/>
  <c r="Z13" i="17"/>
  <c r="AD13" i="17" s="1"/>
  <c r="R13" i="17"/>
  <c r="P13" i="17"/>
  <c r="O13" i="17"/>
  <c r="N13" i="17"/>
  <c r="L13" i="17"/>
  <c r="J13" i="17"/>
  <c r="G13" i="17"/>
  <c r="F13" i="17"/>
  <c r="E13" i="17"/>
  <c r="I13" i="17" s="1"/>
  <c r="D13" i="17"/>
  <c r="A13" i="17"/>
  <c r="AG12" i="17"/>
  <c r="AF12" i="17"/>
  <c r="AE12" i="17"/>
  <c r="AC12" i="17"/>
  <c r="Z12" i="17"/>
  <c r="R12" i="17"/>
  <c r="P12" i="17"/>
  <c r="O12" i="17"/>
  <c r="N12" i="17"/>
  <c r="L12" i="17"/>
  <c r="J12" i="17"/>
  <c r="H12" i="17"/>
  <c r="G12" i="17"/>
  <c r="F12" i="17"/>
  <c r="E12" i="17"/>
  <c r="I12" i="17" s="1"/>
  <c r="D12" i="17"/>
  <c r="A12" i="17"/>
  <c r="AE11" i="17"/>
  <c r="Z11" i="17"/>
  <c r="AD11" i="17" s="1"/>
  <c r="R11" i="17"/>
  <c r="P11" i="17"/>
  <c r="O11" i="17"/>
  <c r="N11" i="17"/>
  <c r="L11" i="17"/>
  <c r="J11" i="17"/>
  <c r="I11" i="17"/>
  <c r="H11" i="17"/>
  <c r="E11" i="17"/>
  <c r="D11" i="17"/>
  <c r="A11" i="17"/>
  <c r="AE10" i="17"/>
  <c r="Z10" i="17"/>
  <c r="AD10" i="17" s="1"/>
  <c r="R10" i="17"/>
  <c r="P10" i="17"/>
  <c r="O10" i="17"/>
  <c r="N10" i="17"/>
  <c r="L10" i="17"/>
  <c r="J10" i="17"/>
  <c r="E10" i="17"/>
  <c r="D10" i="17"/>
  <c r="A10" i="17"/>
  <c r="AG9" i="17"/>
  <c r="AE9" i="17"/>
  <c r="AC9" i="17"/>
  <c r="Z9" i="17"/>
  <c r="AD9" i="17" s="1"/>
  <c r="R9" i="17"/>
  <c r="P9" i="17"/>
  <c r="O9" i="17"/>
  <c r="N9" i="17"/>
  <c r="L9" i="17"/>
  <c r="J9" i="17"/>
  <c r="I9" i="17"/>
  <c r="G9" i="17"/>
  <c r="F9" i="17"/>
  <c r="E9" i="17"/>
  <c r="H9" i="17" s="1"/>
  <c r="D9" i="17"/>
  <c r="A9" i="17"/>
  <c r="AF8" i="17"/>
  <c r="AE8" i="17"/>
  <c r="Z8" i="17"/>
  <c r="AA8" i="17" s="1"/>
  <c r="R8" i="17"/>
  <c r="P8" i="17"/>
  <c r="O8" i="17"/>
  <c r="N8" i="17"/>
  <c r="L8" i="17"/>
  <c r="J8" i="17"/>
  <c r="H8" i="17"/>
  <c r="E8" i="17"/>
  <c r="G8" i="17" s="1"/>
  <c r="D8" i="17"/>
  <c r="A8" i="17"/>
  <c r="AF7" i="17"/>
  <c r="AE7" i="17"/>
  <c r="AA7" i="17"/>
  <c r="Z7" i="17"/>
  <c r="AD7" i="17" s="1"/>
  <c r="R7" i="17"/>
  <c r="P7" i="17"/>
  <c r="O7" i="17"/>
  <c r="N7" i="17"/>
  <c r="L7" i="17"/>
  <c r="J7" i="17"/>
  <c r="E7" i="17"/>
  <c r="H7" i="17" s="1"/>
  <c r="D7" i="17"/>
  <c r="A7" i="17"/>
  <c r="AG6" i="17"/>
  <c r="AF6" i="17"/>
  <c r="AE6" i="17"/>
  <c r="AC6" i="17"/>
  <c r="Z6" i="17"/>
  <c r="AB6" i="17" s="1"/>
  <c r="R6" i="17"/>
  <c r="P6" i="17"/>
  <c r="O6" i="17"/>
  <c r="N6" i="17"/>
  <c r="L6" i="17"/>
  <c r="J6" i="17"/>
  <c r="H6" i="17"/>
  <c r="G6" i="17"/>
  <c r="F6" i="17"/>
  <c r="E6" i="17"/>
  <c r="I6" i="17" s="1"/>
  <c r="D6" i="17"/>
  <c r="A6" i="17"/>
  <c r="AE5" i="17"/>
  <c r="AA5" i="17"/>
  <c r="Z5" i="17"/>
  <c r="AA14" i="17" s="1"/>
  <c r="R5" i="17"/>
  <c r="P5" i="17"/>
  <c r="O5" i="17"/>
  <c r="N5" i="17"/>
  <c r="L5" i="17"/>
  <c r="J5" i="17"/>
  <c r="E5" i="17"/>
  <c r="H5" i="17" s="1"/>
  <c r="D5" i="17"/>
  <c r="A5" i="17"/>
  <c r="Y4" i="17"/>
  <c r="X4" i="17"/>
  <c r="AF10" i="17" s="1"/>
  <c r="W4" i="17"/>
  <c r="V4" i="17"/>
  <c r="U4" i="17"/>
  <c r="T4" i="17"/>
  <c r="S4" i="17"/>
  <c r="AH53" i="29" l="1"/>
  <c r="AH44" i="29"/>
  <c r="AH30" i="29"/>
  <c r="AH37" i="29"/>
  <c r="AH42" i="29"/>
  <c r="AH45" i="29"/>
  <c r="AH47" i="29"/>
  <c r="AH50" i="29"/>
  <c r="AH7" i="29"/>
  <c r="AH12" i="29"/>
  <c r="AH14" i="29"/>
  <c r="AH24" i="29"/>
  <c r="AH28" i="29"/>
  <c r="AH38" i="29"/>
  <c r="AH52" i="29"/>
  <c r="AH8" i="28"/>
  <c r="AH42" i="28"/>
  <c r="AH48" i="28"/>
  <c r="AH50" i="28"/>
  <c r="AH18" i="29"/>
  <c r="AH32" i="29"/>
  <c r="AH48" i="29"/>
  <c r="AH8" i="29"/>
  <c r="AH34" i="29"/>
  <c r="AH40" i="29"/>
  <c r="AH46" i="29"/>
  <c r="AH51" i="29"/>
  <c r="AD5" i="29"/>
  <c r="AB6" i="29"/>
  <c r="AD7" i="29"/>
  <c r="AB10" i="29"/>
  <c r="AA15" i="29"/>
  <c r="AA17" i="29"/>
  <c r="AG19" i="29"/>
  <c r="AH19" i="29" s="1"/>
  <c r="AC19" i="29"/>
  <c r="AB19" i="29"/>
  <c r="AA19" i="29"/>
  <c r="AA33" i="29"/>
  <c r="AA37" i="29"/>
  <c r="AB51" i="29"/>
  <c r="AB53" i="29"/>
  <c r="AH18" i="28"/>
  <c r="AH40" i="28"/>
  <c r="AH46" i="28"/>
  <c r="AF48" i="29"/>
  <c r="AF46" i="29"/>
  <c r="AF26" i="29"/>
  <c r="AF29" i="29"/>
  <c r="AF13" i="29"/>
  <c r="AF51" i="29"/>
  <c r="AF49" i="29"/>
  <c r="AF43" i="29"/>
  <c r="AF40" i="29"/>
  <c r="AF36" i="29"/>
  <c r="AF33" i="29"/>
  <c r="AF10" i="29"/>
  <c r="AF20" i="29"/>
  <c r="AA5" i="29"/>
  <c r="G6" i="29"/>
  <c r="AC6" i="29"/>
  <c r="AG6" i="29"/>
  <c r="AH6" i="29" s="1"/>
  <c r="AA7" i="29"/>
  <c r="G8" i="29"/>
  <c r="AG9" i="29"/>
  <c r="AH9" i="29" s="1"/>
  <c r="AC9" i="29"/>
  <c r="I10" i="29"/>
  <c r="AA10" i="29"/>
  <c r="AB15" i="29"/>
  <c r="AB17" i="29"/>
  <c r="AD19" i="29"/>
  <c r="H21" i="29"/>
  <c r="G21" i="29"/>
  <c r="I21" i="29"/>
  <c r="F21" i="29"/>
  <c r="AF23" i="29"/>
  <c r="AF47" i="29"/>
  <c r="AF37" i="29"/>
  <c r="AF54" i="29"/>
  <c r="AF35" i="29"/>
  <c r="AF27" i="29"/>
  <c r="AF25" i="29"/>
  <c r="AB43" i="29"/>
  <c r="AB41" i="29"/>
  <c r="AB39" i="29"/>
  <c r="AB37" i="29"/>
  <c r="AA53" i="29"/>
  <c r="AA51" i="29"/>
  <c r="AA49" i="29"/>
  <c r="AA47" i="29"/>
  <c r="AA45" i="29"/>
  <c r="AB54" i="29"/>
  <c r="AB52" i="29"/>
  <c r="AB50" i="29"/>
  <c r="AB48" i="29"/>
  <c r="AA54" i="29"/>
  <c r="AA52" i="29"/>
  <c r="AA50" i="29"/>
  <c r="AA48" i="29"/>
  <c r="AA44" i="29"/>
  <c r="AA43" i="29"/>
  <c r="AA42" i="29"/>
  <c r="AA41" i="29"/>
  <c r="AA40" i="29"/>
  <c r="AA39" i="29"/>
  <c r="AB35" i="29"/>
  <c r="AB33" i="29"/>
  <c r="AB31" i="29"/>
  <c r="AB29" i="29"/>
  <c r="AB27" i="29"/>
  <c r="AB25" i="29"/>
  <c r="AB21" i="29"/>
  <c r="AA27" i="29"/>
  <c r="AB23" i="29"/>
  <c r="AA21" i="29"/>
  <c r="AB20" i="29"/>
  <c r="AA14" i="29"/>
  <c r="AA46" i="29"/>
  <c r="AA38" i="29"/>
  <c r="AA31" i="29"/>
  <c r="AA25" i="29"/>
  <c r="AA23" i="29"/>
  <c r="AB18" i="29"/>
  <c r="AB12" i="29"/>
  <c r="AB11" i="29"/>
  <c r="AS17" i="29"/>
  <c r="AA18" i="29"/>
  <c r="AB32" i="29"/>
  <c r="AF42" i="29"/>
  <c r="AF30" i="29"/>
  <c r="AR17" i="29"/>
  <c r="AT18" i="29"/>
  <c r="AS18" i="29"/>
  <c r="AT17" i="29"/>
  <c r="AB5" i="29"/>
  <c r="AF5" i="29"/>
  <c r="AT10" i="29" s="1"/>
  <c r="AD6" i="29"/>
  <c r="AB7" i="29"/>
  <c r="AA8" i="29"/>
  <c r="AA9" i="29"/>
  <c r="H12" i="29"/>
  <c r="G12" i="29"/>
  <c r="F12" i="29"/>
  <c r="AG13" i="29"/>
  <c r="AH13" i="29" s="1"/>
  <c r="AC13" i="29"/>
  <c r="AB13" i="29"/>
  <c r="AA13" i="29"/>
  <c r="AB14" i="29"/>
  <c r="H25" i="29"/>
  <c r="G25" i="29"/>
  <c r="F25" i="29"/>
  <c r="I25" i="29"/>
  <c r="H31" i="29"/>
  <c r="G31" i="29"/>
  <c r="F31" i="29"/>
  <c r="I31" i="29"/>
  <c r="AF45" i="29"/>
  <c r="AF41" i="29"/>
  <c r="AF39" i="29"/>
  <c r="AF50" i="29"/>
  <c r="AF18" i="29"/>
  <c r="AC5" i="29"/>
  <c r="AG5" i="29"/>
  <c r="AC7" i="29"/>
  <c r="AB8" i="29"/>
  <c r="AB9" i="29"/>
  <c r="G10" i="29"/>
  <c r="AA11" i="29"/>
  <c r="AG11" i="29"/>
  <c r="AH11" i="29" s="1"/>
  <c r="AC11" i="29"/>
  <c r="AF11" i="29"/>
  <c r="AT13" i="29" s="1"/>
  <c r="I12" i="29"/>
  <c r="AA12" i="29"/>
  <c r="AD13" i="29"/>
  <c r="AF15" i="29"/>
  <c r="AG16" i="29"/>
  <c r="AH16" i="29" s="1"/>
  <c r="AC16" i="29"/>
  <c r="AB16" i="29"/>
  <c r="AA16" i="29"/>
  <c r="AF17" i="29"/>
  <c r="H18" i="29"/>
  <c r="G18" i="29"/>
  <c r="F18" i="29"/>
  <c r="AB30" i="29"/>
  <c r="AA35" i="29"/>
  <c r="AD10" i="29"/>
  <c r="I13" i="29"/>
  <c r="H14" i="29"/>
  <c r="AD14" i="29"/>
  <c r="AC15" i="29"/>
  <c r="AG15" i="29"/>
  <c r="AH15" i="29" s="1"/>
  <c r="I16" i="29"/>
  <c r="AC17" i="29"/>
  <c r="AG17" i="29"/>
  <c r="AH17" i="29" s="1"/>
  <c r="I19" i="29"/>
  <c r="AA20" i="29"/>
  <c r="AB24" i="29"/>
  <c r="H27" i="29"/>
  <c r="G27" i="29"/>
  <c r="F27" i="29"/>
  <c r="I14" i="29"/>
  <c r="AD15" i="29"/>
  <c r="AD17" i="29"/>
  <c r="AB22" i="29"/>
  <c r="AA22" i="29"/>
  <c r="AB28" i="29"/>
  <c r="AB34" i="29"/>
  <c r="F45" i="29"/>
  <c r="H45" i="29"/>
  <c r="I45" i="29"/>
  <c r="G45" i="29"/>
  <c r="AC20" i="29"/>
  <c r="AG20" i="29"/>
  <c r="AH20" i="29" s="1"/>
  <c r="AC22" i="29"/>
  <c r="AG22" i="29"/>
  <c r="AH22" i="29" s="1"/>
  <c r="H23" i="29"/>
  <c r="G23" i="29"/>
  <c r="AB26" i="29"/>
  <c r="H29" i="29"/>
  <c r="G29" i="29"/>
  <c r="F29" i="29"/>
  <c r="H33" i="29"/>
  <c r="G33" i="29"/>
  <c r="F33" i="29"/>
  <c r="H35" i="29"/>
  <c r="G35" i="29"/>
  <c r="F35" i="29"/>
  <c r="H48" i="29"/>
  <c r="G48" i="29"/>
  <c r="F48" i="29"/>
  <c r="I48" i="29"/>
  <c r="AD24" i="29"/>
  <c r="AD26" i="29"/>
  <c r="AD28" i="29"/>
  <c r="AD30" i="29"/>
  <c r="AD32" i="29"/>
  <c r="AD34" i="29"/>
  <c r="AB36" i="29"/>
  <c r="AB45" i="29"/>
  <c r="H50" i="29"/>
  <c r="G50" i="29"/>
  <c r="F50" i="29"/>
  <c r="AC21" i="29"/>
  <c r="AG21" i="29"/>
  <c r="AH21" i="29" s="1"/>
  <c r="AC23" i="29"/>
  <c r="AG23" i="29"/>
  <c r="AH23" i="29" s="1"/>
  <c r="AA24" i="29"/>
  <c r="AC25" i="29"/>
  <c r="AG25" i="29"/>
  <c r="AH25" i="29" s="1"/>
  <c r="AA26" i="29"/>
  <c r="AC27" i="29"/>
  <c r="AG27" i="29"/>
  <c r="AH27" i="29" s="1"/>
  <c r="AA28" i="29"/>
  <c r="AC29" i="29"/>
  <c r="AG29" i="29"/>
  <c r="AH29" i="29" s="1"/>
  <c r="AA30" i="29"/>
  <c r="AC31" i="29"/>
  <c r="AG31" i="29"/>
  <c r="AH31" i="29" s="1"/>
  <c r="AA32" i="29"/>
  <c r="AC33" i="29"/>
  <c r="AG33" i="29"/>
  <c r="AH33" i="29" s="1"/>
  <c r="AA34" i="29"/>
  <c r="AC35" i="29"/>
  <c r="AG35" i="29"/>
  <c r="AH35" i="29" s="1"/>
  <c r="AA36" i="29"/>
  <c r="AG36" i="29"/>
  <c r="AH36" i="29" s="1"/>
  <c r="F37" i="29"/>
  <c r="H37" i="29"/>
  <c r="H38" i="29"/>
  <c r="F38" i="29"/>
  <c r="AB47" i="29"/>
  <c r="I50" i="29"/>
  <c r="H52" i="29"/>
  <c r="G52" i="29"/>
  <c r="F52" i="29"/>
  <c r="I52" i="29"/>
  <c r="AC36" i="29"/>
  <c r="F39" i="29"/>
  <c r="H39" i="29"/>
  <c r="H40" i="29"/>
  <c r="F40" i="29"/>
  <c r="F41" i="29"/>
  <c r="H41" i="29"/>
  <c r="H42" i="29"/>
  <c r="F42" i="29"/>
  <c r="F43" i="29"/>
  <c r="H43" i="29"/>
  <c r="H44" i="29"/>
  <c r="F44" i="29"/>
  <c r="H46" i="29"/>
  <c r="G46" i="29"/>
  <c r="F46" i="29"/>
  <c r="AB49" i="29"/>
  <c r="I54" i="29"/>
  <c r="AB38" i="29"/>
  <c r="AB40" i="29"/>
  <c r="AB42" i="29"/>
  <c r="AB44" i="29"/>
  <c r="AD45" i="29"/>
  <c r="AB46" i="29"/>
  <c r="H47" i="29"/>
  <c r="AD47" i="29"/>
  <c r="H49" i="29"/>
  <c r="AD49" i="29"/>
  <c r="H51" i="29"/>
  <c r="AD51" i="29"/>
  <c r="H53" i="29"/>
  <c r="AD53" i="29"/>
  <c r="F54" i="29"/>
  <c r="I47" i="29"/>
  <c r="I49" i="29"/>
  <c r="I51" i="29"/>
  <c r="I53" i="29"/>
  <c r="G54" i="29"/>
  <c r="AC54" i="29"/>
  <c r="AG54" i="29"/>
  <c r="AH54" i="29" s="1"/>
  <c r="AH12" i="28"/>
  <c r="AH38" i="28"/>
  <c r="AH44" i="28"/>
  <c r="AH52" i="28"/>
  <c r="AH14" i="28"/>
  <c r="AH15" i="28"/>
  <c r="AH17" i="28"/>
  <c r="AH43" i="28"/>
  <c r="AH49" i="28"/>
  <c r="AH51" i="28"/>
  <c r="AH37" i="28"/>
  <c r="AH39" i="28"/>
  <c r="AH41" i="28"/>
  <c r="AH45" i="28"/>
  <c r="AH47" i="28"/>
  <c r="AH53" i="28"/>
  <c r="AG7" i="28"/>
  <c r="AH7" i="28" s="1"/>
  <c r="AC7" i="28"/>
  <c r="AB7" i="28"/>
  <c r="AA7" i="28"/>
  <c r="AA16" i="28"/>
  <c r="AB47" i="28"/>
  <c r="AB45" i="28"/>
  <c r="AB43" i="28"/>
  <c r="AB41" i="28"/>
  <c r="AB39" i="28"/>
  <c r="AB37" i="28"/>
  <c r="AA53" i="28"/>
  <c r="AA51" i="28"/>
  <c r="AA49" i="28"/>
  <c r="AA47" i="28"/>
  <c r="AA45" i="28"/>
  <c r="AA43" i="28"/>
  <c r="AA41" i="28"/>
  <c r="AA39" i="28"/>
  <c r="AB54" i="28"/>
  <c r="AB52" i="28"/>
  <c r="AB50" i="28"/>
  <c r="AA48" i="28"/>
  <c r="AA42" i="28"/>
  <c r="AA20" i="28"/>
  <c r="AA46" i="28"/>
  <c r="AA38" i="28"/>
  <c r="AA37" i="28"/>
  <c r="AA52" i="28"/>
  <c r="AA50" i="28"/>
  <c r="AB34" i="28"/>
  <c r="AB28" i="28"/>
  <c r="AB24" i="28"/>
  <c r="AG5" i="28"/>
  <c r="AC5" i="28"/>
  <c r="AB22" i="28"/>
  <c r="AA54" i="28"/>
  <c r="AA44" i="28"/>
  <c r="AB30" i="28"/>
  <c r="AB26" i="28"/>
  <c r="AA18" i="28"/>
  <c r="AA12" i="28"/>
  <c r="AA8" i="28"/>
  <c r="AB5" i="28"/>
  <c r="AB16" i="28"/>
  <c r="AA14" i="28"/>
  <c r="AA40" i="28"/>
  <c r="AB20" i="28"/>
  <c r="AB14" i="28"/>
  <c r="AB10" i="28"/>
  <c r="AA5" i="28"/>
  <c r="AB32" i="28"/>
  <c r="AA6" i="28"/>
  <c r="AD7" i="28"/>
  <c r="AB8" i="28"/>
  <c r="AA9" i="28"/>
  <c r="AG11" i="28"/>
  <c r="AH11" i="28" s="1"/>
  <c r="AC11" i="28"/>
  <c r="AB11" i="28"/>
  <c r="AA11" i="28"/>
  <c r="AB12" i="28"/>
  <c r="AA13" i="28"/>
  <c r="AB6" i="28"/>
  <c r="AB9" i="28"/>
  <c r="H10" i="28"/>
  <c r="G10" i="28"/>
  <c r="F10" i="28"/>
  <c r="AB13" i="28"/>
  <c r="H14" i="28"/>
  <c r="G14" i="28"/>
  <c r="F14" i="28"/>
  <c r="AB18" i="28"/>
  <c r="AH8" i="27"/>
  <c r="AH34" i="27"/>
  <c r="AH38" i="27"/>
  <c r="AF45" i="28"/>
  <c r="AF41" i="28"/>
  <c r="AF39" i="28"/>
  <c r="AF50" i="28"/>
  <c r="AF23" i="28"/>
  <c r="AF47" i="28"/>
  <c r="AF37" i="28"/>
  <c r="AF54" i="28"/>
  <c r="AF35" i="28"/>
  <c r="AF27" i="28"/>
  <c r="AF25" i="28"/>
  <c r="I10" i="28"/>
  <c r="AA10" i="28"/>
  <c r="I14" i="28"/>
  <c r="AG21" i="28"/>
  <c r="AH21" i="28" s="1"/>
  <c r="AC21" i="28"/>
  <c r="AB21" i="28"/>
  <c r="AA21" i="28"/>
  <c r="AG29" i="28"/>
  <c r="AH29" i="28" s="1"/>
  <c r="AC29" i="28"/>
  <c r="AB29" i="28"/>
  <c r="AA29" i="28"/>
  <c r="AF48" i="28"/>
  <c r="AF46" i="28"/>
  <c r="AF29" i="28"/>
  <c r="AF51" i="28"/>
  <c r="AF49" i="28"/>
  <c r="AF43" i="28"/>
  <c r="AF40" i="28"/>
  <c r="AF36" i="28"/>
  <c r="AF33" i="28"/>
  <c r="I5" i="28"/>
  <c r="AC6" i="28"/>
  <c r="AG6" i="28"/>
  <c r="AH6" i="28" s="1"/>
  <c r="I7" i="28"/>
  <c r="H8" i="28"/>
  <c r="AD8" i="28"/>
  <c r="AC9" i="28"/>
  <c r="AG9" i="28"/>
  <c r="AH9" i="28" s="1"/>
  <c r="AF10" i="28"/>
  <c r="AT10" i="28" s="1"/>
  <c r="I11" i="28"/>
  <c r="H12" i="28"/>
  <c r="AD12" i="28"/>
  <c r="AC13" i="28"/>
  <c r="AG13" i="28"/>
  <c r="AH13" i="28" s="1"/>
  <c r="I15" i="28"/>
  <c r="AA15" i="28"/>
  <c r="AC16" i="28"/>
  <c r="AG16" i="28"/>
  <c r="AH16" i="28" s="1"/>
  <c r="I17" i="28"/>
  <c r="AA17" i="28"/>
  <c r="AR17" i="28"/>
  <c r="H18" i="28"/>
  <c r="AD18" i="28"/>
  <c r="AG19" i="28"/>
  <c r="AH19" i="28" s="1"/>
  <c r="AC19" i="28"/>
  <c r="AB19" i="28"/>
  <c r="AA19" i="28"/>
  <c r="AD21" i="28"/>
  <c r="AA26" i="28"/>
  <c r="AG27" i="28"/>
  <c r="AH27" i="28" s="1"/>
  <c r="AC27" i="28"/>
  <c r="AB27" i="28"/>
  <c r="AA27" i="28"/>
  <c r="AD29" i="28"/>
  <c r="AA30" i="28"/>
  <c r="AD15" i="28"/>
  <c r="F37" i="28"/>
  <c r="H37" i="28"/>
  <c r="I37" i="28"/>
  <c r="G37" i="28"/>
  <c r="AF5" i="28"/>
  <c r="AS7" i="28" s="1"/>
  <c r="AD6" i="28"/>
  <c r="I8" i="28"/>
  <c r="AD9" i="28"/>
  <c r="AF11" i="28"/>
  <c r="I12" i="28"/>
  <c r="AD13" i="28"/>
  <c r="AB15" i="28"/>
  <c r="AF15" i="28"/>
  <c r="AD16" i="28"/>
  <c r="AB17" i="28"/>
  <c r="AF17" i="28"/>
  <c r="AS17" i="28"/>
  <c r="I18" i="28"/>
  <c r="AR18" i="28"/>
  <c r="AA24" i="28"/>
  <c r="AG25" i="28"/>
  <c r="AH25" i="28" s="1"/>
  <c r="AC25" i="28"/>
  <c r="AB25" i="28"/>
  <c r="AA25" i="28"/>
  <c r="AA28" i="28"/>
  <c r="AA34" i="28"/>
  <c r="H38" i="28"/>
  <c r="F38" i="28"/>
  <c r="I38" i="28"/>
  <c r="G38" i="28"/>
  <c r="AD17" i="28"/>
  <c r="AG35" i="28"/>
  <c r="AH35" i="28" s="1"/>
  <c r="AC35" i="28"/>
  <c r="AB35" i="28"/>
  <c r="AA35" i="28"/>
  <c r="AC15" i="28"/>
  <c r="AC17" i="28"/>
  <c r="AT17" i="28"/>
  <c r="AF20" i="28"/>
  <c r="AA22" i="28"/>
  <c r="AG23" i="28"/>
  <c r="AH23" i="28" s="1"/>
  <c r="AC23" i="28"/>
  <c r="AB23" i="28"/>
  <c r="AA23" i="28"/>
  <c r="AD25" i="28"/>
  <c r="AG31" i="28"/>
  <c r="AH31" i="28" s="1"/>
  <c r="AC31" i="28"/>
  <c r="AB31" i="28"/>
  <c r="AA31" i="28"/>
  <c r="AA32" i="28"/>
  <c r="AG33" i="28"/>
  <c r="AH33" i="28" s="1"/>
  <c r="AC33" i="28"/>
  <c r="AB33" i="28"/>
  <c r="AA33" i="28"/>
  <c r="H52" i="28"/>
  <c r="G52" i="28"/>
  <c r="F52" i="28"/>
  <c r="I52" i="28"/>
  <c r="G20" i="28"/>
  <c r="AC20" i="28"/>
  <c r="AG20" i="28"/>
  <c r="AH20" i="28" s="1"/>
  <c r="G22" i="28"/>
  <c r="AC22" i="28"/>
  <c r="AG22" i="28"/>
  <c r="AH22" i="28" s="1"/>
  <c r="G24" i="28"/>
  <c r="AC24" i="28"/>
  <c r="AG24" i="28"/>
  <c r="AH24" i="28" s="1"/>
  <c r="G26" i="28"/>
  <c r="AC26" i="28"/>
  <c r="AG26" i="28"/>
  <c r="AH26" i="28" s="1"/>
  <c r="G28" i="28"/>
  <c r="AC28" i="28"/>
  <c r="AG28" i="28"/>
  <c r="AH28" i="28" s="1"/>
  <c r="G30" i="28"/>
  <c r="AC30" i="28"/>
  <c r="AG30" i="28"/>
  <c r="AH30" i="28" s="1"/>
  <c r="G32" i="28"/>
  <c r="AC32" i="28"/>
  <c r="AG32" i="28"/>
  <c r="AH32" i="28" s="1"/>
  <c r="G34" i="28"/>
  <c r="AC34" i="28"/>
  <c r="AG34" i="28"/>
  <c r="AH34" i="28" s="1"/>
  <c r="G36" i="28"/>
  <c r="H46" i="28"/>
  <c r="G46" i="28"/>
  <c r="F46" i="28"/>
  <c r="AB49" i="28"/>
  <c r="H20" i="28"/>
  <c r="H22" i="28"/>
  <c r="AD22" i="28"/>
  <c r="AD24" i="28"/>
  <c r="AD26" i="28"/>
  <c r="AD28" i="28"/>
  <c r="AD30" i="28"/>
  <c r="AD32" i="28"/>
  <c r="AD34" i="28"/>
  <c r="AB36" i="28"/>
  <c r="H42" i="28"/>
  <c r="G42" i="28"/>
  <c r="F42" i="28"/>
  <c r="H48" i="28"/>
  <c r="G48" i="28"/>
  <c r="F48" i="28"/>
  <c r="AB51" i="28"/>
  <c r="AB53" i="28"/>
  <c r="AA36" i="28"/>
  <c r="AG36" i="28"/>
  <c r="AH36" i="28" s="1"/>
  <c r="H40" i="28"/>
  <c r="G40" i="28"/>
  <c r="F40" i="28"/>
  <c r="I42" i="28"/>
  <c r="H44" i="28"/>
  <c r="G44" i="28"/>
  <c r="F44" i="28"/>
  <c r="I48" i="28"/>
  <c r="H50" i="28"/>
  <c r="G50" i="28"/>
  <c r="F50" i="28"/>
  <c r="H54" i="28"/>
  <c r="G54" i="28"/>
  <c r="F54" i="28"/>
  <c r="AB38" i="28"/>
  <c r="H39" i="28"/>
  <c r="AB40" i="28"/>
  <c r="H41" i="28"/>
  <c r="AB42" i="28"/>
  <c r="H43" i="28"/>
  <c r="AB44" i="28"/>
  <c r="H45" i="28"/>
  <c r="AB46" i="28"/>
  <c r="H47" i="28"/>
  <c r="AB48" i="28"/>
  <c r="H49" i="28"/>
  <c r="AD49" i="28"/>
  <c r="H51" i="28"/>
  <c r="AD51" i="28"/>
  <c r="H53" i="28"/>
  <c r="AD53" i="28"/>
  <c r="I39" i="28"/>
  <c r="I41" i="28"/>
  <c r="I43" i="28"/>
  <c r="I45" i="28"/>
  <c r="I47" i="28"/>
  <c r="I49" i="28"/>
  <c r="I51" i="28"/>
  <c r="I53" i="28"/>
  <c r="AC54" i="28"/>
  <c r="AG54" i="28"/>
  <c r="AH54" i="28" s="1"/>
  <c r="AH32" i="27"/>
  <c r="AH7" i="27"/>
  <c r="AH9" i="27"/>
  <c r="AH19" i="27"/>
  <c r="AH22" i="27"/>
  <c r="AH25" i="27"/>
  <c r="AH31" i="27"/>
  <c r="AH42" i="27"/>
  <c r="AH44" i="27"/>
  <c r="AH48" i="27"/>
  <c r="AH14" i="27"/>
  <c r="AH24" i="27"/>
  <c r="AH6" i="27"/>
  <c r="AH16" i="27"/>
  <c r="AH28" i="27"/>
  <c r="AH52" i="27"/>
  <c r="AH10" i="27"/>
  <c r="AH46" i="27"/>
  <c r="AH50" i="27"/>
  <c r="AF48" i="27"/>
  <c r="AF46" i="27"/>
  <c r="AF29" i="27"/>
  <c r="AF26" i="27"/>
  <c r="AF13" i="27"/>
  <c r="I7" i="27"/>
  <c r="AD8" i="27"/>
  <c r="AA10" i="27"/>
  <c r="AA11" i="27"/>
  <c r="AB17" i="27"/>
  <c r="AH8" i="25"/>
  <c r="AF42" i="27"/>
  <c r="AF30" i="27"/>
  <c r="F5" i="27"/>
  <c r="AT18" i="27"/>
  <c r="AS18" i="27"/>
  <c r="AT17" i="27"/>
  <c r="AR18" i="27"/>
  <c r="AB5" i="27"/>
  <c r="AF5" i="27"/>
  <c r="AD6" i="27"/>
  <c r="F7" i="27"/>
  <c r="AB7" i="27"/>
  <c r="I8" i="27"/>
  <c r="AA8" i="27"/>
  <c r="AD9" i="27"/>
  <c r="AB10" i="27"/>
  <c r="AB11" i="27"/>
  <c r="AB14" i="27"/>
  <c r="AB15" i="27"/>
  <c r="AC16" i="27"/>
  <c r="H17" i="27"/>
  <c r="G17" i="27"/>
  <c r="H28" i="27"/>
  <c r="G28" i="27"/>
  <c r="F28" i="27"/>
  <c r="I28" i="27"/>
  <c r="AF51" i="27"/>
  <c r="AF49" i="27"/>
  <c r="AF43" i="27"/>
  <c r="AF40" i="27"/>
  <c r="AF33" i="27"/>
  <c r="AF36" i="27"/>
  <c r="AF20" i="27"/>
  <c r="AA12" i="27"/>
  <c r="AB16" i="27"/>
  <c r="AA16" i="27"/>
  <c r="AS17" i="27"/>
  <c r="G5" i="27"/>
  <c r="I6" i="27"/>
  <c r="AA6" i="27"/>
  <c r="G7" i="27"/>
  <c r="F8" i="27"/>
  <c r="AB8" i="27"/>
  <c r="I9" i="27"/>
  <c r="AA9" i="27"/>
  <c r="F10" i="27"/>
  <c r="F11" i="27"/>
  <c r="G12" i="27"/>
  <c r="F12" i="27"/>
  <c r="AB13" i="27"/>
  <c r="AA13" i="27"/>
  <c r="AG13" i="27"/>
  <c r="AH13" i="27" s="1"/>
  <c r="H15" i="27"/>
  <c r="G15" i="27"/>
  <c r="AD16" i="27"/>
  <c r="F17" i="27"/>
  <c r="AF17" i="27"/>
  <c r="H20" i="27"/>
  <c r="I20" i="27"/>
  <c r="G20" i="27"/>
  <c r="F20" i="27"/>
  <c r="H24" i="27"/>
  <c r="F24" i="27"/>
  <c r="I24" i="27"/>
  <c r="G24" i="27"/>
  <c r="AB27" i="27"/>
  <c r="F51" i="27"/>
  <c r="H51" i="27"/>
  <c r="G51" i="27"/>
  <c r="I51" i="27"/>
  <c r="I5" i="27"/>
  <c r="AF10" i="27"/>
  <c r="AS13" i="27" s="1"/>
  <c r="AA15" i="27"/>
  <c r="AG18" i="27"/>
  <c r="AH18" i="27" s="1"/>
  <c r="AC18" i="27"/>
  <c r="AB18" i="27"/>
  <c r="AA18" i="27"/>
  <c r="AB19" i="27"/>
  <c r="H34" i="27"/>
  <c r="G34" i="27"/>
  <c r="F34" i="27"/>
  <c r="I34" i="27"/>
  <c r="AH40" i="25"/>
  <c r="AH46" i="25"/>
  <c r="AH22" i="26"/>
  <c r="AH36" i="26"/>
  <c r="AH46" i="26"/>
  <c r="AH48" i="26"/>
  <c r="AH50" i="26"/>
  <c r="AF45" i="27"/>
  <c r="AF41" i="27"/>
  <c r="AF39" i="27"/>
  <c r="AF50" i="27"/>
  <c r="AF23" i="27"/>
  <c r="AF47" i="27"/>
  <c r="AF37" i="27"/>
  <c r="AF54" i="27"/>
  <c r="AF35" i="27"/>
  <c r="AF27" i="27"/>
  <c r="AF25" i="27"/>
  <c r="AB54" i="27"/>
  <c r="AB52" i="27"/>
  <c r="AB50" i="27"/>
  <c r="AB48" i="27"/>
  <c r="AB46" i="27"/>
  <c r="AB44" i="27"/>
  <c r="AB42" i="27"/>
  <c r="AB40" i="27"/>
  <c r="AA54" i="27"/>
  <c r="AA52" i="27"/>
  <c r="AA50" i="27"/>
  <c r="AA48" i="27"/>
  <c r="AA46" i="27"/>
  <c r="AA44" i="27"/>
  <c r="AA42" i="27"/>
  <c r="AA40" i="27"/>
  <c r="AA38" i="27"/>
  <c r="AA39" i="27"/>
  <c r="AA35" i="27"/>
  <c r="AA33" i="27"/>
  <c r="AA31" i="27"/>
  <c r="AA29" i="27"/>
  <c r="AA27" i="27"/>
  <c r="AA51" i="27"/>
  <c r="AA49" i="27"/>
  <c r="AA47" i="27"/>
  <c r="AA45" i="27"/>
  <c r="AB38" i="27"/>
  <c r="AB36" i="27"/>
  <c r="AB34" i="27"/>
  <c r="AB32" i="27"/>
  <c r="AB30" i="27"/>
  <c r="AB28" i="27"/>
  <c r="AB26" i="27"/>
  <c r="AB24" i="27"/>
  <c r="AB22" i="27"/>
  <c r="AA36" i="27"/>
  <c r="AA32" i="27"/>
  <c r="AA30" i="27"/>
  <c r="AA25" i="27"/>
  <c r="AA20" i="27"/>
  <c r="AA14" i="27"/>
  <c r="AA43" i="27"/>
  <c r="AA41" i="27"/>
  <c r="AA26" i="27"/>
  <c r="AA24" i="27"/>
  <c r="AA23" i="27"/>
  <c r="AA53" i="27"/>
  <c r="AA34" i="27"/>
  <c r="AA28" i="27"/>
  <c r="AA22" i="27"/>
  <c r="AD5" i="27"/>
  <c r="AH5" i="27"/>
  <c r="AC8" i="27"/>
  <c r="AT8" i="27"/>
  <c r="AF9" i="27"/>
  <c r="AT11" i="27" s="1"/>
  <c r="G10" i="27"/>
  <c r="H11" i="27"/>
  <c r="AG11" i="27"/>
  <c r="AH11" i="27" s="1"/>
  <c r="AC11" i="27"/>
  <c r="AG12" i="27"/>
  <c r="AH12" i="27" s="1"/>
  <c r="AC12" i="27"/>
  <c r="AB12" i="27"/>
  <c r="AF15" i="27"/>
  <c r="I17" i="27"/>
  <c r="AA17" i="27"/>
  <c r="AR17" i="27"/>
  <c r="G18" i="27"/>
  <c r="F18" i="27"/>
  <c r="F23" i="27"/>
  <c r="H23" i="27"/>
  <c r="I23" i="27"/>
  <c r="G23" i="27"/>
  <c r="AD19" i="27"/>
  <c r="AB21" i="27"/>
  <c r="AB23" i="27"/>
  <c r="F25" i="27"/>
  <c r="H25" i="27"/>
  <c r="H26" i="27"/>
  <c r="G26" i="27"/>
  <c r="F26" i="27"/>
  <c r="AB45" i="27"/>
  <c r="AB47" i="27"/>
  <c r="AB49" i="27"/>
  <c r="H14" i="27"/>
  <c r="AC15" i="27"/>
  <c r="AG15" i="27"/>
  <c r="AH15" i="27" s="1"/>
  <c r="AC17" i="27"/>
  <c r="AG17" i="27"/>
  <c r="AH17" i="27" s="1"/>
  <c r="AA19" i="27"/>
  <c r="I21" i="27"/>
  <c r="AA21" i="27"/>
  <c r="G25" i="27"/>
  <c r="AB25" i="27"/>
  <c r="I26" i="27"/>
  <c r="AB29" i="27"/>
  <c r="H30" i="27"/>
  <c r="G30" i="27"/>
  <c r="F30" i="27"/>
  <c r="H32" i="27"/>
  <c r="G32" i="27"/>
  <c r="F32" i="27"/>
  <c r="AB33" i="27"/>
  <c r="AB35" i="27"/>
  <c r="H36" i="27"/>
  <c r="G36" i="27"/>
  <c r="F36" i="27"/>
  <c r="F39" i="27"/>
  <c r="G39" i="27"/>
  <c r="I39" i="27"/>
  <c r="H39" i="27"/>
  <c r="F45" i="27"/>
  <c r="H45" i="27"/>
  <c r="G45" i="27"/>
  <c r="I45" i="27"/>
  <c r="F47" i="27"/>
  <c r="H47" i="27"/>
  <c r="G47" i="27"/>
  <c r="I47" i="27"/>
  <c r="F49" i="27"/>
  <c r="H49" i="27"/>
  <c r="G49" i="27"/>
  <c r="I49" i="27"/>
  <c r="AC21" i="27"/>
  <c r="AG21" i="27"/>
  <c r="AH21" i="27" s="1"/>
  <c r="H22" i="27"/>
  <c r="F22" i="27"/>
  <c r="I25" i="27"/>
  <c r="AB31" i="27"/>
  <c r="F37" i="27"/>
  <c r="I37" i="27"/>
  <c r="H37" i="27"/>
  <c r="G37" i="27"/>
  <c r="AB51" i="27"/>
  <c r="AD23" i="27"/>
  <c r="AD25" i="27"/>
  <c r="H27" i="27"/>
  <c r="AD27" i="27"/>
  <c r="H29" i="27"/>
  <c r="AD29" i="27"/>
  <c r="H31" i="27"/>
  <c r="AD31" i="27"/>
  <c r="H33" i="27"/>
  <c r="AD33" i="27"/>
  <c r="H35" i="27"/>
  <c r="AD35" i="27"/>
  <c r="AB39" i="27"/>
  <c r="AG39" i="27"/>
  <c r="AH39" i="27" s="1"/>
  <c r="AC39" i="27"/>
  <c r="I27" i="27"/>
  <c r="I29" i="27"/>
  <c r="I31" i="27"/>
  <c r="I33" i="27"/>
  <c r="I35" i="27"/>
  <c r="AB37" i="27"/>
  <c r="AA37" i="27"/>
  <c r="AG37" i="27"/>
  <c r="AH37" i="27" s="1"/>
  <c r="AD39" i="27"/>
  <c r="F41" i="27"/>
  <c r="H41" i="27"/>
  <c r="G41" i="27"/>
  <c r="AB41" i="27"/>
  <c r="F43" i="27"/>
  <c r="H43" i="27"/>
  <c r="G43" i="27"/>
  <c r="AB43" i="27"/>
  <c r="F53" i="27"/>
  <c r="H53" i="27"/>
  <c r="G53" i="27"/>
  <c r="AB53" i="27"/>
  <c r="I38" i="27"/>
  <c r="I40" i="27"/>
  <c r="AC41" i="27"/>
  <c r="AG41" i="27"/>
  <c r="AH41" i="27" s="1"/>
  <c r="I42" i="27"/>
  <c r="AC43" i="27"/>
  <c r="AG43" i="27"/>
  <c r="AH43" i="27" s="1"/>
  <c r="I44" i="27"/>
  <c r="AC45" i="27"/>
  <c r="AG45" i="27"/>
  <c r="AH45" i="27" s="1"/>
  <c r="I46" i="27"/>
  <c r="AC47" i="27"/>
  <c r="AG47" i="27"/>
  <c r="AH47" i="27" s="1"/>
  <c r="I48" i="27"/>
  <c r="AC49" i="27"/>
  <c r="AG49" i="27"/>
  <c r="AH49" i="27" s="1"/>
  <c r="I50" i="27"/>
  <c r="AC51" i="27"/>
  <c r="AG51" i="27"/>
  <c r="AH51" i="27" s="1"/>
  <c r="I52" i="27"/>
  <c r="AC53" i="27"/>
  <c r="AG53" i="27"/>
  <c r="AH53" i="27" s="1"/>
  <c r="I54" i="27"/>
  <c r="AD41" i="27"/>
  <c r="AD43" i="27"/>
  <c r="AD45" i="27"/>
  <c r="AD47" i="27"/>
  <c r="AD49" i="27"/>
  <c r="AD51" i="27"/>
  <c r="AD53" i="27"/>
  <c r="G54" i="27"/>
  <c r="AC54" i="27"/>
  <c r="AG54" i="27"/>
  <c r="AH54" i="27" s="1"/>
  <c r="AH7" i="26"/>
  <c r="AH21" i="26"/>
  <c r="AH24" i="26"/>
  <c r="AH26" i="26"/>
  <c r="AH28" i="26"/>
  <c r="AH37" i="26"/>
  <c r="AH39" i="26"/>
  <c r="AH41" i="26"/>
  <c r="AH43" i="26"/>
  <c r="AH52" i="26"/>
  <c r="AH15" i="26"/>
  <c r="AH17" i="26"/>
  <c r="AH20" i="26"/>
  <c r="AH23" i="26"/>
  <c r="AH49" i="26"/>
  <c r="AH51" i="26"/>
  <c r="AH44" i="26"/>
  <c r="AH11" i="26"/>
  <c r="AH25" i="26"/>
  <c r="AH27" i="26"/>
  <c r="AH29" i="26"/>
  <c r="AH31" i="26"/>
  <c r="AH33" i="26"/>
  <c r="AH35" i="26"/>
  <c r="AH38" i="26"/>
  <c r="AH40" i="26"/>
  <c r="AH42" i="26"/>
  <c r="AH53" i="26"/>
  <c r="AF42" i="26"/>
  <c r="AF30" i="26"/>
  <c r="AA13" i="26"/>
  <c r="AA16" i="26"/>
  <c r="H19" i="26"/>
  <c r="G19" i="26"/>
  <c r="F19" i="26"/>
  <c r="AA24" i="26"/>
  <c r="AF11" i="26"/>
  <c r="G5" i="26"/>
  <c r="AA6" i="26"/>
  <c r="AG14" i="26"/>
  <c r="AH14" i="26" s="1"/>
  <c r="AC14" i="26"/>
  <c r="AB14" i="26"/>
  <c r="AA14" i="26"/>
  <c r="AS18" i="26"/>
  <c r="I19" i="26"/>
  <c r="AA19" i="26"/>
  <c r="AA8" i="26"/>
  <c r="AA7" i="26"/>
  <c r="AG6" i="26"/>
  <c r="AH6" i="26" s="1"/>
  <c r="AC6" i="26"/>
  <c r="AB6" i="26"/>
  <c r="AA36" i="26"/>
  <c r="AH17" i="25"/>
  <c r="AH33" i="25"/>
  <c r="AH38" i="25"/>
  <c r="AH42" i="25"/>
  <c r="I5" i="26"/>
  <c r="AA5" i="26"/>
  <c r="AF5" i="26"/>
  <c r="AS12" i="26" s="1"/>
  <c r="AD6" i="26"/>
  <c r="AB7" i="26"/>
  <c r="AB8" i="26"/>
  <c r="H9" i="26"/>
  <c r="G9" i="26"/>
  <c r="F9" i="26"/>
  <c r="AD14" i="26"/>
  <c r="AB18" i="26"/>
  <c r="H28" i="26"/>
  <c r="G28" i="26"/>
  <c r="F28" i="26"/>
  <c r="I28" i="26"/>
  <c r="H38" i="26"/>
  <c r="F38" i="26"/>
  <c r="I38" i="26"/>
  <c r="G38" i="26"/>
  <c r="AG10" i="26"/>
  <c r="AH10" i="26" s="1"/>
  <c r="AC10" i="26"/>
  <c r="AB10" i="26"/>
  <c r="AA10" i="26"/>
  <c r="AH46" i="24"/>
  <c r="AH48" i="24"/>
  <c r="AH50" i="24"/>
  <c r="AH11" i="25"/>
  <c r="AH15" i="25"/>
  <c r="AH20" i="25"/>
  <c r="AH25" i="25"/>
  <c r="AH27" i="25"/>
  <c r="AH48" i="25"/>
  <c r="AF48" i="26"/>
  <c r="AF46" i="26"/>
  <c r="AF29" i="26"/>
  <c r="AF26" i="26"/>
  <c r="AF17" i="26"/>
  <c r="AF13" i="26"/>
  <c r="AF51" i="26"/>
  <c r="AF49" i="26"/>
  <c r="AF43" i="26"/>
  <c r="AF40" i="26"/>
  <c r="AF36" i="26"/>
  <c r="AF33" i="26"/>
  <c r="AF20" i="26"/>
  <c r="AF15" i="26"/>
  <c r="AF10" i="26"/>
  <c r="AR18" i="26"/>
  <c r="AS17" i="26"/>
  <c r="AR17" i="26"/>
  <c r="AT18" i="26"/>
  <c r="AB5" i="26"/>
  <c r="AH5" i="26"/>
  <c r="AA9" i="26"/>
  <c r="AB12" i="26"/>
  <c r="H13" i="26"/>
  <c r="G13" i="26"/>
  <c r="F13" i="26"/>
  <c r="H16" i="26"/>
  <c r="G16" i="26"/>
  <c r="F16" i="26"/>
  <c r="AH50" i="25"/>
  <c r="AF45" i="26"/>
  <c r="AF41" i="26"/>
  <c r="AF39" i="26"/>
  <c r="AF50" i="26"/>
  <c r="AF23" i="26"/>
  <c r="AF47" i="26"/>
  <c r="AF37" i="26"/>
  <c r="AF54" i="26"/>
  <c r="AF35" i="26"/>
  <c r="AF27" i="26"/>
  <c r="AF25" i="26"/>
  <c r="AB47" i="26"/>
  <c r="AB45" i="26"/>
  <c r="AB43" i="26"/>
  <c r="AB41" i="26"/>
  <c r="AB39" i="26"/>
  <c r="AB37" i="26"/>
  <c r="AA51" i="26"/>
  <c r="AA49" i="26"/>
  <c r="AA47" i="26"/>
  <c r="AA45" i="26"/>
  <c r="AA43" i="26"/>
  <c r="AA41" i="26"/>
  <c r="AA39" i="26"/>
  <c r="AB54" i="26"/>
  <c r="AB52" i="26"/>
  <c r="AB50" i="26"/>
  <c r="AB48" i="26"/>
  <c r="AA48" i="26"/>
  <c r="AA42" i="26"/>
  <c r="AB35" i="26"/>
  <c r="AB33" i="26"/>
  <c r="AB31" i="26"/>
  <c r="AB29" i="26"/>
  <c r="AB27" i="26"/>
  <c r="AB25" i="26"/>
  <c r="AB23" i="26"/>
  <c r="AB21" i="26"/>
  <c r="AA46" i="26"/>
  <c r="AA38" i="26"/>
  <c r="AA37" i="26"/>
  <c r="AA35" i="26"/>
  <c r="AA33" i="26"/>
  <c r="AA31" i="26"/>
  <c r="AA29" i="26"/>
  <c r="AA27" i="26"/>
  <c r="AA25" i="26"/>
  <c r="AA23" i="26"/>
  <c r="AA52" i="26"/>
  <c r="AD5" i="26"/>
  <c r="H7" i="26"/>
  <c r="G8" i="26"/>
  <c r="AC8" i="26"/>
  <c r="AG8" i="26"/>
  <c r="AH8" i="26" s="1"/>
  <c r="AB9" i="26"/>
  <c r="AF9" i="26"/>
  <c r="AS9" i="26" s="1"/>
  <c r="H11" i="26"/>
  <c r="G12" i="26"/>
  <c r="AC12" i="26"/>
  <c r="AG12" i="26"/>
  <c r="AH12" i="26" s="1"/>
  <c r="AB13" i="26"/>
  <c r="H15" i="26"/>
  <c r="AB16" i="26"/>
  <c r="H17" i="26"/>
  <c r="G18" i="26"/>
  <c r="AC18" i="26"/>
  <c r="AG18" i="26"/>
  <c r="AH18" i="26" s="1"/>
  <c r="AB19" i="26"/>
  <c r="AC20" i="26"/>
  <c r="AA21" i="26"/>
  <c r="H22" i="26"/>
  <c r="G22" i="26"/>
  <c r="F22" i="26"/>
  <c r="H26" i="26"/>
  <c r="G26" i="26"/>
  <c r="F26" i="26"/>
  <c r="AA28" i="26"/>
  <c r="H32" i="26"/>
  <c r="G32" i="26"/>
  <c r="F32" i="26"/>
  <c r="AA44" i="26"/>
  <c r="H8" i="26"/>
  <c r="AC9" i="26"/>
  <c r="AG9" i="26"/>
  <c r="AH9" i="26" s="1"/>
  <c r="AA11" i="26"/>
  <c r="H12" i="26"/>
  <c r="AC13" i="26"/>
  <c r="AG13" i="26"/>
  <c r="AH13" i="26" s="1"/>
  <c r="AA15" i="26"/>
  <c r="AC16" i="26"/>
  <c r="AG16" i="26"/>
  <c r="AH16" i="26" s="1"/>
  <c r="AA17" i="26"/>
  <c r="H18" i="26"/>
  <c r="AC19" i="26"/>
  <c r="AG19" i="26"/>
  <c r="AH19" i="26" s="1"/>
  <c r="AA22" i="26"/>
  <c r="AA26" i="26"/>
  <c r="H30" i="26"/>
  <c r="G30" i="26"/>
  <c r="F30" i="26"/>
  <c r="AA32" i="26"/>
  <c r="H34" i="26"/>
  <c r="G34" i="26"/>
  <c r="F34" i="26"/>
  <c r="F37" i="26"/>
  <c r="H37" i="26"/>
  <c r="I37" i="26"/>
  <c r="G37" i="26"/>
  <c r="AA54" i="26"/>
  <c r="AB11" i="26"/>
  <c r="AA12" i="26"/>
  <c r="AB15" i="26"/>
  <c r="AB17" i="26"/>
  <c r="AA18" i="26"/>
  <c r="AB20" i="26"/>
  <c r="F21" i="26"/>
  <c r="H21" i="26"/>
  <c r="H24" i="26"/>
  <c r="G24" i="26"/>
  <c r="F24" i="26"/>
  <c r="AA30" i="26"/>
  <c r="AA34" i="26"/>
  <c r="H36" i="26"/>
  <c r="G36" i="26"/>
  <c r="F36" i="26"/>
  <c r="AA40" i="26"/>
  <c r="AA50" i="26"/>
  <c r="H52" i="26"/>
  <c r="G52" i="26"/>
  <c r="F52" i="26"/>
  <c r="I52" i="26"/>
  <c r="AB22" i="26"/>
  <c r="H23" i="26"/>
  <c r="AB24" i="26"/>
  <c r="H25" i="26"/>
  <c r="AB26" i="26"/>
  <c r="H27" i="26"/>
  <c r="AB28" i="26"/>
  <c r="H29" i="26"/>
  <c r="AB30" i="26"/>
  <c r="H31" i="26"/>
  <c r="AB32" i="26"/>
  <c r="H33" i="26"/>
  <c r="AB34" i="26"/>
  <c r="H35" i="26"/>
  <c r="AC36" i="26"/>
  <c r="H46" i="26"/>
  <c r="G46" i="26"/>
  <c r="F46" i="26"/>
  <c r="AB49" i="26"/>
  <c r="I23" i="26"/>
  <c r="I25" i="26"/>
  <c r="I27" i="26"/>
  <c r="I29" i="26"/>
  <c r="AC30" i="26"/>
  <c r="AG30" i="26"/>
  <c r="AH30" i="26" s="1"/>
  <c r="AC32" i="26"/>
  <c r="AG32" i="26"/>
  <c r="AH32" i="26" s="1"/>
  <c r="AC34" i="26"/>
  <c r="AG34" i="26"/>
  <c r="AH34" i="26" s="1"/>
  <c r="H42" i="26"/>
  <c r="G42" i="26"/>
  <c r="F42" i="26"/>
  <c r="H48" i="26"/>
  <c r="G48" i="26"/>
  <c r="F48" i="26"/>
  <c r="AB51" i="26"/>
  <c r="AB53" i="26"/>
  <c r="AB36" i="26"/>
  <c r="H40" i="26"/>
  <c r="G40" i="26"/>
  <c r="F40" i="26"/>
  <c r="H44" i="26"/>
  <c r="G44" i="26"/>
  <c r="F44" i="26"/>
  <c r="H50" i="26"/>
  <c r="G50" i="26"/>
  <c r="F50" i="26"/>
  <c r="H54" i="26"/>
  <c r="G54" i="26"/>
  <c r="F54" i="26"/>
  <c r="AB38" i="26"/>
  <c r="H39" i="26"/>
  <c r="AB40" i="26"/>
  <c r="H41" i="26"/>
  <c r="AB42" i="26"/>
  <c r="H43" i="26"/>
  <c r="AB44" i="26"/>
  <c r="H45" i="26"/>
  <c r="AB46" i="26"/>
  <c r="H47" i="26"/>
  <c r="H49" i="26"/>
  <c r="AD49" i="26"/>
  <c r="H51" i="26"/>
  <c r="AD51" i="26"/>
  <c r="H53" i="26"/>
  <c r="AD53" i="26"/>
  <c r="I39" i="26"/>
  <c r="I41" i="26"/>
  <c r="I43" i="26"/>
  <c r="I45" i="26"/>
  <c r="I47" i="26"/>
  <c r="I49" i="26"/>
  <c r="I51" i="26"/>
  <c r="I53" i="26"/>
  <c r="AA53" i="26"/>
  <c r="AC54" i="26"/>
  <c r="AG54" i="26"/>
  <c r="AH54" i="26" s="1"/>
  <c r="AH22" i="25"/>
  <c r="AH52" i="25"/>
  <c r="AH35" i="25"/>
  <c r="AH12" i="25"/>
  <c r="AH19" i="25"/>
  <c r="AH21" i="25"/>
  <c r="AH32" i="25"/>
  <c r="AH24" i="25"/>
  <c r="AH26" i="25"/>
  <c r="AH29" i="25"/>
  <c r="AH34" i="25"/>
  <c r="AH7" i="25"/>
  <c r="AH23" i="25"/>
  <c r="AH28" i="25"/>
  <c r="AH30" i="25"/>
  <c r="AH31" i="25"/>
  <c r="AH36" i="25"/>
  <c r="AH44" i="25"/>
  <c r="AH54" i="25"/>
  <c r="AG18" i="25"/>
  <c r="AH18" i="25" s="1"/>
  <c r="AC18" i="25"/>
  <c r="AB18" i="25"/>
  <c r="AD18" i="25"/>
  <c r="AA18" i="25"/>
  <c r="AR18" i="25"/>
  <c r="AA11" i="25"/>
  <c r="H13" i="25"/>
  <c r="G13" i="25"/>
  <c r="F13" i="25"/>
  <c r="AH5" i="25"/>
  <c r="AA6" i="25"/>
  <c r="H9" i="25"/>
  <c r="G9" i="25"/>
  <c r="F9" i="25"/>
  <c r="I13" i="25"/>
  <c r="AA13" i="25"/>
  <c r="AG14" i="25"/>
  <c r="AH14" i="25" s="1"/>
  <c r="AC14" i="25"/>
  <c r="AB14" i="25"/>
  <c r="AA14" i="25"/>
  <c r="H6" i="25"/>
  <c r="G6" i="25"/>
  <c r="F6" i="25"/>
  <c r="AA8" i="25"/>
  <c r="AA7" i="25"/>
  <c r="AF18" i="25"/>
  <c r="AF11" i="25"/>
  <c r="I9" i="25"/>
  <c r="AA9" i="25"/>
  <c r="AG10" i="25"/>
  <c r="AH10" i="25" s="1"/>
  <c r="AC10" i="25"/>
  <c r="AB5" i="25"/>
  <c r="AB10" i="25"/>
  <c r="AA36" i="25"/>
  <c r="AA22" i="25"/>
  <c r="AA10" i="25"/>
  <c r="AB12" i="25"/>
  <c r="AD14" i="25"/>
  <c r="AB16" i="25"/>
  <c r="AD16" i="25"/>
  <c r="AG16" i="25"/>
  <c r="AH16" i="25" s="1"/>
  <c r="AC16" i="25"/>
  <c r="AA16" i="25"/>
  <c r="H20" i="25"/>
  <c r="G20" i="25"/>
  <c r="F20" i="25"/>
  <c r="I20" i="25"/>
  <c r="AF45" i="25"/>
  <c r="AF41" i="25"/>
  <c r="AF39" i="25"/>
  <c r="AF50" i="25"/>
  <c r="AF23" i="25"/>
  <c r="AF47" i="25"/>
  <c r="AF37" i="25"/>
  <c r="AF54" i="25"/>
  <c r="AF35" i="25"/>
  <c r="AF27" i="25"/>
  <c r="AF25" i="25"/>
  <c r="AB54" i="25"/>
  <c r="AB52" i="25"/>
  <c r="AB50" i="25"/>
  <c r="AB48" i="25"/>
  <c r="AB46" i="25"/>
  <c r="AB44" i="25"/>
  <c r="AB42" i="25"/>
  <c r="AB40" i="25"/>
  <c r="AA54" i="25"/>
  <c r="AA52" i="25"/>
  <c r="AA50" i="25"/>
  <c r="AA48" i="25"/>
  <c r="AA46" i="25"/>
  <c r="AA44" i="25"/>
  <c r="AA42" i="25"/>
  <c r="AA40" i="25"/>
  <c r="AA38" i="25"/>
  <c r="AA53" i="25"/>
  <c r="AA43" i="25"/>
  <c r="AA41" i="25"/>
  <c r="AA39" i="25"/>
  <c r="AB38" i="25"/>
  <c r="AB36" i="25"/>
  <c r="AB34" i="25"/>
  <c r="AB32" i="25"/>
  <c r="AB30" i="25"/>
  <c r="AB28" i="25"/>
  <c r="AB26" i="25"/>
  <c r="AB24" i="25"/>
  <c r="AB22" i="25"/>
  <c r="AB20" i="25"/>
  <c r="AD5" i="25"/>
  <c r="AB6" i="25"/>
  <c r="AD7" i="25"/>
  <c r="G8" i="25"/>
  <c r="AB9" i="25"/>
  <c r="AF9" i="25"/>
  <c r="I10" i="25"/>
  <c r="AD11" i="25"/>
  <c r="G12" i="25"/>
  <c r="AB13" i="25"/>
  <c r="AF13" i="25"/>
  <c r="I14" i="25"/>
  <c r="AA17" i="25"/>
  <c r="AT17" i="25"/>
  <c r="AB19" i="25"/>
  <c r="AA20" i="25"/>
  <c r="H26" i="25"/>
  <c r="G26" i="25"/>
  <c r="F26" i="25"/>
  <c r="AB27" i="25"/>
  <c r="H28" i="25"/>
  <c r="G28" i="25"/>
  <c r="F28" i="25"/>
  <c r="AA30" i="25"/>
  <c r="H32" i="25"/>
  <c r="G32" i="25"/>
  <c r="F32" i="25"/>
  <c r="AA34" i="25"/>
  <c r="AB37" i="25"/>
  <c r="AG37" i="25"/>
  <c r="AH37" i="25" s="1"/>
  <c r="AC37" i="25"/>
  <c r="AD37" i="25"/>
  <c r="AA37" i="25"/>
  <c r="AA47" i="25"/>
  <c r="H30" i="25"/>
  <c r="G30" i="25"/>
  <c r="F30" i="25"/>
  <c r="H34" i="25"/>
  <c r="G34" i="25"/>
  <c r="F34" i="25"/>
  <c r="AF48" i="25"/>
  <c r="AF46" i="25"/>
  <c r="AF29" i="25"/>
  <c r="AF26" i="25"/>
  <c r="AF51" i="25"/>
  <c r="AF49" i="25"/>
  <c r="AF43" i="25"/>
  <c r="AF40" i="25"/>
  <c r="AF33" i="25"/>
  <c r="AF36" i="25"/>
  <c r="AF20" i="25"/>
  <c r="AA5" i="25"/>
  <c r="AC6" i="25"/>
  <c r="AG6" i="25"/>
  <c r="AH6" i="25" s="1"/>
  <c r="H8" i="25"/>
  <c r="AC9" i="25"/>
  <c r="AG9" i="25"/>
  <c r="AH9" i="25" s="1"/>
  <c r="AF10" i="25"/>
  <c r="H12" i="25"/>
  <c r="AC13" i="25"/>
  <c r="AG13" i="25"/>
  <c r="AH13" i="25" s="1"/>
  <c r="AA15" i="25"/>
  <c r="AF15" i="25"/>
  <c r="AT13" i="25" s="1"/>
  <c r="AB17" i="25"/>
  <c r="H24" i="25"/>
  <c r="G24" i="25"/>
  <c r="F24" i="25"/>
  <c r="I26" i="25"/>
  <c r="AA26" i="25"/>
  <c r="I28" i="25"/>
  <c r="AA28" i="25"/>
  <c r="AB31" i="25"/>
  <c r="I32" i="25"/>
  <c r="AA32" i="25"/>
  <c r="AB33" i="25"/>
  <c r="AB21" i="25"/>
  <c r="AB23" i="25"/>
  <c r="AB29" i="25"/>
  <c r="AH18" i="24"/>
  <c r="AH45" i="24"/>
  <c r="AH47" i="24"/>
  <c r="AF42" i="25"/>
  <c r="AF30" i="25"/>
  <c r="AT18" i="25"/>
  <c r="AS18" i="25"/>
  <c r="AF5" i="25"/>
  <c r="AD6" i="25"/>
  <c r="AB7" i="25"/>
  <c r="AB11" i="25"/>
  <c r="AA12" i="25"/>
  <c r="AB15" i="25"/>
  <c r="AR17" i="25"/>
  <c r="G18" i="25"/>
  <c r="F18" i="25"/>
  <c r="H22" i="25"/>
  <c r="G22" i="25"/>
  <c r="F22" i="25"/>
  <c r="AA24" i="25"/>
  <c r="AB25" i="25"/>
  <c r="AB35" i="25"/>
  <c r="H36" i="25"/>
  <c r="G36" i="25"/>
  <c r="F36" i="25"/>
  <c r="AA45" i="25"/>
  <c r="AA49" i="25"/>
  <c r="AA51" i="25"/>
  <c r="AD19" i="25"/>
  <c r="AD21" i="25"/>
  <c r="AD23" i="25"/>
  <c r="AD25" i="25"/>
  <c r="AD27" i="25"/>
  <c r="AD29" i="25"/>
  <c r="AD31" i="25"/>
  <c r="AD33" i="25"/>
  <c r="AD35" i="25"/>
  <c r="I19" i="25"/>
  <c r="AA19" i="25"/>
  <c r="I21" i="25"/>
  <c r="AA21" i="25"/>
  <c r="I23" i="25"/>
  <c r="AA23" i="25"/>
  <c r="I25" i="25"/>
  <c r="AA25" i="25"/>
  <c r="I27" i="25"/>
  <c r="AA27" i="25"/>
  <c r="I29" i="25"/>
  <c r="AA29" i="25"/>
  <c r="I31" i="25"/>
  <c r="AA31" i="25"/>
  <c r="I33" i="25"/>
  <c r="AA33" i="25"/>
  <c r="I35" i="25"/>
  <c r="AA35" i="25"/>
  <c r="F39" i="25"/>
  <c r="H39" i="25"/>
  <c r="G39" i="25"/>
  <c r="AB39" i="25"/>
  <c r="F41" i="25"/>
  <c r="H41" i="25"/>
  <c r="G41" i="25"/>
  <c r="AB41" i="25"/>
  <c r="F43" i="25"/>
  <c r="H43" i="25"/>
  <c r="G43" i="25"/>
  <c r="AB43" i="25"/>
  <c r="F53" i="25"/>
  <c r="H53" i="25"/>
  <c r="G53" i="25"/>
  <c r="AB53" i="25"/>
  <c r="F37" i="25"/>
  <c r="G37" i="25"/>
  <c r="I39" i="25"/>
  <c r="I41" i="25"/>
  <c r="I43" i="25"/>
  <c r="F45" i="25"/>
  <c r="H45" i="25"/>
  <c r="G45" i="25"/>
  <c r="AB45" i="25"/>
  <c r="F47" i="25"/>
  <c r="H47" i="25"/>
  <c r="G47" i="25"/>
  <c r="AB47" i="25"/>
  <c r="F49" i="25"/>
  <c r="H49" i="25"/>
  <c r="G49" i="25"/>
  <c r="AB49" i="25"/>
  <c r="F51" i="25"/>
  <c r="H51" i="25"/>
  <c r="G51" i="25"/>
  <c r="AB51" i="25"/>
  <c r="I53" i="25"/>
  <c r="I38" i="25"/>
  <c r="AC39" i="25"/>
  <c r="AG39" i="25"/>
  <c r="AH39" i="25" s="1"/>
  <c r="I40" i="25"/>
  <c r="AC41" i="25"/>
  <c r="AG41" i="25"/>
  <c r="AH41" i="25" s="1"/>
  <c r="I42" i="25"/>
  <c r="AC43" i="25"/>
  <c r="AG43" i="25"/>
  <c r="AH43" i="25" s="1"/>
  <c r="I44" i="25"/>
  <c r="AC45" i="25"/>
  <c r="AG45" i="25"/>
  <c r="AH45" i="25" s="1"/>
  <c r="I46" i="25"/>
  <c r="AC47" i="25"/>
  <c r="AG47" i="25"/>
  <c r="AH47" i="25" s="1"/>
  <c r="I48" i="25"/>
  <c r="AC49" i="25"/>
  <c r="AG49" i="25"/>
  <c r="AH49" i="25" s="1"/>
  <c r="I50" i="25"/>
  <c r="AC51" i="25"/>
  <c r="AG51" i="25"/>
  <c r="AH51" i="25" s="1"/>
  <c r="I52" i="25"/>
  <c r="AC53" i="25"/>
  <c r="AG53" i="25"/>
  <c r="AH53" i="25" s="1"/>
  <c r="I54" i="25"/>
  <c r="AD39" i="25"/>
  <c r="AD41" i="25"/>
  <c r="AD43" i="25"/>
  <c r="AD45" i="25"/>
  <c r="AD47" i="25"/>
  <c r="AD49" i="25"/>
  <c r="AD51" i="25"/>
  <c r="AD53" i="25"/>
  <c r="AH25" i="23"/>
  <c r="AH27" i="23"/>
  <c r="AH30" i="23"/>
  <c r="AH41" i="23"/>
  <c r="AH48" i="23"/>
  <c r="AH8" i="24"/>
  <c r="AH44" i="24"/>
  <c r="AH52" i="24"/>
  <c r="AH14" i="24"/>
  <c r="AH37" i="24"/>
  <c r="AH39" i="24"/>
  <c r="AH41" i="24"/>
  <c r="AH43" i="24"/>
  <c r="AH7" i="24"/>
  <c r="AH10" i="24"/>
  <c r="AH12" i="24"/>
  <c r="AH49" i="24"/>
  <c r="AH51" i="24"/>
  <c r="AH11" i="24"/>
  <c r="AH15" i="24"/>
  <c r="AH17" i="24"/>
  <c r="AH38" i="24"/>
  <c r="AH40" i="24"/>
  <c r="AH42" i="24"/>
  <c r="AH53" i="24"/>
  <c r="H6" i="24"/>
  <c r="G6" i="24"/>
  <c r="F6" i="24"/>
  <c r="AT17" i="24"/>
  <c r="AS18" i="24"/>
  <c r="AH5" i="24"/>
  <c r="I6" i="24"/>
  <c r="H9" i="24"/>
  <c r="G9" i="24"/>
  <c r="F9" i="24"/>
  <c r="AF11" i="24"/>
  <c r="AF18" i="24"/>
  <c r="I9" i="24"/>
  <c r="AA13" i="24"/>
  <c r="AA16" i="24"/>
  <c r="AG21" i="24"/>
  <c r="AH21" i="24" s="1"/>
  <c r="AC21" i="24"/>
  <c r="AB21" i="24"/>
  <c r="AA21" i="24"/>
  <c r="AB28" i="24"/>
  <c r="AF45" i="24"/>
  <c r="AF41" i="24"/>
  <c r="AF39" i="24"/>
  <c r="AF50" i="24"/>
  <c r="AF23" i="24"/>
  <c r="AF47" i="24"/>
  <c r="AF37" i="24"/>
  <c r="AF54" i="24"/>
  <c r="AF35" i="24"/>
  <c r="AF27" i="24"/>
  <c r="AF25" i="24"/>
  <c r="AB51" i="24"/>
  <c r="AB49" i="24"/>
  <c r="AB47" i="24"/>
  <c r="AB45" i="24"/>
  <c r="AB43" i="24"/>
  <c r="AB41" i="24"/>
  <c r="AB39" i="24"/>
  <c r="AB37" i="24"/>
  <c r="AA53" i="24"/>
  <c r="AA51" i="24"/>
  <c r="AA49" i="24"/>
  <c r="AA47" i="24"/>
  <c r="AA45" i="24"/>
  <c r="AA43" i="24"/>
  <c r="AA41" i="24"/>
  <c r="AA39" i="24"/>
  <c r="AB54" i="24"/>
  <c r="AA48" i="24"/>
  <c r="AA42" i="24"/>
  <c r="AA36" i="24"/>
  <c r="AA34" i="24"/>
  <c r="AA32" i="24"/>
  <c r="AA30" i="24"/>
  <c r="AA28" i="24"/>
  <c r="AA26" i="24"/>
  <c r="AA24" i="24"/>
  <c r="AA22" i="24"/>
  <c r="AA46" i="24"/>
  <c r="AA38" i="24"/>
  <c r="AA37" i="24"/>
  <c r="AA52" i="24"/>
  <c r="AD5" i="24"/>
  <c r="AB6" i="24"/>
  <c r="AD7" i="24"/>
  <c r="G8" i="24"/>
  <c r="AB9" i="24"/>
  <c r="AF9" i="24"/>
  <c r="I10" i="24"/>
  <c r="AA10" i="24"/>
  <c r="AD11" i="24"/>
  <c r="G12" i="24"/>
  <c r="F13" i="24"/>
  <c r="AB13" i="24"/>
  <c r="I14" i="24"/>
  <c r="AA14" i="24"/>
  <c r="AD15" i="24"/>
  <c r="F16" i="24"/>
  <c r="AB16" i="24"/>
  <c r="AD17" i="24"/>
  <c r="G18" i="24"/>
  <c r="AT18" i="24"/>
  <c r="AA19" i="24"/>
  <c r="H20" i="24"/>
  <c r="G20" i="24"/>
  <c r="AD21" i="24"/>
  <c r="AG25" i="24"/>
  <c r="AH25" i="24" s="1"/>
  <c r="AC25" i="24"/>
  <c r="AB25" i="24"/>
  <c r="AA25" i="24"/>
  <c r="AG29" i="24"/>
  <c r="AH29" i="24" s="1"/>
  <c r="AC29" i="24"/>
  <c r="AB29" i="24"/>
  <c r="AA29" i="24"/>
  <c r="AB34" i="24"/>
  <c r="AA44" i="24"/>
  <c r="AD10" i="24"/>
  <c r="AB12" i="24"/>
  <c r="I13" i="24"/>
  <c r="AD14" i="24"/>
  <c r="I16" i="24"/>
  <c r="AB18" i="24"/>
  <c r="AB20" i="24"/>
  <c r="AB22" i="24"/>
  <c r="AB26" i="24"/>
  <c r="H38" i="24"/>
  <c r="F38" i="24"/>
  <c r="I38" i="24"/>
  <c r="G38" i="24"/>
  <c r="AH45" i="21"/>
  <c r="AH47" i="21"/>
  <c r="AH33" i="22"/>
  <c r="AH29" i="23"/>
  <c r="AH35" i="23"/>
  <c r="AH37" i="23"/>
  <c r="AH42" i="23"/>
  <c r="AH46" i="23"/>
  <c r="AF48" i="24"/>
  <c r="AF46" i="24"/>
  <c r="AF29" i="24"/>
  <c r="AF51" i="24"/>
  <c r="AF49" i="24"/>
  <c r="AF43" i="24"/>
  <c r="AF40" i="24"/>
  <c r="AF36" i="24"/>
  <c r="AF33" i="24"/>
  <c r="AA5" i="24"/>
  <c r="AC6" i="24"/>
  <c r="AG6" i="24"/>
  <c r="AH6" i="24" s="1"/>
  <c r="H8" i="24"/>
  <c r="AC9" i="24"/>
  <c r="AG9" i="24"/>
  <c r="AH9" i="24" s="1"/>
  <c r="AB10" i="24"/>
  <c r="AF10" i="24"/>
  <c r="H12" i="24"/>
  <c r="G13" i="24"/>
  <c r="AC13" i="24"/>
  <c r="AG13" i="24"/>
  <c r="AH13" i="24" s="1"/>
  <c r="AB14" i="24"/>
  <c r="G16" i="24"/>
  <c r="AC16" i="24"/>
  <c r="AG16" i="24"/>
  <c r="AH16" i="24" s="1"/>
  <c r="AR17" i="24"/>
  <c r="H18" i="24"/>
  <c r="AB19" i="24"/>
  <c r="F20" i="24"/>
  <c r="AF20" i="24"/>
  <c r="AB24" i="24"/>
  <c r="AD25" i="24"/>
  <c r="AF26" i="24"/>
  <c r="AD29" i="24"/>
  <c r="AB30" i="24"/>
  <c r="AG33" i="24"/>
  <c r="AH33" i="24" s="1"/>
  <c r="AC33" i="24"/>
  <c r="AB33" i="24"/>
  <c r="AA33" i="24"/>
  <c r="AG35" i="24"/>
  <c r="AH35" i="24" s="1"/>
  <c r="AC35" i="24"/>
  <c r="AB35" i="24"/>
  <c r="AA35" i="24"/>
  <c r="F37" i="24"/>
  <c r="H37" i="24"/>
  <c r="I37" i="24"/>
  <c r="G37" i="24"/>
  <c r="AA54" i="24"/>
  <c r="AB5" i="24"/>
  <c r="AF5" i="24"/>
  <c r="AD6" i="24"/>
  <c r="AB7" i="24"/>
  <c r="AC10" i="24"/>
  <c r="AB11" i="24"/>
  <c r="AS11" i="24"/>
  <c r="AA12" i="24"/>
  <c r="AC14" i="24"/>
  <c r="AB15" i="24"/>
  <c r="AF15" i="24"/>
  <c r="AB17" i="24"/>
  <c r="AF17" i="24"/>
  <c r="AS17" i="24"/>
  <c r="AA18" i="24"/>
  <c r="AA20" i="24"/>
  <c r="AG23" i="24"/>
  <c r="AH23" i="24" s="1"/>
  <c r="AC23" i="24"/>
  <c r="AB23" i="24"/>
  <c r="AA23" i="24"/>
  <c r="AG27" i="24"/>
  <c r="AH27" i="24" s="1"/>
  <c r="AC27" i="24"/>
  <c r="AB27" i="24"/>
  <c r="AA27" i="24"/>
  <c r="AG31" i="24"/>
  <c r="AH31" i="24" s="1"/>
  <c r="AC31" i="24"/>
  <c r="AB31" i="24"/>
  <c r="AA31" i="24"/>
  <c r="AB32" i="24"/>
  <c r="AA40" i="24"/>
  <c r="AA50" i="24"/>
  <c r="H52" i="24"/>
  <c r="G52" i="24"/>
  <c r="F52" i="24"/>
  <c r="I52" i="24"/>
  <c r="AC20" i="24"/>
  <c r="AG20" i="24"/>
  <c r="AH20" i="24" s="1"/>
  <c r="G22" i="24"/>
  <c r="AC22" i="24"/>
  <c r="AG22" i="24"/>
  <c r="AH22" i="24" s="1"/>
  <c r="G24" i="24"/>
  <c r="AC24" i="24"/>
  <c r="AG24" i="24"/>
  <c r="AH24" i="24" s="1"/>
  <c r="G26" i="24"/>
  <c r="AC26" i="24"/>
  <c r="AG26" i="24"/>
  <c r="AH26" i="24" s="1"/>
  <c r="G28" i="24"/>
  <c r="AC28" i="24"/>
  <c r="AG28" i="24"/>
  <c r="AH28" i="24" s="1"/>
  <c r="G30" i="24"/>
  <c r="AC30" i="24"/>
  <c r="AG30" i="24"/>
  <c r="AH30" i="24" s="1"/>
  <c r="G32" i="24"/>
  <c r="AC32" i="24"/>
  <c r="AG32" i="24"/>
  <c r="AH32" i="24" s="1"/>
  <c r="G34" i="24"/>
  <c r="AC34" i="24"/>
  <c r="AG34" i="24"/>
  <c r="AH34" i="24" s="1"/>
  <c r="G36" i="24"/>
  <c r="H46" i="24"/>
  <c r="G46" i="24"/>
  <c r="F46" i="24"/>
  <c r="H22" i="24"/>
  <c r="H24" i="24"/>
  <c r="H26" i="24"/>
  <c r="H28" i="24"/>
  <c r="H30" i="24"/>
  <c r="H32" i="24"/>
  <c r="H34" i="24"/>
  <c r="H36" i="24"/>
  <c r="AB36" i="24"/>
  <c r="H42" i="24"/>
  <c r="G42" i="24"/>
  <c r="F42" i="24"/>
  <c r="H48" i="24"/>
  <c r="G48" i="24"/>
  <c r="F48" i="24"/>
  <c r="AB53" i="24"/>
  <c r="H40" i="24"/>
  <c r="G40" i="24"/>
  <c r="F40" i="24"/>
  <c r="H44" i="24"/>
  <c r="G44" i="24"/>
  <c r="F44" i="24"/>
  <c r="H50" i="24"/>
  <c r="G50" i="24"/>
  <c r="F50" i="24"/>
  <c r="H54" i="24"/>
  <c r="G54" i="24"/>
  <c r="F54" i="24"/>
  <c r="AB38" i="24"/>
  <c r="H39" i="24"/>
  <c r="AB40" i="24"/>
  <c r="H41" i="24"/>
  <c r="AB42" i="24"/>
  <c r="H43" i="24"/>
  <c r="AB44" i="24"/>
  <c r="H45" i="24"/>
  <c r="AB46" i="24"/>
  <c r="H47" i="24"/>
  <c r="AB48" i="24"/>
  <c r="H49" i="24"/>
  <c r="AB50" i="24"/>
  <c r="H51" i="24"/>
  <c r="AB52" i="24"/>
  <c r="H53" i="24"/>
  <c r="AD53" i="24"/>
  <c r="I39" i="24"/>
  <c r="I41" i="24"/>
  <c r="I43" i="24"/>
  <c r="I45" i="24"/>
  <c r="I47" i="24"/>
  <c r="I49" i="24"/>
  <c r="I51" i="24"/>
  <c r="I53" i="24"/>
  <c r="AC54" i="24"/>
  <c r="AG54" i="24"/>
  <c r="AH54" i="24" s="1"/>
  <c r="AH38" i="23"/>
  <c r="AH14" i="22"/>
  <c r="AH12" i="23"/>
  <c r="AH44" i="23"/>
  <c r="AH51" i="23"/>
  <c r="AH21" i="23"/>
  <c r="AH8" i="23"/>
  <c r="AH23" i="23"/>
  <c r="AH24" i="23"/>
  <c r="AH31" i="23"/>
  <c r="AH32" i="23"/>
  <c r="AH40" i="23"/>
  <c r="AH49" i="23"/>
  <c r="AH53" i="23"/>
  <c r="AH28" i="23"/>
  <c r="AH10" i="23"/>
  <c r="AH14" i="23"/>
  <c r="AH18" i="23"/>
  <c r="AH26" i="23"/>
  <c r="AH33" i="23"/>
  <c r="AH34" i="23"/>
  <c r="AH39" i="23"/>
  <c r="AH43" i="23"/>
  <c r="AH45" i="23"/>
  <c r="AH47" i="23"/>
  <c r="AH50" i="23"/>
  <c r="AH52" i="23"/>
  <c r="AH54" i="23"/>
  <c r="AG7" i="23"/>
  <c r="AH7" i="23" s="1"/>
  <c r="AC7" i="23"/>
  <c r="AB7" i="23"/>
  <c r="AA7" i="23"/>
  <c r="AA14" i="23"/>
  <c r="AG17" i="23"/>
  <c r="AH17" i="23" s="1"/>
  <c r="AC17" i="23"/>
  <c r="AB17" i="23"/>
  <c r="AA17" i="23"/>
  <c r="AB19" i="23"/>
  <c r="H29" i="23"/>
  <c r="G29" i="23"/>
  <c r="F29" i="23"/>
  <c r="I29" i="23"/>
  <c r="AH44" i="22"/>
  <c r="AF47" i="23"/>
  <c r="AF37" i="23"/>
  <c r="AF54" i="23"/>
  <c r="AF35" i="23"/>
  <c r="AF27" i="23"/>
  <c r="AF25" i="23"/>
  <c r="AB43" i="23"/>
  <c r="AB41" i="23"/>
  <c r="AB37" i="23"/>
  <c r="AA53" i="23"/>
  <c r="AA51" i="23"/>
  <c r="AA49" i="23"/>
  <c r="AA47" i="23"/>
  <c r="AA45" i="23"/>
  <c r="AA43" i="23"/>
  <c r="AA41" i="23"/>
  <c r="AB54" i="23"/>
  <c r="AB52" i="23"/>
  <c r="AB50" i="23"/>
  <c r="AB48" i="23"/>
  <c r="AA52" i="23"/>
  <c r="AA54" i="23"/>
  <c r="AA50" i="23"/>
  <c r="AA44" i="23"/>
  <c r="AA48" i="23"/>
  <c r="AA42" i="23"/>
  <c r="AA40" i="23"/>
  <c r="AA39" i="23"/>
  <c r="AB35" i="23"/>
  <c r="AB33" i="23"/>
  <c r="AB31" i="23"/>
  <c r="AB29" i="23"/>
  <c r="AB27" i="23"/>
  <c r="AB25" i="23"/>
  <c r="AB23" i="23"/>
  <c r="AA33" i="23"/>
  <c r="AA31" i="23"/>
  <c r="AG5" i="23"/>
  <c r="AC5" i="23"/>
  <c r="AA46" i="23"/>
  <c r="AA27" i="23"/>
  <c r="AA18" i="23"/>
  <c r="AA12" i="23"/>
  <c r="AA8" i="23"/>
  <c r="AB5" i="23"/>
  <c r="AA38" i="23"/>
  <c r="AA29" i="23"/>
  <c r="AA23" i="23"/>
  <c r="AB21" i="23"/>
  <c r="AB14" i="23"/>
  <c r="AB10" i="23"/>
  <c r="AA5" i="23"/>
  <c r="AA6" i="23"/>
  <c r="AD7" i="23"/>
  <c r="AB8" i="23"/>
  <c r="AA9" i="23"/>
  <c r="AG11" i="23"/>
  <c r="AH11" i="23" s="1"/>
  <c r="AC11" i="23"/>
  <c r="AB11" i="23"/>
  <c r="AA11" i="23"/>
  <c r="AG15" i="23"/>
  <c r="AH15" i="23" s="1"/>
  <c r="AC15" i="23"/>
  <c r="AB15" i="23"/>
  <c r="AA15" i="23"/>
  <c r="AA16" i="23"/>
  <c r="AD17" i="23"/>
  <c r="AA21" i="23"/>
  <c r="AB24" i="23"/>
  <c r="AA25" i="23"/>
  <c r="AA35" i="23"/>
  <c r="AF45" i="23"/>
  <c r="AF41" i="23"/>
  <c r="AF39" i="23"/>
  <c r="AF50" i="23"/>
  <c r="AF23" i="23"/>
  <c r="AS7" i="23"/>
  <c r="H14" i="23"/>
  <c r="G14" i="23"/>
  <c r="F14" i="23"/>
  <c r="AB9" i="23"/>
  <c r="H10" i="23"/>
  <c r="G10" i="23"/>
  <c r="F10" i="23"/>
  <c r="AB12" i="23"/>
  <c r="AA13" i="23"/>
  <c r="AB16" i="23"/>
  <c r="AB18" i="23"/>
  <c r="AG20" i="23"/>
  <c r="AH20" i="23" s="1"/>
  <c r="AC20" i="23"/>
  <c r="AB20" i="23"/>
  <c r="AA20" i="23"/>
  <c r="H48" i="23"/>
  <c r="G48" i="23"/>
  <c r="F48" i="23"/>
  <c r="I48" i="23"/>
  <c r="AH11" i="22"/>
  <c r="AH15" i="22"/>
  <c r="AH23" i="22"/>
  <c r="AH25" i="22"/>
  <c r="AH29" i="22"/>
  <c r="AH42" i="22"/>
  <c r="AH50" i="22"/>
  <c r="AF48" i="23"/>
  <c r="AF46" i="23"/>
  <c r="AF26" i="23"/>
  <c r="AF29" i="23"/>
  <c r="AF51" i="23"/>
  <c r="AF49" i="23"/>
  <c r="AF43" i="23"/>
  <c r="AF40" i="23"/>
  <c r="AF36" i="23"/>
  <c r="AF33" i="23"/>
  <c r="I5" i="23"/>
  <c r="AC6" i="23"/>
  <c r="AG6" i="23"/>
  <c r="AH6" i="23" s="1"/>
  <c r="I7" i="23"/>
  <c r="H8" i="23"/>
  <c r="AD8" i="23"/>
  <c r="AC9" i="23"/>
  <c r="AG9" i="23"/>
  <c r="AH9" i="23" s="1"/>
  <c r="AF10" i="23"/>
  <c r="I11" i="23"/>
  <c r="H12" i="23"/>
  <c r="AD12" i="23"/>
  <c r="AC13" i="23"/>
  <c r="AG13" i="23"/>
  <c r="AH13" i="23" s="1"/>
  <c r="I15" i="23"/>
  <c r="AC16" i="23"/>
  <c r="AG16" i="23"/>
  <c r="AH16" i="23" s="1"/>
  <c r="I17" i="23"/>
  <c r="AR17" i="23"/>
  <c r="H18" i="23"/>
  <c r="AD18" i="23"/>
  <c r="AC19" i="23"/>
  <c r="AG19" i="23"/>
  <c r="AH19" i="23" s="1"/>
  <c r="I20" i="23"/>
  <c r="H27" i="23"/>
  <c r="G27" i="23"/>
  <c r="F27" i="23"/>
  <c r="AB39" i="23"/>
  <c r="H42" i="23"/>
  <c r="G42" i="23"/>
  <c r="F42" i="23"/>
  <c r="I42" i="23"/>
  <c r="AB51" i="23"/>
  <c r="AF42" i="23"/>
  <c r="AF30" i="23"/>
  <c r="AF5" i="23"/>
  <c r="AS11" i="23" s="1"/>
  <c r="AD6" i="23"/>
  <c r="I8" i="23"/>
  <c r="AD9" i="23"/>
  <c r="I12" i="23"/>
  <c r="AD13" i="23"/>
  <c r="AF15" i="23"/>
  <c r="AD16" i="23"/>
  <c r="AF17" i="23"/>
  <c r="AS17" i="23"/>
  <c r="I18" i="23"/>
  <c r="AR18" i="23"/>
  <c r="AD19" i="23"/>
  <c r="AF20" i="23"/>
  <c r="AB22" i="23"/>
  <c r="AA22" i="23"/>
  <c r="I27" i="23"/>
  <c r="AB30" i="23"/>
  <c r="H31" i="23"/>
  <c r="G31" i="23"/>
  <c r="F31" i="23"/>
  <c r="H33" i="23"/>
  <c r="G33" i="23"/>
  <c r="F33" i="23"/>
  <c r="AB34" i="23"/>
  <c r="AB53" i="23"/>
  <c r="AT17" i="23"/>
  <c r="G21" i="23"/>
  <c r="AC22" i="23"/>
  <c r="AG22" i="23"/>
  <c r="AH22" i="23" s="1"/>
  <c r="H23" i="23"/>
  <c r="G23" i="23"/>
  <c r="H25" i="23"/>
  <c r="G25" i="23"/>
  <c r="F25" i="23"/>
  <c r="AB26" i="23"/>
  <c r="AB28" i="23"/>
  <c r="I31" i="23"/>
  <c r="AB32" i="23"/>
  <c r="I33" i="23"/>
  <c r="H35" i="23"/>
  <c r="G35" i="23"/>
  <c r="F35" i="23"/>
  <c r="AD24" i="23"/>
  <c r="AD26" i="23"/>
  <c r="AD28" i="23"/>
  <c r="AD30" i="23"/>
  <c r="AD32" i="23"/>
  <c r="AD34" i="23"/>
  <c r="AB36" i="23"/>
  <c r="H44" i="23"/>
  <c r="G44" i="23"/>
  <c r="F44" i="23"/>
  <c r="AB45" i="23"/>
  <c r="H50" i="23"/>
  <c r="G50" i="23"/>
  <c r="F50" i="23"/>
  <c r="H54" i="23"/>
  <c r="G54" i="23"/>
  <c r="F54" i="23"/>
  <c r="I22" i="23"/>
  <c r="I24" i="23"/>
  <c r="AA24" i="23"/>
  <c r="I26" i="23"/>
  <c r="AA26" i="23"/>
  <c r="I28" i="23"/>
  <c r="AA28" i="23"/>
  <c r="I30" i="23"/>
  <c r="AA30" i="23"/>
  <c r="I32" i="23"/>
  <c r="AA32" i="23"/>
  <c r="I34" i="23"/>
  <c r="AA34" i="23"/>
  <c r="I36" i="23"/>
  <c r="AA36" i="23"/>
  <c r="AG36" i="23"/>
  <c r="AH36" i="23" s="1"/>
  <c r="F37" i="23"/>
  <c r="H37" i="23"/>
  <c r="H38" i="23"/>
  <c r="F38" i="23"/>
  <c r="I44" i="23"/>
  <c r="AB47" i="23"/>
  <c r="I50" i="23"/>
  <c r="H52" i="23"/>
  <c r="G52" i="23"/>
  <c r="F52" i="23"/>
  <c r="I54" i="23"/>
  <c r="AC36" i="23"/>
  <c r="G37" i="23"/>
  <c r="G38" i="23"/>
  <c r="F39" i="23"/>
  <c r="H39" i="23"/>
  <c r="H40" i="23"/>
  <c r="F40" i="23"/>
  <c r="H46" i="23"/>
  <c r="G46" i="23"/>
  <c r="F46" i="23"/>
  <c r="AB49" i="23"/>
  <c r="I52" i="23"/>
  <c r="AB38" i="23"/>
  <c r="AD39" i="23"/>
  <c r="AB40" i="23"/>
  <c r="H41" i="23"/>
  <c r="AB42" i="23"/>
  <c r="H43" i="23"/>
  <c r="AB44" i="23"/>
  <c r="H45" i="23"/>
  <c r="AD45" i="23"/>
  <c r="AB46" i="23"/>
  <c r="H47" i="23"/>
  <c r="AD47" i="23"/>
  <c r="H49" i="23"/>
  <c r="AD49" i="23"/>
  <c r="H51" i="23"/>
  <c r="AD51" i="23"/>
  <c r="H53" i="23"/>
  <c r="AD53" i="23"/>
  <c r="I41" i="23"/>
  <c r="I43" i="23"/>
  <c r="I45" i="23"/>
  <c r="I47" i="23"/>
  <c r="I49" i="23"/>
  <c r="I51" i="23"/>
  <c r="I53" i="23"/>
  <c r="AH17" i="22"/>
  <c r="AH52" i="22"/>
  <c r="AH7" i="22"/>
  <c r="AH16" i="22"/>
  <c r="AH38" i="22"/>
  <c r="AH13" i="22"/>
  <c r="AH19" i="22"/>
  <c r="AH22" i="22"/>
  <c r="AH27" i="22"/>
  <c r="AH35" i="22"/>
  <c r="AH48" i="22"/>
  <c r="AH10" i="22"/>
  <c r="AH9" i="22"/>
  <c r="AH20" i="22"/>
  <c r="AH21" i="22"/>
  <c r="AH31" i="22"/>
  <c r="AH40" i="22"/>
  <c r="AH46" i="22"/>
  <c r="AH54" i="22"/>
  <c r="H11" i="22"/>
  <c r="G11" i="22"/>
  <c r="F11" i="22"/>
  <c r="H15" i="22"/>
  <c r="G15" i="22"/>
  <c r="F15" i="22"/>
  <c r="AT18" i="22"/>
  <c r="AS18" i="22"/>
  <c r="AT17" i="22"/>
  <c r="AR18" i="22"/>
  <c r="AS17" i="22"/>
  <c r="AB5" i="22"/>
  <c r="AB6" i="22"/>
  <c r="AA6" i="22"/>
  <c r="AB17" i="22"/>
  <c r="AB15" i="22"/>
  <c r="AB11" i="22"/>
  <c r="AB7" i="22"/>
  <c r="AA10" i="22"/>
  <c r="I11" i="22"/>
  <c r="AA11" i="22"/>
  <c r="I15" i="22"/>
  <c r="AA15" i="22"/>
  <c r="H20" i="22"/>
  <c r="G20" i="22"/>
  <c r="F20" i="22"/>
  <c r="AB21" i="22"/>
  <c r="AB25" i="22"/>
  <c r="AA30" i="22"/>
  <c r="AB31" i="22"/>
  <c r="F22" i="22"/>
  <c r="I22" i="22"/>
  <c r="H22" i="22"/>
  <c r="G22" i="22"/>
  <c r="AG26" i="22"/>
  <c r="AH26" i="22" s="1"/>
  <c r="AC26" i="22"/>
  <c r="AB26" i="22"/>
  <c r="AD26" i="22"/>
  <c r="AA26" i="22"/>
  <c r="AB33" i="22"/>
  <c r="AF48" i="22"/>
  <c r="AF46" i="22"/>
  <c r="AF26" i="22"/>
  <c r="AT13" i="22" s="1"/>
  <c r="AF13" i="22"/>
  <c r="AF29" i="22"/>
  <c r="AF17" i="22"/>
  <c r="AF51" i="22"/>
  <c r="AF49" i="22"/>
  <c r="AF43" i="22"/>
  <c r="AF40" i="22"/>
  <c r="AF36" i="22"/>
  <c r="AF33" i="22"/>
  <c r="AF20" i="22"/>
  <c r="AF15" i="22"/>
  <c r="H5" i="22"/>
  <c r="G5" i="22"/>
  <c r="AC6" i="22"/>
  <c r="AG6" i="22"/>
  <c r="H7" i="22"/>
  <c r="G7" i="22"/>
  <c r="G8" i="22"/>
  <c r="F8" i="22"/>
  <c r="AB9" i="22"/>
  <c r="AB10" i="22"/>
  <c r="AG12" i="22"/>
  <c r="AH12" i="22" s="1"/>
  <c r="AC12" i="22"/>
  <c r="AB12" i="22"/>
  <c r="AA12" i="22"/>
  <c r="AB19" i="22"/>
  <c r="I20" i="22"/>
  <c r="AA20" i="22"/>
  <c r="G28" i="22"/>
  <c r="F28" i="22"/>
  <c r="I28" i="22"/>
  <c r="H28" i="22"/>
  <c r="AG36" i="22"/>
  <c r="AH36" i="22" s="1"/>
  <c r="AC36" i="22"/>
  <c r="AB36" i="22"/>
  <c r="AA36" i="22"/>
  <c r="AD36" i="22"/>
  <c r="AF42" i="22"/>
  <c r="AZ18" i="22" s="1"/>
  <c r="AF30" i="22"/>
  <c r="AB23" i="22"/>
  <c r="AG8" i="22"/>
  <c r="AH8" i="22" s="1"/>
  <c r="AC8" i="22"/>
  <c r="AB8" i="22"/>
  <c r="AA14" i="22"/>
  <c r="H17" i="22"/>
  <c r="G17" i="22"/>
  <c r="F17" i="22"/>
  <c r="AG18" i="22"/>
  <c r="AH18" i="22" s="1"/>
  <c r="AC18" i="22"/>
  <c r="AB18" i="22"/>
  <c r="AA18" i="22"/>
  <c r="AD9" i="22"/>
  <c r="AF11" i="22"/>
  <c r="I12" i="22"/>
  <c r="AD13" i="22"/>
  <c r="AD16" i="22"/>
  <c r="I18" i="22"/>
  <c r="AD19" i="22"/>
  <c r="AB20" i="22"/>
  <c r="AD21" i="22"/>
  <c r="G24" i="22"/>
  <c r="F24" i="22"/>
  <c r="AB27" i="22"/>
  <c r="AG28" i="22"/>
  <c r="AH28" i="22" s="1"/>
  <c r="AC28" i="22"/>
  <c r="AB28" i="22"/>
  <c r="I6" i="22"/>
  <c r="I9" i="22"/>
  <c r="AA9" i="22"/>
  <c r="AD10" i="22"/>
  <c r="F12" i="22"/>
  <c r="I13" i="22"/>
  <c r="AA13" i="22"/>
  <c r="AD14" i="22"/>
  <c r="I16" i="22"/>
  <c r="AA16" i="22"/>
  <c r="F18" i="22"/>
  <c r="I19" i="22"/>
  <c r="AA19" i="22"/>
  <c r="I21" i="22"/>
  <c r="AA21" i="22"/>
  <c r="AB22" i="22"/>
  <c r="H24" i="22"/>
  <c r="AG24" i="22"/>
  <c r="AH24" i="22" s="1"/>
  <c r="AC24" i="22"/>
  <c r="AB24" i="22"/>
  <c r="AA28" i="22"/>
  <c r="G30" i="22"/>
  <c r="F30" i="22"/>
  <c r="AA35" i="22"/>
  <c r="AH23" i="21"/>
  <c r="AH25" i="21"/>
  <c r="AH36" i="21"/>
  <c r="AH46" i="21"/>
  <c r="AH48" i="21"/>
  <c r="AH50" i="21"/>
  <c r="AF45" i="22"/>
  <c r="AF41" i="22"/>
  <c r="AF39" i="22"/>
  <c r="AF50" i="22"/>
  <c r="BH18" i="22" s="1"/>
  <c r="AF47" i="22"/>
  <c r="AF37" i="22"/>
  <c r="AF54" i="22"/>
  <c r="AB54" i="22"/>
  <c r="AB52" i="22"/>
  <c r="AB50" i="22"/>
  <c r="AB48" i="22"/>
  <c r="AB46" i="22"/>
  <c r="AB44" i="22"/>
  <c r="AB42" i="22"/>
  <c r="AB40" i="22"/>
  <c r="AB38" i="22"/>
  <c r="AA54" i="22"/>
  <c r="AA52" i="22"/>
  <c r="AA50" i="22"/>
  <c r="AA48" i="22"/>
  <c r="AA46" i="22"/>
  <c r="AA44" i="22"/>
  <c r="AA42" i="22"/>
  <c r="AA40" i="22"/>
  <c r="AA38" i="22"/>
  <c r="AA51" i="22"/>
  <c r="AA49" i="22"/>
  <c r="AA47" i="22"/>
  <c r="AA45" i="22"/>
  <c r="AA31" i="22"/>
  <c r="AA29" i="22"/>
  <c r="AA27" i="22"/>
  <c r="AA25" i="22"/>
  <c r="AA23" i="22"/>
  <c r="AA53" i="22"/>
  <c r="AA43" i="22"/>
  <c r="AA41" i="22"/>
  <c r="AA39" i="22"/>
  <c r="AD5" i="22"/>
  <c r="AH5" i="22"/>
  <c r="AF9" i="22"/>
  <c r="BB19" i="22" s="1"/>
  <c r="AA22" i="22"/>
  <c r="I24" i="22"/>
  <c r="AA24" i="22"/>
  <c r="AF25" i="22"/>
  <c r="G26" i="22"/>
  <c r="F26" i="22"/>
  <c r="AD28" i="22"/>
  <c r="AB29" i="22"/>
  <c r="AG30" i="22"/>
  <c r="AH30" i="22" s="1"/>
  <c r="AC30" i="22"/>
  <c r="AB30" i="22"/>
  <c r="AG32" i="22"/>
  <c r="AH32" i="22" s="1"/>
  <c r="AC32" i="22"/>
  <c r="AB32" i="22"/>
  <c r="AA32" i="22"/>
  <c r="AA33" i="22"/>
  <c r="AG34" i="22"/>
  <c r="AH34" i="22" s="1"/>
  <c r="AC34" i="22"/>
  <c r="AB34" i="22"/>
  <c r="AA34" i="22"/>
  <c r="AB35" i="22"/>
  <c r="F37" i="22"/>
  <c r="G37" i="22"/>
  <c r="I37" i="22"/>
  <c r="H37" i="22"/>
  <c r="I32" i="22"/>
  <c r="I34" i="22"/>
  <c r="I36" i="22"/>
  <c r="AB37" i="22"/>
  <c r="AG37" i="22"/>
  <c r="AH37" i="22" s="1"/>
  <c r="AC37" i="22"/>
  <c r="F39" i="22"/>
  <c r="H39" i="22"/>
  <c r="G39" i="22"/>
  <c r="AB39" i="22"/>
  <c r="F41" i="22"/>
  <c r="H41" i="22"/>
  <c r="G41" i="22"/>
  <c r="AB41" i="22"/>
  <c r="F43" i="22"/>
  <c r="H43" i="22"/>
  <c r="G43" i="22"/>
  <c r="AB43" i="22"/>
  <c r="F53" i="22"/>
  <c r="H53" i="22"/>
  <c r="G53" i="22"/>
  <c r="AB53" i="22"/>
  <c r="H23" i="22"/>
  <c r="H25" i="22"/>
  <c r="H27" i="22"/>
  <c r="H29" i="22"/>
  <c r="H31" i="22"/>
  <c r="F32" i="22"/>
  <c r="H33" i="22"/>
  <c r="AD33" i="22"/>
  <c r="F34" i="22"/>
  <c r="AD35" i="22"/>
  <c r="F36" i="22"/>
  <c r="AA37" i="22"/>
  <c r="I39" i="22"/>
  <c r="I41" i="22"/>
  <c r="I43" i="22"/>
  <c r="F45" i="22"/>
  <c r="H45" i="22"/>
  <c r="G45" i="22"/>
  <c r="AB45" i="22"/>
  <c r="F47" i="22"/>
  <c r="H47" i="22"/>
  <c r="G47" i="22"/>
  <c r="AB47" i="22"/>
  <c r="F49" i="22"/>
  <c r="H49" i="22"/>
  <c r="G49" i="22"/>
  <c r="AB49" i="22"/>
  <c r="F51" i="22"/>
  <c r="H51" i="22"/>
  <c r="G51" i="22"/>
  <c r="AB51" i="22"/>
  <c r="I53" i="22"/>
  <c r="AD37" i="22"/>
  <c r="I51" i="22"/>
  <c r="I38" i="22"/>
  <c r="AC39" i="22"/>
  <c r="AG39" i="22"/>
  <c r="AH39" i="22" s="1"/>
  <c r="I40" i="22"/>
  <c r="AC41" i="22"/>
  <c r="AG41" i="22"/>
  <c r="AH41" i="22" s="1"/>
  <c r="I42" i="22"/>
  <c r="AC43" i="22"/>
  <c r="AG43" i="22"/>
  <c r="AH43" i="22" s="1"/>
  <c r="I44" i="22"/>
  <c r="AC45" i="22"/>
  <c r="AG45" i="22"/>
  <c r="AH45" i="22" s="1"/>
  <c r="I46" i="22"/>
  <c r="AC47" i="22"/>
  <c r="AG47" i="22"/>
  <c r="AH47" i="22" s="1"/>
  <c r="I48" i="22"/>
  <c r="AC49" i="22"/>
  <c r="AG49" i="22"/>
  <c r="AH49" i="22" s="1"/>
  <c r="I50" i="22"/>
  <c r="AC51" i="22"/>
  <c r="AG51" i="22"/>
  <c r="AH51" i="22" s="1"/>
  <c r="I52" i="22"/>
  <c r="AC53" i="22"/>
  <c r="AG53" i="22"/>
  <c r="AH53" i="22" s="1"/>
  <c r="I54" i="22"/>
  <c r="AD39" i="22"/>
  <c r="AD41" i="22"/>
  <c r="AD43" i="22"/>
  <c r="AD45" i="22"/>
  <c r="AD47" i="22"/>
  <c r="AD49" i="22"/>
  <c r="AD51" i="22"/>
  <c r="AD53" i="22"/>
  <c r="AH52" i="21"/>
  <c r="AH6" i="21"/>
  <c r="AH21" i="21"/>
  <c r="AH44" i="21"/>
  <c r="AH6" i="20"/>
  <c r="AH16" i="21"/>
  <c r="AH37" i="21"/>
  <c r="AH39" i="21"/>
  <c r="AH41" i="21"/>
  <c r="AH43" i="21"/>
  <c r="AH40" i="20"/>
  <c r="AH46" i="20"/>
  <c r="AH19" i="21"/>
  <c r="AH49" i="21"/>
  <c r="AH51" i="21"/>
  <c r="AH17" i="20"/>
  <c r="AH9" i="21"/>
  <c r="AH13" i="21"/>
  <c r="AH27" i="21"/>
  <c r="AH29" i="21"/>
  <c r="AH31" i="21"/>
  <c r="AH33" i="21"/>
  <c r="AH35" i="21"/>
  <c r="AH38" i="21"/>
  <c r="AH40" i="21"/>
  <c r="AH42" i="21"/>
  <c r="AH53" i="21"/>
  <c r="AA36" i="21"/>
  <c r="AH6" i="19"/>
  <c r="AT18" i="21"/>
  <c r="AA7" i="21"/>
  <c r="AG12" i="21"/>
  <c r="AH12" i="21" s="1"/>
  <c r="AC12" i="21"/>
  <c r="AB12" i="21"/>
  <c r="AA12" i="21"/>
  <c r="AB14" i="21"/>
  <c r="H7" i="21"/>
  <c r="G7" i="21"/>
  <c r="F7" i="21"/>
  <c r="H17" i="21"/>
  <c r="G17" i="21"/>
  <c r="F17" i="21"/>
  <c r="AG18" i="21"/>
  <c r="AH18" i="21" s="1"/>
  <c r="AC18" i="21"/>
  <c r="AB18" i="21"/>
  <c r="AA18" i="21"/>
  <c r="AH25" i="17"/>
  <c r="AH35" i="17"/>
  <c r="AH37" i="17"/>
  <c r="AH41" i="17"/>
  <c r="AH47" i="17"/>
  <c r="AH9" i="19"/>
  <c r="AH18" i="19"/>
  <c r="AH42" i="19"/>
  <c r="AH48" i="19"/>
  <c r="AH50" i="19"/>
  <c r="AH11" i="20"/>
  <c r="H38" i="21"/>
  <c r="F38" i="21"/>
  <c r="I38" i="21"/>
  <c r="G38" i="21"/>
  <c r="AH45" i="18"/>
  <c r="AH47" i="18"/>
  <c r="AH23" i="19"/>
  <c r="AH25" i="19"/>
  <c r="AH27" i="19"/>
  <c r="AH29" i="19"/>
  <c r="AH15" i="20"/>
  <c r="AF48" i="21"/>
  <c r="AF46" i="21"/>
  <c r="AF29" i="21"/>
  <c r="AF26" i="21"/>
  <c r="AF13" i="21"/>
  <c r="AF17" i="21"/>
  <c r="AF51" i="21"/>
  <c r="AF49" i="21"/>
  <c r="AF43" i="21"/>
  <c r="AF40" i="21"/>
  <c r="AF36" i="21"/>
  <c r="AF33" i="21"/>
  <c r="AF20" i="21"/>
  <c r="AF15" i="21"/>
  <c r="H5" i="21"/>
  <c r="G5" i="21"/>
  <c r="F5" i="21"/>
  <c r="AA54" i="21"/>
  <c r="AG8" i="21"/>
  <c r="AH8" i="21" s="1"/>
  <c r="AC8" i="21"/>
  <c r="AB8" i="21"/>
  <c r="AA8" i="21"/>
  <c r="AB10" i="21"/>
  <c r="H11" i="21"/>
  <c r="G11" i="21"/>
  <c r="F11" i="21"/>
  <c r="H15" i="21"/>
  <c r="G15" i="21"/>
  <c r="F15" i="21"/>
  <c r="AA26" i="21"/>
  <c r="AH43" i="20"/>
  <c r="AH49" i="20"/>
  <c r="AF42" i="21"/>
  <c r="AF30" i="21"/>
  <c r="AB5" i="21"/>
  <c r="AF5" i="21"/>
  <c r="AS9" i="21" s="1"/>
  <c r="H6" i="21"/>
  <c r="AB7" i="21"/>
  <c r="H9" i="21"/>
  <c r="G10" i="21"/>
  <c r="AC10" i="21"/>
  <c r="AG10" i="21"/>
  <c r="AH10" i="21" s="1"/>
  <c r="AB11" i="21"/>
  <c r="AF11" i="21"/>
  <c r="H13" i="21"/>
  <c r="G14" i="21"/>
  <c r="AC14" i="21"/>
  <c r="AG14" i="21"/>
  <c r="AH14" i="21" s="1"/>
  <c r="AB15" i="21"/>
  <c r="H16" i="21"/>
  <c r="AB17" i="21"/>
  <c r="AS17" i="21"/>
  <c r="AR18" i="21"/>
  <c r="I19" i="21"/>
  <c r="AA19" i="21"/>
  <c r="G20" i="21"/>
  <c r="F20" i="21"/>
  <c r="H22" i="21"/>
  <c r="G22" i="21"/>
  <c r="F22" i="21"/>
  <c r="H28" i="21"/>
  <c r="G28" i="21"/>
  <c r="F28" i="21"/>
  <c r="H32" i="21"/>
  <c r="G32" i="21"/>
  <c r="F32" i="21"/>
  <c r="AA44" i="21"/>
  <c r="AC5" i="21"/>
  <c r="AG5" i="21"/>
  <c r="AA6" i="21"/>
  <c r="AC7" i="21"/>
  <c r="AG7" i="21"/>
  <c r="AH7" i="21" s="1"/>
  <c r="AA9" i="21"/>
  <c r="H10" i="21"/>
  <c r="AC11" i="21"/>
  <c r="AG11" i="21"/>
  <c r="AH11" i="21" s="1"/>
  <c r="AA13" i="21"/>
  <c r="H14" i="21"/>
  <c r="AC15" i="21"/>
  <c r="AG15" i="21"/>
  <c r="AH15" i="21" s="1"/>
  <c r="AA16" i="21"/>
  <c r="AC17" i="21"/>
  <c r="AG17" i="21"/>
  <c r="AH17" i="21" s="1"/>
  <c r="AT17" i="21"/>
  <c r="AS18" i="21"/>
  <c r="AB19" i="21"/>
  <c r="AG20" i="21"/>
  <c r="AH20" i="21" s="1"/>
  <c r="AC20" i="21"/>
  <c r="AB20" i="21"/>
  <c r="AA22" i="21"/>
  <c r="H24" i="21"/>
  <c r="G24" i="21"/>
  <c r="F24" i="21"/>
  <c r="AA28" i="21"/>
  <c r="H30" i="21"/>
  <c r="G30" i="21"/>
  <c r="F30" i="21"/>
  <c r="AA32" i="21"/>
  <c r="H34" i="21"/>
  <c r="G34" i="21"/>
  <c r="F34" i="21"/>
  <c r="F37" i="21"/>
  <c r="H37" i="21"/>
  <c r="I37" i="21"/>
  <c r="G37" i="21"/>
  <c r="AH42" i="20"/>
  <c r="AH48" i="20"/>
  <c r="AH50" i="20"/>
  <c r="AH52" i="20"/>
  <c r="AF45" i="21"/>
  <c r="AF41" i="21"/>
  <c r="AF39" i="21"/>
  <c r="AF50" i="21"/>
  <c r="AT10" i="21" s="1"/>
  <c r="AF23" i="21"/>
  <c r="AF47" i="21"/>
  <c r="AF37" i="21"/>
  <c r="AF54" i="21"/>
  <c r="AF35" i="21"/>
  <c r="AF27" i="21"/>
  <c r="AF25" i="21"/>
  <c r="AB51" i="21"/>
  <c r="AB49" i="21"/>
  <c r="AB47" i="21"/>
  <c r="AB45" i="21"/>
  <c r="AB43" i="21"/>
  <c r="AB41" i="21"/>
  <c r="AB39" i="21"/>
  <c r="AB37" i="21"/>
  <c r="AA53" i="21"/>
  <c r="AA51" i="21"/>
  <c r="AA49" i="21"/>
  <c r="AA47" i="21"/>
  <c r="AA45" i="21"/>
  <c r="AA43" i="21"/>
  <c r="AA41" i="21"/>
  <c r="AA39" i="21"/>
  <c r="AB54" i="21"/>
  <c r="AA48" i="21"/>
  <c r="AA42" i="21"/>
  <c r="AB35" i="21"/>
  <c r="AB33" i="21"/>
  <c r="AB31" i="21"/>
  <c r="AB29" i="21"/>
  <c r="AB27" i="21"/>
  <c r="AB25" i="21"/>
  <c r="AB23" i="21"/>
  <c r="AB21" i="21"/>
  <c r="AA46" i="21"/>
  <c r="AA38" i="21"/>
  <c r="AA37" i="21"/>
  <c r="AA35" i="21"/>
  <c r="AA33" i="21"/>
  <c r="AA31" i="21"/>
  <c r="AA29" i="21"/>
  <c r="AA27" i="21"/>
  <c r="AA25" i="21"/>
  <c r="AA23" i="21"/>
  <c r="AA21" i="21"/>
  <c r="AA52" i="21"/>
  <c r="AD5" i="21"/>
  <c r="AB6" i="21"/>
  <c r="AB9" i="21"/>
  <c r="AF9" i="21"/>
  <c r="AA10" i="21"/>
  <c r="AB13" i="21"/>
  <c r="AA14" i="21"/>
  <c r="AB16" i="21"/>
  <c r="AA20" i="21"/>
  <c r="AA24" i="21"/>
  <c r="H26" i="21"/>
  <c r="G26" i="21"/>
  <c r="F26" i="21"/>
  <c r="AA30" i="21"/>
  <c r="AA34" i="21"/>
  <c r="H36" i="21"/>
  <c r="G36" i="21"/>
  <c r="F36" i="21"/>
  <c r="AA40" i="21"/>
  <c r="AA50" i="21"/>
  <c r="H52" i="21"/>
  <c r="G52" i="21"/>
  <c r="F52" i="21"/>
  <c r="I52" i="21"/>
  <c r="H21" i="21"/>
  <c r="AB22" i="21"/>
  <c r="H23" i="21"/>
  <c r="AB24" i="21"/>
  <c r="H25" i="21"/>
  <c r="AB26" i="21"/>
  <c r="H27" i="21"/>
  <c r="AB28" i="21"/>
  <c r="H29" i="21"/>
  <c r="AB30" i="21"/>
  <c r="H31" i="21"/>
  <c r="AB32" i="21"/>
  <c r="H33" i="21"/>
  <c r="AB34" i="21"/>
  <c r="H35" i="21"/>
  <c r="AC36" i="21"/>
  <c r="H46" i="21"/>
  <c r="G46" i="21"/>
  <c r="F46" i="21"/>
  <c r="AC22" i="21"/>
  <c r="AG22" i="21"/>
  <c r="AH22" i="21" s="1"/>
  <c r="AC24" i="21"/>
  <c r="AG24" i="21"/>
  <c r="AH24" i="21" s="1"/>
  <c r="AC26" i="21"/>
  <c r="AG26" i="21"/>
  <c r="AH26" i="21" s="1"/>
  <c r="AC28" i="21"/>
  <c r="AG28" i="21"/>
  <c r="AH28" i="21" s="1"/>
  <c r="AC30" i="21"/>
  <c r="AG30" i="21"/>
  <c r="AH30" i="21" s="1"/>
  <c r="AC32" i="21"/>
  <c r="AG32" i="21"/>
  <c r="AH32" i="21" s="1"/>
  <c r="AC34" i="21"/>
  <c r="AG34" i="21"/>
  <c r="AH34" i="21" s="1"/>
  <c r="H42" i="21"/>
  <c r="G42" i="21"/>
  <c r="F42" i="21"/>
  <c r="H48" i="21"/>
  <c r="G48" i="21"/>
  <c r="F48" i="21"/>
  <c r="AB53" i="21"/>
  <c r="AB36" i="21"/>
  <c r="H40" i="21"/>
  <c r="G40" i="21"/>
  <c r="F40" i="21"/>
  <c r="H44" i="21"/>
  <c r="G44" i="21"/>
  <c r="F44" i="21"/>
  <c r="H50" i="21"/>
  <c r="G50" i="21"/>
  <c r="F50" i="21"/>
  <c r="H54" i="21"/>
  <c r="G54" i="21"/>
  <c r="F54" i="21"/>
  <c r="AB38" i="21"/>
  <c r="H39" i="21"/>
  <c r="AB40" i="21"/>
  <c r="H41" i="21"/>
  <c r="AB42" i="21"/>
  <c r="H43" i="21"/>
  <c r="AB44" i="21"/>
  <c r="H45" i="21"/>
  <c r="AB46" i="21"/>
  <c r="H47" i="21"/>
  <c r="AB48" i="21"/>
  <c r="H49" i="21"/>
  <c r="AB50" i="21"/>
  <c r="H51" i="21"/>
  <c r="AB52" i="21"/>
  <c r="H53" i="21"/>
  <c r="AD53" i="21"/>
  <c r="I39" i="21"/>
  <c r="I41" i="21"/>
  <c r="I43" i="21"/>
  <c r="I45" i="21"/>
  <c r="I47" i="21"/>
  <c r="I49" i="21"/>
  <c r="I51" i="21"/>
  <c r="I53" i="21"/>
  <c r="AC54" i="21"/>
  <c r="AG54" i="21"/>
  <c r="AH54" i="21" s="1"/>
  <c r="AH8" i="20"/>
  <c r="AH10" i="20"/>
  <c r="AH38" i="20"/>
  <c r="AH44" i="20"/>
  <c r="AH7" i="20"/>
  <c r="AH51" i="20"/>
  <c r="AH14" i="20"/>
  <c r="AH20" i="20"/>
  <c r="AH37" i="20"/>
  <c r="AH39" i="20"/>
  <c r="AH41" i="20"/>
  <c r="AH45" i="20"/>
  <c r="AH47" i="20"/>
  <c r="AH53" i="20"/>
  <c r="F37" i="20"/>
  <c r="H37" i="20"/>
  <c r="I37" i="20"/>
  <c r="G37" i="20"/>
  <c r="AH8" i="19"/>
  <c r="AH52" i="19"/>
  <c r="AF45" i="20"/>
  <c r="AF41" i="20"/>
  <c r="AF39" i="20"/>
  <c r="AF50" i="20"/>
  <c r="AF47" i="20"/>
  <c r="AF37" i="20"/>
  <c r="AF54" i="20"/>
  <c r="AF35" i="20"/>
  <c r="AF25" i="20"/>
  <c r="AF27" i="20"/>
  <c r="AB53" i="20"/>
  <c r="AB51" i="20"/>
  <c r="AB49" i="20"/>
  <c r="AB47" i="20"/>
  <c r="AB45" i="20"/>
  <c r="AB43" i="20"/>
  <c r="AB41" i="20"/>
  <c r="AB39" i="20"/>
  <c r="AB37" i="20"/>
  <c r="AA53" i="20"/>
  <c r="AA51" i="20"/>
  <c r="AA49" i="20"/>
  <c r="AA47" i="20"/>
  <c r="AA45" i="20"/>
  <c r="AA43" i="20"/>
  <c r="AA41" i="20"/>
  <c r="AA39" i="20"/>
  <c r="AA48" i="20"/>
  <c r="AA42" i="20"/>
  <c r="AA46" i="20"/>
  <c r="AA38" i="20"/>
  <c r="AA37" i="20"/>
  <c r="AA52" i="20"/>
  <c r="AA50" i="20"/>
  <c r="AB34" i="20"/>
  <c r="AB28" i="20"/>
  <c r="AB27" i="20"/>
  <c r="AB24" i="20"/>
  <c r="AA20" i="20"/>
  <c r="AA17" i="20"/>
  <c r="AA15" i="20"/>
  <c r="AB14" i="20"/>
  <c r="AA54" i="20"/>
  <c r="AA44" i="20"/>
  <c r="AB30" i="20"/>
  <c r="AA40" i="20"/>
  <c r="AD5" i="20"/>
  <c r="AH5" i="20"/>
  <c r="F6" i="20"/>
  <c r="AB6" i="20"/>
  <c r="AD7" i="20"/>
  <c r="F9" i="20"/>
  <c r="AB9" i="20"/>
  <c r="AF9" i="20"/>
  <c r="AB11" i="20"/>
  <c r="H12" i="20"/>
  <c r="AG12" i="20"/>
  <c r="AH12" i="20" s="1"/>
  <c r="AC12" i="20"/>
  <c r="AB12" i="20"/>
  <c r="AA14" i="20"/>
  <c r="AG19" i="20"/>
  <c r="AH19" i="20" s="1"/>
  <c r="AC19" i="20"/>
  <c r="AB19" i="20"/>
  <c r="AA19" i="20"/>
  <c r="AB20" i="20"/>
  <c r="AA21" i="20"/>
  <c r="AB25" i="20"/>
  <c r="AF11" i="20"/>
  <c r="AG23" i="20"/>
  <c r="AH23" i="20" s="1"/>
  <c r="AC23" i="20"/>
  <c r="AA23" i="20"/>
  <c r="AD23" i="20"/>
  <c r="AB23" i="20"/>
  <c r="AH7" i="18"/>
  <c r="AF48" i="20"/>
  <c r="AF46" i="20"/>
  <c r="AF29" i="20"/>
  <c r="AS11" i="20" s="1"/>
  <c r="AF13" i="20"/>
  <c r="AT13" i="20" s="1"/>
  <c r="AF26" i="20"/>
  <c r="AF51" i="20"/>
  <c r="AF49" i="20"/>
  <c r="AF43" i="20"/>
  <c r="AF40" i="20"/>
  <c r="AF36" i="20"/>
  <c r="AF33" i="20"/>
  <c r="I5" i="20"/>
  <c r="AA5" i="20"/>
  <c r="G6" i="20"/>
  <c r="I7" i="20"/>
  <c r="AA7" i="20"/>
  <c r="H8" i="20"/>
  <c r="G9" i="20"/>
  <c r="AC9" i="20"/>
  <c r="AG9" i="20"/>
  <c r="AH9" i="20" s="1"/>
  <c r="F10" i="20"/>
  <c r="F11" i="20"/>
  <c r="AA12" i="20"/>
  <c r="AB15" i="20"/>
  <c r="AG16" i="20"/>
  <c r="AH16" i="20" s="1"/>
  <c r="AC16" i="20"/>
  <c r="AB16" i="20"/>
  <c r="AA16" i="20"/>
  <c r="AB17" i="20"/>
  <c r="H18" i="20"/>
  <c r="G18" i="20"/>
  <c r="F18" i="20"/>
  <c r="AD19" i="20"/>
  <c r="AF23" i="20"/>
  <c r="AT12" i="20" s="1"/>
  <c r="I6" i="20"/>
  <c r="I9" i="20"/>
  <c r="G12" i="20"/>
  <c r="F12" i="20"/>
  <c r="AF42" i="20"/>
  <c r="AS13" i="20"/>
  <c r="AR17" i="20"/>
  <c r="AT18" i="20"/>
  <c r="AS18" i="20"/>
  <c r="AT17" i="20"/>
  <c r="AB5" i="20"/>
  <c r="AF5" i="20"/>
  <c r="AA8" i="20"/>
  <c r="G10" i="20"/>
  <c r="AA10" i="20"/>
  <c r="G11" i="20"/>
  <c r="AD12" i="20"/>
  <c r="AG13" i="20"/>
  <c r="AH13" i="20" s="1"/>
  <c r="AC13" i="20"/>
  <c r="AB13" i="20"/>
  <c r="AA13" i="20"/>
  <c r="AS17" i="20"/>
  <c r="AA18" i="20"/>
  <c r="AB22" i="20"/>
  <c r="AB32" i="20"/>
  <c r="I13" i="20"/>
  <c r="AD14" i="20"/>
  <c r="G15" i="20"/>
  <c r="I16" i="20"/>
  <c r="G17" i="20"/>
  <c r="AB18" i="20"/>
  <c r="I19" i="20"/>
  <c r="G20" i="20"/>
  <c r="AB21" i="20"/>
  <c r="AA26" i="20"/>
  <c r="AG26" i="20"/>
  <c r="AH26" i="20" s="1"/>
  <c r="AC26" i="20"/>
  <c r="AA30" i="20"/>
  <c r="H15" i="20"/>
  <c r="H17" i="20"/>
  <c r="AC18" i="20"/>
  <c r="AG18" i="20"/>
  <c r="AH18" i="20" s="1"/>
  <c r="H20" i="20"/>
  <c r="F21" i="20"/>
  <c r="AA24" i="20"/>
  <c r="AG24" i="20"/>
  <c r="AH24" i="20" s="1"/>
  <c r="AC24" i="20"/>
  <c r="AB26" i="20"/>
  <c r="AG27" i="20"/>
  <c r="AH27" i="20" s="1"/>
  <c r="AC27" i="20"/>
  <c r="AA27" i="20"/>
  <c r="AA28" i="20"/>
  <c r="AG31" i="20"/>
  <c r="AH31" i="20" s="1"/>
  <c r="AC31" i="20"/>
  <c r="AB31" i="20"/>
  <c r="AA31" i="20"/>
  <c r="AG33" i="20"/>
  <c r="AH33" i="20" s="1"/>
  <c r="AC33" i="20"/>
  <c r="AB33" i="20"/>
  <c r="AA33" i="20"/>
  <c r="AA34" i="20"/>
  <c r="H38" i="20"/>
  <c r="F38" i="20"/>
  <c r="I38" i="20"/>
  <c r="G38" i="20"/>
  <c r="AG21" i="20"/>
  <c r="AH21" i="20" s="1"/>
  <c r="AC21" i="20"/>
  <c r="AA22" i="20"/>
  <c r="AG22" i="20"/>
  <c r="AH22" i="20" s="1"/>
  <c r="AC22" i="20"/>
  <c r="AG25" i="20"/>
  <c r="AH25" i="20" s="1"/>
  <c r="AC25" i="20"/>
  <c r="AA25" i="20"/>
  <c r="AG29" i="20"/>
  <c r="AH29" i="20" s="1"/>
  <c r="AC29" i="20"/>
  <c r="AB29" i="20"/>
  <c r="AA29" i="20"/>
  <c r="AA32" i="20"/>
  <c r="AG35" i="20"/>
  <c r="AH35" i="20" s="1"/>
  <c r="AC35" i="20"/>
  <c r="AB35" i="20"/>
  <c r="AA35" i="20"/>
  <c r="H52" i="20"/>
  <c r="G52" i="20"/>
  <c r="F52" i="20"/>
  <c r="I52" i="20"/>
  <c r="I23" i="20"/>
  <c r="I25" i="20"/>
  <c r="I27" i="20"/>
  <c r="AC28" i="20"/>
  <c r="AG28" i="20"/>
  <c r="AH28" i="20" s="1"/>
  <c r="I29" i="20"/>
  <c r="AC30" i="20"/>
  <c r="AG30" i="20"/>
  <c r="AH30" i="20" s="1"/>
  <c r="I31" i="20"/>
  <c r="AC32" i="20"/>
  <c r="AG32" i="20"/>
  <c r="AH32" i="20" s="1"/>
  <c r="I33" i="20"/>
  <c r="AC34" i="20"/>
  <c r="AG34" i="20"/>
  <c r="AH34" i="20" s="1"/>
  <c r="I35" i="20"/>
  <c r="H46" i="20"/>
  <c r="G46" i="20"/>
  <c r="F46" i="20"/>
  <c r="AD28" i="20"/>
  <c r="AD30" i="20"/>
  <c r="AD32" i="20"/>
  <c r="AD34" i="20"/>
  <c r="AB36" i="20"/>
  <c r="H42" i="20"/>
  <c r="G42" i="20"/>
  <c r="F42" i="20"/>
  <c r="H48" i="20"/>
  <c r="G48" i="20"/>
  <c r="F48" i="20"/>
  <c r="AA36" i="20"/>
  <c r="AG36" i="20"/>
  <c r="AH36" i="20" s="1"/>
  <c r="H40" i="20"/>
  <c r="G40" i="20"/>
  <c r="F40" i="20"/>
  <c r="I42" i="20"/>
  <c r="H44" i="20"/>
  <c r="G44" i="20"/>
  <c r="F44" i="20"/>
  <c r="I48" i="20"/>
  <c r="H50" i="20"/>
  <c r="G50" i="20"/>
  <c r="F50" i="20"/>
  <c r="H54" i="20"/>
  <c r="G54" i="20"/>
  <c r="F54" i="20"/>
  <c r="AB38" i="20"/>
  <c r="H39" i="20"/>
  <c r="AB40" i="20"/>
  <c r="H41" i="20"/>
  <c r="AB42" i="20"/>
  <c r="H43" i="20"/>
  <c r="AB44" i="20"/>
  <c r="H45" i="20"/>
  <c r="AB46" i="20"/>
  <c r="H47" i="20"/>
  <c r="AB48" i="20"/>
  <c r="H49" i="20"/>
  <c r="AB50" i="20"/>
  <c r="H51" i="20"/>
  <c r="AB52" i="20"/>
  <c r="H53" i="20"/>
  <c r="AB54" i="20"/>
  <c r="I39" i="20"/>
  <c r="I41" i="20"/>
  <c r="I43" i="20"/>
  <c r="I45" i="20"/>
  <c r="I47" i="20"/>
  <c r="I49" i="20"/>
  <c r="I51" i="20"/>
  <c r="I53" i="20"/>
  <c r="AC54" i="20"/>
  <c r="AG54" i="20"/>
  <c r="AH54" i="20" s="1"/>
  <c r="AH16" i="19"/>
  <c r="AH19" i="19"/>
  <c r="AH31" i="19"/>
  <c r="AH33" i="19"/>
  <c r="AH35" i="19"/>
  <c r="AH38" i="19"/>
  <c r="AH40" i="19"/>
  <c r="AH44" i="19"/>
  <c r="AH46" i="19"/>
  <c r="AH21" i="19"/>
  <c r="AH10" i="19"/>
  <c r="AH12" i="19"/>
  <c r="AH13" i="19"/>
  <c r="AH30" i="19"/>
  <c r="AH36" i="19"/>
  <c r="AH43" i="19"/>
  <c r="AH49" i="19"/>
  <c r="AH51" i="19"/>
  <c r="AH14" i="19"/>
  <c r="AH22" i="19"/>
  <c r="AH24" i="19"/>
  <c r="AH26" i="19"/>
  <c r="AH28" i="19"/>
  <c r="AH32" i="19"/>
  <c r="AH34" i="19"/>
  <c r="AH37" i="19"/>
  <c r="AH39" i="19"/>
  <c r="AH41" i="19"/>
  <c r="AH45" i="19"/>
  <c r="AH47" i="19"/>
  <c r="AH53" i="19"/>
  <c r="AF51" i="19"/>
  <c r="AF49" i="19"/>
  <c r="AF43" i="19"/>
  <c r="AF40" i="19"/>
  <c r="AF36" i="19"/>
  <c r="AF33" i="19"/>
  <c r="AF20" i="19"/>
  <c r="AF15" i="19"/>
  <c r="AF10" i="19"/>
  <c r="AG11" i="19"/>
  <c r="AH11" i="19" s="1"/>
  <c r="AC11" i="19"/>
  <c r="AB11" i="19"/>
  <c r="AA11" i="19"/>
  <c r="H14" i="19"/>
  <c r="G14" i="19"/>
  <c r="F14" i="19"/>
  <c r="AF42" i="19"/>
  <c r="AF30" i="19"/>
  <c r="AF5" i="19"/>
  <c r="F5" i="19"/>
  <c r="AA7" i="19"/>
  <c r="AD11" i="19"/>
  <c r="AB12" i="19"/>
  <c r="AA13" i="19"/>
  <c r="AF13" i="19"/>
  <c r="I14" i="19"/>
  <c r="AA14" i="19"/>
  <c r="AG15" i="19"/>
  <c r="AH15" i="19" s="1"/>
  <c r="AC15" i="19"/>
  <c r="AB15" i="19"/>
  <c r="AA15" i="19"/>
  <c r="AA16" i="19"/>
  <c r="AG17" i="19"/>
  <c r="AH17" i="19" s="1"/>
  <c r="AC17" i="19"/>
  <c r="AB17" i="19"/>
  <c r="AA17" i="19"/>
  <c r="AA19" i="19"/>
  <c r="AB20" i="19"/>
  <c r="AD20" i="19"/>
  <c r="AC20" i="19"/>
  <c r="AG20" i="19"/>
  <c r="AH20" i="19" s="1"/>
  <c r="AA20" i="19"/>
  <c r="H30" i="19"/>
  <c r="G30" i="19"/>
  <c r="F30" i="19"/>
  <c r="I30" i="19"/>
  <c r="H32" i="19"/>
  <c r="G32" i="19"/>
  <c r="F32" i="19"/>
  <c r="I32" i="19"/>
  <c r="AB9" i="19"/>
  <c r="AB18" i="19"/>
  <c r="F37" i="19"/>
  <c r="H37" i="19"/>
  <c r="I37" i="19"/>
  <c r="G37" i="19"/>
  <c r="H5" i="19"/>
  <c r="AB43" i="19"/>
  <c r="AB41" i="19"/>
  <c r="AB37" i="19"/>
  <c r="AA53" i="19"/>
  <c r="AA51" i="19"/>
  <c r="AA49" i="19"/>
  <c r="AA47" i="19"/>
  <c r="AA45" i="19"/>
  <c r="AA43" i="19"/>
  <c r="AA41" i="19"/>
  <c r="AA39" i="19"/>
  <c r="AB54" i="19"/>
  <c r="AB52" i="19"/>
  <c r="AB50" i="19"/>
  <c r="AB48" i="19"/>
  <c r="AA48" i="19"/>
  <c r="AA42" i="19"/>
  <c r="AB35" i="19"/>
  <c r="AB33" i="19"/>
  <c r="AB31" i="19"/>
  <c r="AB29" i="19"/>
  <c r="AB27" i="19"/>
  <c r="AB25" i="19"/>
  <c r="AB23" i="19"/>
  <c r="AA46" i="19"/>
  <c r="AA38" i="19"/>
  <c r="AA37" i="19"/>
  <c r="AA35" i="19"/>
  <c r="AA33" i="19"/>
  <c r="AA31" i="19"/>
  <c r="AA29" i="19"/>
  <c r="AA27" i="19"/>
  <c r="AA25" i="19"/>
  <c r="AA23" i="19"/>
  <c r="AA52" i="19"/>
  <c r="AA50" i="19"/>
  <c r="AA34" i="19"/>
  <c r="AA28" i="19"/>
  <c r="AG5" i="19"/>
  <c r="AC5" i="19"/>
  <c r="AA54" i="19"/>
  <c r="AA44" i="19"/>
  <c r="AA24" i="19"/>
  <c r="AB5" i="19"/>
  <c r="AA40" i="19"/>
  <c r="AA36" i="19"/>
  <c r="AA32" i="19"/>
  <c r="AA30" i="19"/>
  <c r="AB21" i="19"/>
  <c r="AB14" i="19"/>
  <c r="AB10" i="19"/>
  <c r="H10" i="19"/>
  <c r="G10" i="19"/>
  <c r="F10" i="19"/>
  <c r="AB13" i="19"/>
  <c r="AD15" i="19"/>
  <c r="AB16" i="19"/>
  <c r="AD17" i="19"/>
  <c r="AB19" i="19"/>
  <c r="AF48" i="19"/>
  <c r="AF46" i="19"/>
  <c r="AF29" i="19"/>
  <c r="AF26" i="19"/>
  <c r="AF17" i="19"/>
  <c r="AS18" i="19"/>
  <c r="AT17" i="19"/>
  <c r="AR18" i="19"/>
  <c r="AS17" i="19"/>
  <c r="AR17" i="19"/>
  <c r="AG7" i="19"/>
  <c r="AH7" i="19" s="1"/>
  <c r="AC7" i="19"/>
  <c r="AB7" i="19"/>
  <c r="AT18" i="19"/>
  <c r="AH46" i="18"/>
  <c r="AH48" i="18"/>
  <c r="AH50" i="18"/>
  <c r="AF45" i="19"/>
  <c r="AF41" i="19"/>
  <c r="AF39" i="19"/>
  <c r="AF50" i="19"/>
  <c r="AF23" i="19"/>
  <c r="AF47" i="19"/>
  <c r="AF37" i="19"/>
  <c r="AF54" i="19"/>
  <c r="AF35" i="19"/>
  <c r="AF27" i="19"/>
  <c r="AF25" i="19"/>
  <c r="I5" i="19"/>
  <c r="AA5" i="19"/>
  <c r="AA6" i="19"/>
  <c r="G7" i="19"/>
  <c r="F7" i="19"/>
  <c r="AB8" i="19"/>
  <c r="AA9" i="19"/>
  <c r="AF9" i="19"/>
  <c r="AS12" i="19" s="1"/>
  <c r="AA10" i="19"/>
  <c r="AA22" i="19"/>
  <c r="AA26" i="19"/>
  <c r="H36" i="19"/>
  <c r="G36" i="19"/>
  <c r="F36" i="19"/>
  <c r="I36" i="19"/>
  <c r="AD8" i="19"/>
  <c r="I11" i="19"/>
  <c r="AD12" i="19"/>
  <c r="I15" i="19"/>
  <c r="I17" i="19"/>
  <c r="AD18" i="19"/>
  <c r="I20" i="19"/>
  <c r="H24" i="19"/>
  <c r="G24" i="19"/>
  <c r="F24" i="19"/>
  <c r="AD6" i="19"/>
  <c r="I8" i="19"/>
  <c r="AA8" i="19"/>
  <c r="AD9" i="19"/>
  <c r="F11" i="19"/>
  <c r="AF11" i="19"/>
  <c r="AS13" i="19" s="1"/>
  <c r="I12" i="19"/>
  <c r="AA12" i="19"/>
  <c r="AD13" i="19"/>
  <c r="F15" i="19"/>
  <c r="AD16" i="19"/>
  <c r="F17" i="19"/>
  <c r="I18" i="19"/>
  <c r="AA18" i="19"/>
  <c r="AD19" i="19"/>
  <c r="F20" i="19"/>
  <c r="F21" i="19"/>
  <c r="I24" i="19"/>
  <c r="H28" i="19"/>
  <c r="G28" i="19"/>
  <c r="F28" i="19"/>
  <c r="H34" i="19"/>
  <c r="G34" i="19"/>
  <c r="F34" i="19"/>
  <c r="H38" i="19"/>
  <c r="F38" i="19"/>
  <c r="I38" i="19"/>
  <c r="G38" i="19"/>
  <c r="G21" i="19"/>
  <c r="H22" i="19"/>
  <c r="G22" i="19"/>
  <c r="F22" i="19"/>
  <c r="H26" i="19"/>
  <c r="G26" i="19"/>
  <c r="F26" i="19"/>
  <c r="I28" i="19"/>
  <c r="I34" i="19"/>
  <c r="AB47" i="19"/>
  <c r="H52" i="19"/>
  <c r="G52" i="19"/>
  <c r="F52" i="19"/>
  <c r="I52" i="19"/>
  <c r="AB22" i="19"/>
  <c r="H23" i="19"/>
  <c r="AB24" i="19"/>
  <c r="H25" i="19"/>
  <c r="AB26" i="19"/>
  <c r="H27" i="19"/>
  <c r="AB28" i="19"/>
  <c r="H29" i="19"/>
  <c r="AB30" i="19"/>
  <c r="H31" i="19"/>
  <c r="AB32" i="19"/>
  <c r="H33" i="19"/>
  <c r="AB34" i="19"/>
  <c r="H35" i="19"/>
  <c r="H46" i="19"/>
  <c r="G46" i="19"/>
  <c r="F46" i="19"/>
  <c r="AB49" i="19"/>
  <c r="I23" i="19"/>
  <c r="I25" i="19"/>
  <c r="I27" i="19"/>
  <c r="I29" i="19"/>
  <c r="I31" i="19"/>
  <c r="I33" i="19"/>
  <c r="I35" i="19"/>
  <c r="H42" i="19"/>
  <c r="G42" i="19"/>
  <c r="F42" i="19"/>
  <c r="H48" i="19"/>
  <c r="G48" i="19"/>
  <c r="F48" i="19"/>
  <c r="AB51" i="19"/>
  <c r="AB53" i="19"/>
  <c r="AB36" i="19"/>
  <c r="AB39" i="19"/>
  <c r="H40" i="19"/>
  <c r="G40" i="19"/>
  <c r="F40" i="19"/>
  <c r="I42" i="19"/>
  <c r="H44" i="19"/>
  <c r="G44" i="19"/>
  <c r="F44" i="19"/>
  <c r="AB45" i="19"/>
  <c r="I48" i="19"/>
  <c r="H50" i="19"/>
  <c r="G50" i="19"/>
  <c r="F50" i="19"/>
  <c r="H54" i="19"/>
  <c r="G54" i="19"/>
  <c r="F54" i="19"/>
  <c r="AB38" i="19"/>
  <c r="H39" i="19"/>
  <c r="AD39" i="19"/>
  <c r="AB40" i="19"/>
  <c r="H41" i="19"/>
  <c r="AB42" i="19"/>
  <c r="H43" i="19"/>
  <c r="AB44" i="19"/>
  <c r="H45" i="19"/>
  <c r="AD45" i="19"/>
  <c r="AB46" i="19"/>
  <c r="H47" i="19"/>
  <c r="AD47" i="19"/>
  <c r="H49" i="19"/>
  <c r="AD49" i="19"/>
  <c r="H51" i="19"/>
  <c r="AD51" i="19"/>
  <c r="H53" i="19"/>
  <c r="AD53" i="19"/>
  <c r="I39" i="19"/>
  <c r="I41" i="19"/>
  <c r="I43" i="19"/>
  <c r="I45" i="19"/>
  <c r="I47" i="19"/>
  <c r="I49" i="19"/>
  <c r="I51" i="19"/>
  <c r="I53" i="19"/>
  <c r="AC54" i="19"/>
  <c r="AG54" i="19"/>
  <c r="AH54" i="19" s="1"/>
  <c r="AH10" i="18"/>
  <c r="AH11" i="18"/>
  <c r="AH37" i="18"/>
  <c r="AH39" i="18"/>
  <c r="AH41" i="18"/>
  <c r="AH43" i="18"/>
  <c r="AH49" i="18"/>
  <c r="AH51" i="18"/>
  <c r="AH17" i="18"/>
  <c r="AH44" i="18"/>
  <c r="AH52" i="18"/>
  <c r="AH14" i="18"/>
  <c r="AH15" i="18"/>
  <c r="AH38" i="18"/>
  <c r="AH40" i="18"/>
  <c r="AH42" i="18"/>
  <c r="AH53" i="18"/>
  <c r="AB26" i="18"/>
  <c r="AF48" i="18"/>
  <c r="AF46" i="18"/>
  <c r="AF29" i="18"/>
  <c r="AF26" i="18"/>
  <c r="AF13" i="18"/>
  <c r="AF51" i="18"/>
  <c r="AF49" i="18"/>
  <c r="AF43" i="18"/>
  <c r="AF40" i="18"/>
  <c r="AF36" i="18"/>
  <c r="AF33" i="18"/>
  <c r="AF10" i="18"/>
  <c r="AF20" i="18"/>
  <c r="AR17" i="18"/>
  <c r="AT18" i="18"/>
  <c r="AS18" i="18"/>
  <c r="AT17" i="18"/>
  <c r="AB5" i="18"/>
  <c r="AH5" i="18"/>
  <c r="G6" i="18"/>
  <c r="H8" i="18"/>
  <c r="G8" i="18"/>
  <c r="AG9" i="18"/>
  <c r="AH9" i="18" s="1"/>
  <c r="AC9" i="18"/>
  <c r="AB9" i="18"/>
  <c r="AA9" i="18"/>
  <c r="AA12" i="18"/>
  <c r="AG13" i="18"/>
  <c r="AH13" i="18" s="1"/>
  <c r="AC13" i="18"/>
  <c r="AB13" i="18"/>
  <c r="AA13" i="18"/>
  <c r="AB15" i="18"/>
  <c r="AB17" i="18"/>
  <c r="H18" i="18"/>
  <c r="G18" i="18"/>
  <c r="F18" i="18"/>
  <c r="AG21" i="18"/>
  <c r="AH21" i="18" s="1"/>
  <c r="AC21" i="18"/>
  <c r="AB21" i="18"/>
  <c r="AA21" i="18"/>
  <c r="AD21" i="18"/>
  <c r="AB22" i="18"/>
  <c r="AF42" i="18"/>
  <c r="F5" i="18"/>
  <c r="H6" i="18"/>
  <c r="AA7" i="18"/>
  <c r="AG6" i="18"/>
  <c r="AC6" i="18"/>
  <c r="AB6" i="18"/>
  <c r="F8" i="18"/>
  <c r="AD9" i="18"/>
  <c r="AB11" i="18"/>
  <c r="AS17" i="18"/>
  <c r="I18" i="18"/>
  <c r="AA18" i="18"/>
  <c r="AB20" i="18"/>
  <c r="H38" i="18"/>
  <c r="F38" i="18"/>
  <c r="I38" i="18"/>
  <c r="G38" i="18"/>
  <c r="H12" i="18"/>
  <c r="G12" i="18"/>
  <c r="F12" i="18"/>
  <c r="AG16" i="18"/>
  <c r="AH16" i="18" s="1"/>
  <c r="AC16" i="18"/>
  <c r="AB16" i="18"/>
  <c r="AA16" i="18"/>
  <c r="AF18" i="18"/>
  <c r="G5" i="18"/>
  <c r="AA44" i="18"/>
  <c r="I6" i="18"/>
  <c r="AA6" i="18"/>
  <c r="I8" i="18"/>
  <c r="AA8" i="18"/>
  <c r="AB10" i="18"/>
  <c r="AB14" i="18"/>
  <c r="BG19" i="18"/>
  <c r="I9" i="18"/>
  <c r="AD10" i="18"/>
  <c r="AB12" i="18"/>
  <c r="I13" i="18"/>
  <c r="AD14" i="18"/>
  <c r="I16" i="18"/>
  <c r="AB18" i="18"/>
  <c r="AA19" i="18"/>
  <c r="H20" i="18"/>
  <c r="G20" i="18"/>
  <c r="AG25" i="18"/>
  <c r="AH25" i="18" s="1"/>
  <c r="AC25" i="18"/>
  <c r="AB25" i="18"/>
  <c r="AA25" i="18"/>
  <c r="AG29" i="18"/>
  <c r="AH29" i="18" s="1"/>
  <c r="AC29" i="18"/>
  <c r="AB29" i="18"/>
  <c r="AA29" i="18"/>
  <c r="AB34" i="18"/>
  <c r="AF45" i="18"/>
  <c r="AF41" i="18"/>
  <c r="AF39" i="18"/>
  <c r="AF50" i="18"/>
  <c r="AF23" i="18"/>
  <c r="AT14" i="18" s="1"/>
  <c r="AF47" i="18"/>
  <c r="AF37" i="18"/>
  <c r="AF54" i="18"/>
  <c r="AF35" i="18"/>
  <c r="AF27" i="18"/>
  <c r="AF25" i="18"/>
  <c r="AB51" i="18"/>
  <c r="AB49" i="18"/>
  <c r="AB47" i="18"/>
  <c r="AB45" i="18"/>
  <c r="AB43" i="18"/>
  <c r="AB41" i="18"/>
  <c r="AB39" i="18"/>
  <c r="AB37" i="18"/>
  <c r="AA53" i="18"/>
  <c r="AA51" i="18"/>
  <c r="AA49" i="18"/>
  <c r="AA47" i="18"/>
  <c r="AA45" i="18"/>
  <c r="AA43" i="18"/>
  <c r="AA41" i="18"/>
  <c r="AA39" i="18"/>
  <c r="AB54" i="18"/>
  <c r="AA48" i="18"/>
  <c r="AA42" i="18"/>
  <c r="AA36" i="18"/>
  <c r="AA34" i="18"/>
  <c r="AA32" i="18"/>
  <c r="AA30" i="18"/>
  <c r="AA28" i="18"/>
  <c r="AA26" i="18"/>
  <c r="AA24" i="18"/>
  <c r="AA22" i="18"/>
  <c r="AA46" i="18"/>
  <c r="AA38" i="18"/>
  <c r="AA37" i="18"/>
  <c r="AA52" i="18"/>
  <c r="AD5" i="18"/>
  <c r="H7" i="18"/>
  <c r="AC8" i="18"/>
  <c r="AG8" i="18"/>
  <c r="AH8" i="18" s="1"/>
  <c r="F9" i="18"/>
  <c r="AF9" i="18"/>
  <c r="AZ38" i="18" s="1"/>
  <c r="AA10" i="18"/>
  <c r="H11" i="18"/>
  <c r="AC12" i="18"/>
  <c r="AG12" i="18"/>
  <c r="AH12" i="18" s="1"/>
  <c r="F13" i="18"/>
  <c r="AA14" i="18"/>
  <c r="H15" i="18"/>
  <c r="F16" i="18"/>
  <c r="H17" i="18"/>
  <c r="AC18" i="18"/>
  <c r="AG18" i="18"/>
  <c r="AH18" i="18" s="1"/>
  <c r="AB19" i="18"/>
  <c r="F20" i="18"/>
  <c r="AB24" i="18"/>
  <c r="AD25" i="18"/>
  <c r="AD29" i="18"/>
  <c r="AB30" i="18"/>
  <c r="AG33" i="18"/>
  <c r="AH33" i="18" s="1"/>
  <c r="AC33" i="18"/>
  <c r="AB33" i="18"/>
  <c r="AA33" i="18"/>
  <c r="AG35" i="18"/>
  <c r="AH35" i="18" s="1"/>
  <c r="AC35" i="18"/>
  <c r="AB35" i="18"/>
  <c r="AA35" i="18"/>
  <c r="F37" i="18"/>
  <c r="H37" i="18"/>
  <c r="I37" i="18"/>
  <c r="G37" i="18"/>
  <c r="AA54" i="18"/>
  <c r="AA11" i="18"/>
  <c r="AA15" i="18"/>
  <c r="AA17" i="18"/>
  <c r="AC19" i="18"/>
  <c r="AG19" i="18"/>
  <c r="AH19" i="18" s="1"/>
  <c r="I20" i="18"/>
  <c r="AA20" i="18"/>
  <c r="AG23" i="18"/>
  <c r="AH23" i="18" s="1"/>
  <c r="AC23" i="18"/>
  <c r="AB23" i="18"/>
  <c r="AA23" i="18"/>
  <c r="AG27" i="18"/>
  <c r="AH27" i="18" s="1"/>
  <c r="AC27" i="18"/>
  <c r="AB27" i="18"/>
  <c r="AA27" i="18"/>
  <c r="AG31" i="18"/>
  <c r="AH31" i="18" s="1"/>
  <c r="AC31" i="18"/>
  <c r="AB31" i="18"/>
  <c r="AA31" i="18"/>
  <c r="AB32" i="18"/>
  <c r="AD33" i="18"/>
  <c r="AD35" i="18"/>
  <c r="AA40" i="18"/>
  <c r="AA50" i="18"/>
  <c r="H52" i="18"/>
  <c r="G52" i="18"/>
  <c r="F52" i="18"/>
  <c r="I52" i="18"/>
  <c r="AC20" i="18"/>
  <c r="AG20" i="18"/>
  <c r="AH20" i="18" s="1"/>
  <c r="G22" i="18"/>
  <c r="AC22" i="18"/>
  <c r="AG22" i="18"/>
  <c r="AH22" i="18" s="1"/>
  <c r="G24" i="18"/>
  <c r="AC24" i="18"/>
  <c r="AG24" i="18"/>
  <c r="AH24" i="18" s="1"/>
  <c r="G26" i="18"/>
  <c r="AC26" i="18"/>
  <c r="AG26" i="18"/>
  <c r="AH26" i="18" s="1"/>
  <c r="G28" i="18"/>
  <c r="AC28" i="18"/>
  <c r="AG28" i="18"/>
  <c r="AH28" i="18" s="1"/>
  <c r="G30" i="18"/>
  <c r="AC30" i="18"/>
  <c r="AG30" i="18"/>
  <c r="AH30" i="18" s="1"/>
  <c r="G32" i="18"/>
  <c r="AC32" i="18"/>
  <c r="AG32" i="18"/>
  <c r="AH32" i="18" s="1"/>
  <c r="G34" i="18"/>
  <c r="AC34" i="18"/>
  <c r="AG34" i="18"/>
  <c r="AH34" i="18" s="1"/>
  <c r="G36" i="18"/>
  <c r="H46" i="18"/>
  <c r="G46" i="18"/>
  <c r="F46" i="18"/>
  <c r="H22" i="18"/>
  <c r="H24" i="18"/>
  <c r="H26" i="18"/>
  <c r="H28" i="18"/>
  <c r="H30" i="18"/>
  <c r="H32" i="18"/>
  <c r="H34" i="18"/>
  <c r="H36" i="18"/>
  <c r="AB36" i="18"/>
  <c r="H42" i="18"/>
  <c r="G42" i="18"/>
  <c r="F42" i="18"/>
  <c r="H48" i="18"/>
  <c r="G48" i="18"/>
  <c r="F48" i="18"/>
  <c r="AB53" i="18"/>
  <c r="H40" i="18"/>
  <c r="G40" i="18"/>
  <c r="F40" i="18"/>
  <c r="H44" i="18"/>
  <c r="G44" i="18"/>
  <c r="F44" i="18"/>
  <c r="H50" i="18"/>
  <c r="G50" i="18"/>
  <c r="F50" i="18"/>
  <c r="H54" i="18"/>
  <c r="G54" i="18"/>
  <c r="F54" i="18"/>
  <c r="AB38" i="18"/>
  <c r="H39" i="18"/>
  <c r="AB40" i="18"/>
  <c r="H41" i="18"/>
  <c r="AB42" i="18"/>
  <c r="H43" i="18"/>
  <c r="AB44" i="18"/>
  <c r="H45" i="18"/>
  <c r="AB46" i="18"/>
  <c r="H47" i="18"/>
  <c r="AB48" i="18"/>
  <c r="H49" i="18"/>
  <c r="AB50" i="18"/>
  <c r="H51" i="18"/>
  <c r="AB52" i="18"/>
  <c r="H53" i="18"/>
  <c r="AD53" i="18"/>
  <c r="I39" i="18"/>
  <c r="I41" i="18"/>
  <c r="I43" i="18"/>
  <c r="I45" i="18"/>
  <c r="I47" i="18"/>
  <c r="I49" i="18"/>
  <c r="I51" i="18"/>
  <c r="I53" i="18"/>
  <c r="AC54" i="18"/>
  <c r="AG54" i="18"/>
  <c r="AH54" i="18" s="1"/>
  <c r="AH9" i="17"/>
  <c r="AH13" i="17"/>
  <c r="AH16" i="17"/>
  <c r="AH21" i="17"/>
  <c r="AH23" i="17"/>
  <c r="AH33" i="17"/>
  <c r="AH39" i="17"/>
  <c r="AH49" i="17"/>
  <c r="AH6" i="17"/>
  <c r="AH27" i="17"/>
  <c r="AH31" i="17"/>
  <c r="AH12" i="17"/>
  <c r="AH18" i="17"/>
  <c r="AH19" i="17"/>
  <c r="AH29" i="17"/>
  <c r="AH43" i="17"/>
  <c r="AH45" i="17"/>
  <c r="AH51" i="17"/>
  <c r="AH53" i="17"/>
  <c r="AF48" i="17"/>
  <c r="AF46" i="17"/>
  <c r="AF26" i="17"/>
  <c r="AF17" i="17"/>
  <c r="AF29" i="17"/>
  <c r="I7" i="17"/>
  <c r="AG15" i="17"/>
  <c r="AH15" i="17" s="1"/>
  <c r="AC15" i="17"/>
  <c r="AB15" i="17"/>
  <c r="AA15" i="17"/>
  <c r="AB16" i="17"/>
  <c r="AB7" i="17"/>
  <c r="I8" i="17"/>
  <c r="AB8" i="17"/>
  <c r="AA9" i="17"/>
  <c r="AF9" i="17"/>
  <c r="H10" i="17"/>
  <c r="G10" i="17"/>
  <c r="AA11" i="17"/>
  <c r="H14" i="17"/>
  <c r="G14" i="17"/>
  <c r="F14" i="17"/>
  <c r="AD15" i="17"/>
  <c r="G22" i="17"/>
  <c r="F22" i="17"/>
  <c r="I22" i="17"/>
  <c r="H22" i="17"/>
  <c r="AB23" i="17"/>
  <c r="AA27" i="17"/>
  <c r="I5" i="17"/>
  <c r="AB19" i="17"/>
  <c r="AA21" i="17"/>
  <c r="H46" i="17"/>
  <c r="G46" i="17"/>
  <c r="F46" i="17"/>
  <c r="I46" i="17"/>
  <c r="AS18" i="17"/>
  <c r="AT17" i="17"/>
  <c r="AR18" i="17"/>
  <c r="AS17" i="17"/>
  <c r="AR17" i="17"/>
  <c r="AB5" i="17"/>
  <c r="AF18" i="17"/>
  <c r="AF11" i="17"/>
  <c r="AT12" i="17" s="1"/>
  <c r="G5" i="17"/>
  <c r="AC5" i="17"/>
  <c r="AG5" i="17"/>
  <c r="AA6" i="17"/>
  <c r="G7" i="17"/>
  <c r="AC7" i="17"/>
  <c r="AG7" i="17"/>
  <c r="AH7" i="17" s="1"/>
  <c r="F8" i="17"/>
  <c r="AC8" i="17"/>
  <c r="AG8" i="17"/>
  <c r="AH8" i="17" s="1"/>
  <c r="AB9" i="17"/>
  <c r="F10" i="17"/>
  <c r="AF13" i="17"/>
  <c r="I14" i="17"/>
  <c r="AF51" i="17"/>
  <c r="AF49" i="17"/>
  <c r="AF43" i="17"/>
  <c r="AF40" i="17"/>
  <c r="AF36" i="17"/>
  <c r="AF20" i="17"/>
  <c r="AF33" i="17"/>
  <c r="AF15" i="17"/>
  <c r="AB10" i="17"/>
  <c r="AG11" i="17"/>
  <c r="AH11" i="17" s="1"/>
  <c r="AC11" i="17"/>
  <c r="AB11" i="17"/>
  <c r="AA25" i="17"/>
  <c r="AF42" i="17"/>
  <c r="AF30" i="17"/>
  <c r="F5" i="17"/>
  <c r="AF5" i="17"/>
  <c r="AD6" i="17"/>
  <c r="F7" i="17"/>
  <c r="AF45" i="17"/>
  <c r="AF41" i="17"/>
  <c r="AF39" i="17"/>
  <c r="AF50" i="17"/>
  <c r="AF23" i="17"/>
  <c r="AF47" i="17"/>
  <c r="AF37" i="17"/>
  <c r="AF54" i="17"/>
  <c r="AF35" i="17"/>
  <c r="AB53" i="17"/>
  <c r="AB51" i="17"/>
  <c r="AB49" i="17"/>
  <c r="AB47" i="17"/>
  <c r="AB45" i="17"/>
  <c r="AB43" i="17"/>
  <c r="AB41" i="17"/>
  <c r="AB39" i="17"/>
  <c r="AB37" i="17"/>
  <c r="AA53" i="17"/>
  <c r="AA51" i="17"/>
  <c r="AA49" i="17"/>
  <c r="AA47" i="17"/>
  <c r="AA45" i="17"/>
  <c r="AA43" i="17"/>
  <c r="AA41" i="17"/>
  <c r="AA39" i="17"/>
  <c r="AA37" i="17"/>
  <c r="AA50" i="17"/>
  <c r="AA52" i="17"/>
  <c r="AA40" i="17"/>
  <c r="AA38" i="17"/>
  <c r="AA46" i="17"/>
  <c r="AA44" i="17"/>
  <c r="AA42" i="17"/>
  <c r="AB33" i="17"/>
  <c r="AA19" i="17"/>
  <c r="AA16" i="17"/>
  <c r="AA13" i="17"/>
  <c r="AA54" i="17"/>
  <c r="AB35" i="17"/>
  <c r="AB31" i="17"/>
  <c r="AB29" i="17"/>
  <c r="AB27" i="17"/>
  <c r="AB25" i="17"/>
  <c r="AB21" i="17"/>
  <c r="AB14" i="17"/>
  <c r="AD5" i="17"/>
  <c r="AD8" i="17"/>
  <c r="I10" i="17"/>
  <c r="AA10" i="17"/>
  <c r="G11" i="17"/>
  <c r="F11" i="17"/>
  <c r="AB12" i="17"/>
  <c r="AB13" i="17"/>
  <c r="AG17" i="17"/>
  <c r="AH17" i="17" s="1"/>
  <c r="AC17" i="17"/>
  <c r="AB17" i="17"/>
  <c r="AA17" i="17"/>
  <c r="AB18" i="17"/>
  <c r="AT18" i="17"/>
  <c r="AA20" i="17"/>
  <c r="AF25" i="17"/>
  <c r="AG26" i="17"/>
  <c r="AH26" i="17" s="1"/>
  <c r="AC26" i="17"/>
  <c r="AB26" i="17"/>
  <c r="AA26" i="17"/>
  <c r="AD26" i="17"/>
  <c r="AA48" i="17"/>
  <c r="AD12" i="17"/>
  <c r="I15" i="17"/>
  <c r="I17" i="17"/>
  <c r="AD18" i="17"/>
  <c r="AG22" i="17"/>
  <c r="AH22" i="17" s="1"/>
  <c r="AC22" i="17"/>
  <c r="AB22" i="17"/>
  <c r="AA29" i="17"/>
  <c r="AA31" i="17"/>
  <c r="AG32" i="17"/>
  <c r="AH32" i="17" s="1"/>
  <c r="AC32" i="17"/>
  <c r="AB32" i="17"/>
  <c r="AA32" i="17"/>
  <c r="AA35" i="17"/>
  <c r="AC10" i="17"/>
  <c r="AG10" i="17"/>
  <c r="AH10" i="17" s="1"/>
  <c r="AA12" i="17"/>
  <c r="H13" i="17"/>
  <c r="AC14" i="17"/>
  <c r="AG14" i="17"/>
  <c r="AH14" i="17" s="1"/>
  <c r="F15" i="17"/>
  <c r="H16" i="17"/>
  <c r="F17" i="17"/>
  <c r="AA18" i="17"/>
  <c r="H19" i="17"/>
  <c r="G20" i="17"/>
  <c r="F20" i="17"/>
  <c r="AA22" i="17"/>
  <c r="AG28" i="17"/>
  <c r="AH28" i="17" s="1"/>
  <c r="AC28" i="17"/>
  <c r="AB28" i="17"/>
  <c r="AA28" i="17"/>
  <c r="AD32" i="17"/>
  <c r="AA33" i="17"/>
  <c r="AG34" i="17"/>
  <c r="AH34" i="17" s="1"/>
  <c r="AC34" i="17"/>
  <c r="AB34" i="17"/>
  <c r="AA34" i="17"/>
  <c r="AG20" i="17"/>
  <c r="AH20" i="17" s="1"/>
  <c r="AC20" i="17"/>
  <c r="AB20" i="17"/>
  <c r="AD22" i="17"/>
  <c r="AA23" i="17"/>
  <c r="AG24" i="17"/>
  <c r="AH24" i="17" s="1"/>
  <c r="AC24" i="17"/>
  <c r="AB24" i="17"/>
  <c r="AA24" i="17"/>
  <c r="AG30" i="17"/>
  <c r="AH30" i="17" s="1"/>
  <c r="AC30" i="17"/>
  <c r="AB30" i="17"/>
  <c r="AA30" i="17"/>
  <c r="AB36" i="17"/>
  <c r="AD36" i="17"/>
  <c r="AC36" i="17"/>
  <c r="AG36" i="17"/>
  <c r="AH36" i="17" s="1"/>
  <c r="AA36" i="17"/>
  <c r="I24" i="17"/>
  <c r="I26" i="17"/>
  <c r="I28" i="17"/>
  <c r="I30" i="17"/>
  <c r="I32" i="17"/>
  <c r="I34" i="17"/>
  <c r="I36" i="17"/>
  <c r="H38" i="17"/>
  <c r="G38" i="17"/>
  <c r="F38" i="17"/>
  <c r="H40" i="17"/>
  <c r="G40" i="17"/>
  <c r="F40" i="17"/>
  <c r="H52" i="17"/>
  <c r="G52" i="17"/>
  <c r="F52" i="17"/>
  <c r="AD21" i="17"/>
  <c r="AD23" i="17"/>
  <c r="F24" i="17"/>
  <c r="AD25" i="17"/>
  <c r="F26" i="17"/>
  <c r="AD27" i="17"/>
  <c r="F28" i="17"/>
  <c r="AD29" i="17"/>
  <c r="F30" i="17"/>
  <c r="AD31" i="17"/>
  <c r="F32" i="17"/>
  <c r="AD33" i="17"/>
  <c r="F34" i="17"/>
  <c r="AD35" i="17"/>
  <c r="F36" i="17"/>
  <c r="I38" i="17"/>
  <c r="I40" i="17"/>
  <c r="H50" i="17"/>
  <c r="G50" i="17"/>
  <c r="F50" i="17"/>
  <c r="I52" i="17"/>
  <c r="H42" i="17"/>
  <c r="G42" i="17"/>
  <c r="F42" i="17"/>
  <c r="H44" i="17"/>
  <c r="G44" i="17"/>
  <c r="F44" i="17"/>
  <c r="H48" i="17"/>
  <c r="G48" i="17"/>
  <c r="F48" i="17"/>
  <c r="I50" i="17"/>
  <c r="H54" i="17"/>
  <c r="G54" i="17"/>
  <c r="F54" i="17"/>
  <c r="AB38" i="17"/>
  <c r="H39" i="17"/>
  <c r="AB40" i="17"/>
  <c r="H41" i="17"/>
  <c r="AB42" i="17"/>
  <c r="H43" i="17"/>
  <c r="AB44" i="17"/>
  <c r="H45" i="17"/>
  <c r="AB46" i="17"/>
  <c r="H47" i="17"/>
  <c r="AB48" i="17"/>
  <c r="H49" i="17"/>
  <c r="AB50" i="17"/>
  <c r="H51" i="17"/>
  <c r="AB52" i="17"/>
  <c r="H53" i="17"/>
  <c r="AB54" i="17"/>
  <c r="AC38" i="17"/>
  <c r="AG38" i="17"/>
  <c r="AH38" i="17" s="1"/>
  <c r="I39" i="17"/>
  <c r="AC40" i="17"/>
  <c r="AG40" i="17"/>
  <c r="AH40" i="17" s="1"/>
  <c r="AC42" i="17"/>
  <c r="AG42" i="17"/>
  <c r="AH42" i="17" s="1"/>
  <c r="AC44" i="17"/>
  <c r="AG44" i="17"/>
  <c r="AH44" i="17" s="1"/>
  <c r="AC46" i="17"/>
  <c r="AG46" i="17"/>
  <c r="AH46" i="17" s="1"/>
  <c r="I47" i="17"/>
  <c r="AC48" i="17"/>
  <c r="AG48" i="17"/>
  <c r="AH48" i="17" s="1"/>
  <c r="I49" i="17"/>
  <c r="AC50" i="17"/>
  <c r="AG50" i="17"/>
  <c r="AH50" i="17" s="1"/>
  <c r="I51" i="17"/>
  <c r="AC52" i="17"/>
  <c r="AG52" i="17"/>
  <c r="AH52" i="17" s="1"/>
  <c r="AC54" i="17"/>
  <c r="AG54" i="17"/>
  <c r="AH54" i="17" s="1"/>
  <c r="AE54" i="3"/>
  <c r="Z54" i="3"/>
  <c r="AD54" i="3" s="1"/>
  <c r="R54" i="3"/>
  <c r="P54" i="3"/>
  <c r="O54" i="3"/>
  <c r="N54" i="3"/>
  <c r="L54" i="3"/>
  <c r="J54" i="3"/>
  <c r="E54" i="3"/>
  <c r="I54" i="3" s="1"/>
  <c r="D54" i="3"/>
  <c r="A54" i="3"/>
  <c r="AF53" i="3"/>
  <c r="AE53" i="3"/>
  <c r="Z53" i="3"/>
  <c r="AG53" i="3" s="1"/>
  <c r="R53" i="3"/>
  <c r="P53" i="3"/>
  <c r="O53" i="3"/>
  <c r="N53" i="3"/>
  <c r="L53" i="3"/>
  <c r="J53" i="3"/>
  <c r="E53" i="3"/>
  <c r="F53" i="3" s="1"/>
  <c r="D53" i="3"/>
  <c r="A53" i="3"/>
  <c r="AF52" i="3"/>
  <c r="AE52" i="3"/>
  <c r="Z52" i="3"/>
  <c r="AD52" i="3" s="1"/>
  <c r="R52" i="3"/>
  <c r="P52" i="3"/>
  <c r="O52" i="3"/>
  <c r="N52" i="3"/>
  <c r="L52" i="3"/>
  <c r="J52" i="3"/>
  <c r="E52" i="3"/>
  <c r="D52" i="3"/>
  <c r="A52" i="3"/>
  <c r="AE51" i="3"/>
  <c r="Z51" i="3"/>
  <c r="AC51" i="3" s="1"/>
  <c r="R51" i="3"/>
  <c r="P51" i="3"/>
  <c r="O51" i="3"/>
  <c r="N51" i="3"/>
  <c r="L51" i="3"/>
  <c r="J51" i="3"/>
  <c r="E51" i="3"/>
  <c r="F51" i="3" s="1"/>
  <c r="D51" i="3"/>
  <c r="A51" i="3"/>
  <c r="AE50" i="3"/>
  <c r="Z50" i="3"/>
  <c r="AD50" i="3" s="1"/>
  <c r="R50" i="3"/>
  <c r="P50" i="3"/>
  <c r="O50" i="3"/>
  <c r="N50" i="3"/>
  <c r="L50" i="3"/>
  <c r="J50" i="3"/>
  <c r="E50" i="3"/>
  <c r="I50" i="3" s="1"/>
  <c r="D50" i="3"/>
  <c r="A50" i="3"/>
  <c r="AE49" i="3"/>
  <c r="Z49" i="3"/>
  <c r="AC49" i="3" s="1"/>
  <c r="R49" i="3"/>
  <c r="P49" i="3"/>
  <c r="O49" i="3"/>
  <c r="N49" i="3"/>
  <c r="L49" i="3"/>
  <c r="J49" i="3"/>
  <c r="E49" i="3"/>
  <c r="F49" i="3" s="1"/>
  <c r="D49" i="3"/>
  <c r="A49" i="3"/>
  <c r="AE48" i="3"/>
  <c r="Z48" i="3"/>
  <c r="AD48" i="3" s="1"/>
  <c r="R48" i="3"/>
  <c r="P48" i="3"/>
  <c r="O48" i="3"/>
  <c r="N48" i="3"/>
  <c r="L48" i="3"/>
  <c r="J48" i="3"/>
  <c r="E48" i="3"/>
  <c r="I48" i="3" s="1"/>
  <c r="D48" i="3"/>
  <c r="A48" i="3"/>
  <c r="AE47" i="3"/>
  <c r="Z47" i="3"/>
  <c r="AC47" i="3" s="1"/>
  <c r="R47" i="3"/>
  <c r="P47" i="3"/>
  <c r="O47" i="3"/>
  <c r="N47" i="3"/>
  <c r="L47" i="3"/>
  <c r="J47" i="3"/>
  <c r="E47" i="3"/>
  <c r="F47" i="3" s="1"/>
  <c r="D47" i="3"/>
  <c r="A47" i="3"/>
  <c r="AE46" i="3"/>
  <c r="Z46" i="3"/>
  <c r="AD46" i="3" s="1"/>
  <c r="R46" i="3"/>
  <c r="P46" i="3"/>
  <c r="O46" i="3"/>
  <c r="N46" i="3"/>
  <c r="L46" i="3"/>
  <c r="J46" i="3"/>
  <c r="E46" i="3"/>
  <c r="I46" i="3" s="1"/>
  <c r="D46" i="3"/>
  <c r="A46" i="3"/>
  <c r="AE45" i="3"/>
  <c r="Z45" i="3"/>
  <c r="AC45" i="3" s="1"/>
  <c r="R45" i="3"/>
  <c r="P45" i="3"/>
  <c r="O45" i="3"/>
  <c r="N45" i="3"/>
  <c r="L45" i="3"/>
  <c r="J45" i="3"/>
  <c r="E45" i="3"/>
  <c r="D45" i="3"/>
  <c r="A45" i="3"/>
  <c r="AF44" i="3"/>
  <c r="AE44" i="3"/>
  <c r="Z44" i="3"/>
  <c r="AD44" i="3" s="1"/>
  <c r="R44" i="3"/>
  <c r="P44" i="3"/>
  <c r="O44" i="3"/>
  <c r="N44" i="3"/>
  <c r="L44" i="3"/>
  <c r="J44" i="3"/>
  <c r="E44" i="3"/>
  <c r="D44" i="3"/>
  <c r="A44" i="3"/>
  <c r="AE43" i="3"/>
  <c r="Z43" i="3"/>
  <c r="AD43" i="3" s="1"/>
  <c r="R43" i="3"/>
  <c r="P43" i="3"/>
  <c r="O43" i="3"/>
  <c r="N43" i="3"/>
  <c r="L43" i="3"/>
  <c r="J43" i="3"/>
  <c r="E43" i="3"/>
  <c r="I43" i="3" s="1"/>
  <c r="D43" i="3"/>
  <c r="A43" i="3"/>
  <c r="AE42" i="3"/>
  <c r="Z42" i="3"/>
  <c r="AD42" i="3" s="1"/>
  <c r="R42" i="3"/>
  <c r="P42" i="3"/>
  <c r="O42" i="3"/>
  <c r="N42" i="3"/>
  <c r="L42" i="3"/>
  <c r="J42" i="3"/>
  <c r="E42" i="3"/>
  <c r="D42" i="3"/>
  <c r="A42" i="3"/>
  <c r="AE41" i="3"/>
  <c r="Z41" i="3"/>
  <c r="AD41" i="3" s="1"/>
  <c r="R41" i="3"/>
  <c r="P41" i="3"/>
  <c r="O41" i="3"/>
  <c r="N41" i="3"/>
  <c r="L41" i="3"/>
  <c r="J41" i="3"/>
  <c r="E41" i="3"/>
  <c r="I41" i="3" s="1"/>
  <c r="D41" i="3"/>
  <c r="A41" i="3"/>
  <c r="AE40" i="3"/>
  <c r="Z40" i="3"/>
  <c r="AD40" i="3" s="1"/>
  <c r="R40" i="3"/>
  <c r="P40" i="3"/>
  <c r="O40" i="3"/>
  <c r="N40" i="3"/>
  <c r="L40" i="3"/>
  <c r="J40" i="3"/>
  <c r="E40" i="3"/>
  <c r="D40" i="3"/>
  <c r="A40" i="3"/>
  <c r="AE39" i="3"/>
  <c r="Z39" i="3"/>
  <c r="AD39" i="3" s="1"/>
  <c r="R39" i="3"/>
  <c r="P39" i="3"/>
  <c r="O39" i="3"/>
  <c r="N39" i="3"/>
  <c r="L39" i="3"/>
  <c r="J39" i="3"/>
  <c r="E39" i="3"/>
  <c r="I39" i="3" s="1"/>
  <c r="D39" i="3"/>
  <c r="A39" i="3"/>
  <c r="AF38" i="3"/>
  <c r="AE38" i="3"/>
  <c r="Z38" i="3"/>
  <c r="AD38" i="3" s="1"/>
  <c r="R38" i="3"/>
  <c r="P38" i="3"/>
  <c r="O38" i="3"/>
  <c r="N38" i="3"/>
  <c r="L38" i="3"/>
  <c r="J38" i="3"/>
  <c r="E38" i="3"/>
  <c r="D38" i="3"/>
  <c r="A38" i="3"/>
  <c r="AE37" i="3"/>
  <c r="Z37" i="3"/>
  <c r="AD37" i="3" s="1"/>
  <c r="R37" i="3"/>
  <c r="P37" i="3"/>
  <c r="O37" i="3"/>
  <c r="N37" i="3"/>
  <c r="L37" i="3"/>
  <c r="J37" i="3"/>
  <c r="E37" i="3"/>
  <c r="I37" i="3" s="1"/>
  <c r="D37" i="3"/>
  <c r="A37" i="3"/>
  <c r="AE36" i="3"/>
  <c r="Z36" i="3"/>
  <c r="AD36" i="3" s="1"/>
  <c r="R36" i="3"/>
  <c r="P36" i="3"/>
  <c r="O36" i="3"/>
  <c r="N36" i="3"/>
  <c r="L36" i="3"/>
  <c r="J36" i="3"/>
  <c r="E36" i="3"/>
  <c r="D36" i="3"/>
  <c r="A36" i="3"/>
  <c r="AE35" i="3"/>
  <c r="Z35" i="3"/>
  <c r="AD35" i="3" s="1"/>
  <c r="R35" i="3"/>
  <c r="P35" i="3"/>
  <c r="O35" i="3"/>
  <c r="N35" i="3"/>
  <c r="L35" i="3"/>
  <c r="J35" i="3"/>
  <c r="E35" i="3"/>
  <c r="I35" i="3" s="1"/>
  <c r="D35" i="3"/>
  <c r="A35" i="3"/>
  <c r="AF34" i="3"/>
  <c r="AE34" i="3"/>
  <c r="Z34" i="3"/>
  <c r="AD34" i="3" s="1"/>
  <c r="R34" i="3"/>
  <c r="P34" i="3"/>
  <c r="O34" i="3"/>
  <c r="N34" i="3"/>
  <c r="L34" i="3"/>
  <c r="J34" i="3"/>
  <c r="E34" i="3"/>
  <c r="D34" i="3"/>
  <c r="A34" i="3"/>
  <c r="AE33" i="3"/>
  <c r="Z33" i="3"/>
  <c r="AD33" i="3" s="1"/>
  <c r="R33" i="3"/>
  <c r="P33" i="3"/>
  <c r="O33" i="3"/>
  <c r="N33" i="3"/>
  <c r="L33" i="3"/>
  <c r="J33" i="3"/>
  <c r="E33" i="3"/>
  <c r="I33" i="3" s="1"/>
  <c r="D33" i="3"/>
  <c r="A33" i="3"/>
  <c r="AF32" i="3"/>
  <c r="AE32" i="3"/>
  <c r="Z32" i="3"/>
  <c r="AD32" i="3" s="1"/>
  <c r="R32" i="3"/>
  <c r="P32" i="3"/>
  <c r="O32" i="3"/>
  <c r="N32" i="3"/>
  <c r="L32" i="3"/>
  <c r="J32" i="3"/>
  <c r="E32" i="3"/>
  <c r="I32" i="3" s="1"/>
  <c r="D32" i="3"/>
  <c r="A32" i="3"/>
  <c r="AF31" i="3"/>
  <c r="AE31" i="3"/>
  <c r="Z31" i="3"/>
  <c r="AD31" i="3" s="1"/>
  <c r="R31" i="3"/>
  <c r="P31" i="3"/>
  <c r="O31" i="3"/>
  <c r="N31" i="3"/>
  <c r="L31" i="3"/>
  <c r="J31" i="3"/>
  <c r="E31" i="3"/>
  <c r="I31" i="3" s="1"/>
  <c r="D31" i="3"/>
  <c r="A31" i="3"/>
  <c r="AE30" i="3"/>
  <c r="Z30" i="3"/>
  <c r="AD30" i="3" s="1"/>
  <c r="R30" i="3"/>
  <c r="P30" i="3"/>
  <c r="O30" i="3"/>
  <c r="N30" i="3"/>
  <c r="L30" i="3"/>
  <c r="J30" i="3"/>
  <c r="E30" i="3"/>
  <c r="D30" i="3"/>
  <c r="A30" i="3"/>
  <c r="AE29" i="3"/>
  <c r="Z29" i="3"/>
  <c r="AD29" i="3" s="1"/>
  <c r="R29" i="3"/>
  <c r="P29" i="3"/>
  <c r="O29" i="3"/>
  <c r="N29" i="3"/>
  <c r="L29" i="3"/>
  <c r="J29" i="3"/>
  <c r="E29" i="3"/>
  <c r="I29" i="3" s="1"/>
  <c r="D29" i="3"/>
  <c r="A29" i="3"/>
  <c r="AF28" i="3"/>
  <c r="AE28" i="3"/>
  <c r="Z28" i="3"/>
  <c r="R28" i="3"/>
  <c r="P28" i="3"/>
  <c r="O28" i="3"/>
  <c r="N28" i="3"/>
  <c r="L28" i="3"/>
  <c r="J28" i="3"/>
  <c r="E28" i="3"/>
  <c r="D28" i="3"/>
  <c r="A28" i="3"/>
  <c r="AG27" i="3"/>
  <c r="AE27" i="3"/>
  <c r="Z27" i="3"/>
  <c r="AD27" i="3" s="1"/>
  <c r="R27" i="3"/>
  <c r="P27" i="3"/>
  <c r="O27" i="3"/>
  <c r="N27" i="3"/>
  <c r="L27" i="3"/>
  <c r="J27" i="3"/>
  <c r="E27" i="3"/>
  <c r="D27" i="3"/>
  <c r="A27" i="3"/>
  <c r="AE26" i="3"/>
  <c r="Z26" i="3"/>
  <c r="AC26" i="3" s="1"/>
  <c r="R26" i="3"/>
  <c r="P26" i="3"/>
  <c r="O26" i="3"/>
  <c r="N26" i="3"/>
  <c r="L26" i="3"/>
  <c r="J26" i="3"/>
  <c r="E26" i="3"/>
  <c r="F26" i="3" s="1"/>
  <c r="D26" i="3"/>
  <c r="A26" i="3"/>
  <c r="AE25" i="3"/>
  <c r="Z25" i="3"/>
  <c r="AD25" i="3" s="1"/>
  <c r="R25" i="3"/>
  <c r="P25" i="3"/>
  <c r="O25" i="3"/>
  <c r="N25" i="3"/>
  <c r="L25" i="3"/>
  <c r="J25" i="3"/>
  <c r="E25" i="3"/>
  <c r="D25" i="3"/>
  <c r="A25" i="3"/>
  <c r="AF24" i="3"/>
  <c r="AE24" i="3"/>
  <c r="Z24" i="3"/>
  <c r="AG24" i="3" s="1"/>
  <c r="R24" i="3"/>
  <c r="P24" i="3"/>
  <c r="O24" i="3"/>
  <c r="N24" i="3"/>
  <c r="L24" i="3"/>
  <c r="J24" i="3"/>
  <c r="E24" i="3"/>
  <c r="F24" i="3" s="1"/>
  <c r="D24" i="3"/>
  <c r="A24" i="3"/>
  <c r="AE23" i="3"/>
  <c r="Z23" i="3"/>
  <c r="AD23" i="3" s="1"/>
  <c r="R23" i="3"/>
  <c r="P23" i="3"/>
  <c r="O23" i="3"/>
  <c r="N23" i="3"/>
  <c r="L23" i="3"/>
  <c r="J23" i="3"/>
  <c r="E23" i="3"/>
  <c r="I23" i="3" s="1"/>
  <c r="D23" i="3"/>
  <c r="A23" i="3"/>
  <c r="AF22" i="3"/>
  <c r="AE22" i="3"/>
  <c r="Z22" i="3"/>
  <c r="AG22" i="3" s="1"/>
  <c r="R22" i="3"/>
  <c r="P22" i="3"/>
  <c r="O22" i="3"/>
  <c r="N22" i="3"/>
  <c r="L22" i="3"/>
  <c r="J22" i="3"/>
  <c r="E22" i="3"/>
  <c r="F22" i="3" s="1"/>
  <c r="D22" i="3"/>
  <c r="A22" i="3"/>
  <c r="AF21" i="3"/>
  <c r="AE21" i="3"/>
  <c r="Z21" i="3"/>
  <c r="AD21" i="3" s="1"/>
  <c r="R21" i="3"/>
  <c r="P21" i="3"/>
  <c r="O21" i="3"/>
  <c r="N21" i="3"/>
  <c r="L21" i="3"/>
  <c r="J21" i="3"/>
  <c r="E21" i="3"/>
  <c r="I21" i="3" s="1"/>
  <c r="D21" i="3"/>
  <c r="A21" i="3"/>
  <c r="AE20" i="3"/>
  <c r="Z20" i="3"/>
  <c r="AC20" i="3" s="1"/>
  <c r="R20" i="3"/>
  <c r="P20" i="3"/>
  <c r="O20" i="3"/>
  <c r="N20" i="3"/>
  <c r="L20" i="3"/>
  <c r="J20" i="3"/>
  <c r="E20" i="3"/>
  <c r="F20" i="3" s="1"/>
  <c r="D20" i="3"/>
  <c r="A20" i="3"/>
  <c r="AF19" i="3"/>
  <c r="AE19" i="3"/>
  <c r="Z19" i="3"/>
  <c r="AD19" i="3" s="1"/>
  <c r="R19" i="3"/>
  <c r="P19" i="3"/>
  <c r="O19" i="3"/>
  <c r="N19" i="3"/>
  <c r="L19" i="3"/>
  <c r="J19" i="3"/>
  <c r="E19" i="3"/>
  <c r="D19" i="3"/>
  <c r="A19" i="3"/>
  <c r="AE18" i="3"/>
  <c r="Z18" i="3"/>
  <c r="AG18" i="3" s="1"/>
  <c r="R18" i="3"/>
  <c r="P18" i="3"/>
  <c r="O18" i="3"/>
  <c r="N18" i="3"/>
  <c r="L18" i="3"/>
  <c r="J18" i="3"/>
  <c r="E18" i="3"/>
  <c r="I18" i="3" s="1"/>
  <c r="D18" i="3"/>
  <c r="A18" i="3"/>
  <c r="AE17" i="3"/>
  <c r="Z17" i="3"/>
  <c r="AG17" i="3" s="1"/>
  <c r="R17" i="3"/>
  <c r="P17" i="3"/>
  <c r="O17" i="3"/>
  <c r="N17" i="3"/>
  <c r="L17" i="3"/>
  <c r="J17" i="3"/>
  <c r="E17" i="3"/>
  <c r="F17" i="3" s="1"/>
  <c r="D17" i="3"/>
  <c r="A17" i="3"/>
  <c r="AF16" i="3"/>
  <c r="AE16" i="3"/>
  <c r="Z16" i="3"/>
  <c r="AD16" i="3" s="1"/>
  <c r="R16" i="3"/>
  <c r="P16" i="3"/>
  <c r="O16" i="3"/>
  <c r="N16" i="3"/>
  <c r="L16" i="3"/>
  <c r="J16" i="3"/>
  <c r="E16" i="3"/>
  <c r="I16" i="3" s="1"/>
  <c r="D16" i="3"/>
  <c r="A16" i="3"/>
  <c r="AE15" i="3"/>
  <c r="Z15" i="3"/>
  <c r="AC15" i="3" s="1"/>
  <c r="R15" i="3"/>
  <c r="P15" i="3"/>
  <c r="O15" i="3"/>
  <c r="N15" i="3"/>
  <c r="L15" i="3"/>
  <c r="J15" i="3"/>
  <c r="E15" i="3"/>
  <c r="F15" i="3" s="1"/>
  <c r="D15" i="3"/>
  <c r="A15" i="3"/>
  <c r="AF14" i="3"/>
  <c r="AE14" i="3"/>
  <c r="Z14" i="3"/>
  <c r="AD14" i="3" s="1"/>
  <c r="R14" i="3"/>
  <c r="P14" i="3"/>
  <c r="O14" i="3"/>
  <c r="N14" i="3"/>
  <c r="L14" i="3"/>
  <c r="J14" i="3"/>
  <c r="E14" i="3"/>
  <c r="G14" i="3" s="1"/>
  <c r="D14" i="3"/>
  <c r="A14" i="3"/>
  <c r="AE13" i="3"/>
  <c r="Z13" i="3"/>
  <c r="AD13" i="3" s="1"/>
  <c r="R13" i="3"/>
  <c r="P13" i="3"/>
  <c r="O13" i="3"/>
  <c r="N13" i="3"/>
  <c r="L13" i="3"/>
  <c r="J13" i="3"/>
  <c r="E13" i="3"/>
  <c r="I13" i="3" s="1"/>
  <c r="D13" i="3"/>
  <c r="A13" i="3"/>
  <c r="AF12" i="3"/>
  <c r="AE12" i="3"/>
  <c r="Z12" i="3"/>
  <c r="AC12" i="3" s="1"/>
  <c r="R12" i="3"/>
  <c r="P12" i="3"/>
  <c r="O12" i="3"/>
  <c r="N12" i="3"/>
  <c r="L12" i="3"/>
  <c r="J12" i="3"/>
  <c r="E12" i="3"/>
  <c r="I12" i="3" s="1"/>
  <c r="D12" i="3"/>
  <c r="A12" i="3"/>
  <c r="AE11" i="3"/>
  <c r="Z11" i="3"/>
  <c r="AC11" i="3" s="1"/>
  <c r="R11" i="3"/>
  <c r="P11" i="3"/>
  <c r="O11" i="3"/>
  <c r="N11" i="3"/>
  <c r="L11" i="3"/>
  <c r="J11" i="3"/>
  <c r="E11" i="3"/>
  <c r="F11" i="3" s="1"/>
  <c r="D11" i="3"/>
  <c r="A11" i="3"/>
  <c r="AE10" i="3"/>
  <c r="Z10" i="3"/>
  <c r="AD10" i="3" s="1"/>
  <c r="R10" i="3"/>
  <c r="P10" i="3"/>
  <c r="O10" i="3"/>
  <c r="N10" i="3"/>
  <c r="L10" i="3"/>
  <c r="J10" i="3"/>
  <c r="E10" i="3"/>
  <c r="G10" i="3" s="1"/>
  <c r="D10" i="3"/>
  <c r="A10" i="3"/>
  <c r="AE9" i="3"/>
  <c r="Z9" i="3"/>
  <c r="AG9" i="3" s="1"/>
  <c r="R9" i="3"/>
  <c r="P9" i="3"/>
  <c r="O9" i="3"/>
  <c r="N9" i="3"/>
  <c r="L9" i="3"/>
  <c r="J9" i="3"/>
  <c r="E9" i="3"/>
  <c r="I9" i="3" s="1"/>
  <c r="D9" i="3"/>
  <c r="A9" i="3"/>
  <c r="AF8" i="3"/>
  <c r="AE8" i="3"/>
  <c r="Z8" i="3"/>
  <c r="AD8" i="3" s="1"/>
  <c r="R8" i="3"/>
  <c r="P8" i="3"/>
  <c r="O8" i="3"/>
  <c r="N8" i="3"/>
  <c r="L8" i="3"/>
  <c r="J8" i="3"/>
  <c r="E8" i="3"/>
  <c r="H8" i="3" s="1"/>
  <c r="D8" i="3"/>
  <c r="A8" i="3"/>
  <c r="AF7" i="3"/>
  <c r="AE7" i="3"/>
  <c r="Z7" i="3"/>
  <c r="R7" i="3"/>
  <c r="P7" i="3"/>
  <c r="O7" i="3"/>
  <c r="N7" i="3"/>
  <c r="L7" i="3"/>
  <c r="J7" i="3"/>
  <c r="E7" i="3"/>
  <c r="I7" i="3" s="1"/>
  <c r="D7" i="3"/>
  <c r="A7" i="3"/>
  <c r="AF6" i="3"/>
  <c r="AE6" i="3"/>
  <c r="Z6" i="3"/>
  <c r="AG6" i="3" s="1"/>
  <c r="R6" i="3"/>
  <c r="P6" i="3"/>
  <c r="O6" i="3"/>
  <c r="N6" i="3"/>
  <c r="L6" i="3"/>
  <c r="J6" i="3"/>
  <c r="E6" i="3"/>
  <c r="I6" i="3" s="1"/>
  <c r="D6" i="3"/>
  <c r="A6" i="3"/>
  <c r="AE5" i="3"/>
  <c r="Z5" i="3"/>
  <c r="R5" i="3"/>
  <c r="P5" i="3"/>
  <c r="O5" i="3"/>
  <c r="N5" i="3"/>
  <c r="L5" i="3"/>
  <c r="J5" i="3"/>
  <c r="E5" i="3"/>
  <c r="I5" i="3" s="1"/>
  <c r="D5" i="3"/>
  <c r="A5" i="3"/>
  <c r="Y4" i="3"/>
  <c r="X4" i="3"/>
  <c r="AF10" i="3" s="1"/>
  <c r="W4" i="3"/>
  <c r="V4" i="3"/>
  <c r="U4" i="3"/>
  <c r="T4" i="3"/>
  <c r="S4" i="3"/>
  <c r="BK48" i="29" l="1"/>
  <c r="BG48" i="29"/>
  <c r="BC48" i="29"/>
  <c r="AY48" i="29"/>
  <c r="BI47" i="29"/>
  <c r="BE47" i="29"/>
  <c r="BA47" i="29"/>
  <c r="AW47" i="29"/>
  <c r="BK46" i="29"/>
  <c r="BG46" i="29"/>
  <c r="BC46" i="29"/>
  <c r="AY46" i="29"/>
  <c r="BI45" i="29"/>
  <c r="BE45" i="29"/>
  <c r="BA45" i="29"/>
  <c r="AW45" i="29"/>
  <c r="BJ48" i="29"/>
  <c r="BF48" i="29"/>
  <c r="BB48" i="29"/>
  <c r="AX48" i="29"/>
  <c r="BH47" i="29"/>
  <c r="BD47" i="29"/>
  <c r="AZ47" i="29"/>
  <c r="AV47" i="29"/>
  <c r="BJ46" i="29"/>
  <c r="BF46" i="29"/>
  <c r="BB46" i="29"/>
  <c r="AX46" i="29"/>
  <c r="BH45" i="29"/>
  <c r="BD45" i="29"/>
  <c r="AZ45" i="29"/>
  <c r="AV45" i="29"/>
  <c r="BI48" i="29"/>
  <c r="BE48" i="29"/>
  <c r="BA48" i="29"/>
  <c r="AW48" i="29"/>
  <c r="BK47" i="29"/>
  <c r="BG47" i="29"/>
  <c r="BC47" i="29"/>
  <c r="AY47" i="29"/>
  <c r="BI46" i="29"/>
  <c r="BE46" i="29"/>
  <c r="BA46" i="29"/>
  <c r="AW46" i="29"/>
  <c r="BK45" i="29"/>
  <c r="BG45" i="29"/>
  <c r="BC45" i="29"/>
  <c r="AY45" i="29"/>
  <c r="BD48" i="29"/>
  <c r="BB47" i="29"/>
  <c r="BH46" i="29"/>
  <c r="BF45" i="29"/>
  <c r="BA30" i="29"/>
  <c r="AW30" i="29"/>
  <c r="BC29" i="29"/>
  <c r="AY29" i="29"/>
  <c r="BA28" i="29"/>
  <c r="AW28" i="29"/>
  <c r="BC27" i="29"/>
  <c r="AY27" i="29"/>
  <c r="AZ48" i="29"/>
  <c r="AX47" i="29"/>
  <c r="BD46" i="29"/>
  <c r="BB45" i="29"/>
  <c r="AZ30" i="29"/>
  <c r="AV30" i="29"/>
  <c r="BB29" i="29"/>
  <c r="AX29" i="29"/>
  <c r="AZ28" i="29"/>
  <c r="AV28" i="29"/>
  <c r="BB27" i="29"/>
  <c r="AX27" i="29"/>
  <c r="AV48" i="29"/>
  <c r="BJ47" i="29"/>
  <c r="AZ46" i="29"/>
  <c r="AX45" i="29"/>
  <c r="BC30" i="29"/>
  <c r="AY30" i="29"/>
  <c r="BA29" i="29"/>
  <c r="AW29" i="29"/>
  <c r="BC28" i="29"/>
  <c r="AY28" i="29"/>
  <c r="BA27" i="29"/>
  <c r="AW27" i="29"/>
  <c r="AZ29" i="29"/>
  <c r="AX28" i="29"/>
  <c r="BH48" i="29"/>
  <c r="AV29" i="29"/>
  <c r="AV46" i="29"/>
  <c r="BJ45" i="29"/>
  <c r="BB30" i="29"/>
  <c r="AZ27" i="29"/>
  <c r="AX30" i="29"/>
  <c r="AV27" i="29"/>
  <c r="AH5" i="29"/>
  <c r="BF47" i="29"/>
  <c r="BB28" i="29"/>
  <c r="AS12" i="29"/>
  <c r="BC54" i="29"/>
  <c r="AY54" i="29"/>
  <c r="BA53" i="29"/>
  <c r="AW53" i="29"/>
  <c r="BC52" i="29"/>
  <c r="AY52" i="29"/>
  <c r="BC40" i="29"/>
  <c r="AY40" i="29"/>
  <c r="BA39" i="29"/>
  <c r="AW39" i="29"/>
  <c r="BC38" i="29"/>
  <c r="AY38" i="29"/>
  <c r="BA37" i="29"/>
  <c r="AW37" i="29"/>
  <c r="BC36" i="29"/>
  <c r="AY36" i="29"/>
  <c r="BB54" i="29"/>
  <c r="AX54" i="29"/>
  <c r="AZ53" i="29"/>
  <c r="AV53" i="29"/>
  <c r="BB52" i="29"/>
  <c r="AX52" i="29"/>
  <c r="BA54" i="29"/>
  <c r="AW54" i="29"/>
  <c r="BC53" i="29"/>
  <c r="AY53" i="29"/>
  <c r="BA52" i="29"/>
  <c r="AW52" i="29"/>
  <c r="BA40" i="29"/>
  <c r="AW40" i="29"/>
  <c r="BC39" i="29"/>
  <c r="AY39" i="29"/>
  <c r="BA38" i="29"/>
  <c r="AW38" i="29"/>
  <c r="BC37" i="29"/>
  <c r="AY37" i="29"/>
  <c r="BA36" i="29"/>
  <c r="AW36" i="29"/>
  <c r="AZ54" i="29"/>
  <c r="AV54" i="29"/>
  <c r="BB53" i="29"/>
  <c r="AX53" i="29"/>
  <c r="AZ52" i="29"/>
  <c r="AV52" i="29"/>
  <c r="AZ40" i="29"/>
  <c r="AZ39" i="29"/>
  <c r="AZ38" i="29"/>
  <c r="BB37" i="29"/>
  <c r="BB36" i="29"/>
  <c r="BC35" i="29"/>
  <c r="AY35" i="29"/>
  <c r="BA34" i="29"/>
  <c r="AW34" i="29"/>
  <c r="BK23" i="29"/>
  <c r="BG23" i="29"/>
  <c r="BC23" i="29"/>
  <c r="AY23" i="29"/>
  <c r="BI22" i="29"/>
  <c r="BE22" i="29"/>
  <c r="BA22" i="29"/>
  <c r="AW22" i="29"/>
  <c r="BK21" i="29"/>
  <c r="BG21" i="29"/>
  <c r="BC21" i="29"/>
  <c r="AY21" i="29"/>
  <c r="BI20" i="29"/>
  <c r="BE20" i="29"/>
  <c r="BA20" i="29"/>
  <c r="AX40" i="29"/>
  <c r="AX39" i="29"/>
  <c r="AX38" i="29"/>
  <c r="AZ37" i="29"/>
  <c r="AZ36" i="29"/>
  <c r="BB35" i="29"/>
  <c r="AX35" i="29"/>
  <c r="AZ34" i="29"/>
  <c r="AV34" i="29"/>
  <c r="BJ23" i="29"/>
  <c r="BF23" i="29"/>
  <c r="BB23" i="29"/>
  <c r="AX23" i="29"/>
  <c r="BH22" i="29"/>
  <c r="BD22" i="29"/>
  <c r="AZ22" i="29"/>
  <c r="AV22" i="29"/>
  <c r="BJ21" i="29"/>
  <c r="BF21" i="29"/>
  <c r="BB21" i="29"/>
  <c r="AX21" i="29"/>
  <c r="BH20" i="29"/>
  <c r="BD20" i="29"/>
  <c r="AZ20" i="29"/>
  <c r="AV20" i="29"/>
  <c r="AV40" i="29"/>
  <c r="AV39" i="29"/>
  <c r="AV38" i="29"/>
  <c r="AX37" i="29"/>
  <c r="AX36" i="29"/>
  <c r="BA35" i="29"/>
  <c r="AW35" i="29"/>
  <c r="BC34" i="29"/>
  <c r="AY34" i="29"/>
  <c r="BI23" i="29"/>
  <c r="BE23" i="29"/>
  <c r="BA23" i="29"/>
  <c r="AW23" i="29"/>
  <c r="AV36" i="29"/>
  <c r="AZ35" i="29"/>
  <c r="AX34" i="29"/>
  <c r="BD23" i="29"/>
  <c r="BJ22" i="29"/>
  <c r="BB22" i="29"/>
  <c r="BE21" i="29"/>
  <c r="AW21" i="29"/>
  <c r="BG20" i="29"/>
  <c r="AY20" i="29"/>
  <c r="BJ19" i="29"/>
  <c r="BF19" i="29"/>
  <c r="BB19" i="29"/>
  <c r="AX19" i="29"/>
  <c r="BH18" i="29"/>
  <c r="BD18" i="29"/>
  <c r="AZ18" i="29"/>
  <c r="AV18" i="29"/>
  <c r="BI17" i="29"/>
  <c r="BE17" i="29"/>
  <c r="BA17" i="29"/>
  <c r="AW17" i="29"/>
  <c r="AS14" i="29"/>
  <c r="BC13" i="29"/>
  <c r="AY13" i="29"/>
  <c r="AZ12" i="29"/>
  <c r="AV12" i="29"/>
  <c r="BA11" i="29"/>
  <c r="AW11" i="29"/>
  <c r="AR11" i="29"/>
  <c r="BB10" i="29"/>
  <c r="AX10" i="29"/>
  <c r="BC9" i="29"/>
  <c r="AY9" i="29"/>
  <c r="AZ8" i="29"/>
  <c r="AV8" i="29"/>
  <c r="BA7" i="29"/>
  <c r="AW7" i="29"/>
  <c r="AR7" i="29"/>
  <c r="BB40" i="29"/>
  <c r="BB39" i="29"/>
  <c r="BB38" i="29"/>
  <c r="AV35" i="29"/>
  <c r="AZ23" i="29"/>
  <c r="BG22" i="29"/>
  <c r="AY22" i="29"/>
  <c r="BD21" i="29"/>
  <c r="AV21" i="29"/>
  <c r="BF20" i="29"/>
  <c r="AX20" i="29"/>
  <c r="BI19" i="29"/>
  <c r="BE19" i="29"/>
  <c r="BA19" i="29"/>
  <c r="AW19" i="29"/>
  <c r="BK18" i="29"/>
  <c r="BG18" i="29"/>
  <c r="BC18" i="29"/>
  <c r="AY18" i="29"/>
  <c r="BH17" i="29"/>
  <c r="BD17" i="29"/>
  <c r="AZ17" i="29"/>
  <c r="AV17" i="29"/>
  <c r="AR14" i="29"/>
  <c r="BB13" i="29"/>
  <c r="AX13" i="29"/>
  <c r="BC12" i="29"/>
  <c r="AY12" i="29"/>
  <c r="AZ11" i="29"/>
  <c r="AV11" i="29"/>
  <c r="AV23" i="29"/>
  <c r="BF22" i="29"/>
  <c r="AX22" i="29"/>
  <c r="BI21" i="29"/>
  <c r="BA21" i="29"/>
  <c r="BK20" i="29"/>
  <c r="BC20" i="29"/>
  <c r="AW20" i="29"/>
  <c r="BH19" i="29"/>
  <c r="BD19" i="29"/>
  <c r="AZ19" i="29"/>
  <c r="AV19" i="29"/>
  <c r="BJ18" i="29"/>
  <c r="BF18" i="29"/>
  <c r="BB18" i="29"/>
  <c r="AX18" i="29"/>
  <c r="BK17" i="29"/>
  <c r="BG17" i="29"/>
  <c r="BC17" i="29"/>
  <c r="AY17" i="29"/>
  <c r="BA13" i="29"/>
  <c r="AW13" i="29"/>
  <c r="AR13" i="29"/>
  <c r="BB12" i="29"/>
  <c r="AX12" i="29"/>
  <c r="BC11" i="29"/>
  <c r="AY11" i="29"/>
  <c r="AZ10" i="29"/>
  <c r="AV10" i="29"/>
  <c r="BB34" i="29"/>
  <c r="BK22" i="29"/>
  <c r="AZ21" i="29"/>
  <c r="BG19" i="29"/>
  <c r="BE18" i="29"/>
  <c r="BF17" i="29"/>
  <c r="AT14" i="29"/>
  <c r="AZ13" i="29"/>
  <c r="BB11" i="29"/>
  <c r="AW10" i="29"/>
  <c r="BB9" i="29"/>
  <c r="AW9" i="29"/>
  <c r="BB8" i="29"/>
  <c r="AW8" i="29"/>
  <c r="BB7" i="29"/>
  <c r="AV7" i="29"/>
  <c r="AV37" i="29"/>
  <c r="BK19" i="29"/>
  <c r="BJ17" i="29"/>
  <c r="AR9" i="29"/>
  <c r="AX8" i="29"/>
  <c r="BC7" i="29"/>
  <c r="BH23" i="29"/>
  <c r="BC22" i="29"/>
  <c r="BJ20" i="29"/>
  <c r="BC19" i="29"/>
  <c r="BA18" i="29"/>
  <c r="BB17" i="29"/>
  <c r="AV13" i="29"/>
  <c r="BA12" i="29"/>
  <c r="AX11" i="29"/>
  <c r="BC10" i="29"/>
  <c r="BA9" i="29"/>
  <c r="AV9" i="29"/>
  <c r="BA8" i="29"/>
  <c r="AT8" i="29"/>
  <c r="AZ7" i="29"/>
  <c r="BH21" i="29"/>
  <c r="AY10" i="29"/>
  <c r="BC8" i="29"/>
  <c r="AX7" i="29"/>
  <c r="BB20" i="29"/>
  <c r="AY19" i="29"/>
  <c r="AW18" i="29"/>
  <c r="AX17" i="29"/>
  <c r="AW12" i="29"/>
  <c r="BA10" i="29"/>
  <c r="AR10" i="29"/>
  <c r="AZ9" i="29"/>
  <c r="AY8" i="29"/>
  <c r="AY7" i="29"/>
  <c r="BI18" i="29"/>
  <c r="AR12" i="29"/>
  <c r="AX9" i="29"/>
  <c r="AR8" i="29"/>
  <c r="AS8" i="29"/>
  <c r="AT7" i="29"/>
  <c r="AT11" i="29"/>
  <c r="AT12" i="29"/>
  <c r="AS9" i="29"/>
  <c r="AS10" i="29"/>
  <c r="AS13" i="29"/>
  <c r="AT9" i="29"/>
  <c r="AS7" i="29"/>
  <c r="AS11" i="29"/>
  <c r="BF45" i="27"/>
  <c r="AS12" i="28"/>
  <c r="AT13" i="28"/>
  <c r="AS11" i="28"/>
  <c r="BK48" i="28"/>
  <c r="BG48" i="28"/>
  <c r="BC48" i="28"/>
  <c r="AY48" i="28"/>
  <c r="BI47" i="28"/>
  <c r="BE47" i="28"/>
  <c r="BA47" i="28"/>
  <c r="AW47" i="28"/>
  <c r="BK46" i="28"/>
  <c r="BG46" i="28"/>
  <c r="BC46" i="28"/>
  <c r="AY46" i="28"/>
  <c r="BI45" i="28"/>
  <c r="BE45" i="28"/>
  <c r="BA45" i="28"/>
  <c r="AW45" i="28"/>
  <c r="BJ48" i="28"/>
  <c r="BF48" i="28"/>
  <c r="BB48" i="28"/>
  <c r="AX48" i="28"/>
  <c r="BH47" i="28"/>
  <c r="BD47" i="28"/>
  <c r="AZ47" i="28"/>
  <c r="AV47" i="28"/>
  <c r="BJ46" i="28"/>
  <c r="BF46" i="28"/>
  <c r="BB46" i="28"/>
  <c r="AX46" i="28"/>
  <c r="BH45" i="28"/>
  <c r="BD45" i="28"/>
  <c r="AZ45" i="28"/>
  <c r="AV45" i="28"/>
  <c r="BI48" i="28"/>
  <c r="BE48" i="28"/>
  <c r="BA48" i="28"/>
  <c r="AW48" i="28"/>
  <c r="BK47" i="28"/>
  <c r="BG47" i="28"/>
  <c r="BC47" i="28"/>
  <c r="AY47" i="28"/>
  <c r="BI46" i="28"/>
  <c r="BE46" i="28"/>
  <c r="BA46" i="28"/>
  <c r="AW46" i="28"/>
  <c r="BK45" i="28"/>
  <c r="BG45" i="28"/>
  <c r="BC45" i="28"/>
  <c r="AY45" i="28"/>
  <c r="AV48" i="28"/>
  <c r="BJ47" i="28"/>
  <c r="AZ46" i="28"/>
  <c r="AX45" i="28"/>
  <c r="AZ30" i="28"/>
  <c r="AV30" i="28"/>
  <c r="BB29" i="28"/>
  <c r="AX29" i="28"/>
  <c r="AZ28" i="28"/>
  <c r="AV28" i="28"/>
  <c r="BB27" i="28"/>
  <c r="AX27" i="28"/>
  <c r="BH48" i="28"/>
  <c r="BF47" i="28"/>
  <c r="AV46" i="28"/>
  <c r="BJ45" i="28"/>
  <c r="BC30" i="28"/>
  <c r="AY30" i="28"/>
  <c r="BA29" i="28"/>
  <c r="AW29" i="28"/>
  <c r="BC28" i="28"/>
  <c r="AY28" i="28"/>
  <c r="BA27" i="28"/>
  <c r="AW27" i="28"/>
  <c r="BD48" i="28"/>
  <c r="BB47" i="28"/>
  <c r="BH46" i="28"/>
  <c r="BF45" i="28"/>
  <c r="BB30" i="28"/>
  <c r="AX30" i="28"/>
  <c r="AZ29" i="28"/>
  <c r="AV29" i="28"/>
  <c r="BB28" i="28"/>
  <c r="AX28" i="28"/>
  <c r="AZ27" i="28"/>
  <c r="AV27" i="28"/>
  <c r="AX47" i="28"/>
  <c r="BA28" i="28"/>
  <c r="BA30" i="28"/>
  <c r="AW28" i="28"/>
  <c r="BC27" i="28"/>
  <c r="AY29" i="28"/>
  <c r="AZ48" i="28"/>
  <c r="BB45" i="28"/>
  <c r="AW30" i="28"/>
  <c r="BC29" i="28"/>
  <c r="AY27" i="28"/>
  <c r="BD46" i="28"/>
  <c r="AH5" i="28"/>
  <c r="AS8" i="28"/>
  <c r="BC54" i="28"/>
  <c r="AY54" i="28"/>
  <c r="BA53" i="28"/>
  <c r="AW53" i="28"/>
  <c r="BC52" i="28"/>
  <c r="AY52" i="28"/>
  <c r="BC40" i="28"/>
  <c r="AY40" i="28"/>
  <c r="BA39" i="28"/>
  <c r="AW39" i="28"/>
  <c r="BC38" i="28"/>
  <c r="AY38" i="28"/>
  <c r="BA37" i="28"/>
  <c r="AW37" i="28"/>
  <c r="BC36" i="28"/>
  <c r="BB54" i="28"/>
  <c r="AX54" i="28"/>
  <c r="AZ53" i="28"/>
  <c r="AV53" i="28"/>
  <c r="BB52" i="28"/>
  <c r="AX52" i="28"/>
  <c r="BB40" i="28"/>
  <c r="AX40" i="28"/>
  <c r="AZ39" i="28"/>
  <c r="AV39" i="28"/>
  <c r="BB38" i="28"/>
  <c r="AX38" i="28"/>
  <c r="BA54" i="28"/>
  <c r="AW54" i="28"/>
  <c r="BC53" i="28"/>
  <c r="AY53" i="28"/>
  <c r="BA52" i="28"/>
  <c r="AW52" i="28"/>
  <c r="BA40" i="28"/>
  <c r="AW40" i="28"/>
  <c r="BC39" i="28"/>
  <c r="AY39" i="28"/>
  <c r="BA38" i="28"/>
  <c r="AW38" i="28"/>
  <c r="BC37" i="28"/>
  <c r="AY37" i="28"/>
  <c r="BA36" i="28"/>
  <c r="AW36" i="28"/>
  <c r="AZ54" i="28"/>
  <c r="AX53" i="28"/>
  <c r="AZ52" i="28"/>
  <c r="AX39" i="28"/>
  <c r="AV38" i="28"/>
  <c r="AX37" i="28"/>
  <c r="AY36" i="28"/>
  <c r="BB35" i="28"/>
  <c r="AX35" i="28"/>
  <c r="AZ34" i="28"/>
  <c r="AV34" i="28"/>
  <c r="BJ23" i="28"/>
  <c r="BF23" i="28"/>
  <c r="BB23" i="28"/>
  <c r="AX23" i="28"/>
  <c r="BH22" i="28"/>
  <c r="BD22" i="28"/>
  <c r="AZ22" i="28"/>
  <c r="AV22" i="28"/>
  <c r="BJ21" i="28"/>
  <c r="BF21" i="28"/>
  <c r="BB21" i="28"/>
  <c r="AX21" i="28"/>
  <c r="BH20" i="28"/>
  <c r="BD20" i="28"/>
  <c r="AZ20" i="28"/>
  <c r="AV20" i="28"/>
  <c r="BJ19" i="28"/>
  <c r="BF19" i="28"/>
  <c r="BB19" i="28"/>
  <c r="AX19" i="28"/>
  <c r="AV54" i="28"/>
  <c r="AV52" i="28"/>
  <c r="AV37" i="28"/>
  <c r="AX36" i="28"/>
  <c r="BA35" i="28"/>
  <c r="AW35" i="28"/>
  <c r="BC34" i="28"/>
  <c r="AY34" i="28"/>
  <c r="BI23" i="28"/>
  <c r="BE23" i="28"/>
  <c r="BA23" i="28"/>
  <c r="AW23" i="28"/>
  <c r="BK22" i="28"/>
  <c r="BG22" i="28"/>
  <c r="BC22" i="28"/>
  <c r="AY22" i="28"/>
  <c r="BI21" i="28"/>
  <c r="BE21" i="28"/>
  <c r="BA21" i="28"/>
  <c r="AW21" i="28"/>
  <c r="BK20" i="28"/>
  <c r="BG20" i="28"/>
  <c r="BC20" i="28"/>
  <c r="AY20" i="28"/>
  <c r="BI19" i="28"/>
  <c r="BE19" i="28"/>
  <c r="BA19" i="28"/>
  <c r="AW19" i="28"/>
  <c r="AZ40" i="28"/>
  <c r="BB37" i="28"/>
  <c r="BB36" i="28"/>
  <c r="AV36" i="28"/>
  <c r="AZ35" i="28"/>
  <c r="AV35" i="28"/>
  <c r="BB34" i="28"/>
  <c r="AX34" i="28"/>
  <c r="BH23" i="28"/>
  <c r="BD23" i="28"/>
  <c r="AZ23" i="28"/>
  <c r="AV23" i="28"/>
  <c r="BJ22" i="28"/>
  <c r="BF22" i="28"/>
  <c r="BB22" i="28"/>
  <c r="AX22" i="28"/>
  <c r="BH21" i="28"/>
  <c r="BD21" i="28"/>
  <c r="AZ21" i="28"/>
  <c r="AV21" i="28"/>
  <c r="BJ20" i="28"/>
  <c r="BF20" i="28"/>
  <c r="BB20" i="28"/>
  <c r="AX20" i="28"/>
  <c r="BH19" i="28"/>
  <c r="BD19" i="28"/>
  <c r="AZ19" i="28"/>
  <c r="AV19" i="28"/>
  <c r="BJ18" i="28"/>
  <c r="BF18" i="28"/>
  <c r="BB18" i="28"/>
  <c r="AX18" i="28"/>
  <c r="AZ37" i="28"/>
  <c r="BA34" i="28"/>
  <c r="AY23" i="28"/>
  <c r="AW22" i="28"/>
  <c r="BG21" i="28"/>
  <c r="BI20" i="28"/>
  <c r="BC19" i="28"/>
  <c r="BI18" i="28"/>
  <c r="BD18" i="28"/>
  <c r="AY18" i="28"/>
  <c r="BK17" i="28"/>
  <c r="BG17" i="28"/>
  <c r="BC17" i="28"/>
  <c r="AY17" i="28"/>
  <c r="BA13" i="28"/>
  <c r="AW13" i="28"/>
  <c r="AR13" i="28"/>
  <c r="BB12" i="28"/>
  <c r="AX12" i="28"/>
  <c r="BC11" i="28"/>
  <c r="AY11" i="28"/>
  <c r="AZ10" i="28"/>
  <c r="AV10" i="28"/>
  <c r="BA9" i="28"/>
  <c r="AW9" i="28"/>
  <c r="AR9" i="28"/>
  <c r="BB8" i="28"/>
  <c r="AX8" i="28"/>
  <c r="BC7" i="28"/>
  <c r="AY7" i="28"/>
  <c r="BK21" i="28"/>
  <c r="BE18" i="28"/>
  <c r="BD17" i="28"/>
  <c r="BB53" i="28"/>
  <c r="AZ38" i="28"/>
  <c r="AW34" i="28"/>
  <c r="BK23" i="28"/>
  <c r="BI22" i="28"/>
  <c r="BC21" i="28"/>
  <c r="BE20" i="28"/>
  <c r="AY19" i="28"/>
  <c r="BH18" i="28"/>
  <c r="BC18" i="28"/>
  <c r="AW18" i="28"/>
  <c r="BJ17" i="28"/>
  <c r="BF17" i="28"/>
  <c r="BB17" i="28"/>
  <c r="AX17" i="28"/>
  <c r="AT14" i="28"/>
  <c r="AZ13" i="28"/>
  <c r="AV13" i="28"/>
  <c r="BA12" i="28"/>
  <c r="AW12" i="28"/>
  <c r="AR12" i="28"/>
  <c r="BB11" i="28"/>
  <c r="AX11" i="28"/>
  <c r="BC10" i="28"/>
  <c r="AY10" i="28"/>
  <c r="AZ9" i="28"/>
  <c r="AV9" i="28"/>
  <c r="BA8" i="28"/>
  <c r="AW8" i="28"/>
  <c r="AR8" i="28"/>
  <c r="BB7" i="28"/>
  <c r="AX7" i="28"/>
  <c r="AY35" i="28"/>
  <c r="BA22" i="28"/>
  <c r="AW20" i="28"/>
  <c r="BK18" i="28"/>
  <c r="AZ17" i="28"/>
  <c r="AV40" i="28"/>
  <c r="BB39" i="28"/>
  <c r="AZ36" i="28"/>
  <c r="BC35" i="28"/>
  <c r="BG23" i="28"/>
  <c r="BE22" i="28"/>
  <c r="AY21" i="28"/>
  <c r="BA20" i="28"/>
  <c r="BK19" i="28"/>
  <c r="BG18" i="28"/>
  <c r="BA18" i="28"/>
  <c r="AV18" i="28"/>
  <c r="BI17" i="28"/>
  <c r="BE17" i="28"/>
  <c r="BA17" i="28"/>
  <c r="AW17" i="28"/>
  <c r="AS14" i="28"/>
  <c r="BC13" i="28"/>
  <c r="AY13" i="28"/>
  <c r="AZ12" i="28"/>
  <c r="AV12" i="28"/>
  <c r="BA11" i="28"/>
  <c r="AW11" i="28"/>
  <c r="AR11" i="28"/>
  <c r="BB10" i="28"/>
  <c r="AX10" i="28"/>
  <c r="BC9" i="28"/>
  <c r="AY9" i="28"/>
  <c r="AZ8" i="28"/>
  <c r="AV8" i="28"/>
  <c r="BA7" i="28"/>
  <c r="AW7" i="28"/>
  <c r="AR7" i="28"/>
  <c r="BC23" i="28"/>
  <c r="BG19" i="28"/>
  <c r="AZ18" i="28"/>
  <c r="BH17" i="28"/>
  <c r="AV17" i="28"/>
  <c r="AR14" i="28"/>
  <c r="BB13" i="28"/>
  <c r="AY12" i="28"/>
  <c r="AR10" i="28"/>
  <c r="BB9" i="28"/>
  <c r="AY8" i="28"/>
  <c r="AX13" i="28"/>
  <c r="AT12" i="28"/>
  <c r="AZ11" i="28"/>
  <c r="AX9" i="28"/>
  <c r="AT8" i="28"/>
  <c r="AZ7" i="28"/>
  <c r="BC8" i="28"/>
  <c r="AS13" i="28"/>
  <c r="AV11" i="28"/>
  <c r="BA10" i="28"/>
  <c r="AS9" i="28"/>
  <c r="AV7" i="28"/>
  <c r="BC12" i="28"/>
  <c r="AW10" i="28"/>
  <c r="AT11" i="28"/>
  <c r="AT7" i="28"/>
  <c r="AT9" i="28"/>
  <c r="AS10" i="28"/>
  <c r="BC47" i="27"/>
  <c r="BA45" i="27"/>
  <c r="BC48" i="27"/>
  <c r="BA48" i="27"/>
  <c r="BB27" i="27"/>
  <c r="AZ47" i="27"/>
  <c r="AW28" i="27"/>
  <c r="BD47" i="27"/>
  <c r="BH47" i="27"/>
  <c r="AY30" i="27"/>
  <c r="BD46" i="27"/>
  <c r="BG45" i="27"/>
  <c r="BE48" i="27"/>
  <c r="BE47" i="27"/>
  <c r="AT12" i="27"/>
  <c r="AS11" i="27"/>
  <c r="AS10" i="27"/>
  <c r="AV28" i="27"/>
  <c r="AV30" i="27"/>
  <c r="BF48" i="27"/>
  <c r="BA28" i="27"/>
  <c r="BA30" i="27"/>
  <c r="BJ48" i="27"/>
  <c r="BB28" i="27"/>
  <c r="BB30" i="27"/>
  <c r="AX48" i="27"/>
  <c r="BC28" i="27"/>
  <c r="BC30" i="27"/>
  <c r="BB48" i="27"/>
  <c r="BJ45" i="27"/>
  <c r="BH46" i="27"/>
  <c r="BJ47" i="27"/>
  <c r="BH48" i="27"/>
  <c r="BK45" i="27"/>
  <c r="BI46" i="27"/>
  <c r="BK47" i="27"/>
  <c r="BI48" i="27"/>
  <c r="BI45" i="27"/>
  <c r="BK46" i="27"/>
  <c r="BI47" i="27"/>
  <c r="BK48" i="27"/>
  <c r="BC54" i="27"/>
  <c r="AY54" i="27"/>
  <c r="BA53" i="27"/>
  <c r="AW53" i="27"/>
  <c r="BC52" i="27"/>
  <c r="AY52" i="27"/>
  <c r="BC40" i="27"/>
  <c r="AY40" i="27"/>
  <c r="BA39" i="27"/>
  <c r="AW39" i="27"/>
  <c r="BC38" i="27"/>
  <c r="AY38" i="27"/>
  <c r="BA37" i="27"/>
  <c r="AW37" i="27"/>
  <c r="BC36" i="27"/>
  <c r="AY36" i="27"/>
  <c r="BB54" i="27"/>
  <c r="AX54" i="27"/>
  <c r="AZ53" i="27"/>
  <c r="BA54" i="27"/>
  <c r="AW54" i="27"/>
  <c r="BC53" i="27"/>
  <c r="AY53" i="27"/>
  <c r="BA52" i="27"/>
  <c r="AW52" i="27"/>
  <c r="BA40" i="27"/>
  <c r="AW40" i="27"/>
  <c r="BC39" i="27"/>
  <c r="AY39" i="27"/>
  <c r="AZ54" i="27"/>
  <c r="AV54" i="27"/>
  <c r="BB53" i="27"/>
  <c r="AX53" i="27"/>
  <c r="AZ52" i="27"/>
  <c r="AV52" i="27"/>
  <c r="AZ40" i="27"/>
  <c r="AV40" i="27"/>
  <c r="BB39" i="27"/>
  <c r="AX39" i="27"/>
  <c r="AZ38" i="27"/>
  <c r="AV38" i="27"/>
  <c r="BB37" i="27"/>
  <c r="AX37" i="27"/>
  <c r="AV53" i="27"/>
  <c r="AX52" i="27"/>
  <c r="AX40" i="27"/>
  <c r="AZ39" i="27"/>
  <c r="AX38" i="27"/>
  <c r="AZ37" i="27"/>
  <c r="AZ36" i="27"/>
  <c r="BA35" i="27"/>
  <c r="AW35" i="27"/>
  <c r="BC34" i="27"/>
  <c r="AY34" i="27"/>
  <c r="BI23" i="27"/>
  <c r="BE23" i="27"/>
  <c r="BA23" i="27"/>
  <c r="AW23" i="27"/>
  <c r="BK22" i="27"/>
  <c r="BG22" i="27"/>
  <c r="BC22" i="27"/>
  <c r="AY22" i="27"/>
  <c r="BI21" i="27"/>
  <c r="BE21" i="27"/>
  <c r="BA21" i="27"/>
  <c r="AW21" i="27"/>
  <c r="BK20" i="27"/>
  <c r="BG20" i="27"/>
  <c r="BC20" i="27"/>
  <c r="AY20" i="27"/>
  <c r="BI19" i="27"/>
  <c r="BE19" i="27"/>
  <c r="BA19" i="27"/>
  <c r="AW19" i="27"/>
  <c r="AV39" i="27"/>
  <c r="AW38" i="27"/>
  <c r="AY37" i="27"/>
  <c r="AX36" i="27"/>
  <c r="AZ35" i="27"/>
  <c r="AV35" i="27"/>
  <c r="BB34" i="27"/>
  <c r="AX34" i="27"/>
  <c r="BB38" i="27"/>
  <c r="AV37" i="27"/>
  <c r="BB36" i="27"/>
  <c r="AW36" i="27"/>
  <c r="BC35" i="27"/>
  <c r="AY35" i="27"/>
  <c r="BA34" i="27"/>
  <c r="AW34" i="27"/>
  <c r="BK23" i="27"/>
  <c r="BG23" i="27"/>
  <c r="BC23" i="27"/>
  <c r="AY23" i="27"/>
  <c r="BI22" i="27"/>
  <c r="BE22" i="27"/>
  <c r="BA22" i="27"/>
  <c r="AW22" i="27"/>
  <c r="BK21" i="27"/>
  <c r="BG21" i="27"/>
  <c r="BC21" i="27"/>
  <c r="AY21" i="27"/>
  <c r="BA38" i="27"/>
  <c r="AV36" i="27"/>
  <c r="BB35" i="27"/>
  <c r="AZ34" i="27"/>
  <c r="BF23" i="27"/>
  <c r="AX23" i="27"/>
  <c r="BF22" i="27"/>
  <c r="AX22" i="27"/>
  <c r="BH21" i="27"/>
  <c r="AZ21" i="27"/>
  <c r="BI20" i="27"/>
  <c r="BD20" i="27"/>
  <c r="AX20" i="27"/>
  <c r="BH19" i="27"/>
  <c r="BC19" i="27"/>
  <c r="AX19" i="27"/>
  <c r="BK18" i="27"/>
  <c r="BG18" i="27"/>
  <c r="BC18" i="27"/>
  <c r="AY18" i="27"/>
  <c r="BH17" i="27"/>
  <c r="BD17" i="27"/>
  <c r="AZ17" i="27"/>
  <c r="AV17" i="27"/>
  <c r="AR14" i="27"/>
  <c r="BB13" i="27"/>
  <c r="AX13" i="27"/>
  <c r="BC12" i="27"/>
  <c r="AY12" i="27"/>
  <c r="AZ11" i="27"/>
  <c r="AV11" i="27"/>
  <c r="BB40" i="27"/>
  <c r="BC37" i="27"/>
  <c r="AX35" i="27"/>
  <c r="AV34" i="27"/>
  <c r="BD23" i="27"/>
  <c r="AV23" i="27"/>
  <c r="BD22" i="27"/>
  <c r="AV22" i="27"/>
  <c r="BF21" i="27"/>
  <c r="AX21" i="27"/>
  <c r="BH20" i="27"/>
  <c r="BB20" i="27"/>
  <c r="AW20" i="27"/>
  <c r="BG19" i="27"/>
  <c r="BB19" i="27"/>
  <c r="AV19" i="27"/>
  <c r="BJ18" i="27"/>
  <c r="BF18" i="27"/>
  <c r="BB18" i="27"/>
  <c r="AX18" i="27"/>
  <c r="BK17" i="27"/>
  <c r="BG17" i="27"/>
  <c r="BC17" i="27"/>
  <c r="AY17" i="27"/>
  <c r="BA13" i="27"/>
  <c r="AW13" i="27"/>
  <c r="AR13" i="27"/>
  <c r="BB12" i="27"/>
  <c r="AX12" i="27"/>
  <c r="BC11" i="27"/>
  <c r="AY11" i="27"/>
  <c r="AZ10" i="27"/>
  <c r="AV10" i="27"/>
  <c r="BA9" i="27"/>
  <c r="AW9" i="27"/>
  <c r="BB52" i="27"/>
  <c r="BJ23" i="27"/>
  <c r="BB23" i="27"/>
  <c r="BJ22" i="27"/>
  <c r="BB22" i="27"/>
  <c r="BD21" i="27"/>
  <c r="AV21" i="27"/>
  <c r="BF20" i="27"/>
  <c r="BA20" i="27"/>
  <c r="AV20" i="27"/>
  <c r="BK19" i="27"/>
  <c r="BF19" i="27"/>
  <c r="AZ19" i="27"/>
  <c r="BI18" i="27"/>
  <c r="BE18" i="27"/>
  <c r="BA18" i="27"/>
  <c r="AW18" i="27"/>
  <c r="BH23" i="27"/>
  <c r="AZ22" i="27"/>
  <c r="BE20" i="27"/>
  <c r="BJ19" i="27"/>
  <c r="BH18" i="27"/>
  <c r="BI17" i="27"/>
  <c r="BA17" i="27"/>
  <c r="AT14" i="27"/>
  <c r="AZ13" i="27"/>
  <c r="AW12" i="27"/>
  <c r="BB11" i="27"/>
  <c r="AY10" i="27"/>
  <c r="AY9" i="27"/>
  <c r="BC8" i="27"/>
  <c r="AY8" i="27"/>
  <c r="AZ7" i="27"/>
  <c r="AV7" i="27"/>
  <c r="BJ17" i="27"/>
  <c r="BC13" i="27"/>
  <c r="AW11" i="27"/>
  <c r="AT9" i="27"/>
  <c r="AZ8" i="27"/>
  <c r="AW7" i="27"/>
  <c r="AZ23" i="27"/>
  <c r="BJ21" i="27"/>
  <c r="AZ20" i="27"/>
  <c r="BD19" i="27"/>
  <c r="BD18" i="27"/>
  <c r="BF17" i="27"/>
  <c r="AX17" i="27"/>
  <c r="AS14" i="27"/>
  <c r="AY13" i="27"/>
  <c r="AV12" i="27"/>
  <c r="BA11" i="27"/>
  <c r="AR11" i="27"/>
  <c r="BC10" i="27"/>
  <c r="AX10" i="27"/>
  <c r="AR10" i="27"/>
  <c r="BC9" i="27"/>
  <c r="AX9" i="27"/>
  <c r="AR9" i="27"/>
  <c r="BB8" i="27"/>
  <c r="AX8" i="27"/>
  <c r="BC7" i="27"/>
  <c r="AY7" i="27"/>
  <c r="AT7" i="27"/>
  <c r="BH22" i="27"/>
  <c r="AV18" i="27"/>
  <c r="AT13" i="27"/>
  <c r="BA10" i="27"/>
  <c r="AV8" i="27"/>
  <c r="AR7" i="27"/>
  <c r="BB21" i="27"/>
  <c r="AY19" i="27"/>
  <c r="AZ18" i="27"/>
  <c r="BE17" i="27"/>
  <c r="AW17" i="27"/>
  <c r="AV13" i="27"/>
  <c r="BA12" i="27"/>
  <c r="AR12" i="27"/>
  <c r="AX11" i="27"/>
  <c r="BB10" i="27"/>
  <c r="AW10" i="27"/>
  <c r="BB9" i="27"/>
  <c r="AV9" i="27"/>
  <c r="BA8" i="27"/>
  <c r="AW8" i="27"/>
  <c r="AR8" i="27"/>
  <c r="BB7" i="27"/>
  <c r="AX7" i="27"/>
  <c r="AS7" i="27"/>
  <c r="BA36" i="27"/>
  <c r="BJ20" i="27"/>
  <c r="BB17" i="27"/>
  <c r="AZ12" i="27"/>
  <c r="AT10" i="27"/>
  <c r="AZ9" i="27"/>
  <c r="BA7" i="27"/>
  <c r="BB29" i="27"/>
  <c r="AW30" i="27"/>
  <c r="AX28" i="27"/>
  <c r="AX30" i="27"/>
  <c r="AY28" i="27"/>
  <c r="AV47" i="27"/>
  <c r="BF47" i="27"/>
  <c r="BE46" i="27"/>
  <c r="BE45" i="27"/>
  <c r="BG48" i="27"/>
  <c r="AX27" i="27"/>
  <c r="AS8" i="27"/>
  <c r="AX29" i="27"/>
  <c r="AZ45" i="27"/>
  <c r="AY27" i="27"/>
  <c r="AY29" i="27"/>
  <c r="BD45" i="27"/>
  <c r="AV27" i="27"/>
  <c r="AV29" i="27"/>
  <c r="BH45" i="27"/>
  <c r="AW27" i="27"/>
  <c r="AW29" i="27"/>
  <c r="AV45" i="27"/>
  <c r="AX45" i="27"/>
  <c r="AV46" i="27"/>
  <c r="AX47" i="27"/>
  <c r="AV48" i="27"/>
  <c r="AY45" i="27"/>
  <c r="AW46" i="27"/>
  <c r="AY47" i="27"/>
  <c r="AW48" i="27"/>
  <c r="AW45" i="27"/>
  <c r="AY46" i="27"/>
  <c r="AW47" i="27"/>
  <c r="AY48" i="27"/>
  <c r="AZ30" i="27"/>
  <c r="BD48" i="27"/>
  <c r="BG47" i="27"/>
  <c r="BG46" i="27"/>
  <c r="AZ28" i="27"/>
  <c r="BF46" i="27"/>
  <c r="BC27" i="27"/>
  <c r="BC29" i="27"/>
  <c r="BJ46" i="27"/>
  <c r="AZ27" i="27"/>
  <c r="AZ29" i="27"/>
  <c r="AX46" i="27"/>
  <c r="BA27" i="27"/>
  <c r="BA29" i="27"/>
  <c r="BB46" i="27"/>
  <c r="BB45" i="27"/>
  <c r="AZ46" i="27"/>
  <c r="BB47" i="27"/>
  <c r="AZ48" i="27"/>
  <c r="BC45" i="27"/>
  <c r="BA46" i="27"/>
  <c r="BC46" i="27"/>
  <c r="BA47" i="27"/>
  <c r="AS12" i="27"/>
  <c r="AS9" i="27"/>
  <c r="BE45" i="26"/>
  <c r="AZ30" i="26"/>
  <c r="BA30" i="26"/>
  <c r="BH48" i="26"/>
  <c r="AV48" i="26"/>
  <c r="BK47" i="26"/>
  <c r="BJ46" i="26"/>
  <c r="BI45" i="26"/>
  <c r="BI47" i="26"/>
  <c r="AT8" i="26"/>
  <c r="AS10" i="26"/>
  <c r="AS11" i="26"/>
  <c r="AX27" i="26"/>
  <c r="AZ48" i="26"/>
  <c r="AX47" i="26"/>
  <c r="AY27" i="26"/>
  <c r="AY29" i="26"/>
  <c r="BF45" i="26"/>
  <c r="AV27" i="26"/>
  <c r="AV29" i="26"/>
  <c r="BJ45" i="26"/>
  <c r="AW27" i="26"/>
  <c r="AW29" i="26"/>
  <c r="AX45" i="26"/>
  <c r="AY45" i="26"/>
  <c r="AW46" i="26"/>
  <c r="AY47" i="26"/>
  <c r="AW48" i="26"/>
  <c r="AV45" i="26"/>
  <c r="AX46" i="26"/>
  <c r="AV47" i="26"/>
  <c r="AX48" i="26"/>
  <c r="AW45" i="26"/>
  <c r="AY46" i="26"/>
  <c r="AW47" i="26"/>
  <c r="AY48" i="26"/>
  <c r="AT9" i="26"/>
  <c r="AT10" i="26"/>
  <c r="AS13" i="26"/>
  <c r="BD46" i="26"/>
  <c r="BD48" i="26"/>
  <c r="BB30" i="26"/>
  <c r="BC30" i="26"/>
  <c r="BI46" i="26"/>
  <c r="BH45" i="26"/>
  <c r="BJ48" i="26"/>
  <c r="AV28" i="26"/>
  <c r="AZ28" i="26"/>
  <c r="BC27" i="26"/>
  <c r="BC29" i="26"/>
  <c r="BH46" i="26"/>
  <c r="AZ27" i="26"/>
  <c r="AZ29" i="26"/>
  <c r="AV46" i="26"/>
  <c r="BA27" i="26"/>
  <c r="BA29" i="26"/>
  <c r="AZ46" i="26"/>
  <c r="BC45" i="26"/>
  <c r="BA46" i="26"/>
  <c r="BC47" i="26"/>
  <c r="BA48" i="26"/>
  <c r="AZ45" i="26"/>
  <c r="BB46" i="26"/>
  <c r="AZ47" i="26"/>
  <c r="BB48" i="26"/>
  <c r="BA45" i="26"/>
  <c r="BC46" i="26"/>
  <c r="BA47" i="26"/>
  <c r="BC48" i="26"/>
  <c r="AT12" i="26"/>
  <c r="BC54" i="26"/>
  <c r="AY54" i="26"/>
  <c r="BA53" i="26"/>
  <c r="AW53" i="26"/>
  <c r="BC52" i="26"/>
  <c r="AY52" i="26"/>
  <c r="BC40" i="26"/>
  <c r="AY40" i="26"/>
  <c r="BA39" i="26"/>
  <c r="AW39" i="26"/>
  <c r="BC38" i="26"/>
  <c r="AY38" i="26"/>
  <c r="BA37" i="26"/>
  <c r="AW37" i="26"/>
  <c r="BC36" i="26"/>
  <c r="AY36" i="26"/>
  <c r="BB54" i="26"/>
  <c r="AX54" i="26"/>
  <c r="AZ53" i="26"/>
  <c r="AV53" i="26"/>
  <c r="BB52" i="26"/>
  <c r="AX52" i="26"/>
  <c r="BB40" i="26"/>
  <c r="AX40" i="26"/>
  <c r="AZ39" i="26"/>
  <c r="AV39" i="26"/>
  <c r="BB38" i="26"/>
  <c r="AX38" i="26"/>
  <c r="BA54" i="26"/>
  <c r="AW54" i="26"/>
  <c r="BC53" i="26"/>
  <c r="AY53" i="26"/>
  <c r="BA52" i="26"/>
  <c r="AW52" i="26"/>
  <c r="BA40" i="26"/>
  <c r="AW40" i="26"/>
  <c r="BC39" i="26"/>
  <c r="AY39" i="26"/>
  <c r="BA38" i="26"/>
  <c r="AW38" i="26"/>
  <c r="BC37" i="26"/>
  <c r="AY37" i="26"/>
  <c r="BA36" i="26"/>
  <c r="AW36" i="26"/>
  <c r="AZ54" i="26"/>
  <c r="AX53" i="26"/>
  <c r="AZ52" i="26"/>
  <c r="AX39" i="26"/>
  <c r="AV38" i="26"/>
  <c r="AX37" i="26"/>
  <c r="AX36" i="26"/>
  <c r="BA35" i="26"/>
  <c r="AW35" i="26"/>
  <c r="BC34" i="26"/>
  <c r="AY34" i="26"/>
  <c r="BI23" i="26"/>
  <c r="BE23" i="26"/>
  <c r="BA23" i="26"/>
  <c r="AW23" i="26"/>
  <c r="BK22" i="26"/>
  <c r="BG22" i="26"/>
  <c r="BC22" i="26"/>
  <c r="AY22" i="26"/>
  <c r="BI21" i="26"/>
  <c r="BE21" i="26"/>
  <c r="BA21" i="26"/>
  <c r="AW21" i="26"/>
  <c r="BK20" i="26"/>
  <c r="BG20" i="26"/>
  <c r="BC20" i="26"/>
  <c r="AY20" i="26"/>
  <c r="AV54" i="26"/>
  <c r="AV52" i="26"/>
  <c r="AV37" i="26"/>
  <c r="AV36" i="26"/>
  <c r="AZ35" i="26"/>
  <c r="AV35" i="26"/>
  <c r="BB34" i="26"/>
  <c r="AX34" i="26"/>
  <c r="BH23" i="26"/>
  <c r="BD23" i="26"/>
  <c r="AZ23" i="26"/>
  <c r="AV23" i="26"/>
  <c r="BJ22" i="26"/>
  <c r="BF22" i="26"/>
  <c r="BB22" i="26"/>
  <c r="AX22" i="26"/>
  <c r="BH21" i="26"/>
  <c r="BD21" i="26"/>
  <c r="AZ21" i="26"/>
  <c r="AZ40" i="26"/>
  <c r="BB37" i="26"/>
  <c r="BB36" i="26"/>
  <c r="BC35" i="26"/>
  <c r="AY35" i="26"/>
  <c r="BA34" i="26"/>
  <c r="AW34" i="26"/>
  <c r="BK23" i="26"/>
  <c r="BG23" i="26"/>
  <c r="BC23" i="26"/>
  <c r="AY23" i="26"/>
  <c r="BI22" i="26"/>
  <c r="BE22" i="26"/>
  <c r="BA22" i="26"/>
  <c r="AW22" i="26"/>
  <c r="BK21" i="26"/>
  <c r="BG21" i="26"/>
  <c r="BC21" i="26"/>
  <c r="AY21" i="26"/>
  <c r="BI20" i="26"/>
  <c r="BE20" i="26"/>
  <c r="BA20" i="26"/>
  <c r="AW20" i="26"/>
  <c r="BK19" i="26"/>
  <c r="AV40" i="26"/>
  <c r="BB39" i="26"/>
  <c r="AZ36" i="26"/>
  <c r="AX35" i="26"/>
  <c r="AZ34" i="26"/>
  <c r="BF23" i="26"/>
  <c r="AV22" i="26"/>
  <c r="AX21" i="26"/>
  <c r="BH20" i="26"/>
  <c r="AZ20" i="26"/>
  <c r="BG19" i="26"/>
  <c r="BC19" i="26"/>
  <c r="AY19" i="26"/>
  <c r="BI18" i="26"/>
  <c r="BE18" i="26"/>
  <c r="BA18" i="26"/>
  <c r="AW18" i="26"/>
  <c r="BJ17" i="26"/>
  <c r="BF17" i="26"/>
  <c r="BB17" i="26"/>
  <c r="AX17" i="26"/>
  <c r="AT14" i="26"/>
  <c r="AZ13" i="26"/>
  <c r="AV13" i="26"/>
  <c r="BA12" i="26"/>
  <c r="AW12" i="26"/>
  <c r="AR12" i="26"/>
  <c r="BB11" i="26"/>
  <c r="AX11" i="26"/>
  <c r="BC10" i="26"/>
  <c r="AY10" i="26"/>
  <c r="AZ9" i="26"/>
  <c r="AV9" i="26"/>
  <c r="BA8" i="26"/>
  <c r="AW8" i="26"/>
  <c r="AR8" i="26"/>
  <c r="BB7" i="26"/>
  <c r="AX7" i="26"/>
  <c r="BB53" i="26"/>
  <c r="AV34" i="26"/>
  <c r="BB23" i="26"/>
  <c r="BH22" i="26"/>
  <c r="BJ21" i="26"/>
  <c r="AV21" i="26"/>
  <c r="BF20" i="26"/>
  <c r="AX20" i="26"/>
  <c r="BJ19" i="26"/>
  <c r="BF19" i="26"/>
  <c r="BB19" i="26"/>
  <c r="AX19" i="26"/>
  <c r="BH18" i="26"/>
  <c r="BD18" i="26"/>
  <c r="AZ18" i="26"/>
  <c r="AV18" i="26"/>
  <c r="BI17" i="26"/>
  <c r="BE17" i="26"/>
  <c r="BA17" i="26"/>
  <c r="AW17" i="26"/>
  <c r="AS14" i="26"/>
  <c r="BC13" i="26"/>
  <c r="AY13" i="26"/>
  <c r="AZ12" i="26"/>
  <c r="AV12" i="26"/>
  <c r="BA11" i="26"/>
  <c r="AW11" i="26"/>
  <c r="AR11" i="26"/>
  <c r="BB10" i="26"/>
  <c r="AX10" i="26"/>
  <c r="BC9" i="26"/>
  <c r="AY9" i="26"/>
  <c r="AZ8" i="26"/>
  <c r="AV8" i="26"/>
  <c r="BA7" i="26"/>
  <c r="AW7" i="26"/>
  <c r="AR7" i="26"/>
  <c r="AZ37" i="26"/>
  <c r="AX23" i="26"/>
  <c r="BD22" i="26"/>
  <c r="BF21" i="26"/>
  <c r="BD20" i="26"/>
  <c r="AV20" i="26"/>
  <c r="BI19" i="26"/>
  <c r="BE19" i="26"/>
  <c r="BA19" i="26"/>
  <c r="AW19" i="26"/>
  <c r="BK18" i="26"/>
  <c r="BG18" i="26"/>
  <c r="BC18" i="26"/>
  <c r="AY18" i="26"/>
  <c r="BH17" i="26"/>
  <c r="BD17" i="26"/>
  <c r="AZ17" i="26"/>
  <c r="AV17" i="26"/>
  <c r="AR14" i="26"/>
  <c r="BB13" i="26"/>
  <c r="AX13" i="26"/>
  <c r="BC12" i="26"/>
  <c r="AY12" i="26"/>
  <c r="AZ11" i="26"/>
  <c r="AV11" i="26"/>
  <c r="BA10" i="26"/>
  <c r="AW10" i="26"/>
  <c r="AR10" i="26"/>
  <c r="BB9" i="26"/>
  <c r="AX9" i="26"/>
  <c r="BC8" i="26"/>
  <c r="AY8" i="26"/>
  <c r="AZ7" i="26"/>
  <c r="AV7" i="26"/>
  <c r="BH19" i="26"/>
  <c r="BB18" i="26"/>
  <c r="AY17" i="26"/>
  <c r="AW13" i="26"/>
  <c r="AX12" i="26"/>
  <c r="BC11" i="26"/>
  <c r="BA9" i="26"/>
  <c r="BB8" i="26"/>
  <c r="AS7" i="26"/>
  <c r="BB20" i="26"/>
  <c r="BF18" i="26"/>
  <c r="BA13" i="26"/>
  <c r="AZ38" i="26"/>
  <c r="BD19" i="26"/>
  <c r="AX18" i="26"/>
  <c r="BK17" i="26"/>
  <c r="AR13" i="26"/>
  <c r="AY11" i="26"/>
  <c r="AW9" i="26"/>
  <c r="AX8" i="26"/>
  <c r="BC7" i="26"/>
  <c r="BB35" i="26"/>
  <c r="AV19" i="26"/>
  <c r="BC17" i="26"/>
  <c r="AT7" i="26"/>
  <c r="AZ22" i="26"/>
  <c r="BB21" i="26"/>
  <c r="BJ20" i="26"/>
  <c r="AZ19" i="26"/>
  <c r="BJ18" i="26"/>
  <c r="BG17" i="26"/>
  <c r="AT11" i="26"/>
  <c r="AZ10" i="26"/>
  <c r="AR9" i="26"/>
  <c r="AY7" i="26"/>
  <c r="BJ23" i="26"/>
  <c r="BB12" i="26"/>
  <c r="AV10" i="26"/>
  <c r="AT13" i="26"/>
  <c r="AS8" i="26"/>
  <c r="AV30" i="26"/>
  <c r="BA28" i="26"/>
  <c r="BB28" i="26"/>
  <c r="BC28" i="26"/>
  <c r="BK45" i="26"/>
  <c r="BI48" i="26"/>
  <c r="BH47" i="26"/>
  <c r="BK46" i="26"/>
  <c r="BK48" i="26"/>
  <c r="BB27" i="26"/>
  <c r="AX29" i="26"/>
  <c r="BB29" i="26"/>
  <c r="AW28" i="26"/>
  <c r="AW30" i="26"/>
  <c r="BB47" i="26"/>
  <c r="AX28" i="26"/>
  <c r="AX30" i="26"/>
  <c r="BF47" i="26"/>
  <c r="AY28" i="26"/>
  <c r="AY30" i="26"/>
  <c r="BJ47" i="26"/>
  <c r="BG45" i="26"/>
  <c r="BE46" i="26"/>
  <c r="BG47" i="26"/>
  <c r="BE48" i="26"/>
  <c r="BD45" i="26"/>
  <c r="BF46" i="26"/>
  <c r="BD47" i="26"/>
  <c r="BF48" i="26"/>
  <c r="BG46" i="26"/>
  <c r="BE47" i="26"/>
  <c r="BG48" i="26"/>
  <c r="BB45" i="26"/>
  <c r="AZ30" i="25"/>
  <c r="BH45" i="25"/>
  <c r="AV45" i="25"/>
  <c r="AZ45" i="25"/>
  <c r="AX47" i="25"/>
  <c r="AW46" i="25"/>
  <c r="AW45" i="25"/>
  <c r="AY48" i="25"/>
  <c r="AS11" i="25"/>
  <c r="BC54" i="25"/>
  <c r="AY54" i="25"/>
  <c r="BA53" i="25"/>
  <c r="AW53" i="25"/>
  <c r="BC52" i="25"/>
  <c r="AY52" i="25"/>
  <c r="BC40" i="25"/>
  <c r="AY40" i="25"/>
  <c r="BA39" i="25"/>
  <c r="AW39" i="25"/>
  <c r="BC38" i="25"/>
  <c r="AY38" i="25"/>
  <c r="BA37" i="25"/>
  <c r="AW37" i="25"/>
  <c r="BC36" i="25"/>
  <c r="AY36" i="25"/>
  <c r="BB54" i="25"/>
  <c r="BA54" i="25"/>
  <c r="AW54" i="25"/>
  <c r="BC53" i="25"/>
  <c r="AY53" i="25"/>
  <c r="BA52" i="25"/>
  <c r="AW52" i="25"/>
  <c r="BA40" i="25"/>
  <c r="AW40" i="25"/>
  <c r="BC39" i="25"/>
  <c r="AY39" i="25"/>
  <c r="BA38" i="25"/>
  <c r="AW38" i="25"/>
  <c r="AZ54" i="25"/>
  <c r="AV54" i="25"/>
  <c r="BB53" i="25"/>
  <c r="AX53" i="25"/>
  <c r="AZ52" i="25"/>
  <c r="AV52" i="25"/>
  <c r="AZ40" i="25"/>
  <c r="AV40" i="25"/>
  <c r="BB39" i="25"/>
  <c r="AX39" i="25"/>
  <c r="AZ38" i="25"/>
  <c r="AV38" i="25"/>
  <c r="BB37" i="25"/>
  <c r="AX37" i="25"/>
  <c r="AZ36" i="25"/>
  <c r="AX54" i="25"/>
  <c r="AZ53" i="25"/>
  <c r="BB52" i="25"/>
  <c r="BB40" i="25"/>
  <c r="BB38" i="25"/>
  <c r="AZ37" i="25"/>
  <c r="BA36" i="25"/>
  <c r="BA35" i="25"/>
  <c r="AW35" i="25"/>
  <c r="BC34" i="25"/>
  <c r="AY34" i="25"/>
  <c r="BI23" i="25"/>
  <c r="BE23" i="25"/>
  <c r="BA23" i="25"/>
  <c r="AW23" i="25"/>
  <c r="BK22" i="25"/>
  <c r="BG22" i="25"/>
  <c r="BC22" i="25"/>
  <c r="AY22" i="25"/>
  <c r="BI21" i="25"/>
  <c r="BE21" i="25"/>
  <c r="BA21" i="25"/>
  <c r="AW21" i="25"/>
  <c r="BK20" i="25"/>
  <c r="BG20" i="25"/>
  <c r="BC20" i="25"/>
  <c r="AY20" i="25"/>
  <c r="BI19" i="25"/>
  <c r="BE19" i="25"/>
  <c r="BA19" i="25"/>
  <c r="AW19" i="25"/>
  <c r="BK18" i="25"/>
  <c r="BG18" i="25"/>
  <c r="BC18" i="25"/>
  <c r="AY18" i="25"/>
  <c r="BH17" i="25"/>
  <c r="BD17" i="25"/>
  <c r="AZ17" i="25"/>
  <c r="AV17" i="25"/>
  <c r="AV53" i="25"/>
  <c r="AX52" i="25"/>
  <c r="AX40" i="25"/>
  <c r="AZ39" i="25"/>
  <c r="AX38" i="25"/>
  <c r="AY37" i="25"/>
  <c r="AX36" i="25"/>
  <c r="AZ35" i="25"/>
  <c r="AV35" i="25"/>
  <c r="BB34" i="25"/>
  <c r="AX34" i="25"/>
  <c r="BH23" i="25"/>
  <c r="BD23" i="25"/>
  <c r="AZ23" i="25"/>
  <c r="AV23" i="25"/>
  <c r="BJ22" i="25"/>
  <c r="BF22" i="25"/>
  <c r="BB22" i="25"/>
  <c r="AX22" i="25"/>
  <c r="BH21" i="25"/>
  <c r="BD21" i="25"/>
  <c r="AZ21" i="25"/>
  <c r="AV21" i="25"/>
  <c r="BJ20" i="25"/>
  <c r="BF20" i="25"/>
  <c r="BB20" i="25"/>
  <c r="AX20" i="25"/>
  <c r="BH19" i="25"/>
  <c r="BD19" i="25"/>
  <c r="AZ19" i="25"/>
  <c r="AV19" i="25"/>
  <c r="BJ18" i="25"/>
  <c r="BF18" i="25"/>
  <c r="BB18" i="25"/>
  <c r="AX18" i="25"/>
  <c r="BK17" i="25"/>
  <c r="AV39" i="25"/>
  <c r="AV37" i="25"/>
  <c r="AW36" i="25"/>
  <c r="BC35" i="25"/>
  <c r="AY35" i="25"/>
  <c r="BA34" i="25"/>
  <c r="AW34" i="25"/>
  <c r="BK23" i="25"/>
  <c r="BG23" i="25"/>
  <c r="BC23" i="25"/>
  <c r="AY23" i="25"/>
  <c r="BI22" i="25"/>
  <c r="BE22" i="25"/>
  <c r="BA22" i="25"/>
  <c r="AW22" i="25"/>
  <c r="BK21" i="25"/>
  <c r="BG21" i="25"/>
  <c r="BC21" i="25"/>
  <c r="AY21" i="25"/>
  <c r="BI20" i="25"/>
  <c r="BE20" i="25"/>
  <c r="BA20" i="25"/>
  <c r="AW20" i="25"/>
  <c r="BK19" i="25"/>
  <c r="BG19" i="25"/>
  <c r="BC19" i="25"/>
  <c r="AY19" i="25"/>
  <c r="BI18" i="25"/>
  <c r="BE18" i="25"/>
  <c r="BA18" i="25"/>
  <c r="AW18" i="25"/>
  <c r="AX35" i="25"/>
  <c r="AZ34" i="25"/>
  <c r="BJ23" i="25"/>
  <c r="BD22" i="25"/>
  <c r="BF21" i="25"/>
  <c r="BD20" i="25"/>
  <c r="BB19" i="25"/>
  <c r="AZ18" i="25"/>
  <c r="BI17" i="25"/>
  <c r="BC17" i="25"/>
  <c r="AX17" i="25"/>
  <c r="AT14" i="25"/>
  <c r="AZ13" i="25"/>
  <c r="AV13" i="25"/>
  <c r="BA12" i="25"/>
  <c r="AW12" i="25"/>
  <c r="AR12" i="25"/>
  <c r="BB11" i="25"/>
  <c r="AX11" i="25"/>
  <c r="BC10" i="25"/>
  <c r="AY10" i="25"/>
  <c r="AZ9" i="25"/>
  <c r="AV9" i="25"/>
  <c r="BA8" i="25"/>
  <c r="AW8" i="25"/>
  <c r="AR8" i="25"/>
  <c r="BB7" i="25"/>
  <c r="AX7" i="25"/>
  <c r="AS7" i="25"/>
  <c r="BH22" i="25"/>
  <c r="BH20" i="25"/>
  <c r="AV34" i="25"/>
  <c r="BF23" i="25"/>
  <c r="AZ22" i="25"/>
  <c r="BB21" i="25"/>
  <c r="AZ20" i="25"/>
  <c r="AX19" i="25"/>
  <c r="AV18" i="25"/>
  <c r="BG17" i="25"/>
  <c r="BB17" i="25"/>
  <c r="AW17" i="25"/>
  <c r="AS14" i="25"/>
  <c r="BC13" i="25"/>
  <c r="AY13" i="25"/>
  <c r="AZ12" i="25"/>
  <c r="AV12" i="25"/>
  <c r="BA11" i="25"/>
  <c r="AW11" i="25"/>
  <c r="AR11" i="25"/>
  <c r="BB10" i="25"/>
  <c r="AX10" i="25"/>
  <c r="BC9" i="25"/>
  <c r="AY9" i="25"/>
  <c r="AZ8" i="25"/>
  <c r="AV8" i="25"/>
  <c r="BA7" i="25"/>
  <c r="AW7" i="25"/>
  <c r="AR7" i="25"/>
  <c r="BC37" i="25"/>
  <c r="AV36" i="25"/>
  <c r="BB35" i="25"/>
  <c r="AX23" i="25"/>
  <c r="BJ21" i="25"/>
  <c r="BB36" i="25"/>
  <c r="BB23" i="25"/>
  <c r="AV22" i="25"/>
  <c r="AX21" i="25"/>
  <c r="AV20" i="25"/>
  <c r="BJ19" i="25"/>
  <c r="BH18" i="25"/>
  <c r="BF17" i="25"/>
  <c r="BA17" i="25"/>
  <c r="AR14" i="25"/>
  <c r="BB13" i="25"/>
  <c r="AX13" i="25"/>
  <c r="BC12" i="25"/>
  <c r="AY12" i="25"/>
  <c r="AZ11" i="25"/>
  <c r="AV11" i="25"/>
  <c r="BA10" i="25"/>
  <c r="AW10" i="25"/>
  <c r="AR10" i="25"/>
  <c r="BB9" i="25"/>
  <c r="AX9" i="25"/>
  <c r="BC8" i="25"/>
  <c r="AY8" i="25"/>
  <c r="AT8" i="25"/>
  <c r="AZ7" i="25"/>
  <c r="AV7" i="25"/>
  <c r="BD18" i="25"/>
  <c r="AY17" i="25"/>
  <c r="BC11" i="25"/>
  <c r="AV10" i="25"/>
  <c r="BA9" i="25"/>
  <c r="BB8" i="25"/>
  <c r="AY7" i="25"/>
  <c r="AW13" i="25"/>
  <c r="AX12" i="25"/>
  <c r="AS8" i="25"/>
  <c r="BF19" i="25"/>
  <c r="AS12" i="25"/>
  <c r="AZ10" i="25"/>
  <c r="BA13" i="25"/>
  <c r="BB12" i="25"/>
  <c r="AY11" i="25"/>
  <c r="AW9" i="25"/>
  <c r="AX8" i="25"/>
  <c r="AT7" i="25"/>
  <c r="BJ17" i="25"/>
  <c r="AT11" i="25"/>
  <c r="AR9" i="25"/>
  <c r="BE17" i="25"/>
  <c r="AR13" i="25"/>
  <c r="BC7" i="25"/>
  <c r="BB29" i="25"/>
  <c r="AZ28" i="25"/>
  <c r="AV28" i="25"/>
  <c r="BC27" i="25"/>
  <c r="BC29" i="25"/>
  <c r="AX46" i="25"/>
  <c r="AZ27" i="25"/>
  <c r="AZ29" i="25"/>
  <c r="BB46" i="25"/>
  <c r="BA27" i="25"/>
  <c r="BA29" i="25"/>
  <c r="BF46" i="25"/>
  <c r="BB45" i="25"/>
  <c r="AZ46" i="25"/>
  <c r="BB47" i="25"/>
  <c r="AZ48" i="25"/>
  <c r="BC45" i="25"/>
  <c r="BA46" i="25"/>
  <c r="BC47" i="25"/>
  <c r="BA48" i="25"/>
  <c r="BA45" i="25"/>
  <c r="BC46" i="25"/>
  <c r="BA47" i="25"/>
  <c r="BC48" i="25"/>
  <c r="AT9" i="25"/>
  <c r="AT12" i="25"/>
  <c r="BJ46" i="25"/>
  <c r="AY29" i="25"/>
  <c r="AV29" i="25"/>
  <c r="AW29" i="25"/>
  <c r="AV46" i="25"/>
  <c r="AY45" i="25"/>
  <c r="AW48" i="25"/>
  <c r="AW47" i="25"/>
  <c r="AS9" i="25"/>
  <c r="AV30" i="25"/>
  <c r="AX29" i="25"/>
  <c r="BD47" i="25"/>
  <c r="AW28" i="25"/>
  <c r="AW30" i="25"/>
  <c r="BH47" i="25"/>
  <c r="AX28" i="25"/>
  <c r="AX30" i="25"/>
  <c r="AV47" i="25"/>
  <c r="AY28" i="25"/>
  <c r="AY30" i="25"/>
  <c r="AZ47" i="25"/>
  <c r="BF45" i="25"/>
  <c r="BD46" i="25"/>
  <c r="BF47" i="25"/>
  <c r="BD48" i="25"/>
  <c r="BG45" i="25"/>
  <c r="BE46" i="25"/>
  <c r="BG47" i="25"/>
  <c r="BE48" i="25"/>
  <c r="BE45" i="25"/>
  <c r="BG46" i="25"/>
  <c r="BE47" i="25"/>
  <c r="BG48" i="25"/>
  <c r="AS13" i="25"/>
  <c r="AT10" i="25"/>
  <c r="AX27" i="25"/>
  <c r="AY27" i="25"/>
  <c r="AV27" i="25"/>
  <c r="AW27" i="25"/>
  <c r="AX45" i="25"/>
  <c r="AV48" i="25"/>
  <c r="AY47" i="25"/>
  <c r="AY46" i="25"/>
  <c r="AS10" i="25"/>
  <c r="BD45" i="25"/>
  <c r="BB27" i="25"/>
  <c r="BJ48" i="25"/>
  <c r="BA28" i="25"/>
  <c r="BA30" i="25"/>
  <c r="AX48" i="25"/>
  <c r="BB28" i="25"/>
  <c r="BB30" i="25"/>
  <c r="BB48" i="25"/>
  <c r="BC28" i="25"/>
  <c r="BC30" i="25"/>
  <c r="BF48" i="25"/>
  <c r="BJ45" i="25"/>
  <c r="BH46" i="25"/>
  <c r="BJ47" i="25"/>
  <c r="BH48" i="25"/>
  <c r="BK45" i="25"/>
  <c r="BI46" i="25"/>
  <c r="BK47" i="25"/>
  <c r="BI48" i="25"/>
  <c r="BI45" i="25"/>
  <c r="BK46" i="25"/>
  <c r="BI47" i="25"/>
  <c r="BK48" i="25"/>
  <c r="BC27" i="24"/>
  <c r="BD46" i="24"/>
  <c r="BD48" i="24"/>
  <c r="BH48" i="24"/>
  <c r="AV48" i="24"/>
  <c r="BK47" i="24"/>
  <c r="BJ46" i="24"/>
  <c r="BI45" i="24"/>
  <c r="BI47" i="24"/>
  <c r="BC54" i="24"/>
  <c r="AY54" i="24"/>
  <c r="BA53" i="24"/>
  <c r="AW53" i="24"/>
  <c r="BC52" i="24"/>
  <c r="AY52" i="24"/>
  <c r="BC40" i="24"/>
  <c r="AY40" i="24"/>
  <c r="BA39" i="24"/>
  <c r="AW39" i="24"/>
  <c r="BC38" i="24"/>
  <c r="AY38" i="24"/>
  <c r="BA37" i="24"/>
  <c r="AW37" i="24"/>
  <c r="BC36" i="24"/>
  <c r="BB54" i="24"/>
  <c r="AX54" i="24"/>
  <c r="AZ53" i="24"/>
  <c r="AV53" i="24"/>
  <c r="BB52" i="24"/>
  <c r="AX52" i="24"/>
  <c r="BB40" i="24"/>
  <c r="AX40" i="24"/>
  <c r="AZ39" i="24"/>
  <c r="AV39" i="24"/>
  <c r="BB38" i="24"/>
  <c r="AX38" i="24"/>
  <c r="BA54" i="24"/>
  <c r="AW54" i="24"/>
  <c r="BC53" i="24"/>
  <c r="AY53" i="24"/>
  <c r="BA52" i="24"/>
  <c r="AW52" i="24"/>
  <c r="BA40" i="24"/>
  <c r="AW40" i="24"/>
  <c r="BC39" i="24"/>
  <c r="AY39" i="24"/>
  <c r="BA38" i="24"/>
  <c r="AW38" i="24"/>
  <c r="BC37" i="24"/>
  <c r="AY37" i="24"/>
  <c r="BA36" i="24"/>
  <c r="AW36" i="24"/>
  <c r="AZ54" i="24"/>
  <c r="AX53" i="24"/>
  <c r="AZ52" i="24"/>
  <c r="AX39" i="24"/>
  <c r="AV38" i="24"/>
  <c r="AX37" i="24"/>
  <c r="AY36" i="24"/>
  <c r="BB35" i="24"/>
  <c r="AX35" i="24"/>
  <c r="AZ34" i="24"/>
  <c r="AV34" i="24"/>
  <c r="BJ23" i="24"/>
  <c r="BF23" i="24"/>
  <c r="BB23" i="24"/>
  <c r="AX23" i="24"/>
  <c r="BH22" i="24"/>
  <c r="BD22" i="24"/>
  <c r="AZ22" i="24"/>
  <c r="AV22" i="24"/>
  <c r="BJ21" i="24"/>
  <c r="BF21" i="24"/>
  <c r="BB21" i="24"/>
  <c r="AX21" i="24"/>
  <c r="BH20" i="24"/>
  <c r="BD20" i="24"/>
  <c r="AZ20" i="24"/>
  <c r="AV54" i="24"/>
  <c r="AV52" i="24"/>
  <c r="AV37" i="24"/>
  <c r="AX36" i="24"/>
  <c r="BA35" i="24"/>
  <c r="AW35" i="24"/>
  <c r="BC34" i="24"/>
  <c r="AY34" i="24"/>
  <c r="BI23" i="24"/>
  <c r="BE23" i="24"/>
  <c r="BA23" i="24"/>
  <c r="AW23" i="24"/>
  <c r="BK22" i="24"/>
  <c r="BG22" i="24"/>
  <c r="BC22" i="24"/>
  <c r="AY22" i="24"/>
  <c r="BI21" i="24"/>
  <c r="BE21" i="24"/>
  <c r="BA21" i="24"/>
  <c r="AW21" i="24"/>
  <c r="BK20" i="24"/>
  <c r="BG20" i="24"/>
  <c r="BC20" i="24"/>
  <c r="AY20" i="24"/>
  <c r="BI19" i="24"/>
  <c r="BE19" i="24"/>
  <c r="AZ40" i="24"/>
  <c r="BB37" i="24"/>
  <c r="BB36" i="24"/>
  <c r="AV36" i="24"/>
  <c r="AZ35" i="24"/>
  <c r="AV35" i="24"/>
  <c r="BB34" i="24"/>
  <c r="AX34" i="24"/>
  <c r="BH23" i="24"/>
  <c r="BD23" i="24"/>
  <c r="AZ23" i="24"/>
  <c r="AV23" i="24"/>
  <c r="BJ22" i="24"/>
  <c r="BF22" i="24"/>
  <c r="BB22" i="24"/>
  <c r="AX22" i="24"/>
  <c r="BH21" i="24"/>
  <c r="BD21" i="24"/>
  <c r="AZ21" i="24"/>
  <c r="AV21" i="24"/>
  <c r="BJ20" i="24"/>
  <c r="BF20" i="24"/>
  <c r="BB20" i="24"/>
  <c r="AX20" i="24"/>
  <c r="BH19" i="24"/>
  <c r="BD19" i="24"/>
  <c r="AZ19" i="24"/>
  <c r="AV19" i="24"/>
  <c r="BJ18" i="24"/>
  <c r="AV40" i="24"/>
  <c r="BB39" i="24"/>
  <c r="AZ36" i="24"/>
  <c r="BC35" i="24"/>
  <c r="AY23" i="24"/>
  <c r="AW22" i="24"/>
  <c r="BG21" i="24"/>
  <c r="BI20" i="24"/>
  <c r="AV20" i="24"/>
  <c r="BF19" i="24"/>
  <c r="AY19" i="24"/>
  <c r="BI18" i="24"/>
  <c r="BE18" i="24"/>
  <c r="BA18" i="24"/>
  <c r="AW18" i="24"/>
  <c r="BJ17" i="24"/>
  <c r="BF17" i="24"/>
  <c r="BB17" i="24"/>
  <c r="AX17" i="24"/>
  <c r="AT14" i="24"/>
  <c r="AZ13" i="24"/>
  <c r="AV13" i="24"/>
  <c r="BA12" i="24"/>
  <c r="AW12" i="24"/>
  <c r="AR12" i="24"/>
  <c r="BB11" i="24"/>
  <c r="AX11" i="24"/>
  <c r="BC10" i="24"/>
  <c r="AY10" i="24"/>
  <c r="AZ9" i="24"/>
  <c r="AV9" i="24"/>
  <c r="BA8" i="24"/>
  <c r="AW8" i="24"/>
  <c r="AR8" i="24"/>
  <c r="BB7" i="24"/>
  <c r="AX7" i="24"/>
  <c r="AS7" i="24"/>
  <c r="AR13" i="24"/>
  <c r="AS12" i="24"/>
  <c r="AY11" i="24"/>
  <c r="AZ10" i="24"/>
  <c r="BB53" i="24"/>
  <c r="AY35" i="24"/>
  <c r="BK23" i="24"/>
  <c r="BI22" i="24"/>
  <c r="BC21" i="24"/>
  <c r="BE20" i="24"/>
  <c r="BK19" i="24"/>
  <c r="BC19" i="24"/>
  <c r="AX19" i="24"/>
  <c r="BH18" i="24"/>
  <c r="BD18" i="24"/>
  <c r="AZ18" i="24"/>
  <c r="AV18" i="24"/>
  <c r="BI17" i="24"/>
  <c r="BE17" i="24"/>
  <c r="BA17" i="24"/>
  <c r="AW17" i="24"/>
  <c r="AS14" i="24"/>
  <c r="BC13" i="24"/>
  <c r="AY13" i="24"/>
  <c r="AZ12" i="24"/>
  <c r="AV12" i="24"/>
  <c r="BA11" i="24"/>
  <c r="AW11" i="24"/>
  <c r="AR11" i="24"/>
  <c r="BB10" i="24"/>
  <c r="AX10" i="24"/>
  <c r="BC9" i="24"/>
  <c r="AY9" i="24"/>
  <c r="AZ8" i="24"/>
  <c r="AV8" i="24"/>
  <c r="BA7" i="24"/>
  <c r="AW7" i="24"/>
  <c r="AR7" i="24"/>
  <c r="AW34" i="24"/>
  <c r="BC23" i="24"/>
  <c r="BK21" i="24"/>
  <c r="BG19" i="24"/>
  <c r="BF18" i="24"/>
  <c r="AX18" i="24"/>
  <c r="BK17" i="24"/>
  <c r="BC17" i="24"/>
  <c r="BA13" i="24"/>
  <c r="BB12" i="24"/>
  <c r="AT11" i="24"/>
  <c r="BA9" i="24"/>
  <c r="AZ37" i="24"/>
  <c r="BA34" i="24"/>
  <c r="BG23" i="24"/>
  <c r="BE22" i="24"/>
  <c r="AY21" i="24"/>
  <c r="BA20" i="24"/>
  <c r="BJ19" i="24"/>
  <c r="BB19" i="24"/>
  <c r="AW19" i="24"/>
  <c r="BG18" i="24"/>
  <c r="BC18" i="24"/>
  <c r="AY18" i="24"/>
  <c r="BH17" i="24"/>
  <c r="BD17" i="24"/>
  <c r="AZ17" i="24"/>
  <c r="AV17" i="24"/>
  <c r="AR14" i="24"/>
  <c r="BB13" i="24"/>
  <c r="AX13" i="24"/>
  <c r="BC12" i="24"/>
  <c r="AY12" i="24"/>
  <c r="AZ11" i="24"/>
  <c r="AV11" i="24"/>
  <c r="BA10" i="24"/>
  <c r="AW10" i="24"/>
  <c r="AR10" i="24"/>
  <c r="BB9" i="24"/>
  <c r="AX9" i="24"/>
  <c r="BC8" i="24"/>
  <c r="AY8" i="24"/>
  <c r="AZ7" i="24"/>
  <c r="AV7" i="24"/>
  <c r="AZ38" i="24"/>
  <c r="BA22" i="24"/>
  <c r="AW20" i="24"/>
  <c r="BA19" i="24"/>
  <c r="BK18" i="24"/>
  <c r="BB18" i="24"/>
  <c r="BG17" i="24"/>
  <c r="AY17" i="24"/>
  <c r="AW13" i="24"/>
  <c r="AX12" i="24"/>
  <c r="BC11" i="24"/>
  <c r="AV10" i="24"/>
  <c r="BB8" i="24"/>
  <c r="AY7" i="24"/>
  <c r="AW9" i="24"/>
  <c r="AX8" i="24"/>
  <c r="AT7" i="24"/>
  <c r="AR9" i="24"/>
  <c r="AS8" i="24"/>
  <c r="BC7" i="24"/>
  <c r="AT8" i="24"/>
  <c r="AS10" i="24"/>
  <c r="BA28" i="24"/>
  <c r="AX47" i="24"/>
  <c r="AV27" i="24"/>
  <c r="AV29" i="24"/>
  <c r="BF45" i="24"/>
  <c r="AW27" i="24"/>
  <c r="AW29" i="24"/>
  <c r="BJ45" i="24"/>
  <c r="AX27" i="24"/>
  <c r="AX29" i="24"/>
  <c r="AX45" i="24"/>
  <c r="AY45" i="24"/>
  <c r="AW46" i="24"/>
  <c r="AY47" i="24"/>
  <c r="AW48" i="24"/>
  <c r="AV45" i="24"/>
  <c r="AX46" i="24"/>
  <c r="AV47" i="24"/>
  <c r="AX48" i="24"/>
  <c r="AW45" i="24"/>
  <c r="AY46" i="24"/>
  <c r="AW47" i="24"/>
  <c r="AY48" i="24"/>
  <c r="AT9" i="24"/>
  <c r="BA30" i="24"/>
  <c r="BB30" i="24"/>
  <c r="BC30" i="24"/>
  <c r="AZ30" i="24"/>
  <c r="BI46" i="24"/>
  <c r="BH45" i="24"/>
  <c r="BJ48" i="24"/>
  <c r="BK46" i="24"/>
  <c r="AT13" i="24"/>
  <c r="AS9" i="24"/>
  <c r="AT10" i="24"/>
  <c r="AY29" i="24"/>
  <c r="BB45" i="24"/>
  <c r="AY27" i="24"/>
  <c r="AZ27" i="24"/>
  <c r="AZ29" i="24"/>
  <c r="BH46" i="24"/>
  <c r="BA27" i="24"/>
  <c r="BA29" i="24"/>
  <c r="AV46" i="24"/>
  <c r="BB27" i="24"/>
  <c r="BB29" i="24"/>
  <c r="AZ46" i="24"/>
  <c r="BC45" i="24"/>
  <c r="BA46" i="24"/>
  <c r="BC47" i="24"/>
  <c r="BA48" i="24"/>
  <c r="AZ45" i="24"/>
  <c r="BB46" i="24"/>
  <c r="AZ47" i="24"/>
  <c r="BB48" i="24"/>
  <c r="BA45" i="24"/>
  <c r="BC46" i="24"/>
  <c r="BA47" i="24"/>
  <c r="BC48" i="24"/>
  <c r="AZ48" i="24"/>
  <c r="BB28" i="24"/>
  <c r="BC28" i="24"/>
  <c r="AZ28" i="24"/>
  <c r="BK45" i="24"/>
  <c r="BI48" i="24"/>
  <c r="BH47" i="24"/>
  <c r="BK48" i="24"/>
  <c r="AS13" i="24"/>
  <c r="AW30" i="24"/>
  <c r="BC29" i="24"/>
  <c r="AW28" i="24"/>
  <c r="AX28" i="24"/>
  <c r="AX30" i="24"/>
  <c r="BB47" i="24"/>
  <c r="AY28" i="24"/>
  <c r="AY30" i="24"/>
  <c r="BF47" i="24"/>
  <c r="AV28" i="24"/>
  <c r="AV30" i="24"/>
  <c r="BJ47" i="24"/>
  <c r="BG45" i="24"/>
  <c r="BE46" i="24"/>
  <c r="BG47" i="24"/>
  <c r="BE48" i="24"/>
  <c r="BD45" i="24"/>
  <c r="BF46" i="24"/>
  <c r="BD47" i="24"/>
  <c r="BF48" i="24"/>
  <c r="BE45" i="24"/>
  <c r="BG46" i="24"/>
  <c r="BE47" i="24"/>
  <c r="BG48" i="24"/>
  <c r="AT12" i="24"/>
  <c r="AT9" i="23"/>
  <c r="AS12" i="23"/>
  <c r="AT7" i="23"/>
  <c r="BC54" i="23"/>
  <c r="AY54" i="23"/>
  <c r="BA53" i="23"/>
  <c r="AW53" i="23"/>
  <c r="BC52" i="23"/>
  <c r="AY52" i="23"/>
  <c r="BC40" i="23"/>
  <c r="AY40" i="23"/>
  <c r="BA39" i="23"/>
  <c r="AW39" i="23"/>
  <c r="BC38" i="23"/>
  <c r="AY38" i="23"/>
  <c r="BA37" i="23"/>
  <c r="AW37" i="23"/>
  <c r="BC36" i="23"/>
  <c r="AY36" i="23"/>
  <c r="BB54" i="23"/>
  <c r="AX54" i="23"/>
  <c r="AZ53" i="23"/>
  <c r="AV53" i="23"/>
  <c r="BB52" i="23"/>
  <c r="AX52" i="23"/>
  <c r="BB40" i="23"/>
  <c r="BA54" i="23"/>
  <c r="AW54" i="23"/>
  <c r="BC53" i="23"/>
  <c r="AY53" i="23"/>
  <c r="BA52" i="23"/>
  <c r="AW52" i="23"/>
  <c r="BA40" i="23"/>
  <c r="AW40" i="23"/>
  <c r="BC39" i="23"/>
  <c r="AY39" i="23"/>
  <c r="BA38" i="23"/>
  <c r="AW38" i="23"/>
  <c r="BC37" i="23"/>
  <c r="AY37" i="23"/>
  <c r="BA36" i="23"/>
  <c r="AW36" i="23"/>
  <c r="AZ54" i="23"/>
  <c r="AZ40" i="23"/>
  <c r="AZ39" i="23"/>
  <c r="AZ38" i="23"/>
  <c r="BB37" i="23"/>
  <c r="BB36" i="23"/>
  <c r="BC35" i="23"/>
  <c r="AY35" i="23"/>
  <c r="BA34" i="23"/>
  <c r="AW34" i="23"/>
  <c r="BK23" i="23"/>
  <c r="BG23" i="23"/>
  <c r="BC23" i="23"/>
  <c r="AY23" i="23"/>
  <c r="BI22" i="23"/>
  <c r="BE22" i="23"/>
  <c r="BA22" i="23"/>
  <c r="AW22" i="23"/>
  <c r="BK21" i="23"/>
  <c r="BG21" i="23"/>
  <c r="BC21" i="23"/>
  <c r="AY21" i="23"/>
  <c r="BI20" i="23"/>
  <c r="BE20" i="23"/>
  <c r="AV54" i="23"/>
  <c r="BB53" i="23"/>
  <c r="AX40" i="23"/>
  <c r="AX39" i="23"/>
  <c r="AX38" i="23"/>
  <c r="AZ37" i="23"/>
  <c r="AZ36" i="23"/>
  <c r="BB35" i="23"/>
  <c r="AX35" i="23"/>
  <c r="AZ34" i="23"/>
  <c r="AV34" i="23"/>
  <c r="BJ23" i="23"/>
  <c r="BF23" i="23"/>
  <c r="BB23" i="23"/>
  <c r="AX23" i="23"/>
  <c r="BH22" i="23"/>
  <c r="BD22" i="23"/>
  <c r="AZ22" i="23"/>
  <c r="AV22" i="23"/>
  <c r="BJ21" i="23"/>
  <c r="BF21" i="23"/>
  <c r="BB21" i="23"/>
  <c r="AX53" i="23"/>
  <c r="AZ52" i="23"/>
  <c r="AV40" i="23"/>
  <c r="AV39" i="23"/>
  <c r="AV38" i="23"/>
  <c r="AX37" i="23"/>
  <c r="AX36" i="23"/>
  <c r="BA35" i="23"/>
  <c r="AW35" i="23"/>
  <c r="BC34" i="23"/>
  <c r="AY34" i="23"/>
  <c r="BI23" i="23"/>
  <c r="BE23" i="23"/>
  <c r="BA23" i="23"/>
  <c r="AW23" i="23"/>
  <c r="AV52" i="23"/>
  <c r="AX34" i="23"/>
  <c r="BD23" i="23"/>
  <c r="BJ22" i="23"/>
  <c r="BB22" i="23"/>
  <c r="BD21" i="23"/>
  <c r="AW21" i="23"/>
  <c r="BG20" i="23"/>
  <c r="BB20" i="23"/>
  <c r="AX20" i="23"/>
  <c r="BH19" i="23"/>
  <c r="BD19" i="23"/>
  <c r="AZ19" i="23"/>
  <c r="AV19" i="23"/>
  <c r="BJ18" i="23"/>
  <c r="BF18" i="23"/>
  <c r="BB18" i="23"/>
  <c r="AX18" i="23"/>
  <c r="BK17" i="23"/>
  <c r="BG17" i="23"/>
  <c r="BC17" i="23"/>
  <c r="AY17" i="23"/>
  <c r="BA13" i="23"/>
  <c r="AW13" i="23"/>
  <c r="AR13" i="23"/>
  <c r="BB12" i="23"/>
  <c r="AX12" i="23"/>
  <c r="BC11" i="23"/>
  <c r="AY11" i="23"/>
  <c r="AZ10" i="23"/>
  <c r="AV10" i="23"/>
  <c r="BA9" i="23"/>
  <c r="AW9" i="23"/>
  <c r="AR9" i="23"/>
  <c r="BB8" i="23"/>
  <c r="AX8" i="23"/>
  <c r="BC7" i="23"/>
  <c r="AY7" i="23"/>
  <c r="AZ23" i="23"/>
  <c r="BG22" i="23"/>
  <c r="AY22" i="23"/>
  <c r="BI21" i="23"/>
  <c r="BA21" i="23"/>
  <c r="AV21" i="23"/>
  <c r="BK20" i="23"/>
  <c r="BF20" i="23"/>
  <c r="BA20" i="23"/>
  <c r="AW20" i="23"/>
  <c r="BK19" i="23"/>
  <c r="BG19" i="23"/>
  <c r="BC19" i="23"/>
  <c r="AY19" i="23"/>
  <c r="BI18" i="23"/>
  <c r="BE18" i="23"/>
  <c r="BA18" i="23"/>
  <c r="AW18" i="23"/>
  <c r="BJ17" i="23"/>
  <c r="BF17" i="23"/>
  <c r="BB17" i="23"/>
  <c r="AX17" i="23"/>
  <c r="AT14" i="23"/>
  <c r="AZ13" i="23"/>
  <c r="AV13" i="23"/>
  <c r="BA12" i="23"/>
  <c r="AW12" i="23"/>
  <c r="AR12" i="23"/>
  <c r="BB11" i="23"/>
  <c r="AX11" i="23"/>
  <c r="BC10" i="23"/>
  <c r="AY10" i="23"/>
  <c r="AT10" i="23"/>
  <c r="AZ9" i="23"/>
  <c r="AV9" i="23"/>
  <c r="BA8" i="23"/>
  <c r="AW8" i="23"/>
  <c r="AR8" i="23"/>
  <c r="BB7" i="23"/>
  <c r="AX7" i="23"/>
  <c r="BB39" i="23"/>
  <c r="BB38" i="23"/>
  <c r="AZ35" i="23"/>
  <c r="AV23" i="23"/>
  <c r="BF22" i="23"/>
  <c r="AX22" i="23"/>
  <c r="BH21" i="23"/>
  <c r="AZ21" i="23"/>
  <c r="BJ20" i="23"/>
  <c r="BD20" i="23"/>
  <c r="AZ20" i="23"/>
  <c r="AV20" i="23"/>
  <c r="BJ19" i="23"/>
  <c r="BF19" i="23"/>
  <c r="BB19" i="23"/>
  <c r="AX19" i="23"/>
  <c r="BH18" i="23"/>
  <c r="BD18" i="23"/>
  <c r="AZ18" i="23"/>
  <c r="AV18" i="23"/>
  <c r="BI17" i="23"/>
  <c r="BE17" i="23"/>
  <c r="BA17" i="23"/>
  <c r="AW17" i="23"/>
  <c r="AS14" i="23"/>
  <c r="BC13" i="23"/>
  <c r="AY13" i="23"/>
  <c r="AZ12" i="23"/>
  <c r="AV12" i="23"/>
  <c r="BA11" i="23"/>
  <c r="AW11" i="23"/>
  <c r="AR11" i="23"/>
  <c r="BB10" i="23"/>
  <c r="AX10" i="23"/>
  <c r="AS10" i="23"/>
  <c r="BC9" i="23"/>
  <c r="AY9" i="23"/>
  <c r="AZ8" i="23"/>
  <c r="AV8" i="23"/>
  <c r="BA7" i="23"/>
  <c r="AW7" i="23"/>
  <c r="AR7" i="23"/>
  <c r="AX21" i="23"/>
  <c r="AY20" i="23"/>
  <c r="BI19" i="23"/>
  <c r="BK18" i="23"/>
  <c r="BD17" i="23"/>
  <c r="AS13" i="23"/>
  <c r="AV11" i="23"/>
  <c r="AX9" i="23"/>
  <c r="AT8" i="23"/>
  <c r="AZ7" i="23"/>
  <c r="BE21" i="23"/>
  <c r="AY18" i="23"/>
  <c r="AT12" i="23"/>
  <c r="AR10" i="23"/>
  <c r="AY8" i="23"/>
  <c r="AV35" i="23"/>
  <c r="BB34" i="23"/>
  <c r="BH23" i="23"/>
  <c r="BK22" i="23"/>
  <c r="BE19" i="23"/>
  <c r="BG18" i="23"/>
  <c r="AZ17" i="23"/>
  <c r="AR14" i="23"/>
  <c r="BC12" i="23"/>
  <c r="BA10" i="23"/>
  <c r="AS9" i="23"/>
  <c r="AV7" i="23"/>
  <c r="BC20" i="23"/>
  <c r="BH17" i="23"/>
  <c r="AX13" i="23"/>
  <c r="BB9" i="23"/>
  <c r="AV37" i="23"/>
  <c r="AV36" i="23"/>
  <c r="BC22" i="23"/>
  <c r="BH20" i="23"/>
  <c r="BA19" i="23"/>
  <c r="BC18" i="23"/>
  <c r="AV17" i="23"/>
  <c r="BB13" i="23"/>
  <c r="AY12" i="23"/>
  <c r="AW10" i="23"/>
  <c r="BC8" i="23"/>
  <c r="AW19" i="23"/>
  <c r="AZ11" i="23"/>
  <c r="AS8" i="23"/>
  <c r="AT11" i="23"/>
  <c r="BB48" i="22"/>
  <c r="BK48" i="23"/>
  <c r="BG48" i="23"/>
  <c r="BC48" i="23"/>
  <c r="AY48" i="23"/>
  <c r="BI47" i="23"/>
  <c r="BE47" i="23"/>
  <c r="BA47" i="23"/>
  <c r="AW47" i="23"/>
  <c r="BK46" i="23"/>
  <c r="BG46" i="23"/>
  <c r="BC46" i="23"/>
  <c r="AY46" i="23"/>
  <c r="BI45" i="23"/>
  <c r="BE45" i="23"/>
  <c r="BA45" i="23"/>
  <c r="AW45" i="23"/>
  <c r="BJ48" i="23"/>
  <c r="BF48" i="23"/>
  <c r="BB48" i="23"/>
  <c r="AX48" i="23"/>
  <c r="BH47" i="23"/>
  <c r="BD47" i="23"/>
  <c r="AZ47" i="23"/>
  <c r="AV47" i="23"/>
  <c r="BJ46" i="23"/>
  <c r="BF46" i="23"/>
  <c r="BB46" i="23"/>
  <c r="AX46" i="23"/>
  <c r="BH45" i="23"/>
  <c r="BD45" i="23"/>
  <c r="AZ45" i="23"/>
  <c r="AV45" i="23"/>
  <c r="BI48" i="23"/>
  <c r="BE48" i="23"/>
  <c r="BA48" i="23"/>
  <c r="AW48" i="23"/>
  <c r="BK47" i="23"/>
  <c r="BG47" i="23"/>
  <c r="BC47" i="23"/>
  <c r="AY47" i="23"/>
  <c r="BI46" i="23"/>
  <c r="BE46" i="23"/>
  <c r="BA46" i="23"/>
  <c r="AW46" i="23"/>
  <c r="BK45" i="23"/>
  <c r="BG45" i="23"/>
  <c r="BC45" i="23"/>
  <c r="AY45" i="23"/>
  <c r="BD48" i="23"/>
  <c r="BB47" i="23"/>
  <c r="BH46" i="23"/>
  <c r="BF45" i="23"/>
  <c r="BA30" i="23"/>
  <c r="AW30" i="23"/>
  <c r="BC29" i="23"/>
  <c r="AY29" i="23"/>
  <c r="BA28" i="23"/>
  <c r="AW28" i="23"/>
  <c r="BC27" i="23"/>
  <c r="AY27" i="23"/>
  <c r="AZ48" i="23"/>
  <c r="AX47" i="23"/>
  <c r="BD46" i="23"/>
  <c r="BB45" i="23"/>
  <c r="AZ30" i="23"/>
  <c r="AV30" i="23"/>
  <c r="BB29" i="23"/>
  <c r="AX29" i="23"/>
  <c r="AZ28" i="23"/>
  <c r="AV28" i="23"/>
  <c r="BB27" i="23"/>
  <c r="AX27" i="23"/>
  <c r="AV48" i="23"/>
  <c r="BJ47" i="23"/>
  <c r="AZ46" i="23"/>
  <c r="AX45" i="23"/>
  <c r="BC30" i="23"/>
  <c r="AY30" i="23"/>
  <c r="BA29" i="23"/>
  <c r="AW29" i="23"/>
  <c r="BC28" i="23"/>
  <c r="AY28" i="23"/>
  <c r="BA27" i="23"/>
  <c r="AW27" i="23"/>
  <c r="BH48" i="23"/>
  <c r="BB30" i="23"/>
  <c r="AZ27" i="23"/>
  <c r="AV46" i="23"/>
  <c r="BJ45" i="23"/>
  <c r="AX30" i="23"/>
  <c r="AZ29" i="23"/>
  <c r="AV27" i="23"/>
  <c r="BF47" i="23"/>
  <c r="AV29" i="23"/>
  <c r="BB28" i="23"/>
  <c r="AX28" i="23"/>
  <c r="AH5" i="23"/>
  <c r="AT13" i="23"/>
  <c r="BH48" i="22"/>
  <c r="BE48" i="22"/>
  <c r="BE47" i="22"/>
  <c r="AX29" i="22"/>
  <c r="BG48" i="22"/>
  <c r="BB29" i="22"/>
  <c r="BB28" i="22"/>
  <c r="BJ48" i="22"/>
  <c r="BJ47" i="22"/>
  <c r="BI46" i="22"/>
  <c r="BI45" i="22"/>
  <c r="AZ28" i="22"/>
  <c r="AV12" i="22"/>
  <c r="AX23" i="22"/>
  <c r="AS8" i="22"/>
  <c r="AZ9" i="22"/>
  <c r="BJ17" i="22"/>
  <c r="BI20" i="22"/>
  <c r="AY7" i="22"/>
  <c r="BB12" i="22"/>
  <c r="AV19" i="22"/>
  <c r="AV22" i="22"/>
  <c r="BA10" i="22"/>
  <c r="AY18" i="22"/>
  <c r="AW21" i="22"/>
  <c r="AV36" i="22"/>
  <c r="BC23" i="22"/>
  <c r="AZ53" i="22"/>
  <c r="AV35" i="22"/>
  <c r="AX53" i="22"/>
  <c r="BA52" i="22"/>
  <c r="BA39" i="22"/>
  <c r="BC54" i="22"/>
  <c r="BB10" i="22"/>
  <c r="AX10" i="22"/>
  <c r="AZ30" i="22"/>
  <c r="BC28" i="22"/>
  <c r="AV45" i="22"/>
  <c r="AY27" i="22"/>
  <c r="AY29" i="22"/>
  <c r="AZ45" i="22"/>
  <c r="AV27" i="22"/>
  <c r="AV29" i="22"/>
  <c r="BD45" i="22"/>
  <c r="AX45" i="22"/>
  <c r="AV46" i="22"/>
  <c r="AX47" i="22"/>
  <c r="AV48" i="22"/>
  <c r="AY45" i="22"/>
  <c r="AW46" i="22"/>
  <c r="AY47" i="22"/>
  <c r="AW48" i="22"/>
  <c r="AW45" i="22"/>
  <c r="AY46" i="22"/>
  <c r="AW47" i="22"/>
  <c r="AY48" i="22"/>
  <c r="BH45" i="22"/>
  <c r="AW35" i="22"/>
  <c r="AX19" i="22"/>
  <c r="BA11" i="22"/>
  <c r="AS9" i="22"/>
  <c r="BH22" i="22"/>
  <c r="BA17" i="22"/>
  <c r="BA7" i="22"/>
  <c r="AH6" i="22"/>
  <c r="AW29" i="22"/>
  <c r="AV30" i="22"/>
  <c r="AY28" i="22"/>
  <c r="AZ12" i="22"/>
  <c r="AW8" i="22"/>
  <c r="AT10" i="22"/>
  <c r="AX11" i="22"/>
  <c r="BA12" i="22"/>
  <c r="AX17" i="22"/>
  <c r="AW18" i="22"/>
  <c r="AY19" i="22"/>
  <c r="AW20" i="22"/>
  <c r="AY21" i="22"/>
  <c r="BC22" i="22"/>
  <c r="BC34" i="22"/>
  <c r="BC7" i="22"/>
  <c r="AW9" i="22"/>
  <c r="AY11" i="22"/>
  <c r="AR13" i="22"/>
  <c r="BC17" i="22"/>
  <c r="BB18" i="22"/>
  <c r="AZ19" i="22"/>
  <c r="BB20" i="22"/>
  <c r="AZ21" i="22"/>
  <c r="BD22" i="22"/>
  <c r="AZ7" i="22"/>
  <c r="BB9" i="22"/>
  <c r="AV11" i="22"/>
  <c r="AX13" i="22"/>
  <c r="AZ17" i="22"/>
  <c r="BC18" i="22"/>
  <c r="BA19" i="22"/>
  <c r="BC20" i="22"/>
  <c r="BA21" i="22"/>
  <c r="BG22" i="22"/>
  <c r="AZ34" i="22"/>
  <c r="BB36" i="22"/>
  <c r="AX52" i="22"/>
  <c r="BE22" i="22"/>
  <c r="BG23" i="22"/>
  <c r="AY35" i="22"/>
  <c r="BB38" i="22"/>
  <c r="AX54" i="22"/>
  <c r="BJ22" i="22"/>
  <c r="BH23" i="22"/>
  <c r="AZ35" i="22"/>
  <c r="AZ36" i="22"/>
  <c r="AZ38" i="22"/>
  <c r="AZ40" i="22"/>
  <c r="BB53" i="22"/>
  <c r="AW38" i="22"/>
  <c r="AW40" i="22"/>
  <c r="AY53" i="22"/>
  <c r="AY36" i="22"/>
  <c r="AY38" i="22"/>
  <c r="AY40" i="22"/>
  <c r="AW53" i="22"/>
  <c r="AR11" i="22"/>
  <c r="AZ37" i="22"/>
  <c r="AT9" i="22"/>
  <c r="AX27" i="22"/>
  <c r="AT11" i="22"/>
  <c r="BA30" i="22"/>
  <c r="BB30" i="22"/>
  <c r="BH46" i="22"/>
  <c r="BK45" i="22"/>
  <c r="BI48" i="22"/>
  <c r="BI47" i="22"/>
  <c r="BB27" i="22"/>
  <c r="AS7" i="22"/>
  <c r="AT12" i="22"/>
  <c r="BA36" i="22"/>
  <c r="AR8" i="22"/>
  <c r="AS11" i="22"/>
  <c r="AT14" i="22"/>
  <c r="BK19" i="22"/>
  <c r="BI23" i="22"/>
  <c r="AR9" i="22"/>
  <c r="AY17" i="22"/>
  <c r="AX20" i="22"/>
  <c r="AV7" i="22"/>
  <c r="BC12" i="22"/>
  <c r="AW19" i="22"/>
  <c r="AY22" i="22"/>
  <c r="AX40" i="22"/>
  <c r="BA34" i="22"/>
  <c r="BF22" i="22"/>
  <c r="BB54" i="22"/>
  <c r="AV40" i="22"/>
  <c r="BC39" i="22"/>
  <c r="BA37" i="22"/>
  <c r="BJ21" i="22"/>
  <c r="AY13" i="22"/>
  <c r="BI17" i="22"/>
  <c r="AV28" i="22"/>
  <c r="AX48" i="22"/>
  <c r="BB46" i="22"/>
  <c r="BC27" i="22"/>
  <c r="BC29" i="22"/>
  <c r="BF46" i="22"/>
  <c r="AZ27" i="22"/>
  <c r="AZ29" i="22"/>
  <c r="BJ46" i="22"/>
  <c r="BB45" i="22"/>
  <c r="AZ46" i="22"/>
  <c r="BB47" i="22"/>
  <c r="AZ48" i="22"/>
  <c r="BC45" i="22"/>
  <c r="BA46" i="22"/>
  <c r="BC47" i="22"/>
  <c r="BA48" i="22"/>
  <c r="BA45" i="22"/>
  <c r="BC46" i="22"/>
  <c r="BA47" i="22"/>
  <c r="BC48" i="22"/>
  <c r="AY30" i="22"/>
  <c r="BF23" i="22"/>
  <c r="AV18" i="22"/>
  <c r="AS10" i="22"/>
  <c r="AS13" i="22"/>
  <c r="AX21" i="22"/>
  <c r="BJ19" i="22"/>
  <c r="BC13" i="22"/>
  <c r="AZ8" i="22"/>
  <c r="AR7" i="22"/>
  <c r="AT8" i="22"/>
  <c r="BC9" i="22"/>
  <c r="BA8" i="22"/>
  <c r="AY10" i="22"/>
  <c r="BB11" i="22"/>
  <c r="AV13" i="22"/>
  <c r="BB17" i="22"/>
  <c r="BA18" i="22"/>
  <c r="BC19" i="22"/>
  <c r="BA20" i="22"/>
  <c r="BC21" i="22"/>
  <c r="BK22" i="22"/>
  <c r="BA35" i="22"/>
  <c r="AX8" i="22"/>
  <c r="BA9" i="22"/>
  <c r="BC11" i="22"/>
  <c r="AW13" i="22"/>
  <c r="BG17" i="22"/>
  <c r="BF18" i="22"/>
  <c r="BD19" i="22"/>
  <c r="BF20" i="22"/>
  <c r="BD21" i="22"/>
  <c r="BB23" i="22"/>
  <c r="AY8" i="22"/>
  <c r="AR10" i="22"/>
  <c r="AZ11" i="22"/>
  <c r="BB13" i="22"/>
  <c r="BD17" i="22"/>
  <c r="BG18" i="22"/>
  <c r="BE19" i="22"/>
  <c r="BG20" i="22"/>
  <c r="BE21" i="22"/>
  <c r="AW23" i="22"/>
  <c r="AX35" i="22"/>
  <c r="AX38" i="22"/>
  <c r="AV53" i="22"/>
  <c r="BI22" i="22"/>
  <c r="BK23" i="22"/>
  <c r="BC35" i="22"/>
  <c r="BB40" i="22"/>
  <c r="AX22" i="22"/>
  <c r="AV23" i="22"/>
  <c r="AX34" i="22"/>
  <c r="AX36" i="22"/>
  <c r="AX37" i="22"/>
  <c r="AX39" i="22"/>
  <c r="AV52" i="22"/>
  <c r="AV54" i="22"/>
  <c r="BA38" i="22"/>
  <c r="BA40" i="22"/>
  <c r="BC53" i="22"/>
  <c r="BC36" i="22"/>
  <c r="BC38" i="22"/>
  <c r="BC40" i="22"/>
  <c r="BA53" i="22"/>
  <c r="BH20" i="22"/>
  <c r="BF19" i="22"/>
  <c r="AV8" i="22"/>
  <c r="AX46" i="22"/>
  <c r="BF21" i="22"/>
  <c r="AZ22" i="22"/>
  <c r="BC30" i="22"/>
  <c r="BA29" i="22"/>
  <c r="BA28" i="22"/>
  <c r="BF48" i="22"/>
  <c r="BJ45" i="22"/>
  <c r="BK47" i="22"/>
  <c r="BK46" i="22"/>
  <c r="BK48" i="22"/>
  <c r="AZ20" i="22"/>
  <c r="AW12" i="22"/>
  <c r="BI18" i="22"/>
  <c r="BK21" i="22"/>
  <c r="AZ10" i="22"/>
  <c r="AX18" i="22"/>
  <c r="AV21" i="22"/>
  <c r="AX9" i="22"/>
  <c r="AV17" i="22"/>
  <c r="AY20" i="22"/>
  <c r="AV34" i="22"/>
  <c r="BA22" i="22"/>
  <c r="AV37" i="22"/>
  <c r="BD23" i="22"/>
  <c r="AV38" i="22"/>
  <c r="BC37" i="22"/>
  <c r="BA54" i="22"/>
  <c r="BC52" i="22"/>
  <c r="AW17" i="22"/>
  <c r="BH47" i="22"/>
  <c r="AW27" i="22"/>
  <c r="AV47" i="22"/>
  <c r="AW28" i="22"/>
  <c r="AW30" i="22"/>
  <c r="AZ47" i="22"/>
  <c r="AX28" i="22"/>
  <c r="AX30" i="22"/>
  <c r="BD47" i="22"/>
  <c r="BF45" i="22"/>
  <c r="BD46" i="22"/>
  <c r="BF47" i="22"/>
  <c r="BD48" i="22"/>
  <c r="BG45" i="22"/>
  <c r="BE46" i="22"/>
  <c r="BG47" i="22"/>
  <c r="BE45" i="22"/>
  <c r="BG46" i="22"/>
  <c r="BB21" i="22"/>
  <c r="BE17" i="22"/>
  <c r="AY9" i="22"/>
  <c r="BB7" i="22"/>
  <c r="AY34" i="22"/>
  <c r="AV20" i="22"/>
  <c r="AW11" i="22"/>
  <c r="AS12" i="22"/>
  <c r="AV39" i="22"/>
  <c r="BD20" i="22"/>
  <c r="AW7" i="22"/>
  <c r="AV9" i="22"/>
  <c r="BC10" i="22"/>
  <c r="AR12" i="22"/>
  <c r="AZ13" i="22"/>
  <c r="BF17" i="22"/>
  <c r="BE18" i="22"/>
  <c r="BG19" i="22"/>
  <c r="BE20" i="22"/>
  <c r="BG21" i="22"/>
  <c r="BA23" i="22"/>
  <c r="AT7" i="22"/>
  <c r="BB8" i="22"/>
  <c r="AV10" i="22"/>
  <c r="AX12" i="22"/>
  <c r="BA13" i="22"/>
  <c r="BK17" i="22"/>
  <c r="BJ18" i="22"/>
  <c r="BH19" i="22"/>
  <c r="BJ20" i="22"/>
  <c r="BH21" i="22"/>
  <c r="BJ23" i="22"/>
  <c r="BC8" i="22"/>
  <c r="AW10" i="22"/>
  <c r="AY12" i="22"/>
  <c r="AR14" i="22"/>
  <c r="BH17" i="22"/>
  <c r="BK18" i="22"/>
  <c r="BI19" i="22"/>
  <c r="BK20" i="22"/>
  <c r="BI21" i="22"/>
  <c r="BE23" i="22"/>
  <c r="BB35" i="22"/>
  <c r="AZ39" i="22"/>
  <c r="AW22" i="22"/>
  <c r="AY23" i="22"/>
  <c r="AW34" i="22"/>
  <c r="AW36" i="22"/>
  <c r="BB52" i="22"/>
  <c r="BB22" i="22"/>
  <c r="AZ23" i="22"/>
  <c r="BB34" i="22"/>
  <c r="AY37" i="22"/>
  <c r="BB37" i="22"/>
  <c r="BB39" i="22"/>
  <c r="AZ52" i="22"/>
  <c r="AZ54" i="22"/>
  <c r="AY39" i="22"/>
  <c r="AW52" i="22"/>
  <c r="AW54" i="22"/>
  <c r="AW37" i="22"/>
  <c r="AW39" i="22"/>
  <c r="AY52" i="22"/>
  <c r="AY54" i="22"/>
  <c r="BD18" i="22"/>
  <c r="AS14" i="22"/>
  <c r="AX7" i="22"/>
  <c r="BA27" i="22"/>
  <c r="AS11" i="21"/>
  <c r="AS7" i="21"/>
  <c r="AS8" i="21"/>
  <c r="AT8" i="21"/>
  <c r="BK48" i="21"/>
  <c r="BG48" i="21"/>
  <c r="BC48" i="21"/>
  <c r="AY48" i="21"/>
  <c r="BI47" i="21"/>
  <c r="BE47" i="21"/>
  <c r="BA47" i="21"/>
  <c r="AW47" i="21"/>
  <c r="BK46" i="21"/>
  <c r="BG46" i="21"/>
  <c r="BC46" i="21"/>
  <c r="AY46" i="21"/>
  <c r="BI45" i="21"/>
  <c r="BE45" i="21"/>
  <c r="BA45" i="21"/>
  <c r="AW45" i="21"/>
  <c r="BJ48" i="21"/>
  <c r="BF48" i="21"/>
  <c r="BB48" i="21"/>
  <c r="AX48" i="21"/>
  <c r="BH47" i="21"/>
  <c r="BD47" i="21"/>
  <c r="AZ47" i="21"/>
  <c r="AV47" i="21"/>
  <c r="BJ46" i="21"/>
  <c r="BF46" i="21"/>
  <c r="BB46" i="21"/>
  <c r="AX46" i="21"/>
  <c r="BH45" i="21"/>
  <c r="BD45" i="21"/>
  <c r="AZ45" i="21"/>
  <c r="AV45" i="21"/>
  <c r="BI48" i="21"/>
  <c r="BE48" i="21"/>
  <c r="BA48" i="21"/>
  <c r="AW48" i="21"/>
  <c r="BK47" i="21"/>
  <c r="BG47" i="21"/>
  <c r="BC47" i="21"/>
  <c r="AY47" i="21"/>
  <c r="BI46" i="21"/>
  <c r="BE46" i="21"/>
  <c r="BA46" i="21"/>
  <c r="AW46" i="21"/>
  <c r="BK45" i="21"/>
  <c r="BG45" i="21"/>
  <c r="BC45" i="21"/>
  <c r="AY45" i="21"/>
  <c r="AV48" i="21"/>
  <c r="BJ47" i="21"/>
  <c r="AZ46" i="21"/>
  <c r="AX45" i="21"/>
  <c r="BC30" i="21"/>
  <c r="AY30" i="21"/>
  <c r="BA29" i="21"/>
  <c r="AW29" i="21"/>
  <c r="BC28" i="21"/>
  <c r="AY28" i="21"/>
  <c r="BA27" i="21"/>
  <c r="AW27" i="21"/>
  <c r="BH48" i="21"/>
  <c r="BF47" i="21"/>
  <c r="AV46" i="21"/>
  <c r="BJ45" i="21"/>
  <c r="BB30" i="21"/>
  <c r="AX30" i="21"/>
  <c r="AZ29" i="21"/>
  <c r="AV29" i="21"/>
  <c r="BB28" i="21"/>
  <c r="AX28" i="21"/>
  <c r="AZ27" i="21"/>
  <c r="AV27" i="21"/>
  <c r="BD48" i="21"/>
  <c r="BB47" i="21"/>
  <c r="BH46" i="21"/>
  <c r="BF45" i="21"/>
  <c r="BA30" i="21"/>
  <c r="AW30" i="21"/>
  <c r="BC29" i="21"/>
  <c r="AY29" i="21"/>
  <c r="BA28" i="21"/>
  <c r="AW28" i="21"/>
  <c r="BC27" i="21"/>
  <c r="AY27" i="21"/>
  <c r="BD46" i="21"/>
  <c r="BB29" i="21"/>
  <c r="AH5" i="21"/>
  <c r="AX47" i="21"/>
  <c r="AZ30" i="21"/>
  <c r="AX29" i="21"/>
  <c r="AZ28" i="21"/>
  <c r="BB27" i="21"/>
  <c r="AZ48" i="21"/>
  <c r="AV30" i="21"/>
  <c r="AV28" i="21"/>
  <c r="AX27" i="21"/>
  <c r="BB45" i="21"/>
  <c r="BC54" i="21"/>
  <c r="AY54" i="21"/>
  <c r="BA53" i="21"/>
  <c r="AW53" i="21"/>
  <c r="BC52" i="21"/>
  <c r="AY52" i="21"/>
  <c r="BC40" i="21"/>
  <c r="AY40" i="21"/>
  <c r="BA39" i="21"/>
  <c r="AW39" i="21"/>
  <c r="BC38" i="21"/>
  <c r="AY38" i="21"/>
  <c r="BA37" i="21"/>
  <c r="AW37" i="21"/>
  <c r="BC36" i="21"/>
  <c r="AY36" i="21"/>
  <c r="BB54" i="21"/>
  <c r="AX54" i="21"/>
  <c r="AZ53" i="21"/>
  <c r="AV53" i="21"/>
  <c r="BB52" i="21"/>
  <c r="AX52" i="21"/>
  <c r="BB40" i="21"/>
  <c r="AX40" i="21"/>
  <c r="AZ39" i="21"/>
  <c r="AV39" i="21"/>
  <c r="BB38" i="21"/>
  <c r="AX38" i="21"/>
  <c r="BA54" i="21"/>
  <c r="AW54" i="21"/>
  <c r="BC53" i="21"/>
  <c r="AY53" i="21"/>
  <c r="BA52" i="21"/>
  <c r="AW52" i="21"/>
  <c r="BA40" i="21"/>
  <c r="AW40" i="21"/>
  <c r="BC39" i="21"/>
  <c r="AY39" i="21"/>
  <c r="BA38" i="21"/>
  <c r="AW38" i="21"/>
  <c r="BC37" i="21"/>
  <c r="AY37" i="21"/>
  <c r="BA36" i="21"/>
  <c r="AW36" i="21"/>
  <c r="AZ54" i="21"/>
  <c r="AX53" i="21"/>
  <c r="AZ52" i="21"/>
  <c r="AX39" i="21"/>
  <c r="AV38" i="21"/>
  <c r="AX37" i="21"/>
  <c r="AX36" i="21"/>
  <c r="BA35" i="21"/>
  <c r="AW35" i="21"/>
  <c r="BC34" i="21"/>
  <c r="AY34" i="21"/>
  <c r="BI23" i="21"/>
  <c r="BE23" i="21"/>
  <c r="BA23" i="21"/>
  <c r="AW23" i="21"/>
  <c r="BK22" i="21"/>
  <c r="BG22" i="21"/>
  <c r="BC22" i="21"/>
  <c r="AY22" i="21"/>
  <c r="BI21" i="21"/>
  <c r="BE21" i="21"/>
  <c r="BA21" i="21"/>
  <c r="AW21" i="21"/>
  <c r="BK20" i="21"/>
  <c r="BG20" i="21"/>
  <c r="BC20" i="21"/>
  <c r="AY20" i="21"/>
  <c r="AV54" i="21"/>
  <c r="AV52" i="21"/>
  <c r="AV37" i="21"/>
  <c r="AV36" i="21"/>
  <c r="AZ35" i="21"/>
  <c r="AV35" i="21"/>
  <c r="BB34" i="21"/>
  <c r="AX34" i="21"/>
  <c r="BH23" i="21"/>
  <c r="BD23" i="21"/>
  <c r="AZ23" i="21"/>
  <c r="AV23" i="21"/>
  <c r="BJ22" i="21"/>
  <c r="BF22" i="21"/>
  <c r="BB22" i="21"/>
  <c r="AX22" i="21"/>
  <c r="BH21" i="21"/>
  <c r="BD21" i="21"/>
  <c r="AZ21" i="21"/>
  <c r="AV21" i="21"/>
  <c r="BJ20" i="21"/>
  <c r="BF20" i="21"/>
  <c r="BB20" i="21"/>
  <c r="AX20" i="21"/>
  <c r="AZ40" i="21"/>
  <c r="BB37" i="21"/>
  <c r="BB36" i="21"/>
  <c r="BC35" i="21"/>
  <c r="AY35" i="21"/>
  <c r="BA34" i="21"/>
  <c r="AW34" i="21"/>
  <c r="BK23" i="21"/>
  <c r="BG23" i="21"/>
  <c r="BC23" i="21"/>
  <c r="AY23" i="21"/>
  <c r="BI22" i="21"/>
  <c r="BE22" i="21"/>
  <c r="BA22" i="21"/>
  <c r="AW22" i="21"/>
  <c r="BK21" i="21"/>
  <c r="BG21" i="21"/>
  <c r="BC21" i="21"/>
  <c r="AY21" i="21"/>
  <c r="BI20" i="21"/>
  <c r="BE20" i="21"/>
  <c r="BA20" i="21"/>
  <c r="AW20" i="21"/>
  <c r="BK19" i="21"/>
  <c r="BG19" i="21"/>
  <c r="BC19" i="21"/>
  <c r="AY19" i="21"/>
  <c r="BI18" i="21"/>
  <c r="BE18" i="21"/>
  <c r="BA18" i="21"/>
  <c r="AW18" i="21"/>
  <c r="AV40" i="21"/>
  <c r="BB39" i="21"/>
  <c r="AZ36" i="21"/>
  <c r="AX35" i="21"/>
  <c r="AZ34" i="21"/>
  <c r="BJ23" i="21"/>
  <c r="BD22" i="21"/>
  <c r="AX21" i="21"/>
  <c r="AV20" i="21"/>
  <c r="BF19" i="21"/>
  <c r="BA19" i="21"/>
  <c r="AV19" i="21"/>
  <c r="BK18" i="21"/>
  <c r="BF18" i="21"/>
  <c r="AZ18" i="21"/>
  <c r="BH17" i="21"/>
  <c r="BD17" i="21"/>
  <c r="AZ17" i="21"/>
  <c r="AV17" i="21"/>
  <c r="AR14" i="21"/>
  <c r="BB13" i="21"/>
  <c r="AX13" i="21"/>
  <c r="BC12" i="21"/>
  <c r="AY12" i="21"/>
  <c r="AZ11" i="21"/>
  <c r="AV11" i="21"/>
  <c r="BA10" i="21"/>
  <c r="AW10" i="21"/>
  <c r="AR10" i="21"/>
  <c r="BB9" i="21"/>
  <c r="AX9" i="21"/>
  <c r="BC8" i="21"/>
  <c r="AY8" i="21"/>
  <c r="AZ7" i="21"/>
  <c r="AV7" i="21"/>
  <c r="BB53" i="21"/>
  <c r="AV34" i="21"/>
  <c r="BF23" i="21"/>
  <c r="AZ22" i="21"/>
  <c r="BJ21" i="21"/>
  <c r="BH20" i="21"/>
  <c r="BJ19" i="21"/>
  <c r="BE19" i="21"/>
  <c r="AZ19" i="21"/>
  <c r="BJ18" i="21"/>
  <c r="BD18" i="21"/>
  <c r="AY18" i="21"/>
  <c r="BK17" i="21"/>
  <c r="BG17" i="21"/>
  <c r="BC17" i="21"/>
  <c r="AY17" i="21"/>
  <c r="BA13" i="21"/>
  <c r="AW13" i="21"/>
  <c r="AR13" i="21"/>
  <c r="BB12" i="21"/>
  <c r="AX12" i="21"/>
  <c r="BC11" i="21"/>
  <c r="AY11" i="21"/>
  <c r="AZ10" i="21"/>
  <c r="AV10" i="21"/>
  <c r="BA9" i="21"/>
  <c r="AW9" i="21"/>
  <c r="AR9" i="21"/>
  <c r="BB8" i="21"/>
  <c r="AX8" i="21"/>
  <c r="BC7" i="21"/>
  <c r="AY7" i="21"/>
  <c r="AZ37" i="21"/>
  <c r="BB23" i="21"/>
  <c r="AV22" i="21"/>
  <c r="BF21" i="21"/>
  <c r="BD20" i="21"/>
  <c r="BI19" i="21"/>
  <c r="BD19" i="21"/>
  <c r="AX19" i="21"/>
  <c r="BH18" i="21"/>
  <c r="BC18" i="21"/>
  <c r="AX18" i="21"/>
  <c r="BJ17" i="21"/>
  <c r="BF17" i="21"/>
  <c r="BB17" i="21"/>
  <c r="AX17" i="21"/>
  <c r="AT14" i="21"/>
  <c r="AZ13" i="21"/>
  <c r="AV13" i="21"/>
  <c r="BA12" i="21"/>
  <c r="AW12" i="21"/>
  <c r="AR12" i="21"/>
  <c r="BB11" i="21"/>
  <c r="AX11" i="21"/>
  <c r="BC10" i="21"/>
  <c r="AY10" i="21"/>
  <c r="AZ9" i="21"/>
  <c r="AV9" i="21"/>
  <c r="BA8" i="21"/>
  <c r="AW8" i="21"/>
  <c r="AR8" i="21"/>
  <c r="BB7" i="21"/>
  <c r="AX7" i="21"/>
  <c r="AX23" i="21"/>
  <c r="BH22" i="21"/>
  <c r="AW19" i="21"/>
  <c r="BI17" i="21"/>
  <c r="AT13" i="21"/>
  <c r="AZ12" i="21"/>
  <c r="AW11" i="21"/>
  <c r="AX10" i="21"/>
  <c r="BC9" i="21"/>
  <c r="AR7" i="21"/>
  <c r="AZ38" i="21"/>
  <c r="BG18" i="21"/>
  <c r="BE17" i="21"/>
  <c r="AV12" i="21"/>
  <c r="AR11" i="21"/>
  <c r="AS10" i="21"/>
  <c r="AY9" i="21"/>
  <c r="BA7" i="21"/>
  <c r="BB19" i="21"/>
  <c r="AS14" i="21"/>
  <c r="BA11" i="21"/>
  <c r="BB21" i="21"/>
  <c r="BH19" i="21"/>
  <c r="BB18" i="21"/>
  <c r="BA17" i="21"/>
  <c r="BC13" i="21"/>
  <c r="AT9" i="21"/>
  <c r="AZ8" i="21"/>
  <c r="AW7" i="21"/>
  <c r="BB35" i="21"/>
  <c r="AZ20" i="21"/>
  <c r="AV18" i="21"/>
  <c r="AW17" i="21"/>
  <c r="AY13" i="21"/>
  <c r="BB10" i="21"/>
  <c r="AV8" i="21"/>
  <c r="AT12" i="21"/>
  <c r="AT7" i="21"/>
  <c r="AS13" i="21"/>
  <c r="AS12" i="21"/>
  <c r="AT11" i="21"/>
  <c r="BA47" i="20"/>
  <c r="AW45" i="20"/>
  <c r="AY48" i="20"/>
  <c r="AW48" i="20"/>
  <c r="BA28" i="20"/>
  <c r="BH46" i="20"/>
  <c r="AV46" i="20"/>
  <c r="BB29" i="20"/>
  <c r="BA46" i="20"/>
  <c r="BA48" i="20"/>
  <c r="AZ47" i="20"/>
  <c r="BA45" i="20"/>
  <c r="BC48" i="20"/>
  <c r="AS10" i="20"/>
  <c r="AS7" i="20"/>
  <c r="AZ48" i="20"/>
  <c r="AY29" i="20"/>
  <c r="AX28" i="20"/>
  <c r="AX30" i="20"/>
  <c r="BB47" i="20"/>
  <c r="AY28" i="20"/>
  <c r="AY30" i="20"/>
  <c r="BF47" i="20"/>
  <c r="AV28" i="20"/>
  <c r="AV30" i="20"/>
  <c r="BJ47" i="20"/>
  <c r="BG45" i="20"/>
  <c r="BE46" i="20"/>
  <c r="BG47" i="20"/>
  <c r="BE48" i="20"/>
  <c r="BD45" i="20"/>
  <c r="BF46" i="20"/>
  <c r="BD47" i="20"/>
  <c r="BF48" i="20"/>
  <c r="BE45" i="20"/>
  <c r="BG46" i="20"/>
  <c r="BE47" i="20"/>
  <c r="BG48" i="20"/>
  <c r="AY27" i="20"/>
  <c r="BB45" i="20"/>
  <c r="AZ29" i="20"/>
  <c r="BA29" i="20"/>
  <c r="AZ46" i="20"/>
  <c r="BC47" i="20"/>
  <c r="AZ45" i="20"/>
  <c r="BB48" i="20"/>
  <c r="BC46" i="20"/>
  <c r="BC29" i="20"/>
  <c r="BC54" i="20"/>
  <c r="AY54" i="20"/>
  <c r="BA53" i="20"/>
  <c r="AW53" i="20"/>
  <c r="BC52" i="20"/>
  <c r="AY52" i="20"/>
  <c r="BC40" i="20"/>
  <c r="AY40" i="20"/>
  <c r="BA39" i="20"/>
  <c r="AW39" i="20"/>
  <c r="BC38" i="20"/>
  <c r="AY38" i="20"/>
  <c r="BA37" i="20"/>
  <c r="AW37" i="20"/>
  <c r="BC36" i="20"/>
  <c r="BB54" i="20"/>
  <c r="AX54" i="20"/>
  <c r="AZ53" i="20"/>
  <c r="AV53" i="20"/>
  <c r="BB52" i="20"/>
  <c r="AX52" i="20"/>
  <c r="BB40" i="20"/>
  <c r="AX40" i="20"/>
  <c r="AZ39" i="20"/>
  <c r="AV39" i="20"/>
  <c r="BB38" i="20"/>
  <c r="AX38" i="20"/>
  <c r="BA54" i="20"/>
  <c r="AW54" i="20"/>
  <c r="BC53" i="20"/>
  <c r="AY53" i="20"/>
  <c r="BA52" i="20"/>
  <c r="AW52" i="20"/>
  <c r="BA40" i="20"/>
  <c r="AW40" i="20"/>
  <c r="BC39" i="20"/>
  <c r="AY39" i="20"/>
  <c r="BA38" i="20"/>
  <c r="AW38" i="20"/>
  <c r="BC37" i="20"/>
  <c r="AY37" i="20"/>
  <c r="BA36" i="20"/>
  <c r="AW36" i="20"/>
  <c r="AZ54" i="20"/>
  <c r="AX53" i="20"/>
  <c r="AZ52" i="20"/>
  <c r="AX39" i="20"/>
  <c r="AV38" i="20"/>
  <c r="AX37" i="20"/>
  <c r="AY36" i="20"/>
  <c r="BB35" i="20"/>
  <c r="AX35" i="20"/>
  <c r="AZ34" i="20"/>
  <c r="AV34" i="20"/>
  <c r="BJ23" i="20"/>
  <c r="BF23" i="20"/>
  <c r="BB23" i="20"/>
  <c r="AX23" i="20"/>
  <c r="BH22" i="20"/>
  <c r="BD22" i="20"/>
  <c r="AZ22" i="20"/>
  <c r="AV22" i="20"/>
  <c r="BJ21" i="20"/>
  <c r="BF21" i="20"/>
  <c r="BB21" i="20"/>
  <c r="AX21" i="20"/>
  <c r="BH20" i="20"/>
  <c r="BD20" i="20"/>
  <c r="AZ20" i="20"/>
  <c r="AV20" i="20"/>
  <c r="AV54" i="20"/>
  <c r="AV52" i="20"/>
  <c r="AV37" i="20"/>
  <c r="AX36" i="20"/>
  <c r="BA35" i="20"/>
  <c r="AW35" i="20"/>
  <c r="BC34" i="20"/>
  <c r="AY34" i="20"/>
  <c r="AZ40" i="20"/>
  <c r="BB37" i="20"/>
  <c r="BB36" i="20"/>
  <c r="AV36" i="20"/>
  <c r="AZ35" i="20"/>
  <c r="AV35" i="20"/>
  <c r="BB34" i="20"/>
  <c r="AX34" i="20"/>
  <c r="BH23" i="20"/>
  <c r="BD23" i="20"/>
  <c r="AZ23" i="20"/>
  <c r="AV23" i="20"/>
  <c r="BJ22" i="20"/>
  <c r="BF22" i="20"/>
  <c r="BB22" i="20"/>
  <c r="AX22" i="20"/>
  <c r="BH21" i="20"/>
  <c r="BD21" i="20"/>
  <c r="AZ21" i="20"/>
  <c r="AZ37" i="20"/>
  <c r="AY35" i="20"/>
  <c r="BA34" i="20"/>
  <c r="BG23" i="20"/>
  <c r="AY23" i="20"/>
  <c r="BI22" i="20"/>
  <c r="BA22" i="20"/>
  <c r="BE21" i="20"/>
  <c r="AW21" i="20"/>
  <c r="BG20" i="20"/>
  <c r="BB20" i="20"/>
  <c r="AW20" i="20"/>
  <c r="BJ19" i="20"/>
  <c r="BF19" i="20"/>
  <c r="BB19" i="20"/>
  <c r="AX19" i="20"/>
  <c r="BH18" i="20"/>
  <c r="BD18" i="20"/>
  <c r="AZ18" i="20"/>
  <c r="AV18" i="20"/>
  <c r="BI17" i="20"/>
  <c r="BE17" i="20"/>
  <c r="BA17" i="20"/>
  <c r="AW17" i="20"/>
  <c r="AS14" i="20"/>
  <c r="BC13" i="20"/>
  <c r="AY13" i="20"/>
  <c r="BB53" i="20"/>
  <c r="AZ38" i="20"/>
  <c r="AW34" i="20"/>
  <c r="BE23" i="20"/>
  <c r="AW23" i="20"/>
  <c r="BG22" i="20"/>
  <c r="AY22" i="20"/>
  <c r="BK21" i="20"/>
  <c r="BC21" i="20"/>
  <c r="AV21" i="20"/>
  <c r="BK20" i="20"/>
  <c r="BF20" i="20"/>
  <c r="BA20" i="20"/>
  <c r="BI19" i="20"/>
  <c r="BE19" i="20"/>
  <c r="BA19" i="20"/>
  <c r="AW19" i="20"/>
  <c r="BK18" i="20"/>
  <c r="BG18" i="20"/>
  <c r="BC18" i="20"/>
  <c r="AY18" i="20"/>
  <c r="BH17" i="20"/>
  <c r="BD17" i="20"/>
  <c r="AZ17" i="20"/>
  <c r="AV17" i="20"/>
  <c r="AR14" i="20"/>
  <c r="BB13" i="20"/>
  <c r="AX13" i="20"/>
  <c r="BC12" i="20"/>
  <c r="AY12" i="20"/>
  <c r="AZ11" i="20"/>
  <c r="AV11" i="20"/>
  <c r="BA10" i="20"/>
  <c r="AW10" i="20"/>
  <c r="AR10" i="20"/>
  <c r="AV40" i="20"/>
  <c r="BB39" i="20"/>
  <c r="AZ36" i="20"/>
  <c r="BK23" i="20"/>
  <c r="BC23" i="20"/>
  <c r="BE22" i="20"/>
  <c r="AW22" i="20"/>
  <c r="BI21" i="20"/>
  <c r="BA21" i="20"/>
  <c r="BJ20" i="20"/>
  <c r="BE20" i="20"/>
  <c r="AY20" i="20"/>
  <c r="BH19" i="20"/>
  <c r="BD19" i="20"/>
  <c r="AZ19" i="20"/>
  <c r="AV19" i="20"/>
  <c r="BJ18" i="20"/>
  <c r="BF18" i="20"/>
  <c r="BB18" i="20"/>
  <c r="AX18" i="20"/>
  <c r="BK17" i="20"/>
  <c r="BG17" i="20"/>
  <c r="BC17" i="20"/>
  <c r="AY17" i="20"/>
  <c r="BA13" i="20"/>
  <c r="AW13" i="20"/>
  <c r="AR13" i="20"/>
  <c r="BB12" i="20"/>
  <c r="AX12" i="20"/>
  <c r="BC11" i="20"/>
  <c r="BA23" i="20"/>
  <c r="BC22" i="20"/>
  <c r="BC20" i="20"/>
  <c r="BC19" i="20"/>
  <c r="BA18" i="20"/>
  <c r="BJ17" i="20"/>
  <c r="AV13" i="20"/>
  <c r="BA12" i="20"/>
  <c r="AR12" i="20"/>
  <c r="AY11" i="20"/>
  <c r="AY10" i="20"/>
  <c r="AZ9" i="20"/>
  <c r="AV9" i="20"/>
  <c r="BA8" i="20"/>
  <c r="AW8" i="20"/>
  <c r="AR8" i="20"/>
  <c r="BB7" i="20"/>
  <c r="AX7" i="20"/>
  <c r="BI23" i="20"/>
  <c r="BI20" i="20"/>
  <c r="AX17" i="20"/>
  <c r="AT11" i="20"/>
  <c r="BA9" i="20"/>
  <c r="AS8" i="20"/>
  <c r="AY7" i="20"/>
  <c r="AX20" i="20"/>
  <c r="AY19" i="20"/>
  <c r="AW18" i="20"/>
  <c r="BF17" i="20"/>
  <c r="AT14" i="20"/>
  <c r="AZ12" i="20"/>
  <c r="AX11" i="20"/>
  <c r="AR11" i="20"/>
  <c r="BC10" i="20"/>
  <c r="AX10" i="20"/>
  <c r="BC9" i="20"/>
  <c r="AY9" i="20"/>
  <c r="AZ8" i="20"/>
  <c r="AV8" i="20"/>
  <c r="BA7" i="20"/>
  <c r="AW7" i="20"/>
  <c r="AR7" i="20"/>
  <c r="BK22" i="20"/>
  <c r="BE18" i="20"/>
  <c r="AV12" i="20"/>
  <c r="AW9" i="20"/>
  <c r="AX8" i="20"/>
  <c r="BC7" i="20"/>
  <c r="BC35" i="20"/>
  <c r="BG21" i="20"/>
  <c r="BK19" i="20"/>
  <c r="BI18" i="20"/>
  <c r="BB17" i="20"/>
  <c r="AW12" i="20"/>
  <c r="BB11" i="20"/>
  <c r="AW11" i="20"/>
  <c r="BB10" i="20"/>
  <c r="AV10" i="20"/>
  <c r="BB9" i="20"/>
  <c r="AX9" i="20"/>
  <c r="AS9" i="20"/>
  <c r="BC8" i="20"/>
  <c r="AY8" i="20"/>
  <c r="AT8" i="20"/>
  <c r="AZ7" i="20"/>
  <c r="AV7" i="20"/>
  <c r="AY21" i="20"/>
  <c r="BG19" i="20"/>
  <c r="AZ13" i="20"/>
  <c r="BA11" i="20"/>
  <c r="AZ10" i="20"/>
  <c r="AR9" i="20"/>
  <c r="BB8" i="20"/>
  <c r="AT7" i="20"/>
  <c r="AS12" i="20"/>
  <c r="AT10" i="20"/>
  <c r="BC27" i="20"/>
  <c r="AW28" i="20"/>
  <c r="AX47" i="20"/>
  <c r="BB28" i="20"/>
  <c r="BB30" i="20"/>
  <c r="BD48" i="20"/>
  <c r="BC28" i="20"/>
  <c r="BC30" i="20"/>
  <c r="BH48" i="20"/>
  <c r="AZ28" i="20"/>
  <c r="AZ30" i="20"/>
  <c r="AV48" i="20"/>
  <c r="BK45" i="20"/>
  <c r="BI46" i="20"/>
  <c r="BK47" i="20"/>
  <c r="BI48" i="20"/>
  <c r="BH45" i="20"/>
  <c r="BJ46" i="20"/>
  <c r="BH47" i="20"/>
  <c r="BJ48" i="20"/>
  <c r="BI45" i="20"/>
  <c r="BK46" i="20"/>
  <c r="BI47" i="20"/>
  <c r="BK48" i="20"/>
  <c r="AZ27" i="20"/>
  <c r="BA27" i="20"/>
  <c r="BB27" i="20"/>
  <c r="BC45" i="20"/>
  <c r="BB46" i="20"/>
  <c r="BD46" i="20"/>
  <c r="AW30" i="20"/>
  <c r="BA30" i="20"/>
  <c r="AV27" i="20"/>
  <c r="AV29" i="20"/>
  <c r="BF45" i="20"/>
  <c r="AW27" i="20"/>
  <c r="AW29" i="20"/>
  <c r="BJ45" i="20"/>
  <c r="AX27" i="20"/>
  <c r="AX29" i="20"/>
  <c r="AX45" i="20"/>
  <c r="AY45" i="20"/>
  <c r="AW46" i="20"/>
  <c r="AY47" i="20"/>
  <c r="AV45" i="20"/>
  <c r="AX46" i="20"/>
  <c r="AV47" i="20"/>
  <c r="AX48" i="20"/>
  <c r="AY46" i="20"/>
  <c r="AW47" i="20"/>
  <c r="AT9" i="20"/>
  <c r="AT10" i="19"/>
  <c r="AS11" i="19"/>
  <c r="AS7" i="19"/>
  <c r="AS8" i="19"/>
  <c r="AT13" i="19"/>
  <c r="AT9" i="19"/>
  <c r="AT11" i="19"/>
  <c r="AT7" i="19"/>
  <c r="AS9" i="19"/>
  <c r="BC54" i="19"/>
  <c r="AY54" i="19"/>
  <c r="BA53" i="19"/>
  <c r="AW53" i="19"/>
  <c r="BC52" i="19"/>
  <c r="AY52" i="19"/>
  <c r="BC40" i="19"/>
  <c r="AY40" i="19"/>
  <c r="BA39" i="19"/>
  <c r="AW39" i="19"/>
  <c r="BC38" i="19"/>
  <c r="AY38" i="19"/>
  <c r="BA37" i="19"/>
  <c r="AW37" i="19"/>
  <c r="BC36" i="19"/>
  <c r="AY36" i="19"/>
  <c r="BB54" i="19"/>
  <c r="AX54" i="19"/>
  <c r="AZ53" i="19"/>
  <c r="AV53" i="19"/>
  <c r="BB52" i="19"/>
  <c r="AX52" i="19"/>
  <c r="BB40" i="19"/>
  <c r="AX40" i="19"/>
  <c r="AZ39" i="19"/>
  <c r="AV39" i="19"/>
  <c r="BB38" i="19"/>
  <c r="AX38" i="19"/>
  <c r="BA54" i="19"/>
  <c r="AW54" i="19"/>
  <c r="BC53" i="19"/>
  <c r="AY53" i="19"/>
  <c r="BA52" i="19"/>
  <c r="AW52" i="19"/>
  <c r="BA40" i="19"/>
  <c r="AW40" i="19"/>
  <c r="BC39" i="19"/>
  <c r="AY39" i="19"/>
  <c r="BA38" i="19"/>
  <c r="AW38" i="19"/>
  <c r="BC37" i="19"/>
  <c r="AY37" i="19"/>
  <c r="BA36" i="19"/>
  <c r="AW36" i="19"/>
  <c r="AZ54" i="19"/>
  <c r="AX53" i="19"/>
  <c r="AZ52" i="19"/>
  <c r="AX39" i="19"/>
  <c r="AV38" i="19"/>
  <c r="AX37" i="19"/>
  <c r="AX36" i="19"/>
  <c r="BA35" i="19"/>
  <c r="AW35" i="19"/>
  <c r="BC34" i="19"/>
  <c r="AY34" i="19"/>
  <c r="BI23" i="19"/>
  <c r="BE23" i="19"/>
  <c r="BA23" i="19"/>
  <c r="AW23" i="19"/>
  <c r="BK22" i="19"/>
  <c r="BG22" i="19"/>
  <c r="BC22" i="19"/>
  <c r="AY22" i="19"/>
  <c r="BI21" i="19"/>
  <c r="BE21" i="19"/>
  <c r="BA21" i="19"/>
  <c r="AW21" i="19"/>
  <c r="AV54" i="19"/>
  <c r="AV52" i="19"/>
  <c r="AV37" i="19"/>
  <c r="AV36" i="19"/>
  <c r="AZ35" i="19"/>
  <c r="AV35" i="19"/>
  <c r="BB34" i="19"/>
  <c r="AX34" i="19"/>
  <c r="BH23" i="19"/>
  <c r="BD23" i="19"/>
  <c r="AZ23" i="19"/>
  <c r="AV23" i="19"/>
  <c r="BJ22" i="19"/>
  <c r="BF22" i="19"/>
  <c r="BB22" i="19"/>
  <c r="AX22" i="19"/>
  <c r="BH21" i="19"/>
  <c r="AZ40" i="19"/>
  <c r="BB37" i="19"/>
  <c r="BB36" i="19"/>
  <c r="BC35" i="19"/>
  <c r="AY35" i="19"/>
  <c r="BA34" i="19"/>
  <c r="AW34" i="19"/>
  <c r="BK23" i="19"/>
  <c r="BG23" i="19"/>
  <c r="BC23" i="19"/>
  <c r="AY23" i="19"/>
  <c r="BI22" i="19"/>
  <c r="BE22" i="19"/>
  <c r="BA22" i="19"/>
  <c r="AW22" i="19"/>
  <c r="BK21" i="19"/>
  <c r="BG21" i="19"/>
  <c r="BC21" i="19"/>
  <c r="AY21" i="19"/>
  <c r="BI20" i="19"/>
  <c r="BE20" i="19"/>
  <c r="BA20" i="19"/>
  <c r="AW20" i="19"/>
  <c r="AZ37" i="19"/>
  <c r="AX23" i="19"/>
  <c r="BD22" i="19"/>
  <c r="BF21" i="19"/>
  <c r="AX21" i="19"/>
  <c r="BG20" i="19"/>
  <c r="BB20" i="19"/>
  <c r="AV20" i="19"/>
  <c r="BH19" i="19"/>
  <c r="BD19" i="19"/>
  <c r="AZ19" i="19"/>
  <c r="AV19" i="19"/>
  <c r="BJ18" i="19"/>
  <c r="BF18" i="19"/>
  <c r="BB18" i="19"/>
  <c r="AX18" i="19"/>
  <c r="BK17" i="19"/>
  <c r="BG17" i="19"/>
  <c r="BC17" i="19"/>
  <c r="AY17" i="19"/>
  <c r="BA13" i="19"/>
  <c r="AW13" i="19"/>
  <c r="AR13" i="19"/>
  <c r="BB12" i="19"/>
  <c r="AX12" i="19"/>
  <c r="BC11" i="19"/>
  <c r="AY11" i="19"/>
  <c r="AZ10" i="19"/>
  <c r="AV10" i="19"/>
  <c r="BA9" i="19"/>
  <c r="AW9" i="19"/>
  <c r="AR9" i="19"/>
  <c r="BB8" i="19"/>
  <c r="AX8" i="19"/>
  <c r="BC7" i="19"/>
  <c r="AY7" i="19"/>
  <c r="BB53" i="19"/>
  <c r="AZ38" i="19"/>
  <c r="BJ23" i="19"/>
  <c r="AZ22" i="19"/>
  <c r="BD21" i="19"/>
  <c r="AV21" i="19"/>
  <c r="BK20" i="19"/>
  <c r="BF20" i="19"/>
  <c r="AZ20" i="19"/>
  <c r="BK19" i="19"/>
  <c r="BG19" i="19"/>
  <c r="BC19" i="19"/>
  <c r="AY19" i="19"/>
  <c r="BI18" i="19"/>
  <c r="BE18" i="19"/>
  <c r="BA18" i="19"/>
  <c r="AW18" i="19"/>
  <c r="BJ17" i="19"/>
  <c r="BF17" i="19"/>
  <c r="BB17" i="19"/>
  <c r="AX17" i="19"/>
  <c r="AT14" i="19"/>
  <c r="AZ13" i="19"/>
  <c r="AV13" i="19"/>
  <c r="BA12" i="19"/>
  <c r="AW12" i="19"/>
  <c r="AR12" i="19"/>
  <c r="BB11" i="19"/>
  <c r="AX11" i="19"/>
  <c r="BC10" i="19"/>
  <c r="AY10" i="19"/>
  <c r="AZ9" i="19"/>
  <c r="AV9" i="19"/>
  <c r="BA8" i="19"/>
  <c r="AW8" i="19"/>
  <c r="AR8" i="19"/>
  <c r="BB7" i="19"/>
  <c r="AX7" i="19"/>
  <c r="AV40" i="19"/>
  <c r="BB39" i="19"/>
  <c r="AZ36" i="19"/>
  <c r="BB35" i="19"/>
  <c r="AZ34" i="19"/>
  <c r="BF23" i="19"/>
  <c r="AV22" i="19"/>
  <c r="BB21" i="19"/>
  <c r="BJ20" i="19"/>
  <c r="BD20" i="19"/>
  <c r="AY20" i="19"/>
  <c r="BJ19" i="19"/>
  <c r="BF19" i="19"/>
  <c r="BB19" i="19"/>
  <c r="AX19" i="19"/>
  <c r="BH18" i="19"/>
  <c r="BD18" i="19"/>
  <c r="AZ18" i="19"/>
  <c r="AV18" i="19"/>
  <c r="BI17" i="19"/>
  <c r="BE17" i="19"/>
  <c r="BA17" i="19"/>
  <c r="AW17" i="19"/>
  <c r="AS14" i="19"/>
  <c r="BC13" i="19"/>
  <c r="AY13" i="19"/>
  <c r="AZ12" i="19"/>
  <c r="AV12" i="19"/>
  <c r="BA11" i="19"/>
  <c r="AW11" i="19"/>
  <c r="AR11" i="19"/>
  <c r="BB10" i="19"/>
  <c r="AX10" i="19"/>
  <c r="BC9" i="19"/>
  <c r="AY9" i="19"/>
  <c r="AZ8" i="19"/>
  <c r="AV8" i="19"/>
  <c r="BA7" i="19"/>
  <c r="AW7" i="19"/>
  <c r="AR7" i="19"/>
  <c r="BB23" i="19"/>
  <c r="BJ21" i="19"/>
  <c r="AX20" i="19"/>
  <c r="AW19" i="19"/>
  <c r="BG18" i="19"/>
  <c r="BD17" i="19"/>
  <c r="AY12" i="19"/>
  <c r="AR10" i="19"/>
  <c r="BB9" i="19"/>
  <c r="AZ7" i="19"/>
  <c r="AV11" i="19"/>
  <c r="AZ21" i="19"/>
  <c r="BI19" i="19"/>
  <c r="BC18" i="19"/>
  <c r="AZ17" i="19"/>
  <c r="AR14" i="19"/>
  <c r="AX9" i="19"/>
  <c r="BC8" i="19"/>
  <c r="AV7" i="19"/>
  <c r="BH22" i="19"/>
  <c r="BA19" i="19"/>
  <c r="BH17" i="19"/>
  <c r="BC12" i="19"/>
  <c r="AV34" i="19"/>
  <c r="BH20" i="19"/>
  <c r="BE19" i="19"/>
  <c r="AY18" i="19"/>
  <c r="AV17" i="19"/>
  <c r="BB13" i="19"/>
  <c r="AZ11" i="19"/>
  <c r="BA10" i="19"/>
  <c r="AY8" i="19"/>
  <c r="AX35" i="19"/>
  <c r="BC20" i="19"/>
  <c r="BK18" i="19"/>
  <c r="AX13" i="19"/>
  <c r="AW10" i="19"/>
  <c r="AS10" i="19"/>
  <c r="AT12" i="19"/>
  <c r="BK48" i="19"/>
  <c r="BG48" i="19"/>
  <c r="BC48" i="19"/>
  <c r="AY48" i="19"/>
  <c r="BI47" i="19"/>
  <c r="BE47" i="19"/>
  <c r="BA47" i="19"/>
  <c r="AW47" i="19"/>
  <c r="BK46" i="19"/>
  <c r="BG46" i="19"/>
  <c r="BC46" i="19"/>
  <c r="AY46" i="19"/>
  <c r="BI45" i="19"/>
  <c r="BE45" i="19"/>
  <c r="BA45" i="19"/>
  <c r="AW45" i="19"/>
  <c r="BJ48" i="19"/>
  <c r="BF48" i="19"/>
  <c r="BB48" i="19"/>
  <c r="AX48" i="19"/>
  <c r="BH47" i="19"/>
  <c r="BD47" i="19"/>
  <c r="AZ47" i="19"/>
  <c r="AV47" i="19"/>
  <c r="BJ46" i="19"/>
  <c r="BF46" i="19"/>
  <c r="BB46" i="19"/>
  <c r="AX46" i="19"/>
  <c r="BH45" i="19"/>
  <c r="BD45" i="19"/>
  <c r="AZ45" i="19"/>
  <c r="AV45" i="19"/>
  <c r="BI48" i="19"/>
  <c r="BE48" i="19"/>
  <c r="BA48" i="19"/>
  <c r="AW48" i="19"/>
  <c r="BK47" i="19"/>
  <c r="BG47" i="19"/>
  <c r="BC47" i="19"/>
  <c r="AY47" i="19"/>
  <c r="BI46" i="19"/>
  <c r="BE46" i="19"/>
  <c r="BA46" i="19"/>
  <c r="AW46" i="19"/>
  <c r="BK45" i="19"/>
  <c r="BG45" i="19"/>
  <c r="BC45" i="19"/>
  <c r="AY45" i="19"/>
  <c r="AV48" i="19"/>
  <c r="BJ47" i="19"/>
  <c r="AZ46" i="19"/>
  <c r="AX45" i="19"/>
  <c r="BC30" i="19"/>
  <c r="AY30" i="19"/>
  <c r="BA29" i="19"/>
  <c r="AW29" i="19"/>
  <c r="BC28" i="19"/>
  <c r="AY28" i="19"/>
  <c r="BA27" i="19"/>
  <c r="AW27" i="19"/>
  <c r="BH48" i="19"/>
  <c r="BF47" i="19"/>
  <c r="AV46" i="19"/>
  <c r="BJ45" i="19"/>
  <c r="BB30" i="19"/>
  <c r="AX30" i="19"/>
  <c r="AZ29" i="19"/>
  <c r="AV29" i="19"/>
  <c r="BB28" i="19"/>
  <c r="AX28" i="19"/>
  <c r="AZ27" i="19"/>
  <c r="AV27" i="19"/>
  <c r="BD48" i="19"/>
  <c r="BB47" i="19"/>
  <c r="BH46" i="19"/>
  <c r="BF45" i="19"/>
  <c r="BA30" i="19"/>
  <c r="AW30" i="19"/>
  <c r="BC29" i="19"/>
  <c r="AY29" i="19"/>
  <c r="BA28" i="19"/>
  <c r="AW28" i="19"/>
  <c r="BC27" i="19"/>
  <c r="AY27" i="19"/>
  <c r="AX47" i="19"/>
  <c r="BB27" i="19"/>
  <c r="AZ30" i="19"/>
  <c r="AX27" i="19"/>
  <c r="AZ48" i="19"/>
  <c r="BB45" i="19"/>
  <c r="AV30" i="19"/>
  <c r="BB29" i="19"/>
  <c r="AZ28" i="19"/>
  <c r="AV28" i="19"/>
  <c r="AX29" i="19"/>
  <c r="AH5" i="19"/>
  <c r="BD46" i="19"/>
  <c r="AT8" i="19"/>
  <c r="BK48" i="18"/>
  <c r="AS11" i="18"/>
  <c r="AV10" i="18"/>
  <c r="BK17" i="18"/>
  <c r="AZ37" i="18"/>
  <c r="AY12" i="18"/>
  <c r="AX19" i="18"/>
  <c r="AV8" i="18"/>
  <c r="BC13" i="18"/>
  <c r="AV20" i="18"/>
  <c r="BB20" i="18"/>
  <c r="AZ23" i="18"/>
  <c r="BK20" i="18"/>
  <c r="BI23" i="18"/>
  <c r="AV54" i="18"/>
  <c r="AX23" i="18"/>
  <c r="AZ52" i="18"/>
  <c r="BA40" i="18"/>
  <c r="AZ53" i="18"/>
  <c r="AW39" i="18"/>
  <c r="BA19" i="18"/>
  <c r="BC27" i="18"/>
  <c r="AW12" i="18"/>
  <c r="BA30" i="18"/>
  <c r="BD48" i="18"/>
  <c r="BH48" i="18"/>
  <c r="AV48" i="18"/>
  <c r="BK47" i="18"/>
  <c r="BJ46" i="18"/>
  <c r="BI45" i="18"/>
  <c r="BI47" i="18"/>
  <c r="AT8" i="18"/>
  <c r="BB19" i="18"/>
  <c r="AX9" i="18"/>
  <c r="AV17" i="18"/>
  <c r="BI22" i="18"/>
  <c r="BB10" i="18"/>
  <c r="BI18" i="18"/>
  <c r="BC35" i="18"/>
  <c r="BD19" i="18"/>
  <c r="BD23" i="18"/>
  <c r="BB37" i="18"/>
  <c r="AY22" i="18"/>
  <c r="AZ20" i="18"/>
  <c r="AZ22" i="18"/>
  <c r="AX37" i="18"/>
  <c r="AY39" i="18"/>
  <c r="AV39" i="18"/>
  <c r="AX52" i="18"/>
  <c r="BA39" i="18"/>
  <c r="BC52" i="18"/>
  <c r="BC54" i="18"/>
  <c r="BA18" i="18"/>
  <c r="AZ9" i="18"/>
  <c r="BC7" i="18"/>
  <c r="AH6" i="18"/>
  <c r="BA28" i="18"/>
  <c r="AS13" i="18"/>
  <c r="AT9" i="18"/>
  <c r="AS8" i="18"/>
  <c r="AW8" i="18"/>
  <c r="AS7" i="18"/>
  <c r="AZ48" i="18"/>
  <c r="AX47" i="18"/>
  <c r="AV27" i="18"/>
  <c r="AV29" i="18"/>
  <c r="BF45" i="18"/>
  <c r="AW27" i="18"/>
  <c r="AW29" i="18"/>
  <c r="BJ45" i="18"/>
  <c r="AX27" i="18"/>
  <c r="AX29" i="18"/>
  <c r="AX45" i="18"/>
  <c r="AY45" i="18"/>
  <c r="AW46" i="18"/>
  <c r="AY47" i="18"/>
  <c r="AW48" i="18"/>
  <c r="AV45" i="18"/>
  <c r="AX46" i="18"/>
  <c r="AV47" i="18"/>
  <c r="AX48" i="18"/>
  <c r="AW45" i="18"/>
  <c r="AY46" i="18"/>
  <c r="AW47" i="18"/>
  <c r="AY48" i="18"/>
  <c r="AX11" i="18"/>
  <c r="BB8" i="18"/>
  <c r="BA13" i="18"/>
  <c r="AW19" i="18"/>
  <c r="BC8" i="18"/>
  <c r="BH17" i="18"/>
  <c r="BB53" i="18"/>
  <c r="BA11" i="18"/>
  <c r="BD18" i="18"/>
  <c r="AV40" i="18"/>
  <c r="AZ21" i="18"/>
  <c r="BB34" i="18"/>
  <c r="BI19" i="18"/>
  <c r="BK22" i="18"/>
  <c r="AX21" i="18"/>
  <c r="AV34" i="18"/>
  <c r="BA36" i="18"/>
  <c r="BC53" i="18"/>
  <c r="BB40" i="18"/>
  <c r="AY52" i="18"/>
  <c r="BJ17" i="18"/>
  <c r="AS9" i="18"/>
  <c r="AW18" i="18"/>
  <c r="BB7" i="18"/>
  <c r="BD46" i="18"/>
  <c r="BB30" i="18"/>
  <c r="BC30" i="18"/>
  <c r="AZ30" i="18"/>
  <c r="BI46" i="18"/>
  <c r="BH45" i="18"/>
  <c r="BJ48" i="18"/>
  <c r="BE18" i="18"/>
  <c r="BA22" i="18"/>
  <c r="AZ10" i="18"/>
  <c r="AY17" i="18"/>
  <c r="AV7" i="18"/>
  <c r="BC12" i="18"/>
  <c r="BC19" i="18"/>
  <c r="AZ8" i="18"/>
  <c r="BI17" i="18"/>
  <c r="BF18" i="18"/>
  <c r="BD21" i="18"/>
  <c r="AV35" i="18"/>
  <c r="AW21" i="18"/>
  <c r="AY34" i="18"/>
  <c r="AX36" i="18"/>
  <c r="BB23" i="18"/>
  <c r="AX53" i="18"/>
  <c r="AW52" i="18"/>
  <c r="BA37" i="18"/>
  <c r="AX17" i="18"/>
  <c r="AX7" i="18"/>
  <c r="BK18" i="18"/>
  <c r="AY10" i="18"/>
  <c r="AW9" i="18"/>
  <c r="AY11" i="18"/>
  <c r="AR13" i="18"/>
  <c r="BC17" i="18"/>
  <c r="BB18" i="18"/>
  <c r="BJ19" i="18"/>
  <c r="BG23" i="18"/>
  <c r="AZ7" i="18"/>
  <c r="BB9" i="18"/>
  <c r="AV11" i="18"/>
  <c r="AX13" i="18"/>
  <c r="AZ17" i="18"/>
  <c r="BC18" i="18"/>
  <c r="BK19" i="18"/>
  <c r="BK23" i="18"/>
  <c r="AW7" i="18"/>
  <c r="AY9" i="18"/>
  <c r="AR11" i="18"/>
  <c r="AZ12" i="18"/>
  <c r="AW17" i="18"/>
  <c r="AV18" i="18"/>
  <c r="AY19" i="18"/>
  <c r="BG21" i="18"/>
  <c r="AZ36" i="18"/>
  <c r="BJ18" i="18"/>
  <c r="BH19" i="18"/>
  <c r="BJ20" i="18"/>
  <c r="BH21" i="18"/>
  <c r="BJ22" i="18"/>
  <c r="BH23" i="18"/>
  <c r="AZ35" i="18"/>
  <c r="AZ40" i="18"/>
  <c r="BC20" i="18"/>
  <c r="BA21" i="18"/>
  <c r="BC22" i="18"/>
  <c r="BA23" i="18"/>
  <c r="BC34" i="18"/>
  <c r="AV37" i="18"/>
  <c r="BD20" i="18"/>
  <c r="BF21" i="18"/>
  <c r="BD22" i="18"/>
  <c r="BF23" i="18"/>
  <c r="AX35" i="18"/>
  <c r="AV38" i="18"/>
  <c r="AZ54" i="18"/>
  <c r="BC37" i="18"/>
  <c r="BC39" i="18"/>
  <c r="BA52" i="18"/>
  <c r="BA54" i="18"/>
  <c r="AZ39" i="18"/>
  <c r="BB52" i="18"/>
  <c r="BB54" i="18"/>
  <c r="AY38" i="18"/>
  <c r="AY40" i="18"/>
  <c r="AW53" i="18"/>
  <c r="BB45" i="18"/>
  <c r="AZ13" i="18"/>
  <c r="AT7" i="18"/>
  <c r="AT13" i="18"/>
  <c r="AW20" i="18"/>
  <c r="AY7" i="18"/>
  <c r="BK21" i="18"/>
  <c r="BB11" i="18"/>
  <c r="AY27" i="18"/>
  <c r="AZ27" i="18"/>
  <c r="AZ29" i="18"/>
  <c r="BH46" i="18"/>
  <c r="BA27" i="18"/>
  <c r="BA29" i="18"/>
  <c r="AV46" i="18"/>
  <c r="BB27" i="18"/>
  <c r="BB29" i="18"/>
  <c r="AZ46" i="18"/>
  <c r="BC45" i="18"/>
  <c r="BA46" i="18"/>
  <c r="BC47" i="18"/>
  <c r="BA48" i="18"/>
  <c r="AZ45" i="18"/>
  <c r="BB46" i="18"/>
  <c r="AZ47" i="18"/>
  <c r="BB48" i="18"/>
  <c r="BA45" i="18"/>
  <c r="BC46" i="18"/>
  <c r="BA47" i="18"/>
  <c r="BC48" i="18"/>
  <c r="AS12" i="18"/>
  <c r="AT11" i="18"/>
  <c r="AS10" i="18"/>
  <c r="AX12" i="18"/>
  <c r="AY21" i="18"/>
  <c r="AW10" i="18"/>
  <c r="AR14" i="18"/>
  <c r="BC21" i="18"/>
  <c r="AX10" i="18"/>
  <c r="BE17" i="18"/>
  <c r="AY23" i="18"/>
  <c r="AZ19" i="18"/>
  <c r="BB22" i="18"/>
  <c r="BB36" i="18"/>
  <c r="BI21" i="18"/>
  <c r="BA35" i="18"/>
  <c r="AV22" i="18"/>
  <c r="AY36" i="18"/>
  <c r="BA38" i="18"/>
  <c r="BB38" i="18"/>
  <c r="AW37" i="18"/>
  <c r="AY54" i="18"/>
  <c r="AR12" i="18"/>
  <c r="BF17" i="18"/>
  <c r="AV9" i="18"/>
  <c r="AW30" i="18"/>
  <c r="BB28" i="18"/>
  <c r="BC28" i="18"/>
  <c r="AZ28" i="18"/>
  <c r="BK45" i="18"/>
  <c r="BI48" i="18"/>
  <c r="BH47" i="18"/>
  <c r="BK46" i="18"/>
  <c r="AT10" i="18"/>
  <c r="AR9" i="18"/>
  <c r="BB12" i="18"/>
  <c r="AX18" i="18"/>
  <c r="BE22" i="18"/>
  <c r="BA10" i="18"/>
  <c r="AY18" i="18"/>
  <c r="AR7" i="18"/>
  <c r="AV12" i="18"/>
  <c r="AS14" i="18"/>
  <c r="BI20" i="18"/>
  <c r="BF20" i="18"/>
  <c r="BF22" i="18"/>
  <c r="AY20" i="18"/>
  <c r="AW23" i="18"/>
  <c r="BB21" i="18"/>
  <c r="AZ34" i="18"/>
  <c r="AY37" i="18"/>
  <c r="AW54" i="18"/>
  <c r="AX54" i="18"/>
  <c r="AR8" i="18"/>
  <c r="AX8" i="18"/>
  <c r="BA9" i="18"/>
  <c r="BC11" i="18"/>
  <c r="AW13" i="18"/>
  <c r="BG17" i="18"/>
  <c r="BG18" i="18"/>
  <c r="BA20" i="18"/>
  <c r="BA34" i="18"/>
  <c r="AY8" i="18"/>
  <c r="AR10" i="18"/>
  <c r="AZ11" i="18"/>
  <c r="BB13" i="18"/>
  <c r="BD17" i="18"/>
  <c r="BH18" i="18"/>
  <c r="BE20" i="18"/>
  <c r="AY35" i="18"/>
  <c r="BA7" i="18"/>
  <c r="BC9" i="18"/>
  <c r="AW11" i="18"/>
  <c r="AY13" i="18"/>
  <c r="BA17" i="18"/>
  <c r="AZ18" i="18"/>
  <c r="BF19" i="18"/>
  <c r="AW22" i="18"/>
  <c r="BB39" i="18"/>
  <c r="AV19" i="18"/>
  <c r="AX20" i="18"/>
  <c r="AV21" i="18"/>
  <c r="AX22" i="18"/>
  <c r="AV23" i="18"/>
  <c r="AX34" i="18"/>
  <c r="AV36" i="18"/>
  <c r="BE19" i="18"/>
  <c r="BG20" i="18"/>
  <c r="BE21" i="18"/>
  <c r="BG22" i="18"/>
  <c r="BE23" i="18"/>
  <c r="AW35" i="18"/>
  <c r="AV52" i="18"/>
  <c r="BH20" i="18"/>
  <c r="BJ21" i="18"/>
  <c r="BH22" i="18"/>
  <c r="BJ23" i="18"/>
  <c r="BB35" i="18"/>
  <c r="AX39" i="18"/>
  <c r="AW36" i="18"/>
  <c r="AW38" i="18"/>
  <c r="AW40" i="18"/>
  <c r="AY53" i="18"/>
  <c r="AX38" i="18"/>
  <c r="AX40" i="18"/>
  <c r="AV53" i="18"/>
  <c r="BC36" i="18"/>
  <c r="BC38" i="18"/>
  <c r="BC40" i="18"/>
  <c r="BA53" i="18"/>
  <c r="BA12" i="18"/>
  <c r="BA8" i="18"/>
  <c r="BB17" i="18"/>
  <c r="AW34" i="18"/>
  <c r="AV13" i="18"/>
  <c r="BC10" i="18"/>
  <c r="AY29" i="18"/>
  <c r="BC29" i="18"/>
  <c r="AW28" i="18"/>
  <c r="AX28" i="18"/>
  <c r="AX30" i="18"/>
  <c r="BB47" i="18"/>
  <c r="AY28" i="18"/>
  <c r="AY30" i="18"/>
  <c r="BF47" i="18"/>
  <c r="AV28" i="18"/>
  <c r="AV30" i="18"/>
  <c r="BJ47" i="18"/>
  <c r="BG45" i="18"/>
  <c r="BE46" i="18"/>
  <c r="BG47" i="18"/>
  <c r="BE48" i="18"/>
  <c r="BD45" i="18"/>
  <c r="BF46" i="18"/>
  <c r="BD47" i="18"/>
  <c r="BF48" i="18"/>
  <c r="BE45" i="18"/>
  <c r="BG46" i="18"/>
  <c r="BE47" i="18"/>
  <c r="BG48" i="18"/>
  <c r="AT12" i="18"/>
  <c r="BC23" i="18"/>
  <c r="AS11" i="17"/>
  <c r="BC54" i="17"/>
  <c r="AY54" i="17"/>
  <c r="BA53" i="17"/>
  <c r="AW53" i="17"/>
  <c r="BC52" i="17"/>
  <c r="AY52" i="17"/>
  <c r="BC40" i="17"/>
  <c r="AY40" i="17"/>
  <c r="BA39" i="17"/>
  <c r="AW39" i="17"/>
  <c r="BC38" i="17"/>
  <c r="AY38" i="17"/>
  <c r="BA37" i="17"/>
  <c r="AW37" i="17"/>
  <c r="BB54" i="17"/>
  <c r="AX54" i="17"/>
  <c r="AZ53" i="17"/>
  <c r="AV53" i="17"/>
  <c r="BB52" i="17"/>
  <c r="AX52" i="17"/>
  <c r="BB40" i="17"/>
  <c r="AX40" i="17"/>
  <c r="AZ39" i="17"/>
  <c r="AV39" i="17"/>
  <c r="BB38" i="17"/>
  <c r="AX38" i="17"/>
  <c r="AZ37" i="17"/>
  <c r="AV37" i="17"/>
  <c r="BA54" i="17"/>
  <c r="AW54" i="17"/>
  <c r="BC53" i="17"/>
  <c r="AY53" i="17"/>
  <c r="BA52" i="17"/>
  <c r="AW52" i="17"/>
  <c r="BA40" i="17"/>
  <c r="AW40" i="17"/>
  <c r="BC39" i="17"/>
  <c r="AY39" i="17"/>
  <c r="BA38" i="17"/>
  <c r="AW38" i="17"/>
  <c r="BC37" i="17"/>
  <c r="AY37" i="17"/>
  <c r="BA36" i="17"/>
  <c r="AW36" i="17"/>
  <c r="AZ54" i="17"/>
  <c r="AX53" i="17"/>
  <c r="BB36" i="17"/>
  <c r="AV36" i="17"/>
  <c r="AZ35" i="17"/>
  <c r="AV35" i="17"/>
  <c r="BB34" i="17"/>
  <c r="AX34" i="17"/>
  <c r="BH23" i="17"/>
  <c r="BD23" i="17"/>
  <c r="AZ23" i="17"/>
  <c r="AV23" i="17"/>
  <c r="BJ22" i="17"/>
  <c r="BF22" i="17"/>
  <c r="BB22" i="17"/>
  <c r="AX22" i="17"/>
  <c r="BH21" i="17"/>
  <c r="BD21" i="17"/>
  <c r="AZ21" i="17"/>
  <c r="AV21" i="17"/>
  <c r="BJ20" i="17"/>
  <c r="BF20" i="17"/>
  <c r="BB20" i="17"/>
  <c r="AX20" i="17"/>
  <c r="BH19" i="17"/>
  <c r="BD19" i="17"/>
  <c r="AZ19" i="17"/>
  <c r="AV19" i="17"/>
  <c r="AV54" i="17"/>
  <c r="AZ52" i="17"/>
  <c r="BB39" i="17"/>
  <c r="AZ38" i="17"/>
  <c r="BB37" i="17"/>
  <c r="AZ36" i="17"/>
  <c r="BC35" i="17"/>
  <c r="AY35" i="17"/>
  <c r="BA34" i="17"/>
  <c r="AW34" i="17"/>
  <c r="BK23" i="17"/>
  <c r="BG23" i="17"/>
  <c r="BC23" i="17"/>
  <c r="AY23" i="17"/>
  <c r="BI22" i="17"/>
  <c r="BE22" i="17"/>
  <c r="BA22" i="17"/>
  <c r="AW22" i="17"/>
  <c r="BK21" i="17"/>
  <c r="BG21" i="17"/>
  <c r="BC21" i="17"/>
  <c r="AY21" i="17"/>
  <c r="BI20" i="17"/>
  <c r="BE20" i="17"/>
  <c r="BA20" i="17"/>
  <c r="AW20" i="17"/>
  <c r="BK19" i="17"/>
  <c r="BG19" i="17"/>
  <c r="BC19" i="17"/>
  <c r="AV52" i="17"/>
  <c r="AZ40" i="17"/>
  <c r="AX39" i="17"/>
  <c r="AV38" i="17"/>
  <c r="AX37" i="17"/>
  <c r="AY36" i="17"/>
  <c r="BB35" i="17"/>
  <c r="AX35" i="17"/>
  <c r="AZ34" i="17"/>
  <c r="AV34" i="17"/>
  <c r="BJ23" i="17"/>
  <c r="BF23" i="17"/>
  <c r="BB23" i="17"/>
  <c r="AX23" i="17"/>
  <c r="BH22" i="17"/>
  <c r="BD22" i="17"/>
  <c r="AZ22" i="17"/>
  <c r="AV22" i="17"/>
  <c r="AW35" i="17"/>
  <c r="AY34" i="17"/>
  <c r="BE23" i="17"/>
  <c r="AY22" i="17"/>
  <c r="BF21" i="17"/>
  <c r="AX21" i="17"/>
  <c r="BK20" i="17"/>
  <c r="BC20" i="17"/>
  <c r="BJ19" i="17"/>
  <c r="BB19" i="17"/>
  <c r="AW19" i="17"/>
  <c r="BJ18" i="17"/>
  <c r="BF18" i="17"/>
  <c r="BB18" i="17"/>
  <c r="AX18" i="17"/>
  <c r="BK17" i="17"/>
  <c r="BG17" i="17"/>
  <c r="BC17" i="17"/>
  <c r="AY17" i="17"/>
  <c r="BA13" i="17"/>
  <c r="AW13" i="17"/>
  <c r="AR13" i="17"/>
  <c r="BB12" i="17"/>
  <c r="AX12" i="17"/>
  <c r="BC11" i="17"/>
  <c r="AY11" i="17"/>
  <c r="AZ10" i="17"/>
  <c r="AV10" i="17"/>
  <c r="BA9" i="17"/>
  <c r="BB53" i="17"/>
  <c r="BC36" i="17"/>
  <c r="BA23" i="17"/>
  <c r="BK22" i="17"/>
  <c r="BE21" i="17"/>
  <c r="AW21" i="17"/>
  <c r="BH20" i="17"/>
  <c r="AZ20" i="17"/>
  <c r="BI19" i="17"/>
  <c r="BA19" i="17"/>
  <c r="BI18" i="17"/>
  <c r="BE18" i="17"/>
  <c r="BA18" i="17"/>
  <c r="AW18" i="17"/>
  <c r="BJ17" i="17"/>
  <c r="BF17" i="17"/>
  <c r="BB17" i="17"/>
  <c r="AX17" i="17"/>
  <c r="AT14" i="17"/>
  <c r="AZ13" i="17"/>
  <c r="AV13" i="17"/>
  <c r="BA12" i="17"/>
  <c r="AW12" i="17"/>
  <c r="AR12" i="17"/>
  <c r="BB11" i="17"/>
  <c r="AX11" i="17"/>
  <c r="BC10" i="17"/>
  <c r="AY10" i="17"/>
  <c r="AZ9" i="17"/>
  <c r="AV9" i="17"/>
  <c r="BA8" i="17"/>
  <c r="AW8" i="17"/>
  <c r="AR8" i="17"/>
  <c r="AX36" i="17"/>
  <c r="AW23" i="17"/>
  <c r="BG22" i="17"/>
  <c r="BJ21" i="17"/>
  <c r="BB21" i="17"/>
  <c r="BG20" i="17"/>
  <c r="AY20" i="17"/>
  <c r="BF19" i="17"/>
  <c r="AY19" i="17"/>
  <c r="BH18" i="17"/>
  <c r="BD18" i="17"/>
  <c r="AZ18" i="17"/>
  <c r="AV18" i="17"/>
  <c r="BI17" i="17"/>
  <c r="BE17" i="17"/>
  <c r="BA17" i="17"/>
  <c r="AW17" i="17"/>
  <c r="AS14" i="17"/>
  <c r="BC13" i="17"/>
  <c r="AY13" i="17"/>
  <c r="AZ12" i="17"/>
  <c r="AV12" i="17"/>
  <c r="BA11" i="17"/>
  <c r="AW11" i="17"/>
  <c r="AR11" i="17"/>
  <c r="AV40" i="17"/>
  <c r="BC22" i="17"/>
  <c r="BD20" i="17"/>
  <c r="BK18" i="17"/>
  <c r="AV17" i="17"/>
  <c r="BA10" i="17"/>
  <c r="AR10" i="17"/>
  <c r="AX9" i="17"/>
  <c r="AR9" i="17"/>
  <c r="BC8" i="17"/>
  <c r="AX8" i="17"/>
  <c r="AZ7" i="17"/>
  <c r="AV7" i="17"/>
  <c r="AS7" i="17"/>
  <c r="AZ17" i="17"/>
  <c r="AY9" i="17"/>
  <c r="AW7" i="17"/>
  <c r="BI21" i="17"/>
  <c r="AV20" i="17"/>
  <c r="BE19" i="17"/>
  <c r="BG18" i="17"/>
  <c r="BH17" i="17"/>
  <c r="BB13" i="17"/>
  <c r="BC12" i="17"/>
  <c r="AZ11" i="17"/>
  <c r="AX10" i="17"/>
  <c r="BC9" i="17"/>
  <c r="AW9" i="17"/>
  <c r="BB8" i="17"/>
  <c r="AV8" i="17"/>
  <c r="BC7" i="17"/>
  <c r="AY7" i="17"/>
  <c r="AX7" i="17"/>
  <c r="BC34" i="17"/>
  <c r="AY18" i="17"/>
  <c r="AS10" i="17"/>
  <c r="AS9" i="17"/>
  <c r="BA7" i="17"/>
  <c r="BA35" i="17"/>
  <c r="BI23" i="17"/>
  <c r="BA21" i="17"/>
  <c r="AX19" i="17"/>
  <c r="BC18" i="17"/>
  <c r="BD17" i="17"/>
  <c r="AR14" i="17"/>
  <c r="AX13" i="17"/>
  <c r="AY12" i="17"/>
  <c r="AV11" i="17"/>
  <c r="AW10" i="17"/>
  <c r="BB9" i="17"/>
  <c r="AZ8" i="17"/>
  <c r="BB7" i="17"/>
  <c r="AS13" i="17"/>
  <c r="BB10" i="17"/>
  <c r="AY8" i="17"/>
  <c r="AR7" i="17"/>
  <c r="AT11" i="17"/>
  <c r="AS12" i="17"/>
  <c r="AS8" i="17"/>
  <c r="AT9" i="17"/>
  <c r="BK48" i="17"/>
  <c r="BG48" i="17"/>
  <c r="BC48" i="17"/>
  <c r="AY48" i="17"/>
  <c r="BI47" i="17"/>
  <c r="BE47" i="17"/>
  <c r="BA47" i="17"/>
  <c r="AW47" i="17"/>
  <c r="BK46" i="17"/>
  <c r="BG46" i="17"/>
  <c r="BC46" i="17"/>
  <c r="AY46" i="17"/>
  <c r="BI45" i="17"/>
  <c r="BE45" i="17"/>
  <c r="BA45" i="17"/>
  <c r="AW45" i="17"/>
  <c r="BJ48" i="17"/>
  <c r="BF48" i="17"/>
  <c r="BB48" i="17"/>
  <c r="AX48" i="17"/>
  <c r="BH47" i="17"/>
  <c r="BD47" i="17"/>
  <c r="AZ47" i="17"/>
  <c r="AV47" i="17"/>
  <c r="BJ46" i="17"/>
  <c r="BF46" i="17"/>
  <c r="BB46" i="17"/>
  <c r="AX46" i="17"/>
  <c r="BH45" i="17"/>
  <c r="BD45" i="17"/>
  <c r="AZ45" i="17"/>
  <c r="AV45" i="17"/>
  <c r="BI48" i="17"/>
  <c r="BE48" i="17"/>
  <c r="BA48" i="17"/>
  <c r="AW48" i="17"/>
  <c r="BK47" i="17"/>
  <c r="BG47" i="17"/>
  <c r="BC47" i="17"/>
  <c r="AY47" i="17"/>
  <c r="BI46" i="17"/>
  <c r="BE46" i="17"/>
  <c r="BA46" i="17"/>
  <c r="AW46" i="17"/>
  <c r="BK45" i="17"/>
  <c r="BG45" i="17"/>
  <c r="BC45" i="17"/>
  <c r="AY45" i="17"/>
  <c r="AZ48" i="17"/>
  <c r="BF47" i="17"/>
  <c r="AV46" i="17"/>
  <c r="BB45" i="17"/>
  <c r="BB30" i="17"/>
  <c r="AX30" i="17"/>
  <c r="AZ29" i="17"/>
  <c r="AV29" i="17"/>
  <c r="BB28" i="17"/>
  <c r="AX28" i="17"/>
  <c r="AZ27" i="17"/>
  <c r="AV27" i="17"/>
  <c r="AV48" i="17"/>
  <c r="BB47" i="17"/>
  <c r="BH46" i="17"/>
  <c r="AX45" i="17"/>
  <c r="BA30" i="17"/>
  <c r="AW30" i="17"/>
  <c r="BC29" i="17"/>
  <c r="AY29" i="17"/>
  <c r="BA28" i="17"/>
  <c r="AW28" i="17"/>
  <c r="BC27" i="17"/>
  <c r="AY27" i="17"/>
  <c r="BH48" i="17"/>
  <c r="AX47" i="17"/>
  <c r="BD46" i="17"/>
  <c r="BJ45" i="17"/>
  <c r="AZ30" i="17"/>
  <c r="AV30" i="17"/>
  <c r="BB29" i="17"/>
  <c r="AX29" i="17"/>
  <c r="AZ28" i="17"/>
  <c r="AV28" i="17"/>
  <c r="BB27" i="17"/>
  <c r="AX27" i="17"/>
  <c r="AY30" i="17"/>
  <c r="AW29" i="17"/>
  <c r="AY28" i="17"/>
  <c r="BA27" i="17"/>
  <c r="BD48" i="17"/>
  <c r="AW27" i="17"/>
  <c r="AZ46" i="17"/>
  <c r="BF45" i="17"/>
  <c r="BJ47" i="17"/>
  <c r="BC30" i="17"/>
  <c r="AH5" i="17"/>
  <c r="BA29" i="17"/>
  <c r="BC28" i="17"/>
  <c r="AT13" i="17"/>
  <c r="AT10" i="17"/>
  <c r="AT8" i="17"/>
  <c r="AT7" i="17"/>
  <c r="AG13" i="3"/>
  <c r="H15" i="3"/>
  <c r="G17" i="3"/>
  <c r="G18" i="3"/>
  <c r="AG20" i="3"/>
  <c r="AG51" i="3"/>
  <c r="AG43" i="3"/>
  <c r="AG49" i="3"/>
  <c r="AH49" i="3" s="1"/>
  <c r="AT17" i="3"/>
  <c r="AG39" i="3"/>
  <c r="AC52" i="3"/>
  <c r="H22" i="3"/>
  <c r="AC22" i="3"/>
  <c r="AC24" i="3"/>
  <c r="F29" i="3"/>
  <c r="F31" i="3"/>
  <c r="G35" i="3"/>
  <c r="H6" i="3"/>
  <c r="G29" i="3"/>
  <c r="AG41" i="3"/>
  <c r="AH41" i="3" s="1"/>
  <c r="H7" i="3"/>
  <c r="AC8" i="3"/>
  <c r="H14" i="3"/>
  <c r="AC25" i="3"/>
  <c r="AC33" i="3"/>
  <c r="F5" i="3"/>
  <c r="AC21" i="3"/>
  <c r="AC27" i="3"/>
  <c r="AC39" i="3"/>
  <c r="H5" i="3"/>
  <c r="F6" i="3"/>
  <c r="G9" i="3"/>
  <c r="G11" i="3"/>
  <c r="AC13" i="3"/>
  <c r="G15" i="3"/>
  <c r="AC19" i="3"/>
  <c r="AG25" i="3"/>
  <c r="AH25" i="3" s="1"/>
  <c r="G26" i="3"/>
  <c r="AG33" i="3"/>
  <c r="F35" i="3"/>
  <c r="F37" i="3"/>
  <c r="G41" i="3"/>
  <c r="AC41" i="3"/>
  <c r="AC43" i="3"/>
  <c r="G53" i="3"/>
  <c r="AC53" i="3"/>
  <c r="AG16" i="3"/>
  <c r="AH16" i="3" s="1"/>
  <c r="AG31" i="3"/>
  <c r="AH31" i="3" s="1"/>
  <c r="G6" i="3"/>
  <c r="H9" i="3"/>
  <c r="F10" i="3"/>
  <c r="H11" i="3"/>
  <c r="F12" i="3"/>
  <c r="AG15" i="3"/>
  <c r="AH15" i="3" s="1"/>
  <c r="AC16" i="3"/>
  <c r="H17" i="3"/>
  <c r="AC17" i="3"/>
  <c r="H18" i="3"/>
  <c r="AC18" i="3"/>
  <c r="AG19" i="3"/>
  <c r="AH19" i="3" s="1"/>
  <c r="G20" i="3"/>
  <c r="AG23" i="3"/>
  <c r="AH23" i="3" s="1"/>
  <c r="G24" i="3"/>
  <c r="AG26" i="3"/>
  <c r="AH26" i="3" s="1"/>
  <c r="AG29" i="3"/>
  <c r="AH29" i="3" s="1"/>
  <c r="G31" i="3"/>
  <c r="AC31" i="3"/>
  <c r="F33" i="3"/>
  <c r="AC35" i="3"/>
  <c r="AG37" i="3"/>
  <c r="AH37" i="3" s="1"/>
  <c r="F39" i="3"/>
  <c r="F43" i="3"/>
  <c r="AG45" i="3"/>
  <c r="AH45" i="3" s="1"/>
  <c r="AC46" i="3"/>
  <c r="AG47" i="3"/>
  <c r="AH47" i="3" s="1"/>
  <c r="AC48" i="3"/>
  <c r="AC50" i="3"/>
  <c r="AA32" i="3"/>
  <c r="AG12" i="3"/>
  <c r="AH12" i="3" s="1"/>
  <c r="H20" i="3"/>
  <c r="H24" i="3"/>
  <c r="G33" i="3"/>
  <c r="G39" i="3"/>
  <c r="G43" i="3"/>
  <c r="H10" i="3"/>
  <c r="G12" i="3"/>
  <c r="AB5" i="3"/>
  <c r="F7" i="3"/>
  <c r="AA7" i="3"/>
  <c r="AG8" i="3"/>
  <c r="AH8" i="3" s="1"/>
  <c r="F9" i="3"/>
  <c r="I10" i="3"/>
  <c r="H12" i="3"/>
  <c r="F18" i="3"/>
  <c r="AG21" i="3"/>
  <c r="AH21" i="3" s="1"/>
  <c r="G22" i="3"/>
  <c r="AC23" i="3"/>
  <c r="H26" i="3"/>
  <c r="AC29" i="3"/>
  <c r="AG35" i="3"/>
  <c r="G37" i="3"/>
  <c r="AC37" i="3"/>
  <c r="F41" i="3"/>
  <c r="AG46" i="3"/>
  <c r="AH46" i="3" s="1"/>
  <c r="G47" i="3"/>
  <c r="AG48" i="3"/>
  <c r="AH48" i="3" s="1"/>
  <c r="G49" i="3"/>
  <c r="AG50" i="3"/>
  <c r="AH50" i="3" s="1"/>
  <c r="G51" i="3"/>
  <c r="AG52" i="3"/>
  <c r="AH52" i="3" s="1"/>
  <c r="AH6" i="3"/>
  <c r="AH17" i="3"/>
  <c r="AH18" i="3"/>
  <c r="AH35" i="3"/>
  <c r="AH9" i="3"/>
  <c r="AH13" i="3"/>
  <c r="AH20" i="3"/>
  <c r="AH33" i="3"/>
  <c r="AH39" i="3"/>
  <c r="AH43" i="3"/>
  <c r="AH24" i="3"/>
  <c r="AH51" i="3"/>
  <c r="AH27" i="3"/>
  <c r="AH53" i="3"/>
  <c r="AH22" i="3"/>
  <c r="AF42" i="3"/>
  <c r="AF30" i="3"/>
  <c r="AF5" i="3"/>
  <c r="AB7" i="3"/>
  <c r="AA13" i="3"/>
  <c r="AB17" i="3"/>
  <c r="H25" i="3"/>
  <c r="G25" i="3"/>
  <c r="F25" i="3"/>
  <c r="AB26" i="3"/>
  <c r="H30" i="3"/>
  <c r="G30" i="3"/>
  <c r="F30" i="3"/>
  <c r="I30" i="3"/>
  <c r="AA54" i="3"/>
  <c r="AF11" i="3"/>
  <c r="G5" i="3"/>
  <c r="AC5" i="3"/>
  <c r="AG5" i="3"/>
  <c r="AA6" i="3"/>
  <c r="G7" i="3"/>
  <c r="AC7" i="3"/>
  <c r="AG7" i="3"/>
  <c r="AH7" i="3" s="1"/>
  <c r="F8" i="3"/>
  <c r="AB8" i="3"/>
  <c r="AA9" i="3"/>
  <c r="AB10" i="3"/>
  <c r="AG14" i="3"/>
  <c r="AH14" i="3" s="1"/>
  <c r="AC14" i="3"/>
  <c r="AB14" i="3"/>
  <c r="AA14" i="3"/>
  <c r="AB15" i="3"/>
  <c r="AA18" i="3"/>
  <c r="AF18" i="3"/>
  <c r="H21" i="3"/>
  <c r="G21" i="3"/>
  <c r="F21" i="3"/>
  <c r="H23" i="3"/>
  <c r="G23" i="3"/>
  <c r="F23" i="3"/>
  <c r="AB24" i="3"/>
  <c r="I25" i="3"/>
  <c r="AA25" i="3"/>
  <c r="H34" i="3"/>
  <c r="G34" i="3"/>
  <c r="F34" i="3"/>
  <c r="I34" i="3"/>
  <c r="H42" i="3"/>
  <c r="G42" i="3"/>
  <c r="F42" i="3"/>
  <c r="I42" i="3"/>
  <c r="AD6" i="3"/>
  <c r="AA8" i="3"/>
  <c r="AD9" i="3"/>
  <c r="AB11" i="3"/>
  <c r="AA11" i="3"/>
  <c r="AG11" i="3"/>
  <c r="AH11" i="3" s="1"/>
  <c r="AA16" i="3"/>
  <c r="AF45" i="3"/>
  <c r="AF50" i="3"/>
  <c r="AF41" i="3"/>
  <c r="AF39" i="3"/>
  <c r="AF23" i="3"/>
  <c r="AA53" i="3"/>
  <c r="AA51" i="3"/>
  <c r="AA49" i="3"/>
  <c r="AA47" i="3"/>
  <c r="AB54" i="3"/>
  <c r="AB52" i="3"/>
  <c r="AB50" i="3"/>
  <c r="AB48" i="3"/>
  <c r="AB46" i="3"/>
  <c r="AA48" i="3"/>
  <c r="AA45" i="3"/>
  <c r="AB43" i="3"/>
  <c r="AB41" i="3"/>
  <c r="AB39" i="3"/>
  <c r="AB37" i="3"/>
  <c r="AB35" i="3"/>
  <c r="AB33" i="3"/>
  <c r="AB31" i="3"/>
  <c r="AB29" i="3"/>
  <c r="AA46" i="3"/>
  <c r="AA43" i="3"/>
  <c r="AA41" i="3"/>
  <c r="AA39" i="3"/>
  <c r="AA37" i="3"/>
  <c r="AA35" i="3"/>
  <c r="AA33" i="3"/>
  <c r="AA31" i="3"/>
  <c r="AA29" i="3"/>
  <c r="AA52" i="3"/>
  <c r="AA40" i="3"/>
  <c r="AA38" i="3"/>
  <c r="AA36" i="3"/>
  <c r="AA50" i="3"/>
  <c r="AA44" i="3"/>
  <c r="AA42" i="3"/>
  <c r="AA34" i="3"/>
  <c r="AA30" i="3"/>
  <c r="AB27" i="3"/>
  <c r="AB25" i="3"/>
  <c r="AB23" i="3"/>
  <c r="AB21" i="3"/>
  <c r="AB19" i="3"/>
  <c r="AB16" i="3"/>
  <c r="AB13" i="3"/>
  <c r="AB6" i="3"/>
  <c r="AD7" i="3"/>
  <c r="G8" i="3"/>
  <c r="AB9" i="3"/>
  <c r="AF9" i="3"/>
  <c r="AD11" i="3"/>
  <c r="AB18" i="3"/>
  <c r="H19" i="3"/>
  <c r="G19" i="3"/>
  <c r="F19" i="3"/>
  <c r="AA21" i="3"/>
  <c r="AB22" i="3"/>
  <c r="AA23" i="3"/>
  <c r="H27" i="3"/>
  <c r="G27" i="3"/>
  <c r="F27" i="3"/>
  <c r="AB47" i="3"/>
  <c r="AR18" i="3"/>
  <c r="AS17" i="3"/>
  <c r="AR17" i="3"/>
  <c r="AT18" i="3"/>
  <c r="I8" i="3"/>
  <c r="AA10" i="3"/>
  <c r="AB12" i="3"/>
  <c r="AF47" i="3"/>
  <c r="AF54" i="3"/>
  <c r="AF37" i="3"/>
  <c r="AF35" i="3"/>
  <c r="AF27" i="3"/>
  <c r="AF25" i="3"/>
  <c r="AD5" i="3"/>
  <c r="AF48" i="3"/>
  <c r="AF46" i="3"/>
  <c r="AF29" i="3"/>
  <c r="AF26" i="3"/>
  <c r="AF17" i="3"/>
  <c r="AF13" i="3"/>
  <c r="AF51" i="3"/>
  <c r="AF49" i="3"/>
  <c r="AF43" i="3"/>
  <c r="AF33" i="3"/>
  <c r="AF40" i="3"/>
  <c r="AF36" i="3"/>
  <c r="AF20" i="3"/>
  <c r="AF15" i="3"/>
  <c r="AA5" i="3"/>
  <c r="AC6" i="3"/>
  <c r="AC9" i="3"/>
  <c r="AG10" i="3"/>
  <c r="AH10" i="3" s="1"/>
  <c r="AC10" i="3"/>
  <c r="AA12" i="3"/>
  <c r="H13" i="3"/>
  <c r="G13" i="3"/>
  <c r="F13" i="3"/>
  <c r="H16" i="3"/>
  <c r="G16" i="3"/>
  <c r="F16" i="3"/>
  <c r="AS18" i="3"/>
  <c r="I19" i="3"/>
  <c r="AA19" i="3"/>
  <c r="AB20" i="3"/>
  <c r="I27" i="3"/>
  <c r="AA27" i="3"/>
  <c r="G28" i="3"/>
  <c r="F28" i="3"/>
  <c r="I28" i="3"/>
  <c r="H28" i="3"/>
  <c r="H44" i="3"/>
  <c r="G44" i="3"/>
  <c r="F44" i="3"/>
  <c r="I44" i="3"/>
  <c r="I14" i="3"/>
  <c r="AD15" i="3"/>
  <c r="AD17" i="3"/>
  <c r="AD20" i="3"/>
  <c r="AD22" i="3"/>
  <c r="AD24" i="3"/>
  <c r="AD26" i="3"/>
  <c r="AG28" i="3"/>
  <c r="AH28" i="3" s="1"/>
  <c r="AC28" i="3"/>
  <c r="AB28" i="3"/>
  <c r="H36" i="3"/>
  <c r="G36" i="3"/>
  <c r="F36" i="3"/>
  <c r="H38" i="3"/>
  <c r="G38" i="3"/>
  <c r="F38" i="3"/>
  <c r="H52" i="3"/>
  <c r="G52" i="3"/>
  <c r="F52" i="3"/>
  <c r="I52" i="3"/>
  <c r="I11" i="3"/>
  <c r="AD12" i="3"/>
  <c r="F14" i="3"/>
  <c r="I15" i="3"/>
  <c r="AA15" i="3"/>
  <c r="I17" i="3"/>
  <c r="AA17" i="3"/>
  <c r="AD18" i="3"/>
  <c r="I20" i="3"/>
  <c r="AA20" i="3"/>
  <c r="I22" i="3"/>
  <c r="AA22" i="3"/>
  <c r="I24" i="3"/>
  <c r="AA24" i="3"/>
  <c r="I26" i="3"/>
  <c r="AA26" i="3"/>
  <c r="AA28" i="3"/>
  <c r="I36" i="3"/>
  <c r="I38" i="3"/>
  <c r="H40" i="3"/>
  <c r="G40" i="3"/>
  <c r="F40" i="3"/>
  <c r="F45" i="3"/>
  <c r="I45" i="3"/>
  <c r="H45" i="3"/>
  <c r="G45" i="3"/>
  <c r="AD28" i="3"/>
  <c r="H32" i="3"/>
  <c r="G32" i="3"/>
  <c r="F32" i="3"/>
  <c r="I40" i="3"/>
  <c r="H29" i="3"/>
  <c r="AB30" i="3"/>
  <c r="H31" i="3"/>
  <c r="AB32" i="3"/>
  <c r="H33" i="3"/>
  <c r="AB34" i="3"/>
  <c r="H35" i="3"/>
  <c r="AB36" i="3"/>
  <c r="H37" i="3"/>
  <c r="AB38" i="3"/>
  <c r="H39" i="3"/>
  <c r="AB40" i="3"/>
  <c r="H41" i="3"/>
  <c r="AB42" i="3"/>
  <c r="H43" i="3"/>
  <c r="AB44" i="3"/>
  <c r="AG44" i="3"/>
  <c r="AH44" i="3" s="1"/>
  <c r="H46" i="3"/>
  <c r="G46" i="3"/>
  <c r="F46" i="3"/>
  <c r="AB49" i="3"/>
  <c r="AC30" i="3"/>
  <c r="AG30" i="3"/>
  <c r="AH30" i="3" s="1"/>
  <c r="AC32" i="3"/>
  <c r="AG32" i="3"/>
  <c r="AH32" i="3" s="1"/>
  <c r="AC34" i="3"/>
  <c r="AG34" i="3"/>
  <c r="AH34" i="3" s="1"/>
  <c r="AC36" i="3"/>
  <c r="AG36" i="3"/>
  <c r="AH36" i="3" s="1"/>
  <c r="AC38" i="3"/>
  <c r="AG38" i="3"/>
  <c r="AH38" i="3" s="1"/>
  <c r="AC40" i="3"/>
  <c r="AG40" i="3"/>
  <c r="AH40" i="3" s="1"/>
  <c r="AC42" i="3"/>
  <c r="AG42" i="3"/>
  <c r="AH42" i="3" s="1"/>
  <c r="AC44" i="3"/>
  <c r="AB45" i="3"/>
  <c r="H48" i="3"/>
  <c r="G48" i="3"/>
  <c r="F48" i="3"/>
  <c r="AB51" i="3"/>
  <c r="AB53" i="3"/>
  <c r="H50" i="3"/>
  <c r="G50" i="3"/>
  <c r="F50" i="3"/>
  <c r="H54" i="3"/>
  <c r="G54" i="3"/>
  <c r="F54" i="3"/>
  <c r="AD45" i="3"/>
  <c r="H47" i="3"/>
  <c r="AD47" i="3"/>
  <c r="H49" i="3"/>
  <c r="AD49" i="3"/>
  <c r="H51" i="3"/>
  <c r="AD51" i="3"/>
  <c r="H53" i="3"/>
  <c r="AD53" i="3"/>
  <c r="I47" i="3"/>
  <c r="I49" i="3"/>
  <c r="I51" i="3"/>
  <c r="I53" i="3"/>
  <c r="AC54" i="3"/>
  <c r="AG54" i="3"/>
  <c r="AH54" i="3" s="1"/>
  <c r="AT10" i="3" l="1"/>
  <c r="AS10" i="3"/>
  <c r="AT12" i="3"/>
  <c r="BK48" i="3"/>
  <c r="BG48" i="3"/>
  <c r="BC48" i="3"/>
  <c r="AY48" i="3"/>
  <c r="BI47" i="3"/>
  <c r="BE47" i="3"/>
  <c r="BA47" i="3"/>
  <c r="AW47" i="3"/>
  <c r="BK46" i="3"/>
  <c r="BG46" i="3"/>
  <c r="BC46" i="3"/>
  <c r="AY46" i="3"/>
  <c r="BI45" i="3"/>
  <c r="BE45" i="3"/>
  <c r="BA45" i="3"/>
  <c r="AW45" i="3"/>
  <c r="BJ48" i="3"/>
  <c r="BF48" i="3"/>
  <c r="BB48" i="3"/>
  <c r="AX48" i="3"/>
  <c r="BH47" i="3"/>
  <c r="BD47" i="3"/>
  <c r="AZ47" i="3"/>
  <c r="AV47" i="3"/>
  <c r="BJ46" i="3"/>
  <c r="BF46" i="3"/>
  <c r="BB46" i="3"/>
  <c r="AX46" i="3"/>
  <c r="BI48" i="3"/>
  <c r="BE48" i="3"/>
  <c r="BA48" i="3"/>
  <c r="AW48" i="3"/>
  <c r="BK47" i="3"/>
  <c r="BG47" i="3"/>
  <c r="BC47" i="3"/>
  <c r="AY47" i="3"/>
  <c r="BI46" i="3"/>
  <c r="BE46" i="3"/>
  <c r="BA46" i="3"/>
  <c r="AW46" i="3"/>
  <c r="BK45" i="3"/>
  <c r="BG45" i="3"/>
  <c r="BC45" i="3"/>
  <c r="AY45" i="3"/>
  <c r="AV48" i="3"/>
  <c r="BJ47" i="3"/>
  <c r="AZ46" i="3"/>
  <c r="BD45" i="3"/>
  <c r="AV45" i="3"/>
  <c r="BC30" i="3"/>
  <c r="AY30" i="3"/>
  <c r="BA29" i="3"/>
  <c r="AW29" i="3"/>
  <c r="BC28" i="3"/>
  <c r="AY28" i="3"/>
  <c r="BH48" i="3"/>
  <c r="BF47" i="3"/>
  <c r="AV46" i="3"/>
  <c r="BJ45" i="3"/>
  <c r="BB45" i="3"/>
  <c r="BB30" i="3"/>
  <c r="AX30" i="3"/>
  <c r="AZ29" i="3"/>
  <c r="AV29" i="3"/>
  <c r="BB28" i="3"/>
  <c r="AX28" i="3"/>
  <c r="BD48" i="3"/>
  <c r="BB47" i="3"/>
  <c r="BH46" i="3"/>
  <c r="BH45" i="3"/>
  <c r="AZ45" i="3"/>
  <c r="BA30" i="3"/>
  <c r="AW30" i="3"/>
  <c r="BC29" i="3"/>
  <c r="AY29" i="3"/>
  <c r="BA28" i="3"/>
  <c r="AW28" i="3"/>
  <c r="BC27" i="3"/>
  <c r="AY27" i="3"/>
  <c r="AZ48" i="3"/>
  <c r="AV30" i="3"/>
  <c r="AV28" i="3"/>
  <c r="AZ27" i="3"/>
  <c r="BF45" i="3"/>
  <c r="AX27" i="3"/>
  <c r="BD46" i="3"/>
  <c r="AX45" i="3"/>
  <c r="BB29" i="3"/>
  <c r="BB27" i="3"/>
  <c r="AW27" i="3"/>
  <c r="AV27" i="3"/>
  <c r="AH5" i="3"/>
  <c r="AX47" i="3"/>
  <c r="BA27" i="3"/>
  <c r="AZ30" i="3"/>
  <c r="AX29" i="3"/>
  <c r="AZ28" i="3"/>
  <c r="AT13" i="3"/>
  <c r="AT11" i="3"/>
  <c r="AS8" i="3"/>
  <c r="AS11" i="3"/>
  <c r="AS9" i="3"/>
  <c r="AS12" i="3"/>
  <c r="BC54" i="3"/>
  <c r="AY54" i="3"/>
  <c r="BA53" i="3"/>
  <c r="AW53" i="3"/>
  <c r="BC52" i="3"/>
  <c r="AY52" i="3"/>
  <c r="BB54" i="3"/>
  <c r="AX54" i="3"/>
  <c r="AZ53" i="3"/>
  <c r="AV53" i="3"/>
  <c r="BB52" i="3"/>
  <c r="AX52" i="3"/>
  <c r="BA54" i="3"/>
  <c r="AW54" i="3"/>
  <c r="BC53" i="3"/>
  <c r="AY53" i="3"/>
  <c r="BA52" i="3"/>
  <c r="AW52" i="3"/>
  <c r="AZ54" i="3"/>
  <c r="AX53" i="3"/>
  <c r="AZ52" i="3"/>
  <c r="BC40" i="3"/>
  <c r="AY40" i="3"/>
  <c r="BA39" i="3"/>
  <c r="AW39" i="3"/>
  <c r="BC38" i="3"/>
  <c r="AY38" i="3"/>
  <c r="BA37" i="3"/>
  <c r="AW37" i="3"/>
  <c r="BC36" i="3"/>
  <c r="AY36" i="3"/>
  <c r="BA35" i="3"/>
  <c r="AW35" i="3"/>
  <c r="BC34" i="3"/>
  <c r="AY34" i="3"/>
  <c r="AV54" i="3"/>
  <c r="AV52" i="3"/>
  <c r="BB40" i="3"/>
  <c r="AX40" i="3"/>
  <c r="AZ39" i="3"/>
  <c r="AV39" i="3"/>
  <c r="BB38" i="3"/>
  <c r="AX38" i="3"/>
  <c r="AZ37" i="3"/>
  <c r="AV37" i="3"/>
  <c r="BB36" i="3"/>
  <c r="AX36" i="3"/>
  <c r="AZ35" i="3"/>
  <c r="AV35" i="3"/>
  <c r="BB34" i="3"/>
  <c r="AX34" i="3"/>
  <c r="BA40" i="3"/>
  <c r="AW40" i="3"/>
  <c r="BC39" i="3"/>
  <c r="AY39" i="3"/>
  <c r="BA38" i="3"/>
  <c r="AW38" i="3"/>
  <c r="BC37" i="3"/>
  <c r="AY37" i="3"/>
  <c r="BA36" i="3"/>
  <c r="AW36" i="3"/>
  <c r="BC35" i="3"/>
  <c r="AY35" i="3"/>
  <c r="BA34" i="3"/>
  <c r="AW34" i="3"/>
  <c r="BB39" i="3"/>
  <c r="BK23" i="3"/>
  <c r="BG23" i="3"/>
  <c r="BC23" i="3"/>
  <c r="AY23" i="3"/>
  <c r="BI22" i="3"/>
  <c r="BE22" i="3"/>
  <c r="BA22" i="3"/>
  <c r="AW22" i="3"/>
  <c r="BK21" i="3"/>
  <c r="BG21" i="3"/>
  <c r="BC21" i="3"/>
  <c r="AY21" i="3"/>
  <c r="BI20" i="3"/>
  <c r="BE20" i="3"/>
  <c r="BA20" i="3"/>
  <c r="AW20" i="3"/>
  <c r="BK19" i="3"/>
  <c r="BG19" i="3"/>
  <c r="BC19" i="3"/>
  <c r="AY19" i="3"/>
  <c r="BI18" i="3"/>
  <c r="BE18" i="3"/>
  <c r="BA18" i="3"/>
  <c r="AW18" i="3"/>
  <c r="BJ17" i="3"/>
  <c r="BF17" i="3"/>
  <c r="BB17" i="3"/>
  <c r="AX17" i="3"/>
  <c r="AT14" i="3"/>
  <c r="AZ13" i="3"/>
  <c r="AV13" i="3"/>
  <c r="BA12" i="3"/>
  <c r="AW12" i="3"/>
  <c r="AR12" i="3"/>
  <c r="BB11" i="3"/>
  <c r="AX11" i="3"/>
  <c r="BC10" i="3"/>
  <c r="AY10" i="3"/>
  <c r="AZ9" i="3"/>
  <c r="AZ40" i="3"/>
  <c r="AX39" i="3"/>
  <c r="AZ38" i="3"/>
  <c r="BB37" i="3"/>
  <c r="BB35" i="3"/>
  <c r="BJ23" i="3"/>
  <c r="BF23" i="3"/>
  <c r="BB23" i="3"/>
  <c r="AX23" i="3"/>
  <c r="BH22" i="3"/>
  <c r="BD22" i="3"/>
  <c r="AZ22" i="3"/>
  <c r="AV22" i="3"/>
  <c r="BJ21" i="3"/>
  <c r="BF21" i="3"/>
  <c r="BB21" i="3"/>
  <c r="AX21" i="3"/>
  <c r="BH20" i="3"/>
  <c r="BD20" i="3"/>
  <c r="AZ20" i="3"/>
  <c r="AV20" i="3"/>
  <c r="BJ19" i="3"/>
  <c r="BF19" i="3"/>
  <c r="BB19" i="3"/>
  <c r="AX19" i="3"/>
  <c r="BH18" i="3"/>
  <c r="BD18" i="3"/>
  <c r="AZ18" i="3"/>
  <c r="AV18" i="3"/>
  <c r="BI17" i="3"/>
  <c r="BE17" i="3"/>
  <c r="BA17" i="3"/>
  <c r="AW17" i="3"/>
  <c r="AS14" i="3"/>
  <c r="BC13" i="3"/>
  <c r="AY13" i="3"/>
  <c r="AZ12" i="3"/>
  <c r="AV12" i="3"/>
  <c r="BA11" i="3"/>
  <c r="AW11" i="3"/>
  <c r="AR11" i="3"/>
  <c r="BB10" i="3"/>
  <c r="AV40" i="3"/>
  <c r="AV38" i="3"/>
  <c r="AX37" i="3"/>
  <c r="AZ36" i="3"/>
  <c r="AX35" i="3"/>
  <c r="AZ34" i="3"/>
  <c r="BI23" i="3"/>
  <c r="BE23" i="3"/>
  <c r="BA23" i="3"/>
  <c r="AW23" i="3"/>
  <c r="BK22" i="3"/>
  <c r="BG22" i="3"/>
  <c r="BC22" i="3"/>
  <c r="AY22" i="3"/>
  <c r="BI21" i="3"/>
  <c r="BE21" i="3"/>
  <c r="BA21" i="3"/>
  <c r="AW21" i="3"/>
  <c r="BK20" i="3"/>
  <c r="BG20" i="3"/>
  <c r="BC20" i="3"/>
  <c r="AY20" i="3"/>
  <c r="BI19" i="3"/>
  <c r="BE19" i="3"/>
  <c r="BA19" i="3"/>
  <c r="AW19" i="3"/>
  <c r="BK18" i="3"/>
  <c r="BG18" i="3"/>
  <c r="BC18" i="3"/>
  <c r="AY18" i="3"/>
  <c r="BH17" i="3"/>
  <c r="BD17" i="3"/>
  <c r="AZ17" i="3"/>
  <c r="AV17" i="3"/>
  <c r="AR14" i="3"/>
  <c r="BB13" i="3"/>
  <c r="AX13" i="3"/>
  <c r="BC12" i="3"/>
  <c r="AY12" i="3"/>
  <c r="AV34" i="3"/>
  <c r="AZ23" i="3"/>
  <c r="AX22" i="3"/>
  <c r="AV21" i="3"/>
  <c r="AX20" i="3"/>
  <c r="BH19" i="3"/>
  <c r="BJ18" i="3"/>
  <c r="BG17" i="3"/>
  <c r="AX12" i="3"/>
  <c r="AV11" i="3"/>
  <c r="AZ10" i="3"/>
  <c r="AY9" i="3"/>
  <c r="AZ8" i="3"/>
  <c r="AV8" i="3"/>
  <c r="BA7" i="3"/>
  <c r="AW7" i="3"/>
  <c r="AR7" i="3"/>
  <c r="BB53" i="3"/>
  <c r="BD23" i="3"/>
  <c r="BB20" i="3"/>
  <c r="BK17" i="3"/>
  <c r="AR13" i="3"/>
  <c r="AY11" i="3"/>
  <c r="AV9" i="3"/>
  <c r="AR8" i="3"/>
  <c r="AX7" i="3"/>
  <c r="AV36" i="3"/>
  <c r="AV23" i="3"/>
  <c r="BJ22" i="3"/>
  <c r="BH21" i="3"/>
  <c r="BJ20" i="3"/>
  <c r="BD19" i="3"/>
  <c r="BF18" i="3"/>
  <c r="BC17" i="3"/>
  <c r="BA13" i="3"/>
  <c r="BC11" i="3"/>
  <c r="AX10" i="3"/>
  <c r="AR10" i="3"/>
  <c r="BC9" i="3"/>
  <c r="AX9" i="3"/>
  <c r="BC8" i="3"/>
  <c r="AY8" i="3"/>
  <c r="AZ7" i="3"/>
  <c r="AV7" i="3"/>
  <c r="AZ21" i="3"/>
  <c r="AV19" i="3"/>
  <c r="BA10" i="3"/>
  <c r="BA8" i="3"/>
  <c r="BB7" i="3"/>
  <c r="BH23" i="3"/>
  <c r="BF22" i="3"/>
  <c r="BD21" i="3"/>
  <c r="BF20" i="3"/>
  <c r="AZ19" i="3"/>
  <c r="BB18" i="3"/>
  <c r="AY17" i="3"/>
  <c r="AW13" i="3"/>
  <c r="AZ11" i="3"/>
  <c r="AW10" i="3"/>
  <c r="BB9" i="3"/>
  <c r="AW9" i="3"/>
  <c r="AR9" i="3"/>
  <c r="BB8" i="3"/>
  <c r="AX8" i="3"/>
  <c r="BC7" i="3"/>
  <c r="AY7" i="3"/>
  <c r="BB22" i="3"/>
  <c r="AX18" i="3"/>
  <c r="BB12" i="3"/>
  <c r="AV10" i="3"/>
  <c r="BA9" i="3"/>
  <c r="AW8" i="3"/>
  <c r="AS7" i="3"/>
  <c r="AT8" i="3"/>
  <c r="AS13" i="3"/>
  <c r="AT9" i="3"/>
  <c r="AT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BA4-4D50-4780-AFE2-B58FC447DCB0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  <connection id="2" xr16:uid="{45425F50-2D4A-46EE-B524-96D530FFF998}" keepAlive="1" name="쿼리 - Sheet2 (2)" description="통합 문서의 'Sheet2 (2)' 쿼리에 대한 연결입니다." type="5" refreshedVersion="6" background="1">
    <dbPr connection="Provider=Microsoft.Mashup.OleDb.1;Data Source=$Workbook$;Location=Sheet2 (2);Extended Properties=&quot;&quot;" command="SELECT * FROM [Sheet2 (2)]"/>
  </connection>
</connections>
</file>

<file path=xl/sharedStrings.xml><?xml version="1.0" encoding="utf-8"?>
<sst xmlns="http://schemas.openxmlformats.org/spreadsheetml/2006/main" count="4934" uniqueCount="220">
  <si>
    <t>회원명</t>
    <phoneticPr fontId="1" type="noConversion"/>
  </si>
  <si>
    <t>가입년월일</t>
    <phoneticPr fontId="1" type="noConversion"/>
  </si>
  <si>
    <t>최근관람일</t>
    <phoneticPr fontId="1" type="noConversion"/>
  </si>
  <si>
    <t>양원석</t>
    <phoneticPr fontId="1" type="noConversion"/>
  </si>
  <si>
    <t>한수혜</t>
    <phoneticPr fontId="1" type="noConversion"/>
  </si>
  <si>
    <t>김승철</t>
    <phoneticPr fontId="1" type="noConversion"/>
  </si>
  <si>
    <t>이제환</t>
    <phoneticPr fontId="1" type="noConversion"/>
  </si>
  <si>
    <t>강주선</t>
    <phoneticPr fontId="1" type="noConversion"/>
  </si>
  <si>
    <t>곽승주</t>
    <phoneticPr fontId="1" type="noConversion"/>
  </si>
  <si>
    <t>김선수</t>
    <phoneticPr fontId="1" type="noConversion"/>
  </si>
  <si>
    <t>한화정</t>
    <phoneticPr fontId="1" type="noConversion"/>
  </si>
  <si>
    <t>양태욱</t>
    <phoneticPr fontId="1" type="noConversion"/>
  </si>
  <si>
    <t>연명진</t>
    <phoneticPr fontId="1" type="noConversion"/>
  </si>
  <si>
    <t>강웅전</t>
    <phoneticPr fontId="1" type="noConversion"/>
  </si>
  <si>
    <t>성혜빈</t>
    <phoneticPr fontId="1" type="noConversion"/>
  </si>
  <si>
    <t>강근우</t>
    <phoneticPr fontId="1" type="noConversion"/>
  </si>
  <si>
    <t>최현운</t>
    <phoneticPr fontId="1" type="noConversion"/>
  </si>
  <si>
    <t>장나영</t>
    <phoneticPr fontId="1" type="noConversion"/>
  </si>
  <si>
    <t>김준도</t>
    <phoneticPr fontId="1" type="noConversion"/>
  </si>
  <si>
    <t>최재환</t>
    <phoneticPr fontId="1" type="noConversion"/>
  </si>
  <si>
    <t>김기현</t>
    <phoneticPr fontId="1" type="noConversion"/>
  </si>
  <si>
    <t>박정이</t>
    <phoneticPr fontId="1" type="noConversion"/>
  </si>
  <si>
    <t>박도은</t>
    <phoneticPr fontId="1" type="noConversion"/>
  </si>
  <si>
    <t>박유현</t>
    <phoneticPr fontId="1" type="noConversion"/>
  </si>
  <si>
    <t>우예정</t>
    <phoneticPr fontId="1" type="noConversion"/>
  </si>
  <si>
    <t>김태평</t>
    <phoneticPr fontId="1" type="noConversion"/>
  </si>
  <si>
    <t>김선주</t>
    <phoneticPr fontId="1" type="noConversion"/>
  </si>
  <si>
    <t>장승환</t>
    <phoneticPr fontId="1" type="noConversion"/>
  </si>
  <si>
    <t>박준우</t>
    <phoneticPr fontId="1" type="noConversion"/>
  </si>
  <si>
    <t>강세연</t>
    <phoneticPr fontId="1" type="noConversion"/>
  </si>
  <si>
    <t>염진규</t>
    <phoneticPr fontId="1" type="noConversion"/>
  </si>
  <si>
    <t>이민준</t>
    <phoneticPr fontId="1" type="noConversion"/>
  </si>
  <si>
    <t>2000년 이후 가입자의 2019년 1월 이후 공연 예매 현황(예매 횟수 기준)</t>
    <phoneticPr fontId="1" type="noConversion"/>
  </si>
  <si>
    <t>주민등록번호</t>
    <phoneticPr fontId="1" type="noConversion"/>
  </si>
  <si>
    <t>서민규</t>
  </si>
  <si>
    <t>010-7362-9124</t>
  </si>
  <si>
    <t>강수연</t>
  </si>
  <si>
    <t>010-5742-3985</t>
  </si>
  <si>
    <t>김원태</t>
  </si>
  <si>
    <t>010-9654-7896</t>
  </si>
  <si>
    <t>이주영</t>
  </si>
  <si>
    <t>010-4123-6578</t>
  </si>
  <si>
    <t>송치환</t>
  </si>
  <si>
    <t>010-3214-5632</t>
  </si>
  <si>
    <t>박운호</t>
  </si>
  <si>
    <t>010-9658-7412</t>
  </si>
  <si>
    <t>남민정</t>
  </si>
  <si>
    <t>010-5412-5896</t>
  </si>
  <si>
    <t>장운후</t>
  </si>
  <si>
    <t>010-2133-4268</t>
  </si>
  <si>
    <t>배경진</t>
  </si>
  <si>
    <t>010-7436-8520</t>
  </si>
  <si>
    <t>최상규</t>
  </si>
  <si>
    <t>010-7025-9713</t>
  </si>
  <si>
    <t>이효선</t>
  </si>
  <si>
    <t>010-3388-4013</t>
  </si>
  <si>
    <t>임보은</t>
  </si>
  <si>
    <t>010-9223-4021</t>
  </si>
  <si>
    <t>편인아</t>
  </si>
  <si>
    <t>010-8264-5713</t>
  </si>
  <si>
    <t>최광석</t>
  </si>
  <si>
    <t>010-6148-3274</t>
  </si>
  <si>
    <t>김충현</t>
  </si>
  <si>
    <t>010-4523-6587</t>
  </si>
  <si>
    <t>우승원</t>
  </si>
  <si>
    <t>010-8012-4267</t>
  </si>
  <si>
    <t>김민하</t>
  </si>
  <si>
    <t>010-4586-6425</t>
  </si>
  <si>
    <t>권서준</t>
  </si>
  <si>
    <t>010-3102-9450</t>
  </si>
  <si>
    <t>김민석</t>
  </si>
  <si>
    <t>010-5842-8135</t>
  </si>
  <si>
    <t>김지아</t>
  </si>
  <si>
    <t>010-7982-1352</t>
  </si>
  <si>
    <t>장동현</t>
  </si>
  <si>
    <t>010-6011-7248</t>
  </si>
  <si>
    <t>합</t>
    <phoneticPr fontId="1" type="noConversion"/>
  </si>
  <si>
    <t>등수(EQ)</t>
    <phoneticPr fontId="1" type="noConversion"/>
  </si>
  <si>
    <t>등수(AVG)</t>
    <phoneticPr fontId="1" type="noConversion"/>
  </si>
  <si>
    <t>평균</t>
    <phoneticPr fontId="1" type="noConversion"/>
  </si>
  <si>
    <t>CL01</t>
    <phoneticPr fontId="1" type="noConversion"/>
  </si>
  <si>
    <t>CN02</t>
    <phoneticPr fontId="1" type="noConversion"/>
  </si>
  <si>
    <t>DC03</t>
    <phoneticPr fontId="1" type="noConversion"/>
  </si>
  <si>
    <t>FT04</t>
    <phoneticPr fontId="1" type="noConversion"/>
  </si>
  <si>
    <t>MU05</t>
    <phoneticPr fontId="1" type="noConversion"/>
  </si>
  <si>
    <t>MV06</t>
    <phoneticPr fontId="1" type="noConversion"/>
  </si>
  <si>
    <t>PL07</t>
    <phoneticPr fontId="1" type="noConversion"/>
  </si>
  <si>
    <t>클래식</t>
    <phoneticPr fontId="1" type="noConversion"/>
  </si>
  <si>
    <t>콘서트</t>
    <phoneticPr fontId="1" type="noConversion"/>
  </si>
  <si>
    <t>무용</t>
    <phoneticPr fontId="1" type="noConversion"/>
  </si>
  <si>
    <t>페스티벌</t>
    <phoneticPr fontId="1" type="noConversion"/>
  </si>
  <si>
    <t>뮤지컬</t>
    <phoneticPr fontId="1" type="noConversion"/>
  </si>
  <si>
    <t>영화</t>
    <phoneticPr fontId="1" type="noConversion"/>
  </si>
  <si>
    <t>연극</t>
    <phoneticPr fontId="1" type="noConversion"/>
  </si>
  <si>
    <t>성별</t>
    <phoneticPr fontId="1" type="noConversion"/>
  </si>
  <si>
    <t>회원코드</t>
    <phoneticPr fontId="1" type="noConversion"/>
  </si>
  <si>
    <t>마니아클럽
여부</t>
    <phoneticPr fontId="1" type="noConversion"/>
  </si>
  <si>
    <t>남</t>
    <phoneticPr fontId="1" type="noConversion"/>
  </si>
  <si>
    <t>여</t>
    <phoneticPr fontId="1" type="noConversion"/>
  </si>
  <si>
    <t>범위</t>
    <phoneticPr fontId="1" type="noConversion"/>
  </si>
  <si>
    <t>등급</t>
    <phoneticPr fontId="1" type="noConversion"/>
  </si>
  <si>
    <t>등급1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</si>
  <si>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</si>
  <si>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</si>
  <si>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</si>
  <si>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</si>
  <si>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영화
등급</t>
    <phoneticPr fontId="1" type="noConversion"/>
  </si>
  <si>
    <t>최대관심분야</t>
    <phoneticPr fontId="1" type="noConversion"/>
  </si>
  <si>
    <t>최대관심분야인원수</t>
    <phoneticPr fontId="1" type="noConversion"/>
  </si>
  <si>
    <t>분야</t>
    <phoneticPr fontId="1" type="noConversion"/>
  </si>
  <si>
    <t>인원수</t>
    <phoneticPr fontId="1" type="noConversion"/>
  </si>
  <si>
    <t>예매횟수</t>
    <phoneticPr fontId="1" type="noConversion"/>
  </si>
  <si>
    <t>-</t>
    <phoneticPr fontId="1" type="noConversion"/>
  </si>
  <si>
    <t>720816-1</t>
    <phoneticPr fontId="1" type="noConversion"/>
  </si>
  <si>
    <t>860510-2</t>
    <phoneticPr fontId="1" type="noConversion"/>
  </si>
  <si>
    <t>760423-1</t>
    <phoneticPr fontId="1" type="noConversion"/>
  </si>
  <si>
    <t>910910-1</t>
    <phoneticPr fontId="1" type="noConversion"/>
  </si>
  <si>
    <t>871205-2</t>
    <phoneticPr fontId="1" type="noConversion"/>
  </si>
  <si>
    <t>830619-2</t>
    <phoneticPr fontId="1" type="noConversion"/>
  </si>
  <si>
    <t>901106-1</t>
    <phoneticPr fontId="1" type="noConversion"/>
  </si>
  <si>
    <t>740711-2</t>
    <phoneticPr fontId="1" type="noConversion"/>
  </si>
  <si>
    <t>881010-1</t>
    <phoneticPr fontId="1" type="noConversion"/>
  </si>
  <si>
    <t>930425-1</t>
    <phoneticPr fontId="1" type="noConversion"/>
  </si>
  <si>
    <t>790223-1</t>
    <phoneticPr fontId="1" type="noConversion"/>
  </si>
  <si>
    <t>850118-2</t>
    <phoneticPr fontId="1" type="noConversion"/>
  </si>
  <si>
    <t>780922-1</t>
    <phoneticPr fontId="1" type="noConversion"/>
  </si>
  <si>
    <t>860723-1</t>
    <phoneticPr fontId="1" type="noConversion"/>
  </si>
  <si>
    <t>940404-2</t>
    <phoneticPr fontId="1" type="noConversion"/>
  </si>
  <si>
    <t>820113-1</t>
    <phoneticPr fontId="1" type="noConversion"/>
  </si>
  <si>
    <t>881117-1</t>
    <phoneticPr fontId="1" type="noConversion"/>
  </si>
  <si>
    <t>860406-2</t>
    <phoneticPr fontId="1" type="noConversion"/>
  </si>
  <si>
    <t>791230-2</t>
    <phoneticPr fontId="1" type="noConversion"/>
  </si>
  <si>
    <t>870228-2</t>
    <phoneticPr fontId="1" type="noConversion"/>
  </si>
  <si>
    <t>900926-1</t>
    <phoneticPr fontId="1" type="noConversion"/>
  </si>
  <si>
    <t>720826-2</t>
    <phoneticPr fontId="1" type="noConversion"/>
  </si>
  <si>
    <t>930730-1</t>
    <phoneticPr fontId="1" type="noConversion"/>
  </si>
  <si>
    <t>860103-2</t>
    <phoneticPr fontId="1" type="noConversion"/>
  </si>
  <si>
    <t>821129-1</t>
    <phoneticPr fontId="1" type="noConversion"/>
  </si>
  <si>
    <t>830620-1</t>
    <phoneticPr fontId="1" type="noConversion"/>
  </si>
  <si>
    <t>740817-2</t>
    <phoneticPr fontId="1" type="noConversion"/>
  </si>
  <si>
    <t>751031-1</t>
    <phoneticPr fontId="1" type="noConversion"/>
  </si>
  <si>
    <t>940903-1</t>
    <phoneticPr fontId="1" type="noConversion"/>
  </si>
  <si>
    <t>801226-1</t>
    <phoneticPr fontId="1" type="noConversion"/>
  </si>
  <si>
    <t>770519-2</t>
    <phoneticPr fontId="1" type="noConversion"/>
  </si>
  <si>
    <t>820406-1</t>
    <phoneticPr fontId="1" type="noConversion"/>
  </si>
  <si>
    <t>810907-2</t>
    <phoneticPr fontId="1" type="noConversion"/>
  </si>
  <si>
    <t>750113-1</t>
    <phoneticPr fontId="1" type="noConversion"/>
  </si>
  <si>
    <t>730614-1</t>
    <phoneticPr fontId="1" type="noConversion"/>
  </si>
  <si>
    <t>900702-2</t>
    <phoneticPr fontId="1" type="noConversion"/>
  </si>
  <si>
    <t>790909-1</t>
    <phoneticPr fontId="1" type="noConversion"/>
  </si>
  <si>
    <t>951111-2</t>
    <phoneticPr fontId="1" type="noConversion"/>
  </si>
  <si>
    <t>771018-1</t>
    <phoneticPr fontId="1" type="noConversion"/>
  </si>
  <si>
    <t>890403-2</t>
    <phoneticPr fontId="1" type="noConversion"/>
  </si>
  <si>
    <t>740502-2</t>
    <phoneticPr fontId="1" type="noConversion"/>
  </si>
  <si>
    <t>920324-2</t>
    <phoneticPr fontId="1" type="noConversion"/>
  </si>
  <si>
    <t>870629-1</t>
    <phoneticPr fontId="1" type="noConversion"/>
  </si>
  <si>
    <t>850201-1</t>
    <phoneticPr fontId="1" type="noConversion"/>
  </si>
  <si>
    <t>780129-1</t>
    <phoneticPr fontId="1" type="noConversion"/>
  </si>
  <si>
    <t>840720-2</t>
    <phoneticPr fontId="1" type="noConversion"/>
  </si>
  <si>
    <t>911203-1</t>
    <phoneticPr fontId="1" type="noConversion"/>
  </si>
  <si>
    <t>890917-1</t>
    <phoneticPr fontId="1" type="noConversion"/>
  </si>
  <si>
    <t>710615-2</t>
    <phoneticPr fontId="1" type="noConversion"/>
  </si>
  <si>
    <t>830321-1</t>
    <phoneticPr fontId="1" type="noConversion"/>
  </si>
  <si>
    <t>월</t>
    <phoneticPr fontId="1" type="noConversion"/>
  </si>
  <si>
    <t>일</t>
    <phoneticPr fontId="1" type="noConversion"/>
  </si>
  <si>
    <t>년수</t>
    <phoneticPr fontId="1" type="noConversion"/>
  </si>
  <si>
    <t>개월수</t>
    <phoneticPr fontId="1" type="noConversion"/>
  </si>
  <si>
    <t>일수</t>
    <phoneticPr fontId="1" type="noConversion"/>
  </si>
  <si>
    <t>가입기간</t>
    <phoneticPr fontId="1" type="noConversion"/>
  </si>
  <si>
    <t>최근
관람요일</t>
    <phoneticPr fontId="1" type="noConversion"/>
  </si>
  <si>
    <t>생년월일</t>
    <phoneticPr fontId="1" type="noConversion"/>
  </si>
  <si>
    <t>년도</t>
    <phoneticPr fontId="1" type="noConversion"/>
  </si>
  <si>
    <t>나이</t>
    <phoneticPr fontId="1" type="noConversion"/>
  </si>
  <si>
    <t>회원등급</t>
    <phoneticPr fontId="1" type="noConversion"/>
  </si>
  <si>
    <t>MANIA</t>
    <phoneticPr fontId="1" type="noConversion"/>
  </si>
  <si>
    <t>HOBBY</t>
    <phoneticPr fontId="1" type="noConversion"/>
  </si>
  <si>
    <t>ALMOST</t>
    <phoneticPr fontId="1" type="noConversion"/>
  </si>
  <si>
    <t>TRY</t>
    <phoneticPr fontId="1" type="noConversion"/>
  </si>
  <si>
    <t>혜택
포인트</t>
    <phoneticPr fontId="1" type="noConversion"/>
  </si>
  <si>
    <t>주민번호표시</t>
    <phoneticPr fontId="1" type="noConversion"/>
  </si>
  <si>
    <t>전화번호표시</t>
    <phoneticPr fontId="1" type="noConversion"/>
  </si>
  <si>
    <t>전화번호</t>
    <phoneticPr fontId="1" type="noConversion"/>
  </si>
  <si>
    <t>010-8533-4276</t>
  </si>
  <si>
    <t>010-9642-8513</t>
  </si>
  <si>
    <t>010-7105-8211</t>
  </si>
  <si>
    <t>010-3352-0147</t>
  </si>
  <si>
    <t>010-8129-4730</t>
  </si>
  <si>
    <t>010-2954-7816</t>
  </si>
  <si>
    <t>010-6245-8317</t>
  </si>
  <si>
    <t>010-7530-9510</t>
  </si>
  <si>
    <t>010-5011-7432</t>
  </si>
  <si>
    <t>010-6534-8139</t>
  </si>
  <si>
    <t>010-2174-3014</t>
  </si>
  <si>
    <t>010-4475-9910</t>
  </si>
  <si>
    <t>010-3265-8410</t>
  </si>
  <si>
    <t>010-2648-5317</t>
  </si>
  <si>
    <t>010-6499-8544</t>
  </si>
  <si>
    <t>010-8410-3978</t>
  </si>
  <si>
    <t>010-9887-2331</t>
  </si>
  <si>
    <t>010-2048-1311</t>
  </si>
  <si>
    <t>010-4672-8651</t>
  </si>
  <si>
    <t>010-9471-2384</t>
  </si>
  <si>
    <t>010-6877-2101</t>
  </si>
  <si>
    <t>010-3107-8499</t>
  </si>
  <si>
    <t>010-5619-7748</t>
  </si>
  <si>
    <t>010-7325-1643</t>
  </si>
  <si>
    <t>010-8122-5510</t>
  </si>
  <si>
    <t>010-9332-8193</t>
  </si>
  <si>
    <t>010-2458-7366</t>
  </si>
  <si>
    <t>010-4267-9132</t>
  </si>
  <si>
    <t>010-2360-9814</t>
    <phoneticPr fontId="1" type="noConversion"/>
  </si>
  <si>
    <t>가입기간(년수)</t>
    <phoneticPr fontId="1" type="noConversion"/>
  </si>
  <si>
    <t>최대</t>
    <phoneticPr fontId="1" type="noConversion"/>
  </si>
  <si>
    <t>최저</t>
    <phoneticPr fontId="1" type="noConversion"/>
  </si>
  <si>
    <t>6.</t>
    <phoneticPr fontId="1" type="noConversion"/>
  </si>
  <si>
    <t>5.</t>
    <phoneticPr fontId="1" type="noConversion"/>
  </si>
  <si>
    <t>4.</t>
    <phoneticPr fontId="1" type="noConversion"/>
  </si>
  <si>
    <t>3.</t>
    <phoneticPr fontId="1" type="noConversion"/>
  </si>
  <si>
    <t>2.</t>
    <phoneticPr fontId="1" type="noConversion"/>
  </si>
  <si>
    <t>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</si>
</sst>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theme="7" tint="0.39997558519241921"/>
      <name val="맑은 고딕"/>
      <family val="3"/>
      <charset val="129"/>
      <scheme val="minor"/>
    </font>
    <font>
      <sz val="11"/>
      <color rgb="FFE1195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C9F1"/>
        <bgColor indexed="64"/>
      </patternFill>
    </fill>
    <fill>
      <patternFill patternType="solid">
        <fgColor rgb="FFFF919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191"/>
      <color rgb="FFDDC9F1"/>
      <color rgb="FFCCAEEA"/>
      <color rgb="FFCC99FF"/>
      <color rgb="FFC672F4"/>
      <color rgb="FFCC66FF"/>
      <color rgb="FFE11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BEE-6C16-40D8-80B1-CAD916C63EA9}">
  <dimension ref="A1:BK54"/>
  <sheetViews>
    <sheetView tabSelected="1"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25" t="s">
        <v>80</v>
      </c>
      <c r="T3" s="25" t="s">
        <v>81</v>
      </c>
      <c r="U3" s="25" t="s">
        <v>82</v>
      </c>
      <c r="V3" s="25" t="s">
        <v>83</v>
      </c>
      <c r="W3" s="25" t="s">
        <v>84</v>
      </c>
      <c r="X3" s="25" t="s">
        <v>85</v>
      </c>
      <c r="Y3" s="25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25" t="s">
        <v>95</v>
      </c>
      <c r="B4" s="25" t="s">
        <v>0</v>
      </c>
      <c r="C4" s="25" t="s">
        <v>33</v>
      </c>
      <c r="D4" s="25" t="s">
        <v>179</v>
      </c>
      <c r="E4" s="25" t="s">
        <v>170</v>
      </c>
      <c r="F4" s="25" t="s">
        <v>171</v>
      </c>
      <c r="G4" s="25" t="s">
        <v>163</v>
      </c>
      <c r="H4" s="25" t="s">
        <v>164</v>
      </c>
      <c r="I4" s="25" t="s">
        <v>172</v>
      </c>
      <c r="J4" s="25" t="s">
        <v>94</v>
      </c>
      <c r="K4" s="4" t="s">
        <v>181</v>
      </c>
      <c r="L4" s="4" t="s">
        <v>180</v>
      </c>
      <c r="M4" s="25" t="s">
        <v>1</v>
      </c>
      <c r="N4" s="29" t="s">
        <v>165</v>
      </c>
      <c r="O4" s="29" t="s">
        <v>166</v>
      </c>
      <c r="P4" s="29" t="s">
        <v>167</v>
      </c>
      <c r="Q4" s="25" t="s">
        <v>2</v>
      </c>
      <c r="R4" s="10" t="s">
        <v>169</v>
      </c>
      <c r="S4" s="25" t="str">
        <f>HLOOKUP(S3,$AJ$6:$AP$7,2,FALSE)</f>
        <v>클래식</v>
      </c>
      <c r="T4" s="25" t="str">
        <f>HLOOKUP(T3,$AJ$6:$AP$7,2,FALSE)</f>
        <v>콘서트</v>
      </c>
      <c r="U4" s="25" t="str">
        <f>HLOOKUP(U3,$AJ$6:$AP$7,2,FALSE)</f>
        <v>무용</v>
      </c>
      <c r="V4" s="25" t="str">
        <f>HLOOKUP(V3,$AJ$6:$AP$7,2,FALSE)</f>
        <v>페스티벌</v>
      </c>
      <c r="W4" s="25" t="str">
        <f>HLOOKUP(W3,$AJ$6:$AP$7,2,FALSE)</f>
        <v>뮤지컬</v>
      </c>
      <c r="X4" s="25" t="str">
        <f>HLOOKUP(X3,$AJ$6:$AP$7,2,FALSE)</f>
        <v>영화</v>
      </c>
      <c r="Y4" s="25" t="str">
        <f>HLOOKUP(Y3,$AJ$6:$AP$7,2,FALSE)</f>
        <v>연극</v>
      </c>
      <c r="Z4" s="25" t="s">
        <v>76</v>
      </c>
      <c r="AA4" s="25" t="s">
        <v>77</v>
      </c>
      <c r="AB4" s="25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25" t="str">
        <f>MID(B5,2,1)&amp;"-"&amp;RIGHT(K5,4)</f>
        <v>원-9814</v>
      </c>
      <c r="B5" s="38" t="s">
        <v>3</v>
      </c>
      <c r="C5" s="25" t="s">
        <v>113</v>
      </c>
      <c r="D5" s="25" t="str">
        <f>C5&amp;REPT("*",6)</f>
        <v>720816-1******</v>
      </c>
      <c r="E5" s="1">
        <f>DATE(LEFT(C5,2),MID(C5,3,2),MID(C5,5,2))</f>
        <v>26527</v>
      </c>
      <c r="F5" s="25">
        <f>YEAR(E5)</f>
        <v>1972</v>
      </c>
      <c r="G5" s="25">
        <f>MONTH(E5)</f>
        <v>8</v>
      </c>
      <c r="H5" s="25">
        <f>DAY(E5)</f>
        <v>16</v>
      </c>
      <c r="I5" s="25">
        <f ca="1">DATEDIF(E5,TODAY(),"Y")</f>
        <v>47</v>
      </c>
      <c r="J5" s="25" t="str">
        <f>CHOOSE(MID(C5,FIND("-",C5)+1,1),"남","여")</f>
        <v>남</v>
      </c>
      <c r="K5" s="4" t="s">
        <v>210</v>
      </c>
      <c r="L5" s="29" t="str">
        <f>REPLACE(K5,FIND("-",K5)+1,FIND("-",K5,5)-FIND("-",K5)-1,REPT("*",FIND("-",K5,5)-FIND("-",K5)-1))</f>
        <v>010-****-9814</v>
      </c>
      <c r="M5" s="1">
        <v>42424</v>
      </c>
      <c r="N5" s="29">
        <f ca="1">DATEDIF(M5,TODAY(),"Y")</f>
        <v>3</v>
      </c>
      <c r="O5" s="29">
        <f ca="1">DATEDIF(M5,TODAY(),"YM")</f>
        <v>8</v>
      </c>
      <c r="P5" s="29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25"/>
      <c r="T5" s="25">
        <v>23</v>
      </c>
      <c r="U5" s="25"/>
      <c r="V5" s="25">
        <v>15</v>
      </c>
      <c r="W5" s="25">
        <v>58</v>
      </c>
      <c r="X5" s="25">
        <v>27</v>
      </c>
      <c r="Y5" s="25">
        <v>79</v>
      </c>
      <c r="Z5" s="25">
        <f>S5+T5+U5+V5+W5+X5+Y5</f>
        <v>202</v>
      </c>
      <c r="AA5" s="25">
        <f>_xlfn.RANK.EQ(Z5,$Z$5:$Z$54,0)</f>
        <v>1</v>
      </c>
      <c r="AB5" s="25">
        <f>_xlfn.RANK.AVG(Z5,$Z$5:$Z$54,0)</f>
        <v>1</v>
      </c>
      <c r="AC5" s="25" t="b">
        <f>AND(Z5&gt;=100, OR(S5&gt;=50,T5&gt;=50,U5&gt;=50,V5&gt;=50,W5&gt;=50,X5&gt;=50,Y5&gt;=50))</f>
        <v>1</v>
      </c>
      <c r="AD5" s="25">
        <f>HLOOKUP(Z5,$AJ$12:$AO$13,2,TRUE)</f>
        <v>1</v>
      </c>
      <c r="AE5" s="9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25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25" t="str">
        <f t="shared" ref="A6:A54" si="0">MID(B6,2,1)&amp;"-"&amp;RIGHT(K6,4)</f>
        <v>수-4276</v>
      </c>
      <c r="B6" s="38" t="s">
        <v>4</v>
      </c>
      <c r="C6" s="25" t="s">
        <v>114</v>
      </c>
      <c r="D6" s="25" t="str">
        <f t="shared" ref="D6:D54" si="1">C6&amp;REPT("*",6)</f>
        <v>860510-2******</v>
      </c>
      <c r="E6" s="1">
        <f t="shared" ref="E6:E54" si="2">DATE(LEFT(C6,2),MID(C6,3,2),MID(C6,5,2))</f>
        <v>31542</v>
      </c>
      <c r="F6" s="25">
        <f t="shared" ref="F6:F54" si="3">YEAR(E6)</f>
        <v>1986</v>
      </c>
      <c r="G6" s="25">
        <f t="shared" ref="G6:G54" si="4">MONTH(E6)</f>
        <v>5</v>
      </c>
      <c r="H6" s="25">
        <f t="shared" ref="H6:H54" si="5">DAY(E6)</f>
        <v>10</v>
      </c>
      <c r="I6" s="25">
        <f t="shared" ref="I6:I54" ca="1" si="6">DATEDIF(E6,TODAY(),"Y")</f>
        <v>33</v>
      </c>
      <c r="J6" s="25" t="str">
        <f t="shared" ref="J6:J54" si="7">CHOOSE(MID(C6,FIND("-",C6)+1,1),"남","여")</f>
        <v>여</v>
      </c>
      <c r="K6" s="4" t="s">
        <v>182</v>
      </c>
      <c r="L6" s="29" t="str">
        <f t="shared" ref="L6:L54" si="8">REPLACE(K6,FIND("-",K6)+1,FIND("-",K6,5)-FIND("-",K6)-1,REPT("*",FIND("-",K6,5)-FIND("-",K6)-1))</f>
        <v>010-****-4276</v>
      </c>
      <c r="M6" s="1">
        <v>39513</v>
      </c>
      <c r="N6" s="29">
        <f ca="1">DATEDIF(M6,TODAY(),"Y")</f>
        <v>11</v>
      </c>
      <c r="O6" s="29">
        <f ca="1">DATEDIF(M6,TODAY(),"YM")</f>
        <v>8</v>
      </c>
      <c r="P6" s="29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25"/>
      <c r="T6" s="25"/>
      <c r="U6" s="25"/>
      <c r="V6" s="25"/>
      <c r="W6" s="25"/>
      <c r="X6" s="25"/>
      <c r="Y6" s="25"/>
      <c r="Z6" s="25">
        <f t="shared" ref="Z6:Z54" si="10">S6+T6+U6+V6+W6+X6+Y6</f>
        <v>0</v>
      </c>
      <c r="AA6" s="25">
        <f t="shared" ref="AA6:AA54" si="11">_xlfn.RANK.EQ(Z6,$Z$5:$Z$54,0)</f>
        <v>33</v>
      </c>
      <c r="AB6" s="25">
        <f t="shared" ref="AB6:AB54" si="12">_xlfn.RANK.AVG(Z6,$Z$5:$Z$54,0)</f>
        <v>41.5</v>
      </c>
      <c r="AC6" s="25" t="b">
        <f t="shared" ref="AC6:AC54" si="13">AND(Z6&gt;=100, OR(S6&gt;=50,T6&gt;=50,U6&gt;=50,V6&gt;=50,W6&gt;=50,X6&gt;=50,Y6&gt;=50))</f>
        <v>0</v>
      </c>
      <c r="AD6" s="25">
        <f t="shared" ref="AD6:AD54" si="14">HLOOKUP(Z6,$AJ$12:$AO$13,2,TRUE)</f>
        <v>5</v>
      </c>
      <c r="AE6" s="9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25">
        <f ca="1">INDEX(혜택포인트!$B$3:$F$6,MATCH(AG6,혜택포인트!$A$3:$A$6,0),MATCH(N6,혜택포인트!$B$2:$F$2,1))</f>
        <v>0.03</v>
      </c>
      <c r="AJ6" s="25" t="s">
        <v>80</v>
      </c>
      <c r="AK6" s="25" t="s">
        <v>81</v>
      </c>
      <c r="AL6" s="25" t="s">
        <v>82</v>
      </c>
      <c r="AM6" s="25" t="s">
        <v>83</v>
      </c>
      <c r="AN6" s="25" t="s">
        <v>84</v>
      </c>
      <c r="AO6" s="25" t="s">
        <v>85</v>
      </c>
      <c r="AP6" s="9" t="s">
        <v>86</v>
      </c>
      <c r="AQ6" s="28" t="s">
        <v>109</v>
      </c>
      <c r="AR6" s="28" t="s">
        <v>110</v>
      </c>
      <c r="AS6" s="28" t="s">
        <v>76</v>
      </c>
      <c r="AT6" s="28" t="s">
        <v>79</v>
      </c>
      <c r="AU6" s="64"/>
      <c r="AV6" s="30" t="s">
        <v>97</v>
      </c>
      <c r="AW6" s="30" t="s">
        <v>98</v>
      </c>
      <c r="AX6" s="30" t="s">
        <v>97</v>
      </c>
      <c r="AY6" s="30" t="s">
        <v>98</v>
      </c>
      <c r="AZ6" s="30" t="s">
        <v>97</v>
      </c>
      <c r="BA6" s="30" t="s">
        <v>98</v>
      </c>
      <c r="BB6" s="30" t="s">
        <v>97</v>
      </c>
      <c r="BC6" s="30" t="s">
        <v>98</v>
      </c>
    </row>
    <row r="7" spans="1:63" x14ac:dyDescent="0.3">
      <c r="A7" s="25" t="str">
        <f t="shared" si="0"/>
        <v>승-8513</v>
      </c>
      <c r="B7" s="38" t="s">
        <v>5</v>
      </c>
      <c r="C7" s="25" t="s">
        <v>115</v>
      </c>
      <c r="D7" s="25" t="str">
        <f t="shared" si="1"/>
        <v>760423-1******</v>
      </c>
      <c r="E7" s="1">
        <f t="shared" si="2"/>
        <v>27873</v>
      </c>
      <c r="F7" s="25">
        <f t="shared" si="3"/>
        <v>1976</v>
      </c>
      <c r="G7" s="25">
        <f t="shared" si="4"/>
        <v>4</v>
      </c>
      <c r="H7" s="25">
        <f t="shared" si="5"/>
        <v>23</v>
      </c>
      <c r="I7" s="25">
        <f t="shared" ca="1" si="6"/>
        <v>43</v>
      </c>
      <c r="J7" s="25" t="str">
        <f t="shared" si="7"/>
        <v>남</v>
      </c>
      <c r="K7" s="4" t="s">
        <v>183</v>
      </c>
      <c r="L7" s="29" t="str">
        <f t="shared" si="8"/>
        <v>010-****-8513</v>
      </c>
      <c r="M7" s="1">
        <v>37216</v>
      </c>
      <c r="N7" s="29">
        <f ca="1">DATEDIF(M7,TODAY(),"Y")</f>
        <v>17</v>
      </c>
      <c r="O7" s="29">
        <f ca="1">DATEDIF(M7,TODAY(),"YM")</f>
        <v>11</v>
      </c>
      <c r="P7" s="29">
        <f ca="1">DATEDIF(M7,TODAY(),"MD")</f>
        <v>28</v>
      </c>
      <c r="Q7" s="1">
        <v>40836</v>
      </c>
      <c r="R7" s="35" t="str">
        <f t="shared" si="9"/>
        <v>목</v>
      </c>
      <c r="S7" s="25"/>
      <c r="T7" s="25"/>
      <c r="U7" s="25"/>
      <c r="V7" s="25"/>
      <c r="W7" s="25"/>
      <c r="X7" s="25"/>
      <c r="Y7" s="25"/>
      <c r="Z7" s="25">
        <f t="shared" si="10"/>
        <v>0</v>
      </c>
      <c r="AA7" s="25">
        <f t="shared" si="11"/>
        <v>33</v>
      </c>
      <c r="AB7" s="25">
        <f t="shared" si="12"/>
        <v>41.5</v>
      </c>
      <c r="AC7" s="25" t="b">
        <f t="shared" si="13"/>
        <v>0</v>
      </c>
      <c r="AD7" s="25">
        <f t="shared" si="14"/>
        <v>5</v>
      </c>
      <c r="AE7" s="9" t="str">
        <f t="shared" si="15"/>
        <v>D</v>
      </c>
      <c r="AF7" s="41" t="str">
        <f t="shared" si="16"/>
        <v>-</v>
      </c>
      <c r="AG7" s="42" t="str">
        <f t="shared" si="17"/>
        <v>TRY</v>
      </c>
      <c r="AH7" s="25">
        <f ca="1">INDEX(혜택포인트!$B$3:$F$6,MATCH(AG7,혜택포인트!$A$3:$A$6,0),MATCH(N7,혜택포인트!$B$2:$F$2,1))</f>
        <v>7.0000000000000007E-2</v>
      </c>
      <c r="AJ7" s="28" t="s">
        <v>87</v>
      </c>
      <c r="AK7" s="28" t="s">
        <v>88</v>
      </c>
      <c r="AL7" s="28" t="s">
        <v>89</v>
      </c>
      <c r="AM7" s="28" t="s">
        <v>90</v>
      </c>
      <c r="AN7" s="28" t="s">
        <v>91</v>
      </c>
      <c r="AO7" s="28" t="s">
        <v>92</v>
      </c>
      <c r="AP7" s="26" t="s">
        <v>93</v>
      </c>
      <c r="AQ7" s="28" t="s">
        <v>87</v>
      </c>
      <c r="AR7" s="28">
        <f>COUNTIF($AF$5:$AF$54,"="&amp;$AQ7)</f>
        <v>6</v>
      </c>
      <c r="AS7" s="28">
        <f>SUMIF($AF$5:$AF$54,"="&amp;S$4,S$5:S$54)</f>
        <v>320</v>
      </c>
      <c r="AT7" s="28">
        <f>ROUND(AVERAGEIF($AF$5:$AF$54,"="&amp;S$4,S$5:S$54),2)</f>
        <v>53.33</v>
      </c>
      <c r="AU7" s="30" t="s">
        <v>87</v>
      </c>
      <c r="AV7" s="30">
        <f>COUNTIFS($AF$5:$AF$54,"="&amp;$AU7, $AG$5:$AG$54,"="&amp;$AV$5,$J$5:$J$54, "="&amp;AV$6)</f>
        <v>1</v>
      </c>
      <c r="AW7" s="30">
        <f>COUNTIFS($AF$5:$AF$54,"="&amp;$AU7, $AG$5:$AG$54,"="&amp;$AV$5,$J$5:$J$54, "="&amp;AW$6)</f>
        <v>0</v>
      </c>
      <c r="AX7" s="30">
        <f>COUNTIFS($AF$5:$AF$54,"="&amp;$AU7, $AG$5:$AG$54,"="&amp;$AX$5,$J$5:$J$54, "="&amp;AX$6)</f>
        <v>0</v>
      </c>
      <c r="AY7" s="30">
        <f>COUNTIFS($AF$5:$AF$54,"="&amp;$AU7, $AG$5:$AG$54,"="&amp;$AX$5,$J$5:$J$54, "="&amp;AY$6)</f>
        <v>1</v>
      </c>
      <c r="AZ7" s="30">
        <f>COUNTIFS($AF$5:$AF$54,"="&amp;$AU7, $AG$5:$AG$54,"="&amp;$AZ$5,$J$5:$J$54, "="&amp;AZ$6)</f>
        <v>0</v>
      </c>
      <c r="BA7" s="30">
        <f>COUNTIFS($AF$5:$AF$54,"="&amp;$AU7, $AG$5:$AG$54,"="&amp;$AZ$5,$J$5:$J$54, "="&amp;BA$6)</f>
        <v>3</v>
      </c>
      <c r="BB7" s="30">
        <f>COUNTIFS($AF$5:$AF$54,"="&amp;$AU7, $AG$5:$AG$54,"="&amp;$BB$5,$J$5:$J$54, "="&amp;BB$6)</f>
        <v>1</v>
      </c>
      <c r="BC7" s="30">
        <f>COUNTIFS($AF$5:$AF$54,"="&amp;$AU7, $AG$5:$AG$54,"="&amp;$BB$5,$J$5:$J$54, "="&amp;BC$6)</f>
        <v>0</v>
      </c>
    </row>
    <row r="8" spans="1:63" x14ac:dyDescent="0.3">
      <c r="A8" s="25" t="str">
        <f t="shared" si="0"/>
        <v>제-8211</v>
      </c>
      <c r="B8" s="38" t="s">
        <v>6</v>
      </c>
      <c r="C8" s="25" t="s">
        <v>116</v>
      </c>
      <c r="D8" s="25" t="str">
        <f t="shared" si="1"/>
        <v>910910-1******</v>
      </c>
      <c r="E8" s="1">
        <f t="shared" si="2"/>
        <v>33491</v>
      </c>
      <c r="F8" s="25">
        <f t="shared" si="3"/>
        <v>1991</v>
      </c>
      <c r="G8" s="25">
        <f t="shared" si="4"/>
        <v>9</v>
      </c>
      <c r="H8" s="25">
        <f t="shared" si="5"/>
        <v>10</v>
      </c>
      <c r="I8" s="25">
        <f t="shared" ca="1" si="6"/>
        <v>28</v>
      </c>
      <c r="J8" s="25" t="str">
        <f t="shared" si="7"/>
        <v>남</v>
      </c>
      <c r="K8" s="4" t="s">
        <v>184</v>
      </c>
      <c r="L8" s="29" t="str">
        <f t="shared" si="8"/>
        <v>010-****-8211</v>
      </c>
      <c r="M8" s="1">
        <v>42081</v>
      </c>
      <c r="N8" s="29">
        <f ca="1">DATEDIF(M8,TODAY(),"Y")</f>
        <v>4</v>
      </c>
      <c r="O8" s="29">
        <f ca="1">DATEDIF(M8,TODAY(),"YM")</f>
        <v>8</v>
      </c>
      <c r="P8" s="29">
        <f ca="1">DATEDIF(M8,TODAY(),"MD")</f>
        <v>0</v>
      </c>
      <c r="Q8" s="1">
        <v>43459</v>
      </c>
      <c r="R8" s="33" t="str">
        <f t="shared" si="9"/>
        <v>화</v>
      </c>
      <c r="S8" s="25"/>
      <c r="T8" s="25"/>
      <c r="U8" s="25"/>
      <c r="V8" s="25"/>
      <c r="W8" s="25"/>
      <c r="X8" s="25"/>
      <c r="Y8" s="25"/>
      <c r="Z8" s="25">
        <f t="shared" si="10"/>
        <v>0</v>
      </c>
      <c r="AA8" s="25">
        <f t="shared" si="11"/>
        <v>33</v>
      </c>
      <c r="AB8" s="25">
        <f t="shared" si="12"/>
        <v>41.5</v>
      </c>
      <c r="AC8" s="25" t="b">
        <f t="shared" si="13"/>
        <v>0</v>
      </c>
      <c r="AD8" s="25">
        <f t="shared" si="14"/>
        <v>5</v>
      </c>
      <c r="AE8" s="9" t="str">
        <f t="shared" si="15"/>
        <v>D</v>
      </c>
      <c r="AF8" s="41" t="str">
        <f t="shared" si="16"/>
        <v>-</v>
      </c>
      <c r="AG8" s="42" t="str">
        <f t="shared" si="17"/>
        <v>TRY</v>
      </c>
      <c r="AH8" s="25">
        <f ca="1">INDEX(혜택포인트!$B$3:$F$6,MATCH(AG8,혜택포인트!$A$3:$A$6,0),MATCH(N8,혜택포인트!$B$2:$F$2,1))</f>
        <v>0</v>
      </c>
      <c r="AQ8" s="28" t="s">
        <v>88</v>
      </c>
      <c r="AR8" s="28">
        <f t="shared" ref="AR8:AR14" si="18">COUNTIF($AF$5:$AF$54,"="&amp;$AQ8)</f>
        <v>6</v>
      </c>
      <c r="AS8" s="28">
        <f>SUMIF($AF$5:$AF$54,"="&amp;T$4,T$5:T$54)</f>
        <v>253</v>
      </c>
      <c r="AT8" s="28">
        <f>ROUND(AVERAGEIF($AF$5:$AF$54,"="&amp;T$4,T$5:T$54),2)</f>
        <v>42.17</v>
      </c>
      <c r="AU8" s="30" t="s">
        <v>88</v>
      </c>
      <c r="AV8" s="30">
        <f t="shared" ref="AV8:AW13" si="19">COUNTIFS($AF$5:$AF$54,"="&amp;$AU8, $AG$5:$AG$54,"="&amp;$AV$5,$J$5:$J$54, "="&amp;AV$6)</f>
        <v>0</v>
      </c>
      <c r="AW8" s="30">
        <f t="shared" si="19"/>
        <v>0</v>
      </c>
      <c r="AX8" s="30">
        <f t="shared" ref="AX8:AY13" si="20">COUNTIFS($AF$5:$AF$54,"="&amp;$AU8, $AG$5:$AG$54,"="&amp;$AX$5,$J$5:$J$54, "="&amp;AX$6)</f>
        <v>1</v>
      </c>
      <c r="AY8" s="30">
        <f t="shared" si="20"/>
        <v>0</v>
      </c>
      <c r="AZ8" s="30">
        <f t="shared" ref="AZ8:BA13" si="21">COUNTIFS($AF$5:$AF$54,"="&amp;$AU8, $AG$5:$AG$54,"="&amp;$AZ$5,$J$5:$J$54, "="&amp;AZ$6)</f>
        <v>2</v>
      </c>
      <c r="BA8" s="30">
        <f t="shared" si="21"/>
        <v>0</v>
      </c>
      <c r="BB8" s="30">
        <f t="shared" ref="BB8:BC13" si="22">COUNTIFS($AF$5:$AF$54,"="&amp;$AU8, $AG$5:$AG$54,"="&amp;$BB$5,$J$5:$J$54, "="&amp;BB$6)</f>
        <v>1</v>
      </c>
      <c r="BC8" s="30">
        <f t="shared" si="22"/>
        <v>2</v>
      </c>
    </row>
    <row r="9" spans="1:63" x14ac:dyDescent="0.3">
      <c r="A9" s="25" t="str">
        <f t="shared" si="0"/>
        <v>주-0147</v>
      </c>
      <c r="B9" s="38" t="s">
        <v>7</v>
      </c>
      <c r="C9" s="25" t="s">
        <v>117</v>
      </c>
      <c r="D9" s="25" t="str">
        <f t="shared" si="1"/>
        <v>871205-2******</v>
      </c>
      <c r="E9" s="1">
        <f t="shared" si="2"/>
        <v>32116</v>
      </c>
      <c r="F9" s="25">
        <f t="shared" si="3"/>
        <v>1987</v>
      </c>
      <c r="G9" s="25">
        <f t="shared" si="4"/>
        <v>12</v>
      </c>
      <c r="H9" s="25">
        <f t="shared" si="5"/>
        <v>5</v>
      </c>
      <c r="I9" s="25">
        <f t="shared" ca="1" si="6"/>
        <v>31</v>
      </c>
      <c r="J9" s="25" t="str">
        <f t="shared" si="7"/>
        <v>여</v>
      </c>
      <c r="K9" s="4" t="s">
        <v>185</v>
      </c>
      <c r="L9" s="29" t="str">
        <f t="shared" si="8"/>
        <v>010-****-0147</v>
      </c>
      <c r="M9" s="1">
        <v>41509</v>
      </c>
      <c r="N9" s="29">
        <f ca="1">DATEDIF(M9,TODAY(),"Y")</f>
        <v>6</v>
      </c>
      <c r="O9" s="29">
        <f ca="1">DATEDIF(M9,TODAY(),"YM")</f>
        <v>2</v>
      </c>
      <c r="P9" s="29">
        <f ca="1">DATEDIF(M9,TODAY(),"MD")</f>
        <v>26</v>
      </c>
      <c r="Q9" s="1">
        <v>43653</v>
      </c>
      <c r="R9" s="31" t="str">
        <f t="shared" si="9"/>
        <v>일</v>
      </c>
      <c r="S9" s="25">
        <v>65</v>
      </c>
      <c r="T9" s="25"/>
      <c r="U9" s="25"/>
      <c r="V9" s="25"/>
      <c r="W9" s="25"/>
      <c r="X9" s="25"/>
      <c r="Y9" s="25"/>
      <c r="Z9" s="25">
        <f t="shared" si="10"/>
        <v>65</v>
      </c>
      <c r="AA9" s="25">
        <f t="shared" si="11"/>
        <v>16</v>
      </c>
      <c r="AB9" s="25">
        <f t="shared" si="12"/>
        <v>16.5</v>
      </c>
      <c r="AC9" s="25" t="b">
        <f t="shared" si="13"/>
        <v>0</v>
      </c>
      <c r="AD9" s="25">
        <f t="shared" si="14"/>
        <v>4</v>
      </c>
      <c r="AE9" s="9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25">
        <f ca="1">INDEX(혜택포인트!$B$3:$F$6,MATCH(AG9,혜택포인트!$A$3:$A$6,0),MATCH(N9,혜택포인트!$B$2:$F$2,1))</f>
        <v>0.05</v>
      </c>
      <c r="AJ9" s="28">
        <v>1</v>
      </c>
      <c r="AK9" s="28" t="s">
        <v>97</v>
      </c>
      <c r="AQ9" s="28" t="s">
        <v>89</v>
      </c>
      <c r="AR9" s="28">
        <f t="shared" si="18"/>
        <v>0</v>
      </c>
      <c r="AS9" s="28">
        <f>SUMIF($AF$5:$AF$54,"="&amp;U$4,U$5:U$54)</f>
        <v>0</v>
      </c>
      <c r="AT9" s="28" t="e">
        <f>ROUND(AVERAGEIF($AF$5:$AF$54,"="&amp;U$4,U$5:U$54),2)</f>
        <v>#DIV/0!</v>
      </c>
      <c r="AU9" s="30" t="s">
        <v>89</v>
      </c>
      <c r="AV9" s="30">
        <f t="shared" si="19"/>
        <v>0</v>
      </c>
      <c r="AW9" s="30">
        <f t="shared" si="19"/>
        <v>0</v>
      </c>
      <c r="AX9" s="30">
        <f t="shared" si="20"/>
        <v>0</v>
      </c>
      <c r="AY9" s="30">
        <f t="shared" si="20"/>
        <v>0</v>
      </c>
      <c r="AZ9" s="30">
        <f t="shared" si="21"/>
        <v>0</v>
      </c>
      <c r="BA9" s="30">
        <f t="shared" si="21"/>
        <v>0</v>
      </c>
      <c r="BB9" s="30">
        <f t="shared" si="22"/>
        <v>0</v>
      </c>
      <c r="BC9" s="30">
        <f t="shared" si="22"/>
        <v>0</v>
      </c>
    </row>
    <row r="10" spans="1:63" x14ac:dyDescent="0.3">
      <c r="A10" s="25" t="str">
        <f t="shared" si="0"/>
        <v>승-4730</v>
      </c>
      <c r="B10" s="38" t="s">
        <v>8</v>
      </c>
      <c r="C10" s="25" t="s">
        <v>118</v>
      </c>
      <c r="D10" s="25" t="str">
        <f t="shared" si="1"/>
        <v>830619-2******</v>
      </c>
      <c r="E10" s="1">
        <f t="shared" si="2"/>
        <v>30486</v>
      </c>
      <c r="F10" s="25">
        <f t="shared" si="3"/>
        <v>1983</v>
      </c>
      <c r="G10" s="25">
        <f t="shared" si="4"/>
        <v>6</v>
      </c>
      <c r="H10" s="25">
        <f t="shared" si="5"/>
        <v>19</v>
      </c>
      <c r="I10" s="25">
        <f t="shared" ca="1" si="6"/>
        <v>36</v>
      </c>
      <c r="J10" s="25" t="str">
        <f t="shared" si="7"/>
        <v>여</v>
      </c>
      <c r="K10" s="4" t="s">
        <v>186</v>
      </c>
      <c r="L10" s="29" t="str">
        <f t="shared" si="8"/>
        <v>010-****-4730</v>
      </c>
      <c r="M10" s="1">
        <v>43570</v>
      </c>
      <c r="N10" s="29">
        <f ca="1">DATEDIF(M10,TODAY(),"Y")</f>
        <v>0</v>
      </c>
      <c r="O10" s="29">
        <f ca="1">DATEDIF(M10,TODAY(),"YM")</f>
        <v>7</v>
      </c>
      <c r="P10" s="29">
        <f ca="1">DATEDIF(M10,TODAY(),"MD")</f>
        <v>3</v>
      </c>
      <c r="Q10" s="1">
        <v>43693</v>
      </c>
      <c r="R10" s="37" t="str">
        <f t="shared" si="9"/>
        <v>금</v>
      </c>
      <c r="S10" s="25"/>
      <c r="T10" s="25"/>
      <c r="U10" s="25"/>
      <c r="V10" s="25"/>
      <c r="W10" s="25"/>
      <c r="X10" s="25">
        <v>104</v>
      </c>
      <c r="Y10" s="25"/>
      <c r="Z10" s="25">
        <f t="shared" si="10"/>
        <v>104</v>
      </c>
      <c r="AA10" s="25">
        <f t="shared" si="11"/>
        <v>10</v>
      </c>
      <c r="AB10" s="25">
        <f t="shared" si="12"/>
        <v>10</v>
      </c>
      <c r="AC10" s="25" t="b">
        <f t="shared" si="13"/>
        <v>1</v>
      </c>
      <c r="AD10" s="25">
        <f t="shared" si="14"/>
        <v>3</v>
      </c>
      <c r="AE10" s="9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25">
        <f ca="1">INDEX(혜택포인트!$B$3:$F$6,MATCH(AG10,혜택포인트!$A$3:$A$6,0),MATCH(N10,혜택포인트!$B$2:$F$2,1))</f>
        <v>0.2</v>
      </c>
      <c r="AJ10" s="28">
        <v>2</v>
      </c>
      <c r="AK10" s="28" t="s">
        <v>98</v>
      </c>
      <c r="AQ10" s="28" t="s">
        <v>90</v>
      </c>
      <c r="AR10" s="28">
        <f t="shared" si="18"/>
        <v>2</v>
      </c>
      <c r="AS10" s="28">
        <f>SUMIF($AF$5:$AF$54,"="&amp;V$4,V$5:V$54)</f>
        <v>56</v>
      </c>
      <c r="AT10" s="28">
        <f>ROUND(AVERAGEIF($AF$5:$AF$54,"="&amp;V$4,V$5:V$54),2)</f>
        <v>28</v>
      </c>
      <c r="AU10" s="30" t="s">
        <v>90</v>
      </c>
      <c r="AV10" s="30">
        <f t="shared" si="19"/>
        <v>0</v>
      </c>
      <c r="AW10" s="30">
        <f t="shared" si="19"/>
        <v>0</v>
      </c>
      <c r="AX10" s="30">
        <f t="shared" si="20"/>
        <v>1</v>
      </c>
      <c r="AY10" s="30">
        <f t="shared" si="20"/>
        <v>0</v>
      </c>
      <c r="AZ10" s="30">
        <f t="shared" si="21"/>
        <v>0</v>
      </c>
      <c r="BA10" s="30">
        <f t="shared" si="21"/>
        <v>0</v>
      </c>
      <c r="BB10" s="30">
        <f t="shared" si="22"/>
        <v>1</v>
      </c>
      <c r="BC10" s="30">
        <f t="shared" si="22"/>
        <v>0</v>
      </c>
    </row>
    <row r="11" spans="1:63" x14ac:dyDescent="0.3">
      <c r="A11" s="25" t="str">
        <f t="shared" si="0"/>
        <v>선-7816</v>
      </c>
      <c r="B11" s="38" t="s">
        <v>9</v>
      </c>
      <c r="C11" s="25" t="s">
        <v>119</v>
      </c>
      <c r="D11" s="25" t="str">
        <f t="shared" si="1"/>
        <v>901106-1******</v>
      </c>
      <c r="E11" s="1">
        <f t="shared" si="2"/>
        <v>33183</v>
      </c>
      <c r="F11" s="25">
        <f t="shared" si="3"/>
        <v>1990</v>
      </c>
      <c r="G11" s="25">
        <f t="shared" si="4"/>
        <v>11</v>
      </c>
      <c r="H11" s="25">
        <f t="shared" si="5"/>
        <v>6</v>
      </c>
      <c r="I11" s="25">
        <f t="shared" ca="1" si="6"/>
        <v>29</v>
      </c>
      <c r="J11" s="25" t="str">
        <f t="shared" si="7"/>
        <v>남</v>
      </c>
      <c r="K11" s="4" t="s">
        <v>187</v>
      </c>
      <c r="L11" s="29" t="str">
        <f t="shared" si="8"/>
        <v>010-****-7816</v>
      </c>
      <c r="M11" s="1">
        <v>42560</v>
      </c>
      <c r="N11" s="29">
        <f ca="1">DATEDIF(M11,TODAY(),"Y")</f>
        <v>3</v>
      </c>
      <c r="O11" s="29">
        <f ca="1">DATEDIF(M11,TODAY(),"YM")</f>
        <v>4</v>
      </c>
      <c r="P11" s="29">
        <f ca="1">DATEDIF(M11,TODAY(),"MD")</f>
        <v>9</v>
      </c>
      <c r="Q11" s="1">
        <v>43719</v>
      </c>
      <c r="R11" s="34" t="str">
        <f t="shared" si="9"/>
        <v>수</v>
      </c>
      <c r="S11" s="25"/>
      <c r="T11" s="25"/>
      <c r="U11" s="25"/>
      <c r="V11" s="25">
        <v>16</v>
      </c>
      <c r="W11" s="25"/>
      <c r="X11" s="25">
        <v>15</v>
      </c>
      <c r="Y11" s="25"/>
      <c r="Z11" s="25">
        <f t="shared" si="10"/>
        <v>31</v>
      </c>
      <c r="AA11" s="25">
        <f t="shared" si="11"/>
        <v>23</v>
      </c>
      <c r="AB11" s="25">
        <f t="shared" si="12"/>
        <v>23</v>
      </c>
      <c r="AC11" s="25" t="b">
        <f t="shared" si="13"/>
        <v>0</v>
      </c>
      <c r="AD11" s="25">
        <f t="shared" si="14"/>
        <v>5</v>
      </c>
      <c r="AE11" s="9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25">
        <f ca="1">INDEX(혜택포인트!$B$3:$F$6,MATCH(AG11,혜택포인트!$A$3:$A$6,0),MATCH(N11,혜택포인트!$B$2:$F$2,1))</f>
        <v>0</v>
      </c>
      <c r="AQ11" s="28" t="s">
        <v>91</v>
      </c>
      <c r="AR11" s="28">
        <f t="shared" si="18"/>
        <v>6</v>
      </c>
      <c r="AS11" s="28">
        <f>SUMIF($AF$5:$AF$54,"="&amp;W$4,W$5:W$54)</f>
        <v>184</v>
      </c>
      <c r="AT11" s="28">
        <f>ROUND(AVERAGEIF($AF$5:$AF$54,"="&amp;W$4,W$5:W$54),2)</f>
        <v>30.67</v>
      </c>
      <c r="AU11" s="30" t="s">
        <v>91</v>
      </c>
      <c r="AV11" s="30">
        <f t="shared" si="19"/>
        <v>1</v>
      </c>
      <c r="AW11" s="30">
        <f t="shared" si="19"/>
        <v>1</v>
      </c>
      <c r="AX11" s="30">
        <f t="shared" si="20"/>
        <v>0</v>
      </c>
      <c r="AY11" s="30">
        <f t="shared" si="20"/>
        <v>0</v>
      </c>
      <c r="AZ11" s="30">
        <f t="shared" si="21"/>
        <v>0</v>
      </c>
      <c r="BA11" s="30">
        <f t="shared" si="21"/>
        <v>0</v>
      </c>
      <c r="BB11" s="30">
        <f t="shared" si="22"/>
        <v>3</v>
      </c>
      <c r="BC11" s="30">
        <f t="shared" si="22"/>
        <v>1</v>
      </c>
    </row>
    <row r="12" spans="1:63" x14ac:dyDescent="0.3">
      <c r="A12" s="25" t="str">
        <f t="shared" si="0"/>
        <v>화-8317</v>
      </c>
      <c r="B12" s="38" t="s">
        <v>10</v>
      </c>
      <c r="C12" s="25" t="s">
        <v>120</v>
      </c>
      <c r="D12" s="25" t="str">
        <f t="shared" si="1"/>
        <v>740711-2******</v>
      </c>
      <c r="E12" s="1">
        <f t="shared" si="2"/>
        <v>27221</v>
      </c>
      <c r="F12" s="25">
        <f t="shared" si="3"/>
        <v>1974</v>
      </c>
      <c r="G12" s="25">
        <f t="shared" si="4"/>
        <v>7</v>
      </c>
      <c r="H12" s="25">
        <f t="shared" si="5"/>
        <v>11</v>
      </c>
      <c r="I12" s="25">
        <f t="shared" ca="1" si="6"/>
        <v>45</v>
      </c>
      <c r="J12" s="25" t="str">
        <f t="shared" si="7"/>
        <v>여</v>
      </c>
      <c r="K12" s="4" t="s">
        <v>188</v>
      </c>
      <c r="L12" s="29" t="str">
        <f t="shared" si="8"/>
        <v>010-****-8317</v>
      </c>
      <c r="M12" s="1">
        <v>36622</v>
      </c>
      <c r="N12" s="29">
        <f ca="1">DATEDIF(M12,TODAY(),"Y")</f>
        <v>19</v>
      </c>
      <c r="O12" s="29">
        <f ca="1">DATEDIF(M12,TODAY(),"YM")</f>
        <v>7</v>
      </c>
      <c r="P12" s="29">
        <f ca="1">DATEDIF(M12,TODAY(),"MD")</f>
        <v>12</v>
      </c>
      <c r="Q12" s="1">
        <v>43460</v>
      </c>
      <c r="R12" s="34" t="str">
        <f t="shared" si="9"/>
        <v>수</v>
      </c>
      <c r="S12" s="25"/>
      <c r="T12" s="25"/>
      <c r="U12" s="25"/>
      <c r="V12" s="25"/>
      <c r="W12" s="25"/>
      <c r="X12" s="25"/>
      <c r="Y12" s="25"/>
      <c r="Z12" s="25">
        <f t="shared" si="10"/>
        <v>0</v>
      </c>
      <c r="AA12" s="25">
        <f t="shared" si="11"/>
        <v>33</v>
      </c>
      <c r="AB12" s="25">
        <f t="shared" si="12"/>
        <v>41.5</v>
      </c>
      <c r="AC12" s="25" t="b">
        <f t="shared" si="13"/>
        <v>0</v>
      </c>
      <c r="AD12" s="25">
        <f t="shared" si="14"/>
        <v>5</v>
      </c>
      <c r="AE12" s="9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25">
        <f ca="1">INDEX(혜택포인트!$B$3:$F$6,MATCH(AG12,혜택포인트!$A$3:$A$6,0),MATCH(N12,혜택포인트!$B$2:$F$2,1))</f>
        <v>7.0000000000000007E-2</v>
      </c>
      <c r="AJ12" s="28" t="s">
        <v>99</v>
      </c>
      <c r="AK12" s="28">
        <v>0</v>
      </c>
      <c r="AL12" s="28">
        <v>50</v>
      </c>
      <c r="AM12" s="28">
        <v>100</v>
      </c>
      <c r="AN12" s="28">
        <v>150</v>
      </c>
      <c r="AO12" s="28">
        <v>200</v>
      </c>
      <c r="AQ12" s="28" t="s">
        <v>92</v>
      </c>
      <c r="AR12" s="28">
        <f t="shared" si="18"/>
        <v>9</v>
      </c>
      <c r="AS12" s="28">
        <f>SUMIF($AF$5:$AF$54,"="&amp;X$4,X$5:X$54)</f>
        <v>677</v>
      </c>
      <c r="AT12" s="28">
        <f>ROUND(AVERAGEIF($AF$5:$AF$54,"="&amp;X$4,X$5:X$54),2)</f>
        <v>75.22</v>
      </c>
      <c r="AU12" s="30" t="s">
        <v>92</v>
      </c>
      <c r="AV12" s="30">
        <f t="shared" si="19"/>
        <v>3</v>
      </c>
      <c r="AW12" s="30">
        <f t="shared" si="19"/>
        <v>2</v>
      </c>
      <c r="AX12" s="30">
        <f t="shared" si="20"/>
        <v>0</v>
      </c>
      <c r="AY12" s="30">
        <f t="shared" si="20"/>
        <v>0</v>
      </c>
      <c r="AZ12" s="30">
        <f t="shared" si="21"/>
        <v>2</v>
      </c>
      <c r="BA12" s="30">
        <f t="shared" si="21"/>
        <v>0</v>
      </c>
      <c r="BB12" s="30">
        <f t="shared" si="22"/>
        <v>2</v>
      </c>
      <c r="BC12" s="30">
        <f t="shared" si="22"/>
        <v>0</v>
      </c>
    </row>
    <row r="13" spans="1:63" x14ac:dyDescent="0.3">
      <c r="A13" s="25" t="str">
        <f t="shared" si="0"/>
        <v>태-9510</v>
      </c>
      <c r="B13" s="38" t="s">
        <v>11</v>
      </c>
      <c r="C13" s="25" t="s">
        <v>121</v>
      </c>
      <c r="D13" s="25" t="str">
        <f t="shared" si="1"/>
        <v>881010-1******</v>
      </c>
      <c r="E13" s="1">
        <f t="shared" si="2"/>
        <v>32426</v>
      </c>
      <c r="F13" s="25">
        <f t="shared" si="3"/>
        <v>1988</v>
      </c>
      <c r="G13" s="25">
        <f t="shared" si="4"/>
        <v>10</v>
      </c>
      <c r="H13" s="25">
        <f t="shared" si="5"/>
        <v>10</v>
      </c>
      <c r="I13" s="25">
        <f t="shared" ca="1" si="6"/>
        <v>31</v>
      </c>
      <c r="J13" s="25" t="str">
        <f t="shared" si="7"/>
        <v>남</v>
      </c>
      <c r="K13" s="4" t="s">
        <v>189</v>
      </c>
      <c r="L13" s="29" t="str">
        <f t="shared" si="8"/>
        <v>010-****-9510</v>
      </c>
      <c r="M13" s="1">
        <v>40849</v>
      </c>
      <c r="N13" s="29">
        <f ca="1">DATEDIF(M13,TODAY(),"Y")</f>
        <v>8</v>
      </c>
      <c r="O13" s="29">
        <f ca="1">DATEDIF(M13,TODAY(),"YM")</f>
        <v>0</v>
      </c>
      <c r="P13" s="29">
        <f ca="1">DATEDIF(M13,TODAY(),"MD")</f>
        <v>16</v>
      </c>
      <c r="Q13" s="1">
        <v>43471</v>
      </c>
      <c r="R13" s="31" t="str">
        <f t="shared" si="9"/>
        <v>일</v>
      </c>
      <c r="S13" s="25"/>
      <c r="T13" s="25">
        <v>91</v>
      </c>
      <c r="U13" s="25"/>
      <c r="V13" s="25"/>
      <c r="W13" s="25"/>
      <c r="X13" s="25">
        <v>1</v>
      </c>
      <c r="Y13" s="25"/>
      <c r="Z13" s="25">
        <f t="shared" si="10"/>
        <v>92</v>
      </c>
      <c r="AA13" s="25">
        <f t="shared" si="11"/>
        <v>13</v>
      </c>
      <c r="AB13" s="25">
        <f t="shared" si="12"/>
        <v>13</v>
      </c>
      <c r="AC13" s="25" t="b">
        <f t="shared" si="13"/>
        <v>0</v>
      </c>
      <c r="AD13" s="25">
        <f t="shared" si="14"/>
        <v>4</v>
      </c>
      <c r="AE13" s="9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25">
        <f ca="1">INDEX(혜택포인트!$B$3:$F$6,MATCH(AG13,혜택포인트!$A$3:$A$6,0),MATCH(N13,혜택포인트!$B$2:$F$2,1))</f>
        <v>0.05</v>
      </c>
      <c r="AJ13" s="28" t="s">
        <v>100</v>
      </c>
      <c r="AK13" s="28">
        <v>5</v>
      </c>
      <c r="AL13" s="28">
        <v>4</v>
      </c>
      <c r="AM13" s="28">
        <v>3</v>
      </c>
      <c r="AN13" s="28">
        <v>2</v>
      </c>
      <c r="AO13" s="28">
        <v>1</v>
      </c>
      <c r="AQ13" s="28" t="s">
        <v>93</v>
      </c>
      <c r="AR13" s="28">
        <f t="shared" si="18"/>
        <v>3</v>
      </c>
      <c r="AS13" s="28">
        <f>SUMIF($AF$5:$AF$54,"="&amp;Y$4,Y$5:Y$54)</f>
        <v>103</v>
      </c>
      <c r="AT13" s="28">
        <f>ROUND(AVERAGEIF($AF$5:$AF$54,"="&amp;Y$4,Y$5:Y$54),2)</f>
        <v>34.33</v>
      </c>
      <c r="AU13" s="30" t="s">
        <v>93</v>
      </c>
      <c r="AV13" s="30">
        <f t="shared" si="19"/>
        <v>1</v>
      </c>
      <c r="AW13" s="30">
        <f t="shared" si="19"/>
        <v>0</v>
      </c>
      <c r="AX13" s="30">
        <f t="shared" si="20"/>
        <v>0</v>
      </c>
      <c r="AY13" s="30">
        <f t="shared" si="20"/>
        <v>0</v>
      </c>
      <c r="AZ13" s="30">
        <f t="shared" si="21"/>
        <v>0</v>
      </c>
      <c r="BA13" s="30">
        <f t="shared" si="21"/>
        <v>0</v>
      </c>
      <c r="BB13" s="30">
        <f t="shared" si="22"/>
        <v>1</v>
      </c>
      <c r="BC13" s="30">
        <f t="shared" si="22"/>
        <v>1</v>
      </c>
    </row>
    <row r="14" spans="1:63" x14ac:dyDescent="0.3">
      <c r="A14" s="25" t="str">
        <f t="shared" si="0"/>
        <v>명-7432</v>
      </c>
      <c r="B14" s="38" t="s">
        <v>12</v>
      </c>
      <c r="C14" s="25" t="s">
        <v>122</v>
      </c>
      <c r="D14" s="25" t="str">
        <f t="shared" si="1"/>
        <v>930425-1******</v>
      </c>
      <c r="E14" s="1">
        <f t="shared" si="2"/>
        <v>34084</v>
      </c>
      <c r="F14" s="25">
        <f t="shared" si="3"/>
        <v>1993</v>
      </c>
      <c r="G14" s="25">
        <f t="shared" si="4"/>
        <v>4</v>
      </c>
      <c r="H14" s="25">
        <f t="shared" si="5"/>
        <v>25</v>
      </c>
      <c r="I14" s="25">
        <f t="shared" ca="1" si="6"/>
        <v>26</v>
      </c>
      <c r="J14" s="25" t="str">
        <f t="shared" si="7"/>
        <v>남</v>
      </c>
      <c r="K14" s="4" t="s">
        <v>190</v>
      </c>
      <c r="L14" s="29" t="str">
        <f t="shared" si="8"/>
        <v>010-****-7432</v>
      </c>
      <c r="M14" s="1">
        <v>43184</v>
      </c>
      <c r="N14" s="29">
        <f ca="1">DATEDIF(M14,TODAY(),"Y")</f>
        <v>1</v>
      </c>
      <c r="O14" s="29">
        <f ca="1">DATEDIF(M14,TODAY(),"YM")</f>
        <v>7</v>
      </c>
      <c r="P14" s="29">
        <f ca="1">DATEDIF(M14,TODAY(),"MD")</f>
        <v>24</v>
      </c>
      <c r="Q14" s="1">
        <v>42805</v>
      </c>
      <c r="R14" s="36" t="str">
        <f t="shared" si="9"/>
        <v>토</v>
      </c>
      <c r="S14" s="25"/>
      <c r="T14" s="25"/>
      <c r="U14" s="25"/>
      <c r="V14" s="25"/>
      <c r="W14" s="25"/>
      <c r="X14" s="25"/>
      <c r="Y14" s="25"/>
      <c r="Z14" s="25">
        <f t="shared" si="10"/>
        <v>0</v>
      </c>
      <c r="AA14" s="25">
        <f t="shared" si="11"/>
        <v>33</v>
      </c>
      <c r="AB14" s="25">
        <f t="shared" si="12"/>
        <v>41.5</v>
      </c>
      <c r="AC14" s="25" t="b">
        <f t="shared" si="13"/>
        <v>0</v>
      </c>
      <c r="AD14" s="25">
        <f t="shared" si="14"/>
        <v>5</v>
      </c>
      <c r="AE14" s="9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25">
        <f ca="1">INDEX(혜택포인트!$B$3:$F$6,MATCH(AG14,혜택포인트!$A$3:$A$6,0),MATCH(N14,혜택포인트!$B$2:$F$2,1))</f>
        <v>0</v>
      </c>
      <c r="AQ14" s="28" t="s">
        <v>112</v>
      </c>
      <c r="AR14" s="28">
        <f t="shared" si="18"/>
        <v>18</v>
      </c>
      <c r="AS14" s="28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25" t="str">
        <f t="shared" si="0"/>
        <v>웅-8139</v>
      </c>
      <c r="B15" s="38" t="s">
        <v>13</v>
      </c>
      <c r="C15" s="25" t="s">
        <v>123</v>
      </c>
      <c r="D15" s="25" t="str">
        <f t="shared" si="1"/>
        <v>790223-1******</v>
      </c>
      <c r="E15" s="1">
        <f t="shared" si="2"/>
        <v>28909</v>
      </c>
      <c r="F15" s="25">
        <f t="shared" si="3"/>
        <v>1979</v>
      </c>
      <c r="G15" s="25">
        <f t="shared" si="4"/>
        <v>2</v>
      </c>
      <c r="H15" s="25">
        <f t="shared" si="5"/>
        <v>23</v>
      </c>
      <c r="I15" s="25">
        <f t="shared" ca="1" si="6"/>
        <v>40</v>
      </c>
      <c r="J15" s="25" t="str">
        <f t="shared" si="7"/>
        <v>남</v>
      </c>
      <c r="K15" s="4" t="s">
        <v>191</v>
      </c>
      <c r="L15" s="29" t="str">
        <f t="shared" si="8"/>
        <v>010-****-8139</v>
      </c>
      <c r="M15" s="1">
        <v>41955</v>
      </c>
      <c r="N15" s="29">
        <f ca="1">DATEDIF(M15,TODAY(),"Y")</f>
        <v>5</v>
      </c>
      <c r="O15" s="29">
        <f ca="1">DATEDIF(M15,TODAY(),"YM")</f>
        <v>0</v>
      </c>
      <c r="P15" s="29">
        <f ca="1">DATEDIF(M15,TODAY(),"MD")</f>
        <v>6</v>
      </c>
      <c r="Q15" s="1">
        <v>43622</v>
      </c>
      <c r="R15" s="35" t="str">
        <f t="shared" si="9"/>
        <v>목</v>
      </c>
      <c r="S15" s="25"/>
      <c r="T15" s="25"/>
      <c r="U15" s="25"/>
      <c r="V15" s="25"/>
      <c r="W15" s="25"/>
      <c r="X15" s="25">
        <v>163</v>
      </c>
      <c r="Y15" s="25">
        <v>3</v>
      </c>
      <c r="Z15" s="25">
        <f t="shared" si="10"/>
        <v>166</v>
      </c>
      <c r="AA15" s="25">
        <f t="shared" si="11"/>
        <v>3</v>
      </c>
      <c r="AB15" s="25">
        <f t="shared" si="12"/>
        <v>3</v>
      </c>
      <c r="AC15" s="25" t="b">
        <f t="shared" si="13"/>
        <v>1</v>
      </c>
      <c r="AD15" s="25">
        <f t="shared" si="14"/>
        <v>2</v>
      </c>
      <c r="AE15" s="9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25">
        <f ca="1">INDEX(혜택포인트!$B$3:$F$6,MATCH(AG15,혜택포인트!$A$3:$A$6,0),MATCH(N15,혜택포인트!$B$2:$F$2,1))</f>
        <v>0.25</v>
      </c>
      <c r="AJ15" s="28" t="s">
        <v>99</v>
      </c>
      <c r="AK15" s="28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25" t="str">
        <f t="shared" si="0"/>
        <v>혜-3014</v>
      </c>
      <c r="B16" s="38" t="s">
        <v>14</v>
      </c>
      <c r="C16" s="25" t="s">
        <v>124</v>
      </c>
      <c r="D16" s="25" t="str">
        <f t="shared" si="1"/>
        <v>850118-2******</v>
      </c>
      <c r="E16" s="1">
        <f t="shared" si="2"/>
        <v>31065</v>
      </c>
      <c r="F16" s="25">
        <f t="shared" si="3"/>
        <v>1985</v>
      </c>
      <c r="G16" s="25">
        <f t="shared" si="4"/>
        <v>1</v>
      </c>
      <c r="H16" s="25">
        <f t="shared" si="5"/>
        <v>18</v>
      </c>
      <c r="I16" s="25">
        <f t="shared" ca="1" si="6"/>
        <v>34</v>
      </c>
      <c r="J16" s="25" t="str">
        <f t="shared" si="7"/>
        <v>여</v>
      </c>
      <c r="K16" s="4" t="s">
        <v>192</v>
      </c>
      <c r="L16" s="29" t="str">
        <f t="shared" si="8"/>
        <v>010-****-3014</v>
      </c>
      <c r="M16" s="1">
        <v>40089</v>
      </c>
      <c r="N16" s="29">
        <f ca="1">DATEDIF(M16,TODAY(),"Y")</f>
        <v>10</v>
      </c>
      <c r="O16" s="29">
        <f ca="1">DATEDIF(M16,TODAY(),"YM")</f>
        <v>1</v>
      </c>
      <c r="P16" s="29">
        <f ca="1">DATEDIF(M16,TODAY(),"MD")</f>
        <v>15</v>
      </c>
      <c r="Q16" s="1">
        <v>43376</v>
      </c>
      <c r="R16" s="34" t="str">
        <f t="shared" si="9"/>
        <v>수</v>
      </c>
      <c r="S16" s="25"/>
      <c r="T16" s="25"/>
      <c r="U16" s="25"/>
      <c r="V16" s="25"/>
      <c r="W16" s="25"/>
      <c r="X16" s="25"/>
      <c r="Y16" s="25"/>
      <c r="Z16" s="25">
        <f t="shared" si="10"/>
        <v>0</v>
      </c>
      <c r="AA16" s="25">
        <f t="shared" si="11"/>
        <v>33</v>
      </c>
      <c r="AB16" s="25">
        <f t="shared" si="12"/>
        <v>41.5</v>
      </c>
      <c r="AC16" s="25" t="b">
        <f t="shared" si="13"/>
        <v>0</v>
      </c>
      <c r="AD16" s="25">
        <f t="shared" si="14"/>
        <v>5</v>
      </c>
      <c r="AE16" s="9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25">
        <f ca="1">INDEX(혜택포인트!$B$3:$F$6,MATCH(AG16,혜택포인트!$A$3:$A$6,0),MATCH(N16,혜택포인트!$B$2:$F$2,1))</f>
        <v>0.03</v>
      </c>
      <c r="AJ16" s="28">
        <v>0</v>
      </c>
      <c r="AK16" s="28" t="s">
        <v>102</v>
      </c>
      <c r="AQ16" s="28" t="s">
        <v>94</v>
      </c>
      <c r="AR16" s="28" t="s">
        <v>110</v>
      </c>
      <c r="AS16" s="28" t="s">
        <v>76</v>
      </c>
      <c r="AT16" s="26" t="s">
        <v>79</v>
      </c>
      <c r="AU16" s="62"/>
      <c r="AV16" s="30" t="s">
        <v>174</v>
      </c>
      <c r="AW16" s="30" t="s">
        <v>175</v>
      </c>
      <c r="AX16" s="30" t="s">
        <v>176</v>
      </c>
      <c r="AY16" s="30" t="s">
        <v>177</v>
      </c>
      <c r="AZ16" s="30" t="s">
        <v>174</v>
      </c>
      <c r="BA16" s="30" t="s">
        <v>175</v>
      </c>
      <c r="BB16" s="30" t="s">
        <v>176</v>
      </c>
      <c r="BC16" s="30" t="s">
        <v>177</v>
      </c>
      <c r="BD16" s="30" t="s">
        <v>174</v>
      </c>
      <c r="BE16" s="30" t="s">
        <v>175</v>
      </c>
      <c r="BF16" s="30" t="s">
        <v>176</v>
      </c>
      <c r="BG16" s="30" t="s">
        <v>177</v>
      </c>
      <c r="BH16" s="30" t="s">
        <v>174</v>
      </c>
      <c r="BI16" s="30" t="s">
        <v>175</v>
      </c>
      <c r="BJ16" s="30" t="s">
        <v>176</v>
      </c>
      <c r="BK16" s="30" t="s">
        <v>177</v>
      </c>
    </row>
    <row r="17" spans="1:63" x14ac:dyDescent="0.3">
      <c r="A17" s="25" t="str">
        <f t="shared" si="0"/>
        <v>근-9910</v>
      </c>
      <c r="B17" s="38" t="s">
        <v>15</v>
      </c>
      <c r="C17" s="25" t="s">
        <v>125</v>
      </c>
      <c r="D17" s="25" t="str">
        <f t="shared" si="1"/>
        <v>780922-1******</v>
      </c>
      <c r="E17" s="1">
        <f t="shared" si="2"/>
        <v>28755</v>
      </c>
      <c r="F17" s="25">
        <f t="shared" si="3"/>
        <v>1978</v>
      </c>
      <c r="G17" s="25">
        <f t="shared" si="4"/>
        <v>9</v>
      </c>
      <c r="H17" s="25">
        <f t="shared" si="5"/>
        <v>22</v>
      </c>
      <c r="I17" s="25">
        <f t="shared" ca="1" si="6"/>
        <v>41</v>
      </c>
      <c r="J17" s="25" t="str">
        <f t="shared" si="7"/>
        <v>남</v>
      </c>
      <c r="K17" s="4" t="s">
        <v>193</v>
      </c>
      <c r="L17" s="29" t="str">
        <f t="shared" si="8"/>
        <v>010-****-9910</v>
      </c>
      <c r="M17" s="1">
        <v>39668</v>
      </c>
      <c r="N17" s="29">
        <f ca="1">DATEDIF(M17,TODAY(),"Y")</f>
        <v>11</v>
      </c>
      <c r="O17" s="29">
        <f ca="1">DATEDIF(M17,TODAY(),"YM")</f>
        <v>3</v>
      </c>
      <c r="P17" s="29">
        <f ca="1">DATEDIF(M17,TODAY(),"MD")</f>
        <v>10</v>
      </c>
      <c r="Q17" s="1">
        <v>43498</v>
      </c>
      <c r="R17" s="36" t="str">
        <f t="shared" si="9"/>
        <v>토</v>
      </c>
      <c r="S17" s="25">
        <v>41</v>
      </c>
      <c r="T17" s="25">
        <v>46</v>
      </c>
      <c r="U17" s="25">
        <v>42</v>
      </c>
      <c r="V17" s="25"/>
      <c r="W17" s="25"/>
      <c r="X17" s="25"/>
      <c r="Y17" s="25"/>
      <c r="Z17" s="25">
        <f t="shared" si="10"/>
        <v>129</v>
      </c>
      <c r="AA17" s="25">
        <f t="shared" si="11"/>
        <v>5</v>
      </c>
      <c r="AB17" s="25">
        <f t="shared" si="12"/>
        <v>5</v>
      </c>
      <c r="AC17" s="25" t="b">
        <f t="shared" si="13"/>
        <v>0</v>
      </c>
      <c r="AD17" s="25">
        <f t="shared" si="14"/>
        <v>3</v>
      </c>
      <c r="AE17" s="9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25">
        <f ca="1">INDEX(혜택포인트!$B$3:$F$6,MATCH(AG17,혜택포인트!$A$3:$A$6,0),MATCH(N17,혜택포인트!$B$2:$F$2,1))</f>
        <v>0.2</v>
      </c>
      <c r="AJ17" s="28">
        <v>50</v>
      </c>
      <c r="AK17" s="28" t="s">
        <v>103</v>
      </c>
      <c r="AQ17" s="28" t="s">
        <v>97</v>
      </c>
      <c r="AR17" s="28">
        <f>COUNTIF($J$5:$J$54, "="&amp;$AQ$17)</f>
        <v>29</v>
      </c>
      <c r="AS17" s="28">
        <f>SUMIF($J$5:$J$54,"="&amp;$AQ$17,$Z$5:$Z$54)</f>
        <v>1557</v>
      </c>
      <c r="AT17" s="26">
        <f>ROUND(AVERAGEIF($J$5:$J$54,"="&amp;$AQ$17,$Z$5:$Z$54),2)</f>
        <v>53.69</v>
      </c>
      <c r="AU17" s="30" t="s">
        <v>87</v>
      </c>
      <c r="AV17" s="30">
        <f t="shared" ref="AV17:AY23" ca="1" si="23">COUNTIFS($AF$5:$AF$54,"="&amp;$AU17, $AG$5:$AG$54,"="&amp;AV$16,$I$5:$I$54,"&gt;="&amp;$AV$15,$I$5:$I$54,"&lt;"&amp;$AZ$15)</f>
        <v>0</v>
      </c>
      <c r="AW17" s="30">
        <f t="shared" ca="1" si="23"/>
        <v>0</v>
      </c>
      <c r="AX17" s="30">
        <f t="shared" ca="1" si="23"/>
        <v>0</v>
      </c>
      <c r="AY17" s="30">
        <f t="shared" ca="1" si="23"/>
        <v>0</v>
      </c>
      <c r="AZ17" s="30">
        <f t="shared" ref="AZ17:BC23" ca="1" si="24">COUNTIFS($AF$5:$AF$54,"="&amp;$AU17, $AG$5:$AG$54,"="&amp;AZ$16,$I$5:$I$54,"&gt;="&amp;$AZ$15,$I$5:$I$54,"&lt;"&amp;$BD$15)</f>
        <v>0</v>
      </c>
      <c r="BA17" s="30">
        <f t="shared" ca="1" si="24"/>
        <v>0</v>
      </c>
      <c r="BB17" s="30">
        <f t="shared" ca="1" si="24"/>
        <v>3</v>
      </c>
      <c r="BC17" s="30">
        <f t="shared" ca="1" si="24"/>
        <v>0</v>
      </c>
      <c r="BD17" s="30">
        <f t="shared" ref="BD17:BG23" ca="1" si="25">COUNTIFS($AF$5:$AF$54,"="&amp;$AU17, $AG$5:$AG$54,"="&amp;BD$16,$I$5:$I$54,"&gt;="&amp;$BD$15,$I$5:$I$54,"&lt;"&amp;$BH$15)</f>
        <v>1</v>
      </c>
      <c r="BE17" s="30">
        <f t="shared" ca="1" si="25"/>
        <v>1</v>
      </c>
      <c r="BF17" s="30">
        <f t="shared" ca="1" si="25"/>
        <v>0</v>
      </c>
      <c r="BG17" s="30">
        <f t="shared" ca="1" si="25"/>
        <v>1</v>
      </c>
      <c r="BH17" s="30">
        <f t="shared" ref="BH17:BK23" ca="1" si="26">COUNTIFS($AF$5:$AF$54,"="&amp;$AU17, $AG$5:$AG$54,"="&amp;BH$16,$I$5:$I$54,"&gt;="&amp;$BH$15)</f>
        <v>0</v>
      </c>
      <c r="BI17" s="30">
        <f t="shared" ca="1" si="26"/>
        <v>0</v>
      </c>
      <c r="BJ17" s="30">
        <f t="shared" ca="1" si="26"/>
        <v>0</v>
      </c>
      <c r="BK17" s="30">
        <f t="shared" ca="1" si="26"/>
        <v>0</v>
      </c>
    </row>
    <row r="18" spans="1:63" x14ac:dyDescent="0.3">
      <c r="A18" s="25" t="str">
        <f t="shared" si="0"/>
        <v>현-8410</v>
      </c>
      <c r="B18" s="38" t="s">
        <v>16</v>
      </c>
      <c r="C18" s="25" t="s">
        <v>126</v>
      </c>
      <c r="D18" s="25" t="str">
        <f t="shared" si="1"/>
        <v>860723-1******</v>
      </c>
      <c r="E18" s="1">
        <f t="shared" si="2"/>
        <v>31616</v>
      </c>
      <c r="F18" s="25">
        <f t="shared" si="3"/>
        <v>1986</v>
      </c>
      <c r="G18" s="25">
        <f t="shared" si="4"/>
        <v>7</v>
      </c>
      <c r="H18" s="25">
        <f t="shared" si="5"/>
        <v>23</v>
      </c>
      <c r="I18" s="25">
        <f t="shared" ca="1" si="6"/>
        <v>33</v>
      </c>
      <c r="J18" s="25" t="str">
        <f t="shared" si="7"/>
        <v>남</v>
      </c>
      <c r="K18" s="4" t="s">
        <v>194</v>
      </c>
      <c r="L18" s="29" t="str">
        <f t="shared" si="8"/>
        <v>010-****-8410</v>
      </c>
      <c r="M18" s="1">
        <v>40361</v>
      </c>
      <c r="N18" s="29">
        <f ca="1">DATEDIF(M18,TODAY(),"Y")</f>
        <v>9</v>
      </c>
      <c r="O18" s="29">
        <f ca="1">DATEDIF(M18,TODAY(),"YM")</f>
        <v>4</v>
      </c>
      <c r="P18" s="29">
        <f ca="1">DATEDIF(M18,TODAY(),"MD")</f>
        <v>16</v>
      </c>
      <c r="Q18" s="1">
        <v>43748</v>
      </c>
      <c r="R18" s="35" t="str">
        <f t="shared" si="9"/>
        <v>목</v>
      </c>
      <c r="S18" s="25"/>
      <c r="T18" s="25">
        <v>35</v>
      </c>
      <c r="U18" s="25"/>
      <c r="V18" s="25">
        <v>40</v>
      </c>
      <c r="W18" s="25"/>
      <c r="X18" s="25">
        <v>25</v>
      </c>
      <c r="Y18" s="25"/>
      <c r="Z18" s="25">
        <f t="shared" si="10"/>
        <v>100</v>
      </c>
      <c r="AA18" s="25">
        <f t="shared" si="11"/>
        <v>11</v>
      </c>
      <c r="AB18" s="25">
        <f t="shared" si="12"/>
        <v>11.5</v>
      </c>
      <c r="AC18" s="25" t="b">
        <f t="shared" si="13"/>
        <v>0</v>
      </c>
      <c r="AD18" s="25">
        <f t="shared" si="14"/>
        <v>3</v>
      </c>
      <c r="AE18" s="9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25">
        <f ca="1">INDEX(혜택포인트!$B$3:$F$6,MATCH(AG18,혜택포인트!$A$3:$A$6,0),MATCH(N18,혜택포인트!$B$2:$F$2,1))</f>
        <v>0.15</v>
      </c>
      <c r="AJ18" s="28">
        <v>100</v>
      </c>
      <c r="AK18" s="28" t="s">
        <v>104</v>
      </c>
      <c r="AQ18" s="28" t="s">
        <v>98</v>
      </c>
      <c r="AR18" s="28">
        <f>COUNTIF($J$5:$J$54, "="&amp;$AQ$18)</f>
        <v>21</v>
      </c>
      <c r="AS18" s="28">
        <f>SUMIF($J$5:$J$54,"="&amp;$AQ$18,$Z$5:$Z$54)</f>
        <v>808</v>
      </c>
      <c r="AT18" s="26">
        <f>ROUND(AVERAGEIF($J$5:$J$54,"="&amp;$AQ$18,$Z$5:$Z$54),2)</f>
        <v>38.479999999999997</v>
      </c>
      <c r="AU18" s="30" t="s">
        <v>88</v>
      </c>
      <c r="AV18" s="30">
        <f t="shared" si="23"/>
        <v>0</v>
      </c>
      <c r="AW18" s="30">
        <f t="shared" ca="1" si="23"/>
        <v>0</v>
      </c>
      <c r="AX18" s="30">
        <f t="shared" ca="1" si="23"/>
        <v>0</v>
      </c>
      <c r="AY18" s="30">
        <f t="shared" ca="1" si="23"/>
        <v>1</v>
      </c>
      <c r="AZ18" s="30">
        <f t="shared" si="24"/>
        <v>0</v>
      </c>
      <c r="BA18" s="30">
        <f t="shared" ca="1" si="24"/>
        <v>0</v>
      </c>
      <c r="BB18" s="30">
        <f t="shared" ca="1" si="24"/>
        <v>2</v>
      </c>
      <c r="BC18" s="30">
        <f t="shared" ca="1" si="24"/>
        <v>1</v>
      </c>
      <c r="BD18" s="30">
        <f t="shared" si="25"/>
        <v>0</v>
      </c>
      <c r="BE18" s="30">
        <f t="shared" ca="1" si="25"/>
        <v>1</v>
      </c>
      <c r="BF18" s="30">
        <f t="shared" ca="1" si="25"/>
        <v>0</v>
      </c>
      <c r="BG18" s="30">
        <f t="shared" ca="1" si="25"/>
        <v>1</v>
      </c>
      <c r="BH18" s="30">
        <f t="shared" si="26"/>
        <v>0</v>
      </c>
      <c r="BI18" s="30">
        <f t="shared" ca="1" si="26"/>
        <v>0</v>
      </c>
      <c r="BJ18" s="30">
        <f t="shared" ca="1" si="26"/>
        <v>0</v>
      </c>
      <c r="BK18" s="30">
        <f t="shared" ca="1" si="26"/>
        <v>0</v>
      </c>
    </row>
    <row r="19" spans="1:63" x14ac:dyDescent="0.3">
      <c r="A19" s="25" t="str">
        <f t="shared" si="0"/>
        <v>나-5317</v>
      </c>
      <c r="B19" s="38" t="s">
        <v>17</v>
      </c>
      <c r="C19" s="25" t="s">
        <v>127</v>
      </c>
      <c r="D19" s="25" t="str">
        <f t="shared" si="1"/>
        <v>940404-2******</v>
      </c>
      <c r="E19" s="1">
        <f t="shared" si="2"/>
        <v>34428</v>
      </c>
      <c r="F19" s="25">
        <f t="shared" si="3"/>
        <v>1994</v>
      </c>
      <c r="G19" s="25">
        <f t="shared" si="4"/>
        <v>4</v>
      </c>
      <c r="H19" s="25">
        <f t="shared" si="5"/>
        <v>4</v>
      </c>
      <c r="I19" s="25">
        <f t="shared" ca="1" si="6"/>
        <v>25</v>
      </c>
      <c r="J19" s="25" t="str">
        <f t="shared" si="7"/>
        <v>여</v>
      </c>
      <c r="K19" s="4" t="s">
        <v>195</v>
      </c>
      <c r="L19" s="29" t="str">
        <f t="shared" si="8"/>
        <v>010-****-5317</v>
      </c>
      <c r="M19" s="1">
        <v>43475</v>
      </c>
      <c r="N19" s="29">
        <f ca="1">DATEDIF(M19,TODAY(),"Y")</f>
        <v>0</v>
      </c>
      <c r="O19" s="29">
        <f ca="1">DATEDIF(M19,TODAY(),"YM")</f>
        <v>10</v>
      </c>
      <c r="P19" s="29">
        <f ca="1">DATEDIF(M19,TODAY(),"MD")</f>
        <v>8</v>
      </c>
      <c r="Q19" s="1">
        <v>43249</v>
      </c>
      <c r="R19" s="33" t="str">
        <f t="shared" si="9"/>
        <v>화</v>
      </c>
      <c r="S19" s="25"/>
      <c r="T19" s="25"/>
      <c r="U19" s="25"/>
      <c r="V19" s="25"/>
      <c r="W19" s="25"/>
      <c r="X19" s="25"/>
      <c r="Y19" s="25"/>
      <c r="Z19" s="25">
        <f t="shared" si="10"/>
        <v>0</v>
      </c>
      <c r="AA19" s="25">
        <f t="shared" si="11"/>
        <v>33</v>
      </c>
      <c r="AB19" s="25">
        <f t="shared" si="12"/>
        <v>41.5</v>
      </c>
      <c r="AC19" s="25" t="b">
        <f t="shared" si="13"/>
        <v>0</v>
      </c>
      <c r="AD19" s="25">
        <f t="shared" si="14"/>
        <v>5</v>
      </c>
      <c r="AE19" s="9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25">
        <f ca="1">INDEX(혜택포인트!$B$3:$F$6,MATCH(AG19,혜택포인트!$A$3:$A$6,0),MATCH(N19,혜택포인트!$B$2:$F$2,1))</f>
        <v>0</v>
      </c>
      <c r="AJ19" s="28">
        <v>150</v>
      </c>
      <c r="AK19" s="28" t="s">
        <v>105</v>
      </c>
      <c r="AU19" s="30" t="s">
        <v>89</v>
      </c>
      <c r="AV19" s="30">
        <f t="shared" si="23"/>
        <v>0</v>
      </c>
      <c r="AW19" s="30">
        <f t="shared" si="23"/>
        <v>0</v>
      </c>
      <c r="AX19" s="30">
        <f t="shared" si="23"/>
        <v>0</v>
      </c>
      <c r="AY19" s="30">
        <f t="shared" si="23"/>
        <v>0</v>
      </c>
      <c r="AZ19" s="30">
        <f t="shared" si="24"/>
        <v>0</v>
      </c>
      <c r="BA19" s="30">
        <f t="shared" si="24"/>
        <v>0</v>
      </c>
      <c r="BB19" s="30">
        <f t="shared" si="24"/>
        <v>0</v>
      </c>
      <c r="BC19" s="30">
        <f t="shared" si="24"/>
        <v>0</v>
      </c>
      <c r="BD19" s="30">
        <f t="shared" si="25"/>
        <v>0</v>
      </c>
      <c r="BE19" s="30">
        <f t="shared" si="25"/>
        <v>0</v>
      </c>
      <c r="BF19" s="30">
        <f t="shared" si="25"/>
        <v>0</v>
      </c>
      <c r="BG19" s="30">
        <f t="shared" si="25"/>
        <v>0</v>
      </c>
      <c r="BH19" s="30">
        <f t="shared" si="26"/>
        <v>0</v>
      </c>
      <c r="BI19" s="30">
        <f t="shared" si="26"/>
        <v>0</v>
      </c>
      <c r="BJ19" s="30">
        <f t="shared" si="26"/>
        <v>0</v>
      </c>
      <c r="BK19" s="30">
        <f t="shared" si="26"/>
        <v>0</v>
      </c>
    </row>
    <row r="20" spans="1:63" x14ac:dyDescent="0.3">
      <c r="A20" s="25" t="str">
        <f t="shared" si="0"/>
        <v>준-8544</v>
      </c>
      <c r="B20" s="38" t="s">
        <v>18</v>
      </c>
      <c r="C20" s="25" t="s">
        <v>128</v>
      </c>
      <c r="D20" s="25" t="str">
        <f t="shared" si="1"/>
        <v>820113-1******</v>
      </c>
      <c r="E20" s="1">
        <f t="shared" si="2"/>
        <v>29964</v>
      </c>
      <c r="F20" s="25">
        <f t="shared" si="3"/>
        <v>1982</v>
      </c>
      <c r="G20" s="25">
        <f t="shared" si="4"/>
        <v>1</v>
      </c>
      <c r="H20" s="25">
        <f t="shared" si="5"/>
        <v>13</v>
      </c>
      <c r="I20" s="25">
        <f t="shared" ca="1" si="6"/>
        <v>37</v>
      </c>
      <c r="J20" s="25" t="str">
        <f t="shared" si="7"/>
        <v>남</v>
      </c>
      <c r="K20" s="4" t="s">
        <v>196</v>
      </c>
      <c r="L20" s="29" t="str">
        <f t="shared" si="8"/>
        <v>010-****-8544</v>
      </c>
      <c r="M20" s="1">
        <v>41627</v>
      </c>
      <c r="N20" s="29">
        <f ca="1">DATEDIF(M20,TODAY(),"Y")</f>
        <v>5</v>
      </c>
      <c r="O20" s="29">
        <f ca="1">DATEDIF(M20,TODAY(),"YM")</f>
        <v>10</v>
      </c>
      <c r="P20" s="29">
        <f ca="1">DATEDIF(M20,TODAY(),"MD")</f>
        <v>30</v>
      </c>
      <c r="Q20" s="1">
        <v>43735</v>
      </c>
      <c r="R20" s="37" t="str">
        <f t="shared" si="9"/>
        <v>금</v>
      </c>
      <c r="S20" s="25">
        <v>3</v>
      </c>
      <c r="T20" s="25">
        <v>7</v>
      </c>
      <c r="U20" s="25">
        <v>1</v>
      </c>
      <c r="V20" s="25">
        <v>1</v>
      </c>
      <c r="W20" s="25">
        <v>2</v>
      </c>
      <c r="X20" s="25">
        <v>32</v>
      </c>
      <c r="Y20" s="25">
        <v>7</v>
      </c>
      <c r="Z20" s="25">
        <f t="shared" si="10"/>
        <v>53</v>
      </c>
      <c r="AA20" s="25">
        <f t="shared" si="11"/>
        <v>18</v>
      </c>
      <c r="AB20" s="25">
        <f t="shared" si="12"/>
        <v>18</v>
      </c>
      <c r="AC20" s="25" t="b">
        <f t="shared" si="13"/>
        <v>0</v>
      </c>
      <c r="AD20" s="25">
        <f t="shared" si="14"/>
        <v>4</v>
      </c>
      <c r="AE20" s="9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25">
        <f ca="1">INDEX(혜택포인트!$B$3:$F$6,MATCH(AG20,혜택포인트!$A$3:$A$6,0),MATCH(N20,혜택포인트!$B$2:$F$2,1))</f>
        <v>0.05</v>
      </c>
      <c r="AU20" s="30" t="s">
        <v>90</v>
      </c>
      <c r="AV20" s="30">
        <f t="shared" si="23"/>
        <v>0</v>
      </c>
      <c r="AW20" s="30">
        <f t="shared" ca="1" si="23"/>
        <v>0</v>
      </c>
      <c r="AX20" s="30">
        <f t="shared" si="23"/>
        <v>0</v>
      </c>
      <c r="AY20" s="30">
        <f t="shared" ca="1" si="23"/>
        <v>1</v>
      </c>
      <c r="AZ20" s="30">
        <f t="shared" si="24"/>
        <v>0</v>
      </c>
      <c r="BA20" s="30">
        <f t="shared" ca="1" si="24"/>
        <v>1</v>
      </c>
      <c r="BB20" s="30">
        <f t="shared" si="24"/>
        <v>0</v>
      </c>
      <c r="BC20" s="30">
        <f t="shared" ca="1" si="24"/>
        <v>0</v>
      </c>
      <c r="BD20" s="30">
        <f t="shared" si="25"/>
        <v>0</v>
      </c>
      <c r="BE20" s="30">
        <f t="shared" ca="1" si="25"/>
        <v>0</v>
      </c>
      <c r="BF20" s="30">
        <f t="shared" si="25"/>
        <v>0</v>
      </c>
      <c r="BG20" s="30">
        <f t="shared" ca="1" si="25"/>
        <v>0</v>
      </c>
      <c r="BH20" s="30">
        <f t="shared" si="26"/>
        <v>0</v>
      </c>
      <c r="BI20" s="30">
        <f t="shared" ca="1" si="26"/>
        <v>0</v>
      </c>
      <c r="BJ20" s="30">
        <f t="shared" si="26"/>
        <v>0</v>
      </c>
      <c r="BK20" s="30">
        <f t="shared" ca="1" si="26"/>
        <v>0</v>
      </c>
    </row>
    <row r="21" spans="1:63" x14ac:dyDescent="0.3">
      <c r="A21" s="25" t="str">
        <f t="shared" si="0"/>
        <v>재-3978</v>
      </c>
      <c r="B21" s="38" t="s">
        <v>19</v>
      </c>
      <c r="C21" s="25" t="s">
        <v>129</v>
      </c>
      <c r="D21" s="25" t="str">
        <f t="shared" si="1"/>
        <v>881117-1******</v>
      </c>
      <c r="E21" s="1">
        <f t="shared" si="2"/>
        <v>32464</v>
      </c>
      <c r="F21" s="25">
        <f t="shared" si="3"/>
        <v>1988</v>
      </c>
      <c r="G21" s="25">
        <f t="shared" si="4"/>
        <v>11</v>
      </c>
      <c r="H21" s="25">
        <f t="shared" si="5"/>
        <v>17</v>
      </c>
      <c r="I21" s="25">
        <f t="shared" ca="1" si="6"/>
        <v>31</v>
      </c>
      <c r="J21" s="25" t="str">
        <f t="shared" si="7"/>
        <v>남</v>
      </c>
      <c r="K21" s="4" t="s">
        <v>197</v>
      </c>
      <c r="L21" s="29" t="str">
        <f t="shared" si="8"/>
        <v>010-****-3978</v>
      </c>
      <c r="M21" s="1">
        <v>40309</v>
      </c>
      <c r="N21" s="29">
        <f ca="1">DATEDIF(M21,TODAY(),"Y")</f>
        <v>9</v>
      </c>
      <c r="O21" s="29">
        <f ca="1">DATEDIF(M21,TODAY(),"YM")</f>
        <v>6</v>
      </c>
      <c r="P21" s="29">
        <f ca="1">DATEDIF(M21,TODAY(),"MD")</f>
        <v>7</v>
      </c>
      <c r="Q21" s="1">
        <v>42903</v>
      </c>
      <c r="R21" s="36" t="str">
        <f t="shared" si="9"/>
        <v>토</v>
      </c>
      <c r="S21" s="25"/>
      <c r="T21" s="25"/>
      <c r="U21" s="25"/>
      <c r="V21" s="25"/>
      <c r="W21" s="25"/>
      <c r="X21" s="25"/>
      <c r="Y21" s="25"/>
      <c r="Z21" s="25">
        <f t="shared" si="10"/>
        <v>0</v>
      </c>
      <c r="AA21" s="25">
        <f t="shared" si="11"/>
        <v>33</v>
      </c>
      <c r="AB21" s="25">
        <f t="shared" si="12"/>
        <v>41.5</v>
      </c>
      <c r="AC21" s="25" t="b">
        <f t="shared" si="13"/>
        <v>0</v>
      </c>
      <c r="AD21" s="25">
        <f t="shared" si="14"/>
        <v>5</v>
      </c>
      <c r="AE21" s="9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25">
        <f ca="1">INDEX(혜택포인트!$B$3:$F$6,MATCH(AG21,혜택포인트!$A$3:$A$6,0),MATCH(N21,혜택포인트!$B$2:$F$2,1))</f>
        <v>0</v>
      </c>
      <c r="AU21" s="30" t="s">
        <v>91</v>
      </c>
      <c r="AV21" s="30">
        <f t="shared" ca="1" si="23"/>
        <v>0</v>
      </c>
      <c r="AW21" s="30">
        <f t="shared" si="23"/>
        <v>0</v>
      </c>
      <c r="AX21" s="30">
        <f t="shared" si="23"/>
        <v>0</v>
      </c>
      <c r="AY21" s="30">
        <f t="shared" ca="1" si="23"/>
        <v>2</v>
      </c>
      <c r="AZ21" s="30">
        <f t="shared" ca="1" si="24"/>
        <v>1</v>
      </c>
      <c r="BA21" s="30">
        <f t="shared" si="24"/>
        <v>0</v>
      </c>
      <c r="BB21" s="30">
        <f t="shared" si="24"/>
        <v>0</v>
      </c>
      <c r="BC21" s="30">
        <f t="shared" ca="1" si="24"/>
        <v>2</v>
      </c>
      <c r="BD21" s="30">
        <f t="shared" ca="1" si="25"/>
        <v>1</v>
      </c>
      <c r="BE21" s="30">
        <f t="shared" si="25"/>
        <v>0</v>
      </c>
      <c r="BF21" s="30">
        <f t="shared" si="25"/>
        <v>0</v>
      </c>
      <c r="BG21" s="30">
        <f t="shared" ca="1" si="25"/>
        <v>0</v>
      </c>
      <c r="BH21" s="30">
        <f t="shared" ca="1" si="26"/>
        <v>0</v>
      </c>
      <c r="BI21" s="30">
        <f t="shared" si="26"/>
        <v>0</v>
      </c>
      <c r="BJ21" s="30">
        <f t="shared" si="26"/>
        <v>0</v>
      </c>
      <c r="BK21" s="30">
        <f t="shared" ca="1" si="26"/>
        <v>0</v>
      </c>
    </row>
    <row r="22" spans="1:63" x14ac:dyDescent="0.3">
      <c r="A22" s="25" t="str">
        <f t="shared" si="0"/>
        <v>기-2331</v>
      </c>
      <c r="B22" s="38" t="s">
        <v>20</v>
      </c>
      <c r="C22" s="25" t="s">
        <v>130</v>
      </c>
      <c r="D22" s="25" t="str">
        <f t="shared" si="1"/>
        <v>860406-2******</v>
      </c>
      <c r="E22" s="1">
        <f t="shared" si="2"/>
        <v>31508</v>
      </c>
      <c r="F22" s="25">
        <f t="shared" si="3"/>
        <v>1986</v>
      </c>
      <c r="G22" s="25">
        <f t="shared" si="4"/>
        <v>4</v>
      </c>
      <c r="H22" s="25">
        <f t="shared" si="5"/>
        <v>6</v>
      </c>
      <c r="I22" s="25">
        <f t="shared" ca="1" si="6"/>
        <v>33</v>
      </c>
      <c r="J22" s="25" t="str">
        <f t="shared" si="7"/>
        <v>여</v>
      </c>
      <c r="K22" s="4" t="s">
        <v>198</v>
      </c>
      <c r="L22" s="29" t="str">
        <f t="shared" si="8"/>
        <v>010-****-2331</v>
      </c>
      <c r="M22" s="1">
        <v>40997</v>
      </c>
      <c r="N22" s="29">
        <f ca="1">DATEDIF(M22,TODAY(),"Y")</f>
        <v>7</v>
      </c>
      <c r="O22" s="29">
        <f ca="1">DATEDIF(M22,TODAY(),"YM")</f>
        <v>7</v>
      </c>
      <c r="P22" s="29">
        <f ca="1">DATEDIF(M22,TODAY(),"MD")</f>
        <v>20</v>
      </c>
      <c r="Q22" s="1">
        <v>42453</v>
      </c>
      <c r="R22" s="35" t="str">
        <f t="shared" si="9"/>
        <v>목</v>
      </c>
      <c r="S22" s="25"/>
      <c r="T22" s="25"/>
      <c r="U22" s="25"/>
      <c r="V22" s="25"/>
      <c r="W22" s="25"/>
      <c r="X22" s="25"/>
      <c r="Y22" s="25"/>
      <c r="Z22" s="25">
        <f t="shared" si="10"/>
        <v>0</v>
      </c>
      <c r="AA22" s="25">
        <f t="shared" si="11"/>
        <v>33</v>
      </c>
      <c r="AB22" s="25">
        <f t="shared" si="12"/>
        <v>41.5</v>
      </c>
      <c r="AC22" s="25" t="b">
        <f t="shared" si="13"/>
        <v>0</v>
      </c>
      <c r="AD22" s="25">
        <f t="shared" si="14"/>
        <v>5</v>
      </c>
      <c r="AE22" s="9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3"/>
        <v>1</v>
      </c>
      <c r="AW22" s="30">
        <f t="shared" si="23"/>
        <v>0</v>
      </c>
      <c r="AX22" s="30">
        <f t="shared" ca="1" si="23"/>
        <v>1</v>
      </c>
      <c r="AY22" s="30">
        <f t="shared" ca="1" si="23"/>
        <v>1</v>
      </c>
      <c r="AZ22" s="30">
        <f t="shared" ca="1" si="24"/>
        <v>2</v>
      </c>
      <c r="BA22" s="30">
        <f t="shared" si="24"/>
        <v>0</v>
      </c>
      <c r="BB22" s="30">
        <f t="shared" ca="1" si="24"/>
        <v>1</v>
      </c>
      <c r="BC22" s="30">
        <f t="shared" ca="1" si="24"/>
        <v>0</v>
      </c>
      <c r="BD22" s="30">
        <f t="shared" ca="1" si="25"/>
        <v>2</v>
      </c>
      <c r="BE22" s="30">
        <f t="shared" si="25"/>
        <v>0</v>
      </c>
      <c r="BF22" s="30">
        <f t="shared" ca="1" si="25"/>
        <v>0</v>
      </c>
      <c r="BG22" s="30">
        <f t="shared" ca="1" si="25"/>
        <v>1</v>
      </c>
      <c r="BH22" s="30">
        <f t="shared" ca="1" si="26"/>
        <v>0</v>
      </c>
      <c r="BI22" s="30">
        <f t="shared" si="26"/>
        <v>0</v>
      </c>
      <c r="BJ22" s="30">
        <f t="shared" ca="1" si="26"/>
        <v>0</v>
      </c>
      <c r="BK22" s="30">
        <f t="shared" ca="1" si="26"/>
        <v>0</v>
      </c>
    </row>
    <row r="23" spans="1:63" x14ac:dyDescent="0.3">
      <c r="A23" s="25" t="str">
        <f t="shared" si="0"/>
        <v>정-1311</v>
      </c>
      <c r="B23" s="38" t="s">
        <v>21</v>
      </c>
      <c r="C23" s="25" t="s">
        <v>131</v>
      </c>
      <c r="D23" s="25" t="str">
        <f t="shared" si="1"/>
        <v>791230-2******</v>
      </c>
      <c r="E23" s="1">
        <f t="shared" si="2"/>
        <v>29219</v>
      </c>
      <c r="F23" s="25">
        <f t="shared" si="3"/>
        <v>1979</v>
      </c>
      <c r="G23" s="25">
        <f t="shared" si="4"/>
        <v>12</v>
      </c>
      <c r="H23" s="25">
        <f t="shared" si="5"/>
        <v>30</v>
      </c>
      <c r="I23" s="25">
        <f t="shared" ca="1" si="6"/>
        <v>39</v>
      </c>
      <c r="J23" s="25" t="str">
        <f t="shared" si="7"/>
        <v>여</v>
      </c>
      <c r="K23" s="4" t="s">
        <v>199</v>
      </c>
      <c r="L23" s="29" t="str">
        <f t="shared" si="8"/>
        <v>010-****-1311</v>
      </c>
      <c r="M23" s="1">
        <v>37497</v>
      </c>
      <c r="N23" s="29">
        <f ca="1">DATEDIF(M23,TODAY(),"Y")</f>
        <v>17</v>
      </c>
      <c r="O23" s="29">
        <f ca="1">DATEDIF(M23,TODAY(),"YM")</f>
        <v>2</v>
      </c>
      <c r="P23" s="29">
        <f ca="1">DATEDIF(M23,TODAY(),"MD")</f>
        <v>20</v>
      </c>
      <c r="Q23" s="1">
        <v>43504</v>
      </c>
      <c r="R23" s="37" t="str">
        <f t="shared" si="9"/>
        <v>금</v>
      </c>
      <c r="S23" s="25">
        <v>65</v>
      </c>
      <c r="T23" s="25"/>
      <c r="U23" s="25"/>
      <c r="V23" s="25"/>
      <c r="W23" s="25"/>
      <c r="X23" s="25"/>
      <c r="Y23" s="25"/>
      <c r="Z23" s="25">
        <f t="shared" si="10"/>
        <v>65</v>
      </c>
      <c r="AA23" s="25">
        <f t="shared" si="11"/>
        <v>16</v>
      </c>
      <c r="AB23" s="25">
        <f t="shared" si="12"/>
        <v>16.5</v>
      </c>
      <c r="AC23" s="25" t="b">
        <f t="shared" si="13"/>
        <v>0</v>
      </c>
      <c r="AD23" s="25">
        <f t="shared" si="14"/>
        <v>4</v>
      </c>
      <c r="AE23" s="9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25">
        <f ca="1">INDEX(혜택포인트!$B$3:$F$6,MATCH(AG23,혜택포인트!$A$3:$A$6,0),MATCH(N23,혜택포인트!$B$2:$F$2,1))</f>
        <v>0.15</v>
      </c>
      <c r="AU23" s="30" t="s">
        <v>93</v>
      </c>
      <c r="AV23" s="30">
        <f t="shared" ca="1" si="23"/>
        <v>0</v>
      </c>
      <c r="AW23" s="30">
        <f t="shared" si="23"/>
        <v>0</v>
      </c>
      <c r="AX23" s="30">
        <f t="shared" si="23"/>
        <v>0</v>
      </c>
      <c r="AY23" s="30">
        <f t="shared" ca="1" si="23"/>
        <v>1</v>
      </c>
      <c r="AZ23" s="30">
        <f t="shared" ca="1" si="24"/>
        <v>0</v>
      </c>
      <c r="BA23" s="30">
        <f t="shared" si="24"/>
        <v>0</v>
      </c>
      <c r="BB23" s="30">
        <f t="shared" si="24"/>
        <v>0</v>
      </c>
      <c r="BC23" s="30">
        <f t="shared" ca="1" si="24"/>
        <v>1</v>
      </c>
      <c r="BD23" s="30">
        <f t="shared" ca="1" si="25"/>
        <v>1</v>
      </c>
      <c r="BE23" s="30">
        <f t="shared" si="25"/>
        <v>0</v>
      </c>
      <c r="BF23" s="30">
        <f t="shared" si="25"/>
        <v>0</v>
      </c>
      <c r="BG23" s="30">
        <f t="shared" ca="1" si="25"/>
        <v>0</v>
      </c>
      <c r="BH23" s="30">
        <f t="shared" ca="1" si="26"/>
        <v>0</v>
      </c>
      <c r="BI23" s="30">
        <f t="shared" si="26"/>
        <v>0</v>
      </c>
      <c r="BJ23" s="30">
        <f t="shared" si="26"/>
        <v>0</v>
      </c>
      <c r="BK23" s="30">
        <f t="shared" ca="1" si="26"/>
        <v>0</v>
      </c>
    </row>
    <row r="24" spans="1:63" x14ac:dyDescent="0.3">
      <c r="A24" s="25" t="str">
        <f t="shared" si="0"/>
        <v>도-8651</v>
      </c>
      <c r="B24" s="38" t="s">
        <v>22</v>
      </c>
      <c r="C24" s="25" t="s">
        <v>132</v>
      </c>
      <c r="D24" s="25" t="str">
        <f t="shared" si="1"/>
        <v>870228-2******</v>
      </c>
      <c r="E24" s="1">
        <f t="shared" si="2"/>
        <v>31836</v>
      </c>
      <c r="F24" s="25">
        <f t="shared" si="3"/>
        <v>1987</v>
      </c>
      <c r="G24" s="25">
        <f t="shared" si="4"/>
        <v>2</v>
      </c>
      <c r="H24" s="25">
        <f t="shared" si="5"/>
        <v>28</v>
      </c>
      <c r="I24" s="25">
        <f t="shared" ca="1" si="6"/>
        <v>32</v>
      </c>
      <c r="J24" s="25" t="str">
        <f t="shared" si="7"/>
        <v>여</v>
      </c>
      <c r="K24" s="4" t="s">
        <v>200</v>
      </c>
      <c r="L24" s="29" t="str">
        <f t="shared" si="8"/>
        <v>010-****-8651</v>
      </c>
      <c r="M24" s="1">
        <v>39343</v>
      </c>
      <c r="N24" s="29">
        <f ca="1">DATEDIF(M24,TODAY(),"Y")</f>
        <v>12</v>
      </c>
      <c r="O24" s="29">
        <f ca="1">DATEDIF(M24,TODAY(),"YM")</f>
        <v>2</v>
      </c>
      <c r="P24" s="29">
        <f ca="1">DATEDIF(M24,TODAY(),"MD")</f>
        <v>0</v>
      </c>
      <c r="Q24" s="1">
        <v>42697</v>
      </c>
      <c r="R24" s="34" t="str">
        <f t="shared" si="9"/>
        <v>수</v>
      </c>
      <c r="S24" s="25"/>
      <c r="T24" s="25"/>
      <c r="U24" s="25"/>
      <c r="V24" s="25"/>
      <c r="W24" s="25"/>
      <c r="X24" s="25"/>
      <c r="Y24" s="25"/>
      <c r="Z24" s="25">
        <f t="shared" si="10"/>
        <v>0</v>
      </c>
      <c r="AA24" s="25">
        <f t="shared" si="11"/>
        <v>33</v>
      </c>
      <c r="AB24" s="25">
        <f t="shared" si="12"/>
        <v>41.5</v>
      </c>
      <c r="AC24" s="25" t="b">
        <f t="shared" si="13"/>
        <v>0</v>
      </c>
      <c r="AD24" s="25">
        <f t="shared" si="14"/>
        <v>5</v>
      </c>
      <c r="AE24" s="9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25">
        <f ca="1">INDEX(혜택포인트!$B$3:$F$6,MATCH(AG24,혜택포인트!$A$3:$A$6,0),MATCH(N24,혜택포인트!$B$2:$F$2,1))</f>
        <v>0.03</v>
      </c>
    </row>
    <row r="25" spans="1:63" x14ac:dyDescent="0.3">
      <c r="A25" s="25" t="str">
        <f t="shared" si="0"/>
        <v>유-2384</v>
      </c>
      <c r="B25" s="38" t="s">
        <v>23</v>
      </c>
      <c r="C25" s="25" t="s">
        <v>133</v>
      </c>
      <c r="D25" s="25" t="str">
        <f t="shared" si="1"/>
        <v>900926-1******</v>
      </c>
      <c r="E25" s="1">
        <f t="shared" si="2"/>
        <v>33142</v>
      </c>
      <c r="F25" s="25">
        <f t="shared" si="3"/>
        <v>1990</v>
      </c>
      <c r="G25" s="25">
        <f t="shared" si="4"/>
        <v>9</v>
      </c>
      <c r="H25" s="25">
        <f t="shared" si="5"/>
        <v>26</v>
      </c>
      <c r="I25" s="25">
        <f t="shared" ca="1" si="6"/>
        <v>29</v>
      </c>
      <c r="J25" s="25" t="str">
        <f t="shared" si="7"/>
        <v>남</v>
      </c>
      <c r="K25" s="4" t="s">
        <v>201</v>
      </c>
      <c r="L25" s="29" t="str">
        <f t="shared" si="8"/>
        <v>010-****-2384</v>
      </c>
      <c r="M25" s="1">
        <v>42117</v>
      </c>
      <c r="N25" s="29">
        <f ca="1">DATEDIF(M25,TODAY(),"Y")</f>
        <v>4</v>
      </c>
      <c r="O25" s="29">
        <f ca="1">DATEDIF(M25,TODAY(),"YM")</f>
        <v>6</v>
      </c>
      <c r="P25" s="29">
        <f ca="1">DATEDIF(M25,TODAY(),"MD")</f>
        <v>26</v>
      </c>
      <c r="Q25" s="1">
        <v>43685</v>
      </c>
      <c r="R25" s="35" t="str">
        <f t="shared" si="9"/>
        <v>목</v>
      </c>
      <c r="S25" s="25"/>
      <c r="T25" s="25">
        <v>2</v>
      </c>
      <c r="U25" s="25"/>
      <c r="V25" s="25">
        <v>2</v>
      </c>
      <c r="W25" s="25">
        <v>3</v>
      </c>
      <c r="X25" s="25"/>
      <c r="Y25" s="25">
        <v>1</v>
      </c>
      <c r="Z25" s="25">
        <f t="shared" si="10"/>
        <v>8</v>
      </c>
      <c r="AA25" s="25">
        <f t="shared" si="11"/>
        <v>29</v>
      </c>
      <c r="AB25" s="25">
        <f t="shared" si="12"/>
        <v>29.5</v>
      </c>
      <c r="AC25" s="25" t="b">
        <f t="shared" si="13"/>
        <v>0</v>
      </c>
      <c r="AD25" s="25">
        <f t="shared" si="14"/>
        <v>5</v>
      </c>
      <c r="AE25" s="9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25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25" t="str">
        <f t="shared" si="0"/>
        <v>예-2101</v>
      </c>
      <c r="B26" s="38" t="s">
        <v>24</v>
      </c>
      <c r="C26" s="25" t="s">
        <v>134</v>
      </c>
      <c r="D26" s="25" t="str">
        <f t="shared" si="1"/>
        <v>720826-2******</v>
      </c>
      <c r="E26" s="1">
        <f t="shared" si="2"/>
        <v>26537</v>
      </c>
      <c r="F26" s="25">
        <f t="shared" si="3"/>
        <v>1972</v>
      </c>
      <c r="G26" s="25">
        <f t="shared" si="4"/>
        <v>8</v>
      </c>
      <c r="H26" s="25">
        <f t="shared" si="5"/>
        <v>26</v>
      </c>
      <c r="I26" s="25">
        <f t="shared" ca="1" si="6"/>
        <v>47</v>
      </c>
      <c r="J26" s="25" t="str">
        <f t="shared" si="7"/>
        <v>여</v>
      </c>
      <c r="K26" s="4" t="s">
        <v>202</v>
      </c>
      <c r="L26" s="29" t="str">
        <f t="shared" si="8"/>
        <v>010-****-2101</v>
      </c>
      <c r="M26" s="1">
        <v>36812</v>
      </c>
      <c r="N26" s="29">
        <f ca="1">DATEDIF(M26,TODAY(),"Y")</f>
        <v>19</v>
      </c>
      <c r="O26" s="29">
        <f ca="1">DATEDIF(M26,TODAY(),"YM")</f>
        <v>1</v>
      </c>
      <c r="P26" s="29">
        <f ca="1">DATEDIF(M26,TODAY(),"MD")</f>
        <v>5</v>
      </c>
      <c r="Q26" s="1">
        <v>43739</v>
      </c>
      <c r="R26" s="33" t="str">
        <f t="shared" si="9"/>
        <v>화</v>
      </c>
      <c r="S26" s="25"/>
      <c r="T26" s="25">
        <v>29</v>
      </c>
      <c r="U26" s="25"/>
      <c r="V26" s="25"/>
      <c r="W26" s="25"/>
      <c r="X26" s="25"/>
      <c r="Y26" s="25"/>
      <c r="Z26" s="25">
        <f t="shared" si="10"/>
        <v>29</v>
      </c>
      <c r="AA26" s="25">
        <f t="shared" si="11"/>
        <v>24</v>
      </c>
      <c r="AB26" s="25">
        <f t="shared" si="12"/>
        <v>24</v>
      </c>
      <c r="AC26" s="25" t="b">
        <f t="shared" si="13"/>
        <v>0</v>
      </c>
      <c r="AD26" s="25">
        <f t="shared" si="14"/>
        <v>5</v>
      </c>
      <c r="AE26" s="9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25">
        <f ca="1">INDEX(혜택포인트!$B$3:$F$6,MATCH(AG26,혜택포인트!$A$3:$A$6,0),MATCH(N26,혜택포인트!$B$2:$F$2,1))</f>
        <v>7.0000000000000007E-2</v>
      </c>
      <c r="AU26" s="62"/>
      <c r="AV26" s="30" t="s">
        <v>97</v>
      </c>
      <c r="AW26" s="30" t="s">
        <v>98</v>
      </c>
      <c r="AX26" s="30" t="s">
        <v>97</v>
      </c>
      <c r="AY26" s="30" t="s">
        <v>98</v>
      </c>
      <c r="AZ26" s="30" t="s">
        <v>97</v>
      </c>
      <c r="BA26" s="30" t="s">
        <v>98</v>
      </c>
      <c r="BB26" s="30" t="s">
        <v>97</v>
      </c>
      <c r="BC26" s="30" t="s">
        <v>98</v>
      </c>
    </row>
    <row r="27" spans="1:63" x14ac:dyDescent="0.3">
      <c r="A27" s="25" t="str">
        <f t="shared" si="0"/>
        <v>태-8499</v>
      </c>
      <c r="B27" s="38" t="s">
        <v>25</v>
      </c>
      <c r="C27" s="25" t="s">
        <v>135</v>
      </c>
      <c r="D27" s="25" t="str">
        <f t="shared" si="1"/>
        <v>930730-1******</v>
      </c>
      <c r="E27" s="1">
        <f t="shared" si="2"/>
        <v>34180</v>
      </c>
      <c r="F27" s="25">
        <f t="shared" si="3"/>
        <v>1993</v>
      </c>
      <c r="G27" s="25">
        <f t="shared" si="4"/>
        <v>7</v>
      </c>
      <c r="H27" s="25">
        <f t="shared" si="5"/>
        <v>30</v>
      </c>
      <c r="I27" s="25">
        <f t="shared" ca="1" si="6"/>
        <v>26</v>
      </c>
      <c r="J27" s="25" t="str">
        <f t="shared" si="7"/>
        <v>남</v>
      </c>
      <c r="K27" s="4" t="s">
        <v>203</v>
      </c>
      <c r="L27" s="29" t="str">
        <f t="shared" si="8"/>
        <v>010-****-8499</v>
      </c>
      <c r="M27" s="1">
        <v>43528</v>
      </c>
      <c r="N27" s="29">
        <f ca="1">DATEDIF(M27,TODAY(),"Y")</f>
        <v>0</v>
      </c>
      <c r="O27" s="29">
        <f ca="1">DATEDIF(M27,TODAY(),"YM")</f>
        <v>8</v>
      </c>
      <c r="P27" s="29">
        <f ca="1">DATEDIF(M27,TODAY(),"MD")</f>
        <v>14</v>
      </c>
      <c r="Q27" s="1">
        <v>43758</v>
      </c>
      <c r="R27" s="31" t="str">
        <f t="shared" si="9"/>
        <v>일</v>
      </c>
      <c r="S27" s="25"/>
      <c r="T27" s="25"/>
      <c r="U27" s="25"/>
      <c r="V27" s="25"/>
      <c r="W27" s="25">
        <v>1</v>
      </c>
      <c r="X27" s="25">
        <v>1</v>
      </c>
      <c r="Y27" s="25">
        <v>1</v>
      </c>
      <c r="Z27" s="25">
        <f t="shared" si="10"/>
        <v>3</v>
      </c>
      <c r="AA27" s="25">
        <f t="shared" si="11"/>
        <v>32</v>
      </c>
      <c r="AB27" s="25">
        <f t="shared" si="12"/>
        <v>32</v>
      </c>
      <c r="AC27" s="25" t="b">
        <f t="shared" si="13"/>
        <v>0</v>
      </c>
      <c r="AD27" s="25">
        <f t="shared" si="14"/>
        <v>5</v>
      </c>
      <c r="AE27" s="9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25">
        <f ca="1">INDEX(혜택포인트!$B$3:$F$6,MATCH(AG27,혜택포인트!$A$3:$A$6,0),MATCH(N27,혜택포인트!$B$2:$F$2,1))</f>
        <v>0</v>
      </c>
      <c r="AU27" s="30" t="s">
        <v>174</v>
      </c>
      <c r="AV27" s="30">
        <f ca="1">COUNTIFS($AG$5:$AG$54,"="&amp;$AU27,$I$5:$I$54,"&gt;="&amp;$AV$25,$I$5:$I$54,"&lt;"&amp;$AX$25,$J$5:$J$54,"="&amp;AV$26)</f>
        <v>0</v>
      </c>
      <c r="AW27" s="30">
        <f t="shared" ref="AW27:AW30" ca="1" si="27">COUNTIFS($AG$5:$AG$54,"="&amp;$AU27,$I$5:$I$54,"&gt;="&amp;$AV$25,$I$5:$I$54,"&lt;"&amp;$AX$25,$J$5:$J$54,"="&amp;AW$26)</f>
        <v>1</v>
      </c>
      <c r="AX27" s="30">
        <f ca="1">COUNTIFS($AG$5:$AG$54,"="&amp;$AU27,$I$5:$I$54,"&gt;="&amp;$AX$25,$I$5:$I$54,"&lt;"&amp;$AZ$25,$J$5:$J$54,"="&amp;AX$26)</f>
        <v>2</v>
      </c>
      <c r="AY27" s="30">
        <f ca="1">COUNTIFS($AG$5:$AG$54,"="&amp;$AU27,$I$5:$I$54,"&gt;="&amp;$AX$25,$I$5:$I$54,"&lt;"&amp;$AZ$25,$J$5:$J$54,"="&amp;AY$26)</f>
        <v>1</v>
      </c>
      <c r="AZ27" s="30">
        <f ca="1">COUNTIFS($AG$5:$AG$54,"="&amp;$AU27,$I$5:$I$54,"&gt;="&amp;$AZ$25,$I$5:$I$54,"&lt;"&amp;$BB$25,$J$5:$J$54,"="&amp;AZ$26)</f>
        <v>4</v>
      </c>
      <c r="BA27" s="30">
        <f ca="1">COUNTIFS($AG$5:$AG$54,"="&amp;$AU27,$I$5:$I$54,"&gt;="&amp;$AZ$25,$I$5:$I$54,"&lt;"&amp;$BB$25,$J$5:$J$54,"="&amp;BA$26)</f>
        <v>1</v>
      </c>
      <c r="BB27" s="30">
        <f ca="1">COUNTIFS($AG$5:$AG$54,"="&amp;$AU27,$I$5:$I$54,"&gt;="&amp;$AZ$25,$J$5:$J$54,"="&amp;BB$26)</f>
        <v>4</v>
      </c>
      <c r="BC27" s="30">
        <f ca="1">COUNTIFS($AG$5:$AG$54,"="&amp;$AU27,$I$5:$I$54,"&gt;="&amp;$AZ$25,$J$5:$J$54,"="&amp;BC$26)</f>
        <v>1</v>
      </c>
    </row>
    <row r="28" spans="1:63" x14ac:dyDescent="0.3">
      <c r="A28" s="25" t="str">
        <f t="shared" si="0"/>
        <v>선-7748</v>
      </c>
      <c r="B28" s="38" t="s">
        <v>26</v>
      </c>
      <c r="C28" s="25" t="s">
        <v>136</v>
      </c>
      <c r="D28" s="25" t="str">
        <f t="shared" si="1"/>
        <v>860103-2******</v>
      </c>
      <c r="E28" s="1">
        <f t="shared" si="2"/>
        <v>31415</v>
      </c>
      <c r="F28" s="25">
        <f t="shared" si="3"/>
        <v>1986</v>
      </c>
      <c r="G28" s="25">
        <f t="shared" si="4"/>
        <v>1</v>
      </c>
      <c r="H28" s="25">
        <f t="shared" si="5"/>
        <v>3</v>
      </c>
      <c r="I28" s="25">
        <f t="shared" ca="1" si="6"/>
        <v>33</v>
      </c>
      <c r="J28" s="25" t="str">
        <f t="shared" si="7"/>
        <v>여</v>
      </c>
      <c r="K28" s="4" t="s">
        <v>204</v>
      </c>
      <c r="L28" s="29" t="str">
        <f t="shared" si="8"/>
        <v>010-****-7748</v>
      </c>
      <c r="M28" s="1">
        <v>40814</v>
      </c>
      <c r="N28" s="29">
        <f ca="1">DATEDIF(M28,TODAY(),"Y")</f>
        <v>8</v>
      </c>
      <c r="O28" s="29">
        <f ca="1">DATEDIF(M28,TODAY(),"YM")</f>
        <v>1</v>
      </c>
      <c r="P28" s="29">
        <f ca="1">DATEDIF(M28,TODAY(),"MD")</f>
        <v>21</v>
      </c>
      <c r="Q28" s="1">
        <v>42073</v>
      </c>
      <c r="R28" s="33" t="str">
        <f t="shared" si="9"/>
        <v>화</v>
      </c>
      <c r="S28" s="25"/>
      <c r="T28" s="25"/>
      <c r="U28" s="25"/>
      <c r="V28" s="25"/>
      <c r="W28" s="25"/>
      <c r="X28" s="25"/>
      <c r="Y28" s="25"/>
      <c r="Z28" s="25">
        <f t="shared" si="10"/>
        <v>0</v>
      </c>
      <c r="AA28" s="25">
        <f t="shared" si="11"/>
        <v>33</v>
      </c>
      <c r="AB28" s="25">
        <f t="shared" si="12"/>
        <v>41.5</v>
      </c>
      <c r="AC28" s="25" t="b">
        <f t="shared" si="13"/>
        <v>0</v>
      </c>
      <c r="AD28" s="25">
        <f t="shared" si="14"/>
        <v>5</v>
      </c>
      <c r="AE28" s="9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t="shared" ref="AV28:AV30" ca="1" si="28">COUNTIFS($AG$5:$AG$54,"="&amp;$AU28,$I$5:$I$54,"&gt;="&amp;$AV$25,$I$5:$I$54,"&lt;"&amp;$AX$25,$J$5:$J$54,"="&amp;AV$26)</f>
        <v>0</v>
      </c>
      <c r="AW28" s="30">
        <f t="shared" ca="1" si="27"/>
        <v>0</v>
      </c>
      <c r="AX28" s="30">
        <f t="shared" ref="AX28:AY30" ca="1" si="29">COUNTIFS($AG$5:$AG$54,"="&amp;$AU28,$I$5:$I$54,"&gt;="&amp;$AX$25,$I$5:$I$54,"&lt;"&amp;$AZ$25,$J$5:$J$54,"="&amp;AX$26)</f>
        <v>1</v>
      </c>
      <c r="AY28" s="30">
        <f t="shared" ca="1" si="29"/>
        <v>0</v>
      </c>
      <c r="AZ28" s="30">
        <f t="shared" ref="AZ28:BA30" ca="1" si="30">COUNTIFS($AG$5:$AG$54,"="&amp;$AU28,$I$5:$I$54,"&gt;="&amp;$AZ$25,$I$5:$I$54,"&lt;"&amp;$BB$25,$J$5:$J$54,"="&amp;AZ$26)</f>
        <v>1</v>
      </c>
      <c r="BA28" s="30">
        <f t="shared" ca="1" si="30"/>
        <v>1</v>
      </c>
      <c r="BB28" s="30">
        <f t="shared" ref="BB28:BC30" ca="1" si="31">COUNTIFS($AG$5:$AG$54,"="&amp;$AU28,$I$5:$I$54,"&gt;="&amp;$AZ$25,$J$5:$J$54,"="&amp;BB$26)</f>
        <v>1</v>
      </c>
      <c r="BC28" s="30">
        <f t="shared" ca="1" si="31"/>
        <v>1</v>
      </c>
    </row>
    <row r="29" spans="1:63" x14ac:dyDescent="0.3">
      <c r="A29" s="25" t="str">
        <f t="shared" si="0"/>
        <v>승-1643</v>
      </c>
      <c r="B29" s="38" t="s">
        <v>27</v>
      </c>
      <c r="C29" s="25" t="s">
        <v>137</v>
      </c>
      <c r="D29" s="25" t="str">
        <f t="shared" si="1"/>
        <v>821129-1******</v>
      </c>
      <c r="E29" s="1">
        <f t="shared" si="2"/>
        <v>30284</v>
      </c>
      <c r="F29" s="25">
        <f t="shared" si="3"/>
        <v>1982</v>
      </c>
      <c r="G29" s="25">
        <f t="shared" si="4"/>
        <v>11</v>
      </c>
      <c r="H29" s="25">
        <f t="shared" si="5"/>
        <v>29</v>
      </c>
      <c r="I29" s="25">
        <f t="shared" ca="1" si="6"/>
        <v>36</v>
      </c>
      <c r="J29" s="25" t="str">
        <f t="shared" si="7"/>
        <v>남</v>
      </c>
      <c r="K29" s="4" t="s">
        <v>205</v>
      </c>
      <c r="L29" s="29" t="str">
        <f t="shared" si="8"/>
        <v>010-****-1643</v>
      </c>
      <c r="M29" s="1">
        <v>41587</v>
      </c>
      <c r="N29" s="29">
        <f ca="1">DATEDIF(M29,TODAY(),"Y")</f>
        <v>6</v>
      </c>
      <c r="O29" s="29">
        <f ca="1">DATEDIF(M29,TODAY(),"YM")</f>
        <v>0</v>
      </c>
      <c r="P29" s="29">
        <f ca="1">DATEDIF(M29,TODAY(),"MD")</f>
        <v>9</v>
      </c>
      <c r="Q29" s="1">
        <v>43753</v>
      </c>
      <c r="R29" s="33" t="str">
        <f t="shared" si="9"/>
        <v>화</v>
      </c>
      <c r="S29" s="25">
        <v>26</v>
      </c>
      <c r="T29" s="25">
        <v>41</v>
      </c>
      <c r="U29" s="25"/>
      <c r="V29" s="25"/>
      <c r="W29" s="25"/>
      <c r="X29" s="25"/>
      <c r="Y29" s="25"/>
      <c r="Z29" s="25">
        <f t="shared" si="10"/>
        <v>67</v>
      </c>
      <c r="AA29" s="25">
        <f t="shared" si="11"/>
        <v>15</v>
      </c>
      <c r="AB29" s="25">
        <f t="shared" si="12"/>
        <v>15</v>
      </c>
      <c r="AC29" s="25" t="b">
        <f t="shared" si="13"/>
        <v>0</v>
      </c>
      <c r="AD29" s="25">
        <f t="shared" si="14"/>
        <v>4</v>
      </c>
      <c r="AE29" s="9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25">
        <f ca="1">INDEX(혜택포인트!$B$3:$F$6,MATCH(AG29,혜택포인트!$A$3:$A$6,0),MATCH(N29,혜택포인트!$B$2:$F$2,1))</f>
        <v>0.05</v>
      </c>
      <c r="AU29" s="30" t="s">
        <v>176</v>
      </c>
      <c r="AV29" s="30">
        <f t="shared" ca="1" si="28"/>
        <v>1</v>
      </c>
      <c r="AW29" s="30">
        <f t="shared" ca="1" si="27"/>
        <v>0</v>
      </c>
      <c r="AX29" s="30">
        <f t="shared" ca="1" si="29"/>
        <v>3</v>
      </c>
      <c r="AY29" s="30">
        <f t="shared" ca="1" si="29"/>
        <v>3</v>
      </c>
      <c r="AZ29" s="30">
        <f t="shared" ca="1" si="30"/>
        <v>0</v>
      </c>
      <c r="BA29" s="30">
        <f t="shared" ca="1" si="30"/>
        <v>0</v>
      </c>
      <c r="BB29" s="30">
        <f t="shared" ca="1" si="31"/>
        <v>0</v>
      </c>
      <c r="BC29" s="30">
        <f t="shared" ca="1" si="31"/>
        <v>0</v>
      </c>
    </row>
    <row r="30" spans="1:63" x14ac:dyDescent="0.3">
      <c r="A30" s="25" t="str">
        <f t="shared" si="0"/>
        <v>준-5510</v>
      </c>
      <c r="B30" s="38" t="s">
        <v>28</v>
      </c>
      <c r="C30" s="25" t="s">
        <v>138</v>
      </c>
      <c r="D30" s="25" t="str">
        <f t="shared" si="1"/>
        <v>830620-1******</v>
      </c>
      <c r="E30" s="1">
        <f t="shared" si="2"/>
        <v>30487</v>
      </c>
      <c r="F30" s="25">
        <f t="shared" si="3"/>
        <v>1983</v>
      </c>
      <c r="G30" s="25">
        <f t="shared" si="4"/>
        <v>6</v>
      </c>
      <c r="H30" s="25">
        <f t="shared" si="5"/>
        <v>20</v>
      </c>
      <c r="I30" s="25">
        <f t="shared" ca="1" si="6"/>
        <v>36</v>
      </c>
      <c r="J30" s="25" t="str">
        <f t="shared" si="7"/>
        <v>남</v>
      </c>
      <c r="K30" s="4" t="s">
        <v>206</v>
      </c>
      <c r="L30" s="29" t="str">
        <f t="shared" si="8"/>
        <v>010-****-5510</v>
      </c>
      <c r="M30" s="1">
        <v>39943</v>
      </c>
      <c r="N30" s="29">
        <f ca="1">DATEDIF(M30,TODAY(),"Y")</f>
        <v>10</v>
      </c>
      <c r="O30" s="29">
        <f ca="1">DATEDIF(M30,TODAY(),"YM")</f>
        <v>6</v>
      </c>
      <c r="P30" s="29">
        <f ca="1">DATEDIF(M30,TODAY(),"MD")</f>
        <v>8</v>
      </c>
      <c r="Q30" s="1">
        <v>43740</v>
      </c>
      <c r="R30" s="34" t="str">
        <f t="shared" si="9"/>
        <v>수</v>
      </c>
      <c r="S30" s="25">
        <v>1</v>
      </c>
      <c r="T30" s="25">
        <v>7</v>
      </c>
      <c r="U30" s="25">
        <v>1</v>
      </c>
      <c r="V30" s="25"/>
      <c r="W30" s="25"/>
      <c r="X30" s="25"/>
      <c r="Y30" s="25">
        <v>19</v>
      </c>
      <c r="Z30" s="25">
        <f t="shared" si="10"/>
        <v>28</v>
      </c>
      <c r="AA30" s="25">
        <f t="shared" si="11"/>
        <v>25</v>
      </c>
      <c r="AB30" s="25">
        <f t="shared" si="12"/>
        <v>25</v>
      </c>
      <c r="AC30" s="25" t="b">
        <f t="shared" si="13"/>
        <v>0</v>
      </c>
      <c r="AD30" s="25">
        <f t="shared" si="14"/>
        <v>5</v>
      </c>
      <c r="AE30" s="9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25">
        <f ca="1">INDEX(혜택포인트!$B$3:$F$6,MATCH(AG30,혜택포인트!$A$3:$A$6,0),MATCH(N30,혜택포인트!$B$2:$F$2,1))</f>
        <v>0.03</v>
      </c>
      <c r="AU30" s="30" t="s">
        <v>177</v>
      </c>
      <c r="AV30" s="30">
        <f t="shared" ca="1" si="28"/>
        <v>6</v>
      </c>
      <c r="AW30" s="30">
        <f t="shared" ca="1" si="27"/>
        <v>3</v>
      </c>
      <c r="AX30" s="30">
        <f t="shared" ca="1" si="29"/>
        <v>6</v>
      </c>
      <c r="AY30" s="30">
        <f t="shared" ca="1" si="29"/>
        <v>7</v>
      </c>
      <c r="AZ30" s="30">
        <f t="shared" ca="1" si="30"/>
        <v>5</v>
      </c>
      <c r="BA30" s="30">
        <f t="shared" ca="1" si="30"/>
        <v>4</v>
      </c>
      <c r="BB30" s="30">
        <f t="shared" ca="1" si="31"/>
        <v>5</v>
      </c>
      <c r="BC30" s="30">
        <f t="shared" ca="1" si="31"/>
        <v>4</v>
      </c>
    </row>
    <row r="31" spans="1:63" x14ac:dyDescent="0.3">
      <c r="A31" s="25" t="str">
        <f t="shared" si="0"/>
        <v>세-8193</v>
      </c>
      <c r="B31" s="38" t="s">
        <v>29</v>
      </c>
      <c r="C31" s="25" t="s">
        <v>139</v>
      </c>
      <c r="D31" s="25" t="str">
        <f t="shared" si="1"/>
        <v>740817-2******</v>
      </c>
      <c r="E31" s="1">
        <f t="shared" si="2"/>
        <v>27258</v>
      </c>
      <c r="F31" s="25">
        <f t="shared" si="3"/>
        <v>1974</v>
      </c>
      <c r="G31" s="25">
        <f t="shared" si="4"/>
        <v>8</v>
      </c>
      <c r="H31" s="25">
        <f t="shared" si="5"/>
        <v>17</v>
      </c>
      <c r="I31" s="25">
        <f t="shared" ca="1" si="6"/>
        <v>45</v>
      </c>
      <c r="J31" s="25" t="str">
        <f t="shared" si="7"/>
        <v>여</v>
      </c>
      <c r="K31" s="4" t="s">
        <v>207</v>
      </c>
      <c r="L31" s="29" t="str">
        <f t="shared" si="8"/>
        <v>010-****-8193</v>
      </c>
      <c r="M31" s="1">
        <v>39058</v>
      </c>
      <c r="N31" s="29">
        <f ca="1">DATEDIF(M31,TODAY(),"Y")</f>
        <v>12</v>
      </c>
      <c r="O31" s="29">
        <f ca="1">DATEDIF(M31,TODAY(),"YM")</f>
        <v>11</v>
      </c>
      <c r="P31" s="29">
        <f ca="1">DATEDIF(M31,TODAY(),"MD")</f>
        <v>11</v>
      </c>
      <c r="Q31" s="1">
        <v>43254</v>
      </c>
      <c r="R31" s="31" t="str">
        <f t="shared" si="9"/>
        <v>일</v>
      </c>
      <c r="S31" s="25"/>
      <c r="T31" s="25"/>
      <c r="U31" s="25"/>
      <c r="V31" s="25"/>
      <c r="W31" s="25"/>
      <c r="X31" s="25"/>
      <c r="Y31" s="25"/>
      <c r="Z31" s="25">
        <f t="shared" si="10"/>
        <v>0</v>
      </c>
      <c r="AA31" s="25">
        <f t="shared" si="11"/>
        <v>33</v>
      </c>
      <c r="AB31" s="25">
        <f t="shared" si="12"/>
        <v>41.5</v>
      </c>
      <c r="AC31" s="25" t="b">
        <f t="shared" si="13"/>
        <v>0</v>
      </c>
      <c r="AD31" s="25">
        <f t="shared" si="14"/>
        <v>5</v>
      </c>
      <c r="AE31" s="9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25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25" t="str">
        <f t="shared" si="0"/>
        <v>진-7366</v>
      </c>
      <c r="B32" s="38" t="s">
        <v>30</v>
      </c>
      <c r="C32" s="25" t="s">
        <v>140</v>
      </c>
      <c r="D32" s="25" t="str">
        <f t="shared" si="1"/>
        <v>751031-1******</v>
      </c>
      <c r="E32" s="1">
        <f t="shared" si="2"/>
        <v>27698</v>
      </c>
      <c r="F32" s="25">
        <f t="shared" si="3"/>
        <v>1975</v>
      </c>
      <c r="G32" s="25">
        <f t="shared" si="4"/>
        <v>10</v>
      </c>
      <c r="H32" s="25">
        <f t="shared" si="5"/>
        <v>31</v>
      </c>
      <c r="I32" s="25">
        <f t="shared" ca="1" si="6"/>
        <v>44</v>
      </c>
      <c r="J32" s="25" t="str">
        <f t="shared" si="7"/>
        <v>남</v>
      </c>
      <c r="K32" s="4" t="s">
        <v>208</v>
      </c>
      <c r="L32" s="29" t="str">
        <f t="shared" si="8"/>
        <v>010-****-7366</v>
      </c>
      <c r="M32" s="1">
        <v>41318</v>
      </c>
      <c r="N32" s="29">
        <f ca="1">DATEDIF(M32,TODAY(),"Y")</f>
        <v>6</v>
      </c>
      <c r="O32" s="29">
        <f ca="1">DATEDIF(M32,TODAY(),"YM")</f>
        <v>9</v>
      </c>
      <c r="P32" s="29">
        <f ca="1">DATEDIF(M32,TODAY(),"MD")</f>
        <v>5</v>
      </c>
      <c r="Q32" s="1">
        <v>42767</v>
      </c>
      <c r="R32" s="34" t="str">
        <f t="shared" si="9"/>
        <v>수</v>
      </c>
      <c r="S32" s="25"/>
      <c r="T32" s="25"/>
      <c r="U32" s="25"/>
      <c r="V32" s="25"/>
      <c r="W32" s="25"/>
      <c r="X32" s="25"/>
      <c r="Y32" s="25"/>
      <c r="Z32" s="25">
        <f t="shared" si="10"/>
        <v>0</v>
      </c>
      <c r="AA32" s="25">
        <f t="shared" si="11"/>
        <v>33</v>
      </c>
      <c r="AB32" s="25">
        <f t="shared" si="12"/>
        <v>41.5</v>
      </c>
      <c r="AC32" s="25" t="b">
        <f t="shared" si="13"/>
        <v>0</v>
      </c>
      <c r="AD32" s="25">
        <f t="shared" si="14"/>
        <v>5</v>
      </c>
      <c r="AE32" s="9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25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25" t="str">
        <f t="shared" si="0"/>
        <v>민-9132</v>
      </c>
      <c r="B33" s="50" t="s">
        <v>31</v>
      </c>
      <c r="C33" s="5" t="s">
        <v>141</v>
      </c>
      <c r="D33" s="25" t="str">
        <f t="shared" si="1"/>
        <v>940903-1******</v>
      </c>
      <c r="E33" s="1">
        <f t="shared" si="2"/>
        <v>34580</v>
      </c>
      <c r="F33" s="25">
        <f t="shared" si="3"/>
        <v>1994</v>
      </c>
      <c r="G33" s="25">
        <f t="shared" si="4"/>
        <v>9</v>
      </c>
      <c r="H33" s="25">
        <f t="shared" si="5"/>
        <v>3</v>
      </c>
      <c r="I33" s="25">
        <f t="shared" ca="1" si="6"/>
        <v>25</v>
      </c>
      <c r="J33" s="25" t="str">
        <f t="shared" si="7"/>
        <v>남</v>
      </c>
      <c r="K33" s="24" t="s">
        <v>209</v>
      </c>
      <c r="L33" s="29" t="str">
        <f t="shared" si="8"/>
        <v>010-****-9132</v>
      </c>
      <c r="M33" s="6">
        <v>42167</v>
      </c>
      <c r="N33" s="29">
        <f ca="1">DATEDIF(M33,TODAY(),"Y")</f>
        <v>4</v>
      </c>
      <c r="O33" s="29">
        <f ca="1">DATEDIF(M33,TODAY(),"YM")</f>
        <v>5</v>
      </c>
      <c r="P33" s="29">
        <f ca="1">DATEDIF(M33,TODAY(),"MD")</f>
        <v>6</v>
      </c>
      <c r="Q33" s="6">
        <v>43734</v>
      </c>
      <c r="R33" s="35" t="str">
        <f t="shared" si="9"/>
        <v>목</v>
      </c>
      <c r="S33" s="5">
        <v>3</v>
      </c>
      <c r="T33" s="5"/>
      <c r="U33" s="5"/>
      <c r="V33" s="5"/>
      <c r="W33" s="5"/>
      <c r="X33" s="5">
        <v>9</v>
      </c>
      <c r="Y33" s="5"/>
      <c r="Z33" s="25">
        <f t="shared" si="10"/>
        <v>12</v>
      </c>
      <c r="AA33" s="25">
        <f t="shared" si="11"/>
        <v>28</v>
      </c>
      <c r="AB33" s="25">
        <f t="shared" si="12"/>
        <v>28</v>
      </c>
      <c r="AC33" s="25" t="b">
        <f t="shared" si="13"/>
        <v>0</v>
      </c>
      <c r="AD33" s="25">
        <f t="shared" si="14"/>
        <v>5</v>
      </c>
      <c r="AE33" s="9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25">
        <f ca="1">INDEX(혜택포인트!$B$3:$F$6,MATCH(AG33,혜택포인트!$A$3:$A$6,0),MATCH(N33,혜택포인트!$B$2:$F$2,1))</f>
        <v>0</v>
      </c>
      <c r="AU33" s="62"/>
      <c r="AV33" s="30" t="s">
        <v>76</v>
      </c>
      <c r="AW33" s="30" t="s">
        <v>79</v>
      </c>
      <c r="AX33" s="30" t="s">
        <v>76</v>
      </c>
      <c r="AY33" s="30" t="s">
        <v>79</v>
      </c>
      <c r="AZ33" s="30" t="s">
        <v>76</v>
      </c>
      <c r="BA33" s="30" t="s">
        <v>79</v>
      </c>
      <c r="BB33" s="30" t="s">
        <v>76</v>
      </c>
      <c r="BC33" s="30" t="s">
        <v>79</v>
      </c>
    </row>
    <row r="34" spans="1:63" x14ac:dyDescent="0.3">
      <c r="A34" s="25" t="str">
        <f t="shared" si="0"/>
        <v>민-9124</v>
      </c>
      <c r="B34" s="29" t="s">
        <v>34</v>
      </c>
      <c r="C34" s="25" t="s">
        <v>142</v>
      </c>
      <c r="D34" s="25" t="str">
        <f t="shared" si="1"/>
        <v>801226-1******</v>
      </c>
      <c r="E34" s="1">
        <f t="shared" si="2"/>
        <v>29581</v>
      </c>
      <c r="F34" s="25">
        <f t="shared" si="3"/>
        <v>1980</v>
      </c>
      <c r="G34" s="25">
        <f t="shared" si="4"/>
        <v>12</v>
      </c>
      <c r="H34" s="25">
        <f t="shared" si="5"/>
        <v>26</v>
      </c>
      <c r="I34" s="25">
        <f t="shared" ca="1" si="6"/>
        <v>38</v>
      </c>
      <c r="J34" s="25" t="str">
        <f t="shared" si="7"/>
        <v>남</v>
      </c>
      <c r="K34" s="4" t="s">
        <v>35</v>
      </c>
      <c r="L34" s="29" t="str">
        <f t="shared" si="8"/>
        <v>010-****-9124</v>
      </c>
      <c r="M34" s="1">
        <v>40095</v>
      </c>
      <c r="N34" s="29">
        <f ca="1">DATEDIF(M34,TODAY(),"Y")</f>
        <v>10</v>
      </c>
      <c r="O34" s="29">
        <f ca="1">DATEDIF(M34,TODAY(),"YM")</f>
        <v>1</v>
      </c>
      <c r="P34" s="29">
        <f ca="1">DATEDIF(M34,TODAY(),"MD")</f>
        <v>9</v>
      </c>
      <c r="Q34" s="1">
        <v>43463</v>
      </c>
      <c r="R34" s="36" t="str">
        <f t="shared" si="9"/>
        <v>토</v>
      </c>
      <c r="S34" s="25"/>
      <c r="T34" s="25"/>
      <c r="U34" s="25"/>
      <c r="V34" s="25"/>
      <c r="W34" s="25"/>
      <c r="X34" s="25"/>
      <c r="Y34" s="25"/>
      <c r="Z34" s="25">
        <f t="shared" si="10"/>
        <v>0</v>
      </c>
      <c r="AA34" s="25">
        <f t="shared" si="11"/>
        <v>33</v>
      </c>
      <c r="AB34" s="25">
        <f t="shared" si="12"/>
        <v>41.5</v>
      </c>
      <c r="AC34" s="25" t="b">
        <f t="shared" si="13"/>
        <v>0</v>
      </c>
      <c r="AD34" s="25">
        <f t="shared" si="14"/>
        <v>5</v>
      </c>
      <c r="AE34" s="9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25">
        <f ca="1">INDEX(혜택포인트!$B$3:$F$6,MATCH(AG34,혜택포인트!$A$3:$A$6,0),MATCH(N34,혜택포인트!$B$2:$F$2,1))</f>
        <v>0.03</v>
      </c>
      <c r="AU34" s="30" t="s">
        <v>87</v>
      </c>
      <c r="AV34" s="30">
        <f>SUMIFS($Z$5:$Z$54,$AF$5:$AF$54,"="&amp;$AU34,$AG$5:$AG$54,"="&amp;$AV$32)</f>
        <v>112</v>
      </c>
      <c r="AW34" s="30">
        <f>IFERROR(ROUND(AVERAGEIFS($Z$5:$Z$54,$AF$5:$AF$54,"="&amp;$AU34,$AG$5:$AG$54,"="&amp;$AV$32),2),0)</f>
        <v>112</v>
      </c>
      <c r="AX34" s="30">
        <f>SUMIFS($Z$5:$Z$54,$AF$5:$AF$54,"="&amp;$AU34,$AG$5:$AG$54,"="&amp;$AX$32)</f>
        <v>100</v>
      </c>
      <c r="AY34" s="30">
        <f>IFERROR(ROUND(AVERAGEIFS($Z$5:$Z$54,$AF$5:$AF$54,"="&amp;$AU34,$AG$5:$AG$54,"="&amp;$AX$32),2),0)</f>
        <v>100</v>
      </c>
      <c r="AZ34" s="30">
        <f>SUMIFS($Z$5:$Z$54,$AF$5:$AF$54,"="&amp;$AU34,$AG$5:$AG$54,"="&amp;$AZ$32)</f>
        <v>182</v>
      </c>
      <c r="BA34" s="30">
        <f>IFERROR(ROUND(AVERAGEIFS($Z$5:$Z$54,$AF$5:$AF$54,"="&amp;$AU34,$AG$5:$AG$54,"="&amp;$AZ$32),2),0)</f>
        <v>60.67</v>
      </c>
      <c r="BB34" s="30">
        <f>SUMIFS($Z$5:$Z$54,$AF$5:$AF$54,"="&amp;$AU34,$AG$5:$AG$54,"="&amp;$BB$32)</f>
        <v>47</v>
      </c>
      <c r="BC34" s="30">
        <f>IFERROR(ROUND(AVERAGEIFS($Z$5:$Z$54,$AF$5:$AF$54,"="&amp;$AU34,$AG$5:$AG$54,"="&amp;$BB$32),2),0)</f>
        <v>47</v>
      </c>
    </row>
    <row r="35" spans="1:63" x14ac:dyDescent="0.3">
      <c r="A35" s="25" t="str">
        <f t="shared" si="0"/>
        <v>수-3985</v>
      </c>
      <c r="B35" s="29" t="s">
        <v>36</v>
      </c>
      <c r="C35" s="25" t="s">
        <v>143</v>
      </c>
      <c r="D35" s="25" t="str">
        <f t="shared" si="1"/>
        <v>770519-2******</v>
      </c>
      <c r="E35" s="1">
        <f t="shared" si="2"/>
        <v>28264</v>
      </c>
      <c r="F35" s="25">
        <f t="shared" si="3"/>
        <v>1977</v>
      </c>
      <c r="G35" s="25">
        <f t="shared" si="4"/>
        <v>5</v>
      </c>
      <c r="H35" s="25">
        <f t="shared" si="5"/>
        <v>19</v>
      </c>
      <c r="I35" s="25">
        <f t="shared" ca="1" si="6"/>
        <v>42</v>
      </c>
      <c r="J35" s="25" t="str">
        <f t="shared" si="7"/>
        <v>여</v>
      </c>
      <c r="K35" s="4" t="s">
        <v>37</v>
      </c>
      <c r="L35" s="29" t="str">
        <f t="shared" si="8"/>
        <v>010-****-3985</v>
      </c>
      <c r="M35" s="1">
        <v>37962</v>
      </c>
      <c r="N35" s="29">
        <f ca="1">DATEDIF(M35,TODAY(),"Y")</f>
        <v>15</v>
      </c>
      <c r="O35" s="29">
        <f ca="1">DATEDIF(M35,TODAY(),"YM")</f>
        <v>11</v>
      </c>
      <c r="P35" s="29">
        <f ca="1">DATEDIF(M35,TODAY(),"MD")</f>
        <v>11</v>
      </c>
      <c r="Q35" s="1">
        <v>43669</v>
      </c>
      <c r="R35" s="33" t="str">
        <f t="shared" si="9"/>
        <v>화</v>
      </c>
      <c r="S35" s="25">
        <v>8</v>
      </c>
      <c r="T35" s="25">
        <v>25</v>
      </c>
      <c r="U35" s="25"/>
      <c r="V35" s="25">
        <v>5</v>
      </c>
      <c r="W35" s="25">
        <v>63</v>
      </c>
      <c r="X35" s="25">
        <v>59</v>
      </c>
      <c r="Y35" s="25">
        <v>34</v>
      </c>
      <c r="Z35" s="25">
        <f t="shared" si="10"/>
        <v>194</v>
      </c>
      <c r="AA35" s="25">
        <f t="shared" si="11"/>
        <v>2</v>
      </c>
      <c r="AB35" s="25">
        <f t="shared" si="12"/>
        <v>2</v>
      </c>
      <c r="AC35" s="25" t="b">
        <f t="shared" si="13"/>
        <v>1</v>
      </c>
      <c r="AD35" s="25">
        <f t="shared" si="14"/>
        <v>2</v>
      </c>
      <c r="AE35" s="9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25">
        <f ca="1">INDEX(혜택포인트!$B$3:$F$6,MATCH(AG35,혜택포인트!$A$3:$A$6,0),MATCH(N35,혜택포인트!$B$2:$F$2,1))</f>
        <v>0.35</v>
      </c>
      <c r="AU35" s="30" t="s">
        <v>88</v>
      </c>
      <c r="AV35" s="30">
        <f t="shared" ref="AV35:AV40" si="32">SUMIFS($Z$5:$Z$54,$AF$5:$AF$54,"="&amp;$AU35,$AG$5:$AG$54,"="&amp;$AV$32)</f>
        <v>0</v>
      </c>
      <c r="AW35" s="30">
        <f t="shared" ref="AW35:AW40" si="33">IFERROR(ROUND(AVERAGEIFS($Z$5:$Z$54,$AF$5:$AF$54,"="&amp;$AU35,$AG$5:$AG$54,"="&amp;$AV$32),2),0)</f>
        <v>0</v>
      </c>
      <c r="AX35" s="30">
        <f t="shared" ref="AX35:AX40" si="34">SUMIFS($Z$5:$Z$54,$AF$5:$AF$54,"="&amp;$AU35,$AG$5:$AG$54,"="&amp;$AX$32)</f>
        <v>129</v>
      </c>
      <c r="AY35" s="30">
        <f t="shared" ref="AY35:AY40" si="35">IFERROR(ROUND(AVERAGEIFS($Z$5:$Z$54,$AF$5:$AF$54,"="&amp;$AU35,$AG$5:$AG$54,"="&amp;$AX$32),2),0)</f>
        <v>129</v>
      </c>
      <c r="AZ35" s="30">
        <f t="shared" ref="AZ35:AZ40" si="36">SUMIFS($Z$5:$Z$54,$AF$5:$AF$54,"="&amp;$AU35,$AG$5:$AG$54,"="&amp;$AZ$32)</f>
        <v>159</v>
      </c>
      <c r="BA35" s="30">
        <f t="shared" ref="BA35:BA40" si="37">IFERROR(ROUND(AVERAGEIFS($Z$5:$Z$54,$AF$5:$AF$54,"="&amp;$AU35,$AG$5:$AG$54,"="&amp;$AZ$32),2),0)</f>
        <v>79.5</v>
      </c>
      <c r="BB35" s="30">
        <f t="shared" ref="BB35:BB40" si="38">SUMIFS($Z$5:$Z$54,$AF$5:$AF$54,"="&amp;$AU35,$AG$5:$AG$54,"="&amp;$BB$32)</f>
        <v>82</v>
      </c>
      <c r="BC35" s="30">
        <f t="shared" ref="BC35:BC40" si="39">IFERROR(ROUND(AVERAGEIFS($Z$5:$Z$54,$AF$5:$AF$54,"="&amp;$AU35,$AG$5:$AG$54,"="&amp;$BB$32),2),0)</f>
        <v>27.33</v>
      </c>
    </row>
    <row r="36" spans="1:63" x14ac:dyDescent="0.3">
      <c r="A36" s="25" t="str">
        <f t="shared" si="0"/>
        <v>원-7896</v>
      </c>
      <c r="B36" s="29" t="s">
        <v>38</v>
      </c>
      <c r="C36" s="25" t="s">
        <v>144</v>
      </c>
      <c r="D36" s="25" t="str">
        <f t="shared" si="1"/>
        <v>820406-1******</v>
      </c>
      <c r="E36" s="1">
        <f t="shared" si="2"/>
        <v>30047</v>
      </c>
      <c r="F36" s="25">
        <f t="shared" si="3"/>
        <v>1982</v>
      </c>
      <c r="G36" s="25">
        <f t="shared" si="4"/>
        <v>4</v>
      </c>
      <c r="H36" s="25">
        <f t="shared" si="5"/>
        <v>6</v>
      </c>
      <c r="I36" s="25">
        <f t="shared" ca="1" si="6"/>
        <v>37</v>
      </c>
      <c r="J36" s="25" t="str">
        <f t="shared" si="7"/>
        <v>남</v>
      </c>
      <c r="K36" s="4" t="s">
        <v>39</v>
      </c>
      <c r="L36" s="29" t="str">
        <f t="shared" si="8"/>
        <v>010-****-7896</v>
      </c>
      <c r="M36" s="1">
        <v>40777</v>
      </c>
      <c r="N36" s="29">
        <f ca="1">DATEDIF(M36,TODAY(),"Y")</f>
        <v>8</v>
      </c>
      <c r="O36" s="29">
        <f ca="1">DATEDIF(M36,TODAY(),"YM")</f>
        <v>2</v>
      </c>
      <c r="P36" s="29">
        <f ca="1">DATEDIF(M36,TODAY(),"MD")</f>
        <v>27</v>
      </c>
      <c r="Q36" s="1">
        <v>43721</v>
      </c>
      <c r="R36" s="37" t="str">
        <f t="shared" si="9"/>
        <v>금</v>
      </c>
      <c r="S36" s="25"/>
      <c r="T36" s="25">
        <v>4</v>
      </c>
      <c r="U36" s="25"/>
      <c r="V36" s="25">
        <v>13</v>
      </c>
      <c r="W36" s="25">
        <v>3</v>
      </c>
      <c r="X36" s="25">
        <v>96</v>
      </c>
      <c r="Y36" s="25">
        <v>9</v>
      </c>
      <c r="Z36" s="25">
        <f t="shared" si="10"/>
        <v>125</v>
      </c>
      <c r="AA36" s="25">
        <f t="shared" si="11"/>
        <v>7</v>
      </c>
      <c r="AB36" s="25">
        <f t="shared" si="12"/>
        <v>7</v>
      </c>
      <c r="AC36" s="25" t="b">
        <f t="shared" si="13"/>
        <v>1</v>
      </c>
      <c r="AD36" s="25">
        <f t="shared" si="14"/>
        <v>3</v>
      </c>
      <c r="AE36" s="9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25">
        <f ca="1">INDEX(혜택포인트!$B$3:$F$6,MATCH(AG36,혜택포인트!$A$3:$A$6,0),MATCH(N36,혜택포인트!$B$2:$F$2,1))</f>
        <v>0.25</v>
      </c>
      <c r="AU36" s="30" t="s">
        <v>89</v>
      </c>
      <c r="AV36" s="30">
        <f t="shared" si="32"/>
        <v>0</v>
      </c>
      <c r="AW36" s="30">
        <f t="shared" si="33"/>
        <v>0</v>
      </c>
      <c r="AX36" s="30">
        <f t="shared" si="34"/>
        <v>0</v>
      </c>
      <c r="AY36" s="30">
        <f t="shared" si="35"/>
        <v>0</v>
      </c>
      <c r="AZ36" s="30">
        <f t="shared" si="36"/>
        <v>0</v>
      </c>
      <c r="BA36" s="30">
        <f t="shared" si="37"/>
        <v>0</v>
      </c>
      <c r="BB36" s="30">
        <f t="shared" si="38"/>
        <v>0</v>
      </c>
      <c r="BC36" s="30">
        <f t="shared" si="39"/>
        <v>0</v>
      </c>
    </row>
    <row r="37" spans="1:63" x14ac:dyDescent="0.3">
      <c r="A37" s="25" t="str">
        <f t="shared" si="0"/>
        <v>주-6578</v>
      </c>
      <c r="B37" s="29" t="s">
        <v>40</v>
      </c>
      <c r="C37" s="25" t="s">
        <v>145</v>
      </c>
      <c r="D37" s="25" t="str">
        <f t="shared" si="1"/>
        <v>810907-2******</v>
      </c>
      <c r="E37" s="1">
        <f t="shared" si="2"/>
        <v>29836</v>
      </c>
      <c r="F37" s="25">
        <f t="shared" si="3"/>
        <v>1981</v>
      </c>
      <c r="G37" s="25">
        <f t="shared" si="4"/>
        <v>9</v>
      </c>
      <c r="H37" s="25">
        <f t="shared" si="5"/>
        <v>7</v>
      </c>
      <c r="I37" s="25">
        <f t="shared" ca="1" si="6"/>
        <v>38</v>
      </c>
      <c r="J37" s="25" t="str">
        <f t="shared" si="7"/>
        <v>여</v>
      </c>
      <c r="K37" s="4" t="s">
        <v>41</v>
      </c>
      <c r="L37" s="29" t="str">
        <f t="shared" si="8"/>
        <v>010-****-6578</v>
      </c>
      <c r="M37" s="1">
        <v>38321</v>
      </c>
      <c r="N37" s="29">
        <f ca="1">DATEDIF(M37,TODAY(),"Y")</f>
        <v>14</v>
      </c>
      <c r="O37" s="29">
        <f ca="1">DATEDIF(M37,TODAY(),"YM")</f>
        <v>11</v>
      </c>
      <c r="P37" s="29">
        <f ca="1">DATEDIF(M37,TODAY(),"MD")</f>
        <v>19</v>
      </c>
      <c r="Q37" s="1">
        <v>43748</v>
      </c>
      <c r="R37" s="35" t="str">
        <f t="shared" si="9"/>
        <v>목</v>
      </c>
      <c r="S37" s="25"/>
      <c r="T37" s="25"/>
      <c r="U37" s="25"/>
      <c r="V37" s="25"/>
      <c r="W37" s="25">
        <v>23</v>
      </c>
      <c r="X37" s="25"/>
      <c r="Y37" s="25"/>
      <c r="Z37" s="25">
        <f t="shared" si="10"/>
        <v>23</v>
      </c>
      <c r="AA37" s="25">
        <f t="shared" si="11"/>
        <v>26</v>
      </c>
      <c r="AB37" s="25">
        <f t="shared" si="12"/>
        <v>26</v>
      </c>
      <c r="AC37" s="25" t="b">
        <f t="shared" si="13"/>
        <v>0</v>
      </c>
      <c r="AD37" s="25">
        <f t="shared" si="14"/>
        <v>5</v>
      </c>
      <c r="AE37" s="9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25">
        <f ca="1">INDEX(혜택포인트!$B$3:$F$6,MATCH(AG37,혜택포인트!$A$3:$A$6,0),MATCH(N37,혜택포인트!$B$2:$F$2,1))</f>
        <v>0.03</v>
      </c>
      <c r="AU37" s="30" t="s">
        <v>90</v>
      </c>
      <c r="AV37" s="30">
        <f t="shared" si="32"/>
        <v>0</v>
      </c>
      <c r="AW37" s="30">
        <f t="shared" si="33"/>
        <v>0</v>
      </c>
      <c r="AX37" s="30">
        <f t="shared" si="34"/>
        <v>100</v>
      </c>
      <c r="AY37" s="30">
        <f t="shared" si="35"/>
        <v>100</v>
      </c>
      <c r="AZ37" s="30">
        <f t="shared" si="36"/>
        <v>0</v>
      </c>
      <c r="BA37" s="30">
        <f t="shared" si="37"/>
        <v>0</v>
      </c>
      <c r="BB37" s="30">
        <f t="shared" si="38"/>
        <v>31</v>
      </c>
      <c r="BC37" s="30">
        <f t="shared" si="39"/>
        <v>31</v>
      </c>
    </row>
    <row r="38" spans="1:63" x14ac:dyDescent="0.3">
      <c r="A38" s="25" t="str">
        <f t="shared" si="0"/>
        <v>치-5632</v>
      </c>
      <c r="B38" s="29" t="s">
        <v>42</v>
      </c>
      <c r="C38" s="25" t="s">
        <v>146</v>
      </c>
      <c r="D38" s="25" t="str">
        <f t="shared" si="1"/>
        <v>750113-1******</v>
      </c>
      <c r="E38" s="1">
        <f t="shared" si="2"/>
        <v>27407</v>
      </c>
      <c r="F38" s="25">
        <f t="shared" si="3"/>
        <v>1975</v>
      </c>
      <c r="G38" s="25">
        <f t="shared" si="4"/>
        <v>1</v>
      </c>
      <c r="H38" s="25">
        <f t="shared" si="5"/>
        <v>13</v>
      </c>
      <c r="I38" s="25">
        <f t="shared" ca="1" si="6"/>
        <v>44</v>
      </c>
      <c r="J38" s="25" t="str">
        <f t="shared" si="7"/>
        <v>남</v>
      </c>
      <c r="K38" s="4" t="s">
        <v>43</v>
      </c>
      <c r="L38" s="29" t="str">
        <f t="shared" si="8"/>
        <v>010-****-5632</v>
      </c>
      <c r="M38" s="1">
        <v>38605</v>
      </c>
      <c r="N38" s="29">
        <f ca="1">DATEDIF(M38,TODAY(),"Y")</f>
        <v>14</v>
      </c>
      <c r="O38" s="29">
        <f ca="1">DATEDIF(M38,TODAY(),"YM")</f>
        <v>2</v>
      </c>
      <c r="P38" s="29">
        <f ca="1">DATEDIF(M38,TODAY(),"MD")</f>
        <v>8</v>
      </c>
      <c r="Q38" s="1">
        <v>43233</v>
      </c>
      <c r="R38" s="31" t="str">
        <f t="shared" si="9"/>
        <v>일</v>
      </c>
      <c r="S38" s="25"/>
      <c r="T38" s="25"/>
      <c r="U38" s="25"/>
      <c r="V38" s="25"/>
      <c r="W38" s="25"/>
      <c r="X38" s="25"/>
      <c r="Y38" s="25"/>
      <c r="Z38" s="25">
        <f t="shared" si="10"/>
        <v>0</v>
      </c>
      <c r="AA38" s="25">
        <f t="shared" si="11"/>
        <v>33</v>
      </c>
      <c r="AB38" s="25">
        <f t="shared" si="12"/>
        <v>41.5</v>
      </c>
      <c r="AC38" s="25" t="b">
        <f t="shared" si="13"/>
        <v>0</v>
      </c>
      <c r="AD38" s="25">
        <f t="shared" si="14"/>
        <v>5</v>
      </c>
      <c r="AE38" s="9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2"/>
        <v>330</v>
      </c>
      <c r="AW38" s="30">
        <f t="shared" si="33"/>
        <v>165</v>
      </c>
      <c r="AX38" s="30">
        <f t="shared" si="34"/>
        <v>0</v>
      </c>
      <c r="AY38" s="30">
        <f t="shared" si="35"/>
        <v>0</v>
      </c>
      <c r="AZ38" s="30">
        <f t="shared" si="36"/>
        <v>0</v>
      </c>
      <c r="BA38" s="30">
        <f t="shared" si="37"/>
        <v>0</v>
      </c>
      <c r="BB38" s="30">
        <f t="shared" si="38"/>
        <v>53</v>
      </c>
      <c r="BC38" s="30">
        <f t="shared" si="39"/>
        <v>13.25</v>
      </c>
    </row>
    <row r="39" spans="1:63" x14ac:dyDescent="0.3">
      <c r="A39" s="25" t="str">
        <f t="shared" si="0"/>
        <v>운-7412</v>
      </c>
      <c r="B39" s="29" t="s">
        <v>44</v>
      </c>
      <c r="C39" s="25" t="s">
        <v>147</v>
      </c>
      <c r="D39" s="25" t="str">
        <f t="shared" si="1"/>
        <v>730614-1******</v>
      </c>
      <c r="E39" s="1">
        <f t="shared" si="2"/>
        <v>26829</v>
      </c>
      <c r="F39" s="25">
        <f t="shared" si="3"/>
        <v>1973</v>
      </c>
      <c r="G39" s="25">
        <f t="shared" si="4"/>
        <v>6</v>
      </c>
      <c r="H39" s="25">
        <f t="shared" si="5"/>
        <v>14</v>
      </c>
      <c r="I39" s="25">
        <f t="shared" ca="1" si="6"/>
        <v>46</v>
      </c>
      <c r="J39" s="25" t="str">
        <f t="shared" si="7"/>
        <v>남</v>
      </c>
      <c r="K39" s="4" t="s">
        <v>45</v>
      </c>
      <c r="L39" s="29" t="str">
        <f t="shared" si="8"/>
        <v>010-****-7412</v>
      </c>
      <c r="M39" s="1">
        <v>41308</v>
      </c>
      <c r="N39" s="29">
        <f ca="1">DATEDIF(M39,TODAY(),"Y")</f>
        <v>6</v>
      </c>
      <c r="O39" s="29">
        <f ca="1">DATEDIF(M39,TODAY(),"YM")</f>
        <v>9</v>
      </c>
      <c r="P39" s="29">
        <f ca="1">DATEDIF(M39,TODAY(),"MD")</f>
        <v>15</v>
      </c>
      <c r="Q39" s="1">
        <v>43475</v>
      </c>
      <c r="R39" s="35" t="str">
        <f t="shared" si="9"/>
        <v>목</v>
      </c>
      <c r="S39" s="25">
        <v>71</v>
      </c>
      <c r="T39" s="25">
        <v>12</v>
      </c>
      <c r="U39" s="25">
        <v>29</v>
      </c>
      <c r="V39" s="25"/>
      <c r="W39" s="25"/>
      <c r="X39" s="25"/>
      <c r="Y39" s="25"/>
      <c r="Z39" s="25">
        <f t="shared" si="10"/>
        <v>112</v>
      </c>
      <c r="AA39" s="25">
        <f t="shared" si="11"/>
        <v>9</v>
      </c>
      <c r="AB39" s="25">
        <f t="shared" si="12"/>
        <v>9</v>
      </c>
      <c r="AC39" s="25" t="b">
        <f t="shared" si="13"/>
        <v>1</v>
      </c>
      <c r="AD39" s="25">
        <f t="shared" si="14"/>
        <v>3</v>
      </c>
      <c r="AE39" s="9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25">
        <f ca="1">INDEX(혜택포인트!$B$3:$F$6,MATCH(AG39,혜택포인트!$A$3:$A$6,0),MATCH(N39,혜택포인트!$B$2:$F$2,1))</f>
        <v>0.25</v>
      </c>
      <c r="AU39" s="30" t="s">
        <v>92</v>
      </c>
      <c r="AV39" s="30">
        <f t="shared" si="32"/>
        <v>639</v>
      </c>
      <c r="AW39" s="30">
        <f t="shared" si="33"/>
        <v>127.8</v>
      </c>
      <c r="AX39" s="30">
        <f t="shared" si="34"/>
        <v>0</v>
      </c>
      <c r="AY39" s="30">
        <f t="shared" si="35"/>
        <v>0</v>
      </c>
      <c r="AZ39" s="30">
        <f t="shared" si="36"/>
        <v>122</v>
      </c>
      <c r="BA39" s="30">
        <f t="shared" si="37"/>
        <v>61</v>
      </c>
      <c r="BB39" s="30">
        <f t="shared" si="38"/>
        <v>44</v>
      </c>
      <c r="BC39" s="30">
        <f t="shared" si="39"/>
        <v>22</v>
      </c>
    </row>
    <row r="40" spans="1:63" x14ac:dyDescent="0.3">
      <c r="A40" s="25" t="str">
        <f t="shared" si="0"/>
        <v>민-5896</v>
      </c>
      <c r="B40" s="29" t="s">
        <v>46</v>
      </c>
      <c r="C40" s="25" t="s">
        <v>148</v>
      </c>
      <c r="D40" s="25" t="str">
        <f t="shared" si="1"/>
        <v>900702-2******</v>
      </c>
      <c r="E40" s="1">
        <f t="shared" si="2"/>
        <v>33056</v>
      </c>
      <c r="F40" s="25">
        <f t="shared" si="3"/>
        <v>1990</v>
      </c>
      <c r="G40" s="25">
        <f t="shared" si="4"/>
        <v>7</v>
      </c>
      <c r="H40" s="25">
        <f t="shared" si="5"/>
        <v>2</v>
      </c>
      <c r="I40" s="25">
        <f t="shared" ca="1" si="6"/>
        <v>29</v>
      </c>
      <c r="J40" s="25" t="str">
        <f t="shared" si="7"/>
        <v>여</v>
      </c>
      <c r="K40" s="4" t="s">
        <v>47</v>
      </c>
      <c r="L40" s="29" t="str">
        <f t="shared" si="8"/>
        <v>010-****-5896</v>
      </c>
      <c r="M40" s="1">
        <v>41764</v>
      </c>
      <c r="N40" s="29">
        <f ca="1">DATEDIF(M40,TODAY(),"Y")</f>
        <v>5</v>
      </c>
      <c r="O40" s="29">
        <f ca="1">DATEDIF(M40,TODAY(),"YM")</f>
        <v>6</v>
      </c>
      <c r="P40" s="29">
        <f ca="1">DATEDIF(M40,TODAY(),"MD")</f>
        <v>13</v>
      </c>
      <c r="Q40" s="1">
        <v>43758</v>
      </c>
      <c r="R40" s="31" t="str">
        <f t="shared" si="9"/>
        <v>일</v>
      </c>
      <c r="S40" s="25"/>
      <c r="T40" s="25"/>
      <c r="U40" s="25"/>
      <c r="V40" s="25"/>
      <c r="W40" s="25"/>
      <c r="X40" s="25">
        <v>126</v>
      </c>
      <c r="Y40" s="25"/>
      <c r="Z40" s="25">
        <f t="shared" si="10"/>
        <v>126</v>
      </c>
      <c r="AA40" s="25">
        <f t="shared" si="11"/>
        <v>6</v>
      </c>
      <c r="AB40" s="25">
        <f t="shared" si="12"/>
        <v>6</v>
      </c>
      <c r="AC40" s="25" t="b">
        <f t="shared" si="13"/>
        <v>1</v>
      </c>
      <c r="AD40" s="25">
        <f t="shared" si="14"/>
        <v>3</v>
      </c>
      <c r="AE40" s="9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2"/>
        <v>202</v>
      </c>
      <c r="AW40" s="30">
        <f t="shared" si="33"/>
        <v>202</v>
      </c>
      <c r="AX40" s="30">
        <f t="shared" si="34"/>
        <v>0</v>
      </c>
      <c r="AY40" s="30">
        <f t="shared" si="35"/>
        <v>0</v>
      </c>
      <c r="AZ40" s="30">
        <f t="shared" si="36"/>
        <v>0</v>
      </c>
      <c r="BA40" s="30">
        <f t="shared" si="37"/>
        <v>0</v>
      </c>
      <c r="BB40" s="30">
        <f t="shared" si="38"/>
        <v>33</v>
      </c>
      <c r="BC40" s="30">
        <f t="shared" si="39"/>
        <v>16.5</v>
      </c>
    </row>
    <row r="41" spans="1:63" x14ac:dyDescent="0.3">
      <c r="A41" s="25" t="str">
        <f t="shared" si="0"/>
        <v>운-4268</v>
      </c>
      <c r="B41" s="29" t="s">
        <v>48</v>
      </c>
      <c r="C41" s="25" t="s">
        <v>149</v>
      </c>
      <c r="D41" s="25" t="str">
        <f t="shared" si="1"/>
        <v>790909-1******</v>
      </c>
      <c r="E41" s="1">
        <f t="shared" si="2"/>
        <v>29107</v>
      </c>
      <c r="F41" s="25">
        <f t="shared" si="3"/>
        <v>1979</v>
      </c>
      <c r="G41" s="25">
        <f t="shared" si="4"/>
        <v>9</v>
      </c>
      <c r="H41" s="25">
        <f t="shared" si="5"/>
        <v>9</v>
      </c>
      <c r="I41" s="25">
        <f t="shared" ca="1" si="6"/>
        <v>40</v>
      </c>
      <c r="J41" s="25" t="str">
        <f t="shared" si="7"/>
        <v>남</v>
      </c>
      <c r="K41" s="4" t="s">
        <v>49</v>
      </c>
      <c r="L41" s="29" t="str">
        <f t="shared" si="8"/>
        <v>010-****-4268</v>
      </c>
      <c r="M41" s="1">
        <v>41909</v>
      </c>
      <c r="N41" s="29">
        <f ca="1">DATEDIF(M41,TODAY(),"Y")</f>
        <v>5</v>
      </c>
      <c r="O41" s="29">
        <f ca="1">DATEDIF(M41,TODAY(),"YM")</f>
        <v>1</v>
      </c>
      <c r="P41" s="29">
        <f ca="1">DATEDIF(M41,TODAY(),"MD")</f>
        <v>22</v>
      </c>
      <c r="Q41" s="1">
        <v>43737</v>
      </c>
      <c r="R41" s="31" t="str">
        <f t="shared" si="9"/>
        <v>일</v>
      </c>
      <c r="S41" s="25">
        <v>33</v>
      </c>
      <c r="T41" s="25">
        <v>14</v>
      </c>
      <c r="U41" s="25"/>
      <c r="V41" s="25"/>
      <c r="W41" s="25"/>
      <c r="X41" s="25"/>
      <c r="Y41" s="25"/>
      <c r="Z41" s="25">
        <f t="shared" si="10"/>
        <v>47</v>
      </c>
      <c r="AA41" s="25">
        <f t="shared" si="11"/>
        <v>20</v>
      </c>
      <c r="AB41" s="25">
        <f t="shared" si="12"/>
        <v>20</v>
      </c>
      <c r="AC41" s="25" t="b">
        <f t="shared" si="13"/>
        <v>0</v>
      </c>
      <c r="AD41" s="25">
        <f t="shared" si="14"/>
        <v>5</v>
      </c>
      <c r="AE41" s="9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25">
        <f ca="1">INDEX(혜택포인트!$B$3:$F$6,MATCH(AG41,혜택포인트!$A$3:$A$6,0),MATCH(N41,혜택포인트!$B$2:$F$2,1))</f>
        <v>0</v>
      </c>
    </row>
    <row r="42" spans="1:63" x14ac:dyDescent="0.3">
      <c r="A42" s="25" t="str">
        <f t="shared" si="0"/>
        <v>경-8520</v>
      </c>
      <c r="B42" s="29" t="s">
        <v>50</v>
      </c>
      <c r="C42" s="25" t="s">
        <v>150</v>
      </c>
      <c r="D42" s="25" t="str">
        <f t="shared" si="1"/>
        <v>951111-2******</v>
      </c>
      <c r="E42" s="1">
        <f t="shared" si="2"/>
        <v>35014</v>
      </c>
      <c r="F42" s="25">
        <f t="shared" si="3"/>
        <v>1995</v>
      </c>
      <c r="G42" s="25">
        <f t="shared" si="4"/>
        <v>11</v>
      </c>
      <c r="H42" s="25">
        <f t="shared" si="5"/>
        <v>11</v>
      </c>
      <c r="I42" s="25">
        <f t="shared" ca="1" si="6"/>
        <v>24</v>
      </c>
      <c r="J42" s="25" t="str">
        <f t="shared" si="7"/>
        <v>여</v>
      </c>
      <c r="K42" s="4" t="s">
        <v>51</v>
      </c>
      <c r="L42" s="29" t="str">
        <f t="shared" si="8"/>
        <v>010-****-8520</v>
      </c>
      <c r="M42" s="1">
        <v>43495</v>
      </c>
      <c r="N42" s="29">
        <f ca="1">DATEDIF(M42,TODAY(),"Y")</f>
        <v>0</v>
      </c>
      <c r="O42" s="29">
        <f ca="1">DATEDIF(M42,TODAY(),"YM")</f>
        <v>9</v>
      </c>
      <c r="P42" s="29">
        <f ca="1">DATEDIF(M42,TODAY(),"MD")</f>
        <v>19</v>
      </c>
      <c r="Q42" s="1">
        <v>43688</v>
      </c>
      <c r="R42" s="31" t="str">
        <f t="shared" si="9"/>
        <v>일</v>
      </c>
      <c r="S42" s="25"/>
      <c r="T42" s="25"/>
      <c r="U42" s="25"/>
      <c r="V42" s="25"/>
      <c r="W42" s="25"/>
      <c r="X42" s="25"/>
      <c r="Y42" s="25">
        <v>5</v>
      </c>
      <c r="Z42" s="25">
        <f t="shared" si="10"/>
        <v>5</v>
      </c>
      <c r="AA42" s="25">
        <f t="shared" si="11"/>
        <v>31</v>
      </c>
      <c r="AB42" s="25">
        <f t="shared" si="12"/>
        <v>31</v>
      </c>
      <c r="AC42" s="25" t="b">
        <f t="shared" si="13"/>
        <v>0</v>
      </c>
      <c r="AD42" s="25">
        <f t="shared" si="14"/>
        <v>5</v>
      </c>
      <c r="AE42" s="9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25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25" t="str">
        <f t="shared" si="0"/>
        <v>상-9713</v>
      </c>
      <c r="B43" s="29" t="s">
        <v>52</v>
      </c>
      <c r="C43" s="25" t="s">
        <v>151</v>
      </c>
      <c r="D43" s="25" t="str">
        <f t="shared" si="1"/>
        <v>771018-1******</v>
      </c>
      <c r="E43" s="1">
        <f t="shared" si="2"/>
        <v>28416</v>
      </c>
      <c r="F43" s="25">
        <f t="shared" si="3"/>
        <v>1977</v>
      </c>
      <c r="G43" s="25">
        <f t="shared" si="4"/>
        <v>10</v>
      </c>
      <c r="H43" s="25">
        <f t="shared" si="5"/>
        <v>18</v>
      </c>
      <c r="I43" s="25">
        <f t="shared" ca="1" si="6"/>
        <v>42</v>
      </c>
      <c r="J43" s="25" t="str">
        <f t="shared" si="7"/>
        <v>남</v>
      </c>
      <c r="K43" s="4" t="s">
        <v>53</v>
      </c>
      <c r="L43" s="29" t="str">
        <f t="shared" si="8"/>
        <v>010-****-9713</v>
      </c>
      <c r="M43" s="1">
        <v>40264</v>
      </c>
      <c r="N43" s="29">
        <f ca="1">DATEDIF(M43,TODAY(),"Y")</f>
        <v>9</v>
      </c>
      <c r="O43" s="29">
        <f ca="1">DATEDIF(M43,TODAY(),"YM")</f>
        <v>7</v>
      </c>
      <c r="P43" s="29">
        <f ca="1">DATEDIF(M43,TODAY(),"MD")</f>
        <v>22</v>
      </c>
      <c r="Q43" s="1">
        <v>43732</v>
      </c>
      <c r="R43" s="33" t="str">
        <f t="shared" si="9"/>
        <v>화</v>
      </c>
      <c r="S43" s="25">
        <v>1</v>
      </c>
      <c r="T43" s="25">
        <v>6</v>
      </c>
      <c r="U43" s="25"/>
      <c r="V43" s="25">
        <v>1</v>
      </c>
      <c r="W43" s="25"/>
      <c r="X43" s="25">
        <v>21</v>
      </c>
      <c r="Y43" s="25">
        <v>3</v>
      </c>
      <c r="Z43" s="25">
        <f t="shared" si="10"/>
        <v>32</v>
      </c>
      <c r="AA43" s="25">
        <f t="shared" si="11"/>
        <v>22</v>
      </c>
      <c r="AB43" s="25">
        <f t="shared" si="12"/>
        <v>22</v>
      </c>
      <c r="AC43" s="25" t="b">
        <f t="shared" si="13"/>
        <v>0</v>
      </c>
      <c r="AD43" s="25">
        <f t="shared" si="14"/>
        <v>5</v>
      </c>
      <c r="AE43" s="9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25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25" t="str">
        <f t="shared" si="0"/>
        <v>효-4013</v>
      </c>
      <c r="B44" s="29" t="s">
        <v>54</v>
      </c>
      <c r="C44" s="25" t="s">
        <v>152</v>
      </c>
      <c r="D44" s="25" t="str">
        <f t="shared" si="1"/>
        <v>890403-2******</v>
      </c>
      <c r="E44" s="1">
        <f t="shared" si="2"/>
        <v>32601</v>
      </c>
      <c r="F44" s="25">
        <f t="shared" si="3"/>
        <v>1989</v>
      </c>
      <c r="G44" s="25">
        <f t="shared" si="4"/>
        <v>4</v>
      </c>
      <c r="H44" s="25">
        <f t="shared" si="5"/>
        <v>3</v>
      </c>
      <c r="I44" s="25">
        <f t="shared" ca="1" si="6"/>
        <v>30</v>
      </c>
      <c r="J44" s="25" t="str">
        <f t="shared" si="7"/>
        <v>여</v>
      </c>
      <c r="K44" s="4" t="s">
        <v>55</v>
      </c>
      <c r="L44" s="29" t="str">
        <f t="shared" si="8"/>
        <v>010-****-4013</v>
      </c>
      <c r="M44" s="1">
        <v>40220</v>
      </c>
      <c r="N44" s="29">
        <f ca="1">DATEDIF(M44,TODAY(),"Y")</f>
        <v>9</v>
      </c>
      <c r="O44" s="29">
        <f ca="1">DATEDIF(M44,TODAY(),"YM")</f>
        <v>9</v>
      </c>
      <c r="P44" s="29">
        <f ca="1">DATEDIF(M44,TODAY(),"MD")</f>
        <v>7</v>
      </c>
      <c r="Q44" s="1">
        <v>42759</v>
      </c>
      <c r="R44" s="33" t="str">
        <f t="shared" si="9"/>
        <v>화</v>
      </c>
      <c r="S44" s="25"/>
      <c r="T44" s="25"/>
      <c r="U44" s="25"/>
      <c r="V44" s="25"/>
      <c r="W44" s="25"/>
      <c r="X44" s="25"/>
      <c r="Y44" s="25"/>
      <c r="Z44" s="25">
        <f t="shared" si="10"/>
        <v>0</v>
      </c>
      <c r="AA44" s="25">
        <f t="shared" si="11"/>
        <v>33</v>
      </c>
      <c r="AB44" s="25">
        <f t="shared" si="12"/>
        <v>41.5</v>
      </c>
      <c r="AC44" s="25" t="b">
        <f t="shared" si="13"/>
        <v>0</v>
      </c>
      <c r="AD44" s="25">
        <f t="shared" si="14"/>
        <v>5</v>
      </c>
      <c r="AE44" s="9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25">
        <f ca="1">INDEX(혜택포인트!$B$3:$F$6,MATCH(AG44,혜택포인트!$A$3:$A$6,0),MATCH(N44,혜택포인트!$B$2:$F$2,1))</f>
        <v>0</v>
      </c>
      <c r="AU44" s="62"/>
      <c r="AV44" s="30" t="s">
        <v>76</v>
      </c>
      <c r="AW44" s="30" t="s">
        <v>79</v>
      </c>
      <c r="AX44" s="30" t="s">
        <v>76</v>
      </c>
      <c r="AY44" s="30" t="s">
        <v>79</v>
      </c>
      <c r="AZ44" s="30" t="s">
        <v>76</v>
      </c>
      <c r="BA44" s="30" t="s">
        <v>79</v>
      </c>
      <c r="BB44" s="30" t="s">
        <v>76</v>
      </c>
      <c r="BC44" s="30" t="s">
        <v>79</v>
      </c>
      <c r="BD44" s="30" t="s">
        <v>76</v>
      </c>
      <c r="BE44" s="30" t="s">
        <v>79</v>
      </c>
      <c r="BF44" s="30" t="s">
        <v>76</v>
      </c>
      <c r="BG44" s="30" t="s">
        <v>79</v>
      </c>
      <c r="BH44" s="30" t="s">
        <v>76</v>
      </c>
      <c r="BI44" s="30" t="s">
        <v>79</v>
      </c>
      <c r="BJ44" s="30" t="s">
        <v>76</v>
      </c>
      <c r="BK44" s="30" t="s">
        <v>79</v>
      </c>
    </row>
    <row r="45" spans="1:63" x14ac:dyDescent="0.3">
      <c r="A45" s="25" t="str">
        <f t="shared" si="0"/>
        <v>보-4021</v>
      </c>
      <c r="B45" s="29" t="s">
        <v>56</v>
      </c>
      <c r="C45" s="25" t="s">
        <v>153</v>
      </c>
      <c r="D45" s="25" t="str">
        <f t="shared" si="1"/>
        <v>740502-2******</v>
      </c>
      <c r="E45" s="1">
        <f t="shared" si="2"/>
        <v>27151</v>
      </c>
      <c r="F45" s="25">
        <f t="shared" si="3"/>
        <v>1974</v>
      </c>
      <c r="G45" s="25">
        <f t="shared" si="4"/>
        <v>5</v>
      </c>
      <c r="H45" s="25">
        <f t="shared" si="5"/>
        <v>2</v>
      </c>
      <c r="I45" s="25">
        <f t="shared" ca="1" si="6"/>
        <v>45</v>
      </c>
      <c r="J45" s="25" t="str">
        <f t="shared" si="7"/>
        <v>여</v>
      </c>
      <c r="K45" s="4" t="s">
        <v>57</v>
      </c>
      <c r="L45" s="29" t="str">
        <f t="shared" si="8"/>
        <v>010-****-4021</v>
      </c>
      <c r="M45" s="1">
        <v>37152</v>
      </c>
      <c r="N45" s="29">
        <f ca="1">DATEDIF(M45,TODAY(),"Y")</f>
        <v>18</v>
      </c>
      <c r="O45" s="29">
        <f ca="1">DATEDIF(M45,TODAY(),"YM")</f>
        <v>2</v>
      </c>
      <c r="P45" s="29">
        <f ca="1">DATEDIF(M45,TODAY(),"MD")</f>
        <v>0</v>
      </c>
      <c r="Q45" s="1">
        <v>43627</v>
      </c>
      <c r="R45" s="33" t="str">
        <f t="shared" si="9"/>
        <v>화</v>
      </c>
      <c r="S45" s="25">
        <v>49</v>
      </c>
      <c r="T45" s="25"/>
      <c r="U45" s="25">
        <v>33</v>
      </c>
      <c r="V45" s="25"/>
      <c r="W45" s="25">
        <v>1</v>
      </c>
      <c r="X45" s="25">
        <v>17</v>
      </c>
      <c r="Y45" s="25"/>
      <c r="Z45" s="25">
        <f t="shared" si="10"/>
        <v>100</v>
      </c>
      <c r="AA45" s="25">
        <f t="shared" si="11"/>
        <v>11</v>
      </c>
      <c r="AB45" s="25">
        <f t="shared" si="12"/>
        <v>11.5</v>
      </c>
      <c r="AC45" s="25" t="b">
        <f t="shared" si="13"/>
        <v>0</v>
      </c>
      <c r="AD45" s="25">
        <f t="shared" si="14"/>
        <v>3</v>
      </c>
      <c r="AE45" s="9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25">
        <f ca="1">INDEX(혜택포인트!$B$3:$F$6,MATCH(AG45,혜택포인트!$A$3:$A$6,0),MATCH(N45,혜택포인트!$B$2:$F$2,1))</f>
        <v>0.25</v>
      </c>
      <c r="AU45" s="30" t="s">
        <v>174</v>
      </c>
      <c r="AV45" s="30">
        <f ca="1">SUMIFS($Z$5:$Z$54,$AG$5:$AG$54,"="&amp;$AU45,$J$5:$J$54,"="&amp;$AV$43,$I$5:$I$54,"&gt;="&amp;$AV$42,$I$5:$I$54,"&lt;"&amp;$AZ$42)</f>
        <v>0</v>
      </c>
      <c r="AW45" s="30">
        <f ca="1">IFERROR(ROUND(AVERAGEIFS($Z$5:$Z$54,$AG$5:$AG$54,"="&amp;$AU45,$J$5:$J$54,"="&amp;$AV$43,$I$5:$I$54,"&gt;="&amp;$AV$42,$I$5:$I$54,"&lt;"&amp;$AZ$42),2),0)</f>
        <v>0</v>
      </c>
      <c r="AX45" s="30">
        <f ca="1">SUMIFS($Z$5:$Z$54,$AG$5:$AG$54,"="&amp;$AU45,$J$5:$J$54,"="&amp;$AX$43,$I$5:$I$54,"&gt;="&amp;$AV$42,$I$5:$I$54,"&lt;"&amp;$AZ$42)</f>
        <v>126</v>
      </c>
      <c r="AY45" s="30">
        <f ca="1">IFERROR(ROUND(AVERAGEIFS($Z$5:$Z$54,$AG$5:$AG$54,"="&amp;$AU45,$J$5:$J$54,"="&amp;$AX$43,$I$5:$I$54,"&gt;="&amp;$AV$42,$I$5:$I$54,"&lt;"&amp;$AZ$42),2),0)</f>
        <v>126</v>
      </c>
      <c r="AZ45" s="30">
        <f ca="1">SUMIFS($Z$5:$Z$54,$AG$5:$AG$54,"="&amp;$AU45,$J$5:$J$54,"="&amp;$AZ$43,$I$5:$I$54,"&gt;="&amp;$AZ$42,$I$5:$I$54,"&lt;"&amp;$BD$42)</f>
        <v>261</v>
      </c>
      <c r="BA45" s="30">
        <f ca="1">IFERROR(ROUND(AVERAGEIFS($Z$5:$Z$54,$AG$5:$AG$54,"="&amp;$AU45,$J$5:$J$54,"="&amp;$AZ$43,$I$5:$I$54,"&gt;="&amp;$AZ$42,$I$5:$I$54,"&lt;"&amp;$BD$42),2),0)</f>
        <v>130.5</v>
      </c>
      <c r="BB45" s="30">
        <f ca="1">SUMIFS($Z$5:$Z$54,$AG$5:$AG$54,"="&amp;$AU45,$J$5:$J$54,"="&amp;$BB$43,$I$5:$I$54,"&gt;="&amp;$AZ$42,$I$5:$I$54,"&lt;"&amp;$BD$42)</f>
        <v>104</v>
      </c>
      <c r="BC45" s="30">
        <f ca="1">IFERROR(ROUND(AVERAGEIFS($Z$5:$Z$54,$AG$5:$AG$54,"="&amp;$AU45,$J$5:$J$54,"="&amp;$BB$43,$I$5:$I$54,"&gt;="&amp;$AZ$42,$I$5:$I$54,"&lt;"&amp;$BD$42),2),0)</f>
        <v>104</v>
      </c>
      <c r="BD45" s="30">
        <f ca="1">SUMIFS($Z$5:$Z$54,$AG$5:$AG$54,"="&amp;$AU45,$J$5:$J$54,"="&amp;$BD$43,$I$5:$I$54,"&gt;="&amp;$BD$42,$I$5:$I$54,"&lt;"&amp;$BH$42)</f>
        <v>598</v>
      </c>
      <c r="BE45" s="30">
        <f ca="1">IFERROR(ROUND(AVERAGEIFS($Z$5:$Z$54,$AG$5:$AG$54,"="&amp;$AU45,$J$5:$J$54,"="&amp;$BD$43,$I$5:$I$54,"&gt;="&amp;$BD$42,$I$5:$I$54,"&lt;"&amp;$BH$42),2),0)</f>
        <v>149.5</v>
      </c>
      <c r="BF45" s="30">
        <f ca="1">SUMIFS($Z$5:$Z$54,$AG$5:$AG$54,"="&amp;$AU45,$J$5:$J$54,"="&amp;$BF$43,$I$5:$I$54,"&gt;="&amp;$BD$42,$I$5:$I$54,"&lt;"&amp;$BH$42)</f>
        <v>194</v>
      </c>
      <c r="BG45" s="30">
        <f ca="1">IFERROR(ROUND(AVERAGEIFS($Z$5:$Z$54,$AG$5:$AG$54,"="&amp;$AU45,$J$5:$J$54,"="&amp;$BF$43,$I$5:$I$54,"&gt;="&amp;$BD$42,$I$5:$I$54,"&lt;"&amp;$BH$42),2),0)</f>
        <v>194</v>
      </c>
      <c r="BH45" s="30">
        <f ca="1">SUMIFS($Z$5:$Z$54,$AG$5:$AG$54,"="&amp;$AU45,$J$5:$J$54,"="&amp;$BH$43,$I$5:$I$54,"&gt;="&amp;$BH$42)</f>
        <v>0</v>
      </c>
      <c r="BI45" s="30">
        <f ca="1">IFERROR(ROUND(AVERAGEIFS($Z$5:$Z$54,$AG$5:$AG$54,"="&amp;$AU45,$J$5:$J$54,"="&amp;$BH$43,$I$5:$I$54,"&gt;="&amp;$BH$42),2),0)</f>
        <v>0</v>
      </c>
      <c r="BJ45" s="30">
        <f ca="1">SUMIFS($Z$5:$Z$54,$AG$5:$AG$54,"="&amp;$AU45,$J$5:$J$54,"="&amp;$BJ$43,$I$5:$I$54,"&gt;="&amp;$BH$42)</f>
        <v>0</v>
      </c>
      <c r="BK45" s="30">
        <f ca="1">IFERROR(ROUND(AVERAGEIFS($Z$5:$Z$54,$AG$5:$AG$54,"="&amp;$AU45,$J$5:$J$54,"="&amp;$BJ$43,$I$5:$I$54,"&gt;="&amp;$BH$42),2),0)</f>
        <v>0</v>
      </c>
    </row>
    <row r="46" spans="1:63" x14ac:dyDescent="0.3">
      <c r="A46" s="25" t="str">
        <f t="shared" si="0"/>
        <v>인-5713</v>
      </c>
      <c r="B46" s="29" t="s">
        <v>58</v>
      </c>
      <c r="C46" s="25" t="s">
        <v>154</v>
      </c>
      <c r="D46" s="25" t="str">
        <f t="shared" si="1"/>
        <v>920324-2******</v>
      </c>
      <c r="E46" s="1">
        <f t="shared" si="2"/>
        <v>33687</v>
      </c>
      <c r="F46" s="25">
        <f t="shared" si="3"/>
        <v>1992</v>
      </c>
      <c r="G46" s="25">
        <f t="shared" si="4"/>
        <v>3</v>
      </c>
      <c r="H46" s="25">
        <f t="shared" si="5"/>
        <v>24</v>
      </c>
      <c r="I46" s="25">
        <f t="shared" ca="1" si="6"/>
        <v>27</v>
      </c>
      <c r="J46" s="25" t="str">
        <f t="shared" si="7"/>
        <v>여</v>
      </c>
      <c r="K46" s="4" t="s">
        <v>59</v>
      </c>
      <c r="L46" s="29" t="str">
        <f t="shared" si="8"/>
        <v>010-****-5713</v>
      </c>
      <c r="M46" s="1">
        <v>42142</v>
      </c>
      <c r="N46" s="29">
        <f ca="1">DATEDIF(M46,TODAY(),"Y")</f>
        <v>4</v>
      </c>
      <c r="O46" s="29">
        <f ca="1">DATEDIF(M46,TODAY(),"YM")</f>
        <v>6</v>
      </c>
      <c r="P46" s="29">
        <f ca="1">DATEDIF(M46,TODAY(),"MD")</f>
        <v>0</v>
      </c>
      <c r="Q46" s="1">
        <v>43477</v>
      </c>
      <c r="R46" s="36" t="str">
        <f t="shared" si="9"/>
        <v>토</v>
      </c>
      <c r="S46" s="25"/>
      <c r="T46" s="25">
        <v>38</v>
      </c>
      <c r="U46" s="25"/>
      <c r="V46" s="25"/>
      <c r="W46" s="25"/>
      <c r="X46" s="25"/>
      <c r="Y46" s="25">
        <v>7</v>
      </c>
      <c r="Z46" s="25">
        <f t="shared" si="10"/>
        <v>45</v>
      </c>
      <c r="AA46" s="25">
        <f t="shared" si="11"/>
        <v>21</v>
      </c>
      <c r="AB46" s="25">
        <f t="shared" si="12"/>
        <v>21</v>
      </c>
      <c r="AC46" s="25" t="b">
        <f t="shared" si="13"/>
        <v>0</v>
      </c>
      <c r="AD46" s="25">
        <f t="shared" si="14"/>
        <v>5</v>
      </c>
      <c r="AE46" s="9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25">
        <f ca="1">INDEX(혜택포인트!$B$3:$F$6,MATCH(AG46,혜택포인트!$A$3:$A$6,0),MATCH(N46,혜택포인트!$B$2:$F$2,1))</f>
        <v>0</v>
      </c>
      <c r="AU46" s="30" t="s">
        <v>175</v>
      </c>
      <c r="AV46" s="30">
        <f t="shared" ref="AV46:AV48" ca="1" si="40">SUMIFS($Z$5:$Z$54,$AG$5:$AG$54,"="&amp;$AU46,$J$5:$J$54,"="&amp;$AV$43,$I$5:$I$54,"&gt;="&amp;$AV$42,$I$5:$I$54,"&lt;"&amp;$AZ$42)</f>
        <v>0</v>
      </c>
      <c r="AW46" s="30">
        <f t="shared" ref="AW46:AW48" ca="1" si="41">IFERROR(ROUND(AVERAGEIFS($Z$5:$Z$54,$AG$5:$AG$54,"="&amp;$AU46,$J$5:$J$54,"="&amp;$AV$43,$I$5:$I$54,"&gt;="&amp;$AV$42,$I$5:$I$54,"&lt;"&amp;$AZ$42),2),0)</f>
        <v>0</v>
      </c>
      <c r="AX46" s="30">
        <f t="shared" ref="AX46:AX48" ca="1" si="42">SUMIFS($Z$5:$Z$54,$AG$5:$AG$54,"="&amp;$AU46,$J$5:$J$54,"="&amp;$AX$43,$I$5:$I$54,"&gt;="&amp;$AV$42,$I$5:$I$54,"&lt;"&amp;$AZ$42)</f>
        <v>0</v>
      </c>
      <c r="AY46" s="30">
        <f t="shared" ref="AY46:AY48" ca="1" si="43">IFERROR(ROUND(AVERAGEIFS($Z$5:$Z$54,$AG$5:$AG$54,"="&amp;$AU46,$J$5:$J$54,"="&amp;$AX$43,$I$5:$I$54,"&gt;="&amp;$AV$42,$I$5:$I$54,"&lt;"&amp;$AZ$42),2),0)</f>
        <v>0</v>
      </c>
      <c r="AZ46" s="30">
        <f t="shared" ref="AZ46:AZ48" ca="1" si="44">SUMIFS($Z$5:$Z$54,$AG$5:$AG$54,"="&amp;$AU46,$J$5:$J$54,"="&amp;$AZ$43,$I$5:$I$54,"&gt;="&amp;$AZ$42,$I$5:$I$54,"&lt;"&amp;$BD$42)</f>
        <v>100</v>
      </c>
      <c r="BA46" s="30">
        <f t="shared" ref="BA46:BA48" ca="1" si="45">IFERROR(ROUND(AVERAGEIFS($Z$5:$Z$54,$AG$5:$AG$54,"="&amp;$AU46,$J$5:$J$54,"="&amp;$AZ$43,$I$5:$I$54,"&gt;="&amp;$AZ$42,$I$5:$I$54,"&lt;"&amp;$BD$42),2),0)</f>
        <v>100</v>
      </c>
      <c r="BB46" s="30">
        <f t="shared" ref="BB46:BB48" ca="1" si="46">SUMIFS($Z$5:$Z$54,$AG$5:$AG$54,"="&amp;$AU46,$J$5:$J$54,"="&amp;$BB$43,$I$5:$I$54,"&gt;="&amp;$AZ$42,$I$5:$I$54,"&lt;"&amp;$BD$42)</f>
        <v>0</v>
      </c>
      <c r="BC46" s="30">
        <f t="shared" ref="BC46:BC48" ca="1" si="47">IFERROR(ROUND(AVERAGEIFS($Z$5:$Z$54,$AG$5:$AG$54,"="&amp;$AU46,$J$5:$J$54,"="&amp;$BB$43,$I$5:$I$54,"&gt;="&amp;$AZ$42,$I$5:$I$54,"&lt;"&amp;$BD$42),2),0)</f>
        <v>0</v>
      </c>
      <c r="BD46" s="30">
        <f t="shared" ref="BD46:BD48" ca="1" si="48">SUMIFS($Z$5:$Z$54,$AG$5:$AG$54,"="&amp;$AU46,$J$5:$J$54,"="&amp;$BD$43,$I$5:$I$54,"&gt;="&amp;$BD$42,$I$5:$I$54,"&lt;"&amp;$BH$42)</f>
        <v>129</v>
      </c>
      <c r="BE46" s="30">
        <f t="shared" ref="BE46:BE48" ca="1" si="49">IFERROR(ROUND(AVERAGEIFS($Z$5:$Z$54,$AG$5:$AG$54,"="&amp;$AU46,$J$5:$J$54,"="&amp;$BD$43,$I$5:$I$54,"&gt;="&amp;$BD$42,$I$5:$I$54,"&lt;"&amp;$BH$42),2),0)</f>
        <v>129</v>
      </c>
      <c r="BF46" s="30">
        <f t="shared" ref="BF46:BF48" ca="1" si="50">SUMIFS($Z$5:$Z$54,$AG$5:$AG$54,"="&amp;$AU46,$J$5:$J$54,"="&amp;$BF$43,$I$5:$I$54,"&gt;="&amp;$BD$42,$I$5:$I$54,"&lt;"&amp;$BH$42)</f>
        <v>100</v>
      </c>
      <c r="BG46" s="30">
        <f t="shared" ref="BG46:BG48" ca="1" si="51">IFERROR(ROUND(AVERAGEIFS($Z$5:$Z$54,$AG$5:$AG$54,"="&amp;$AU46,$J$5:$J$54,"="&amp;$BF$43,$I$5:$I$54,"&gt;="&amp;$BD$42,$I$5:$I$54,"&lt;"&amp;$BH$42),2),0)</f>
        <v>100</v>
      </c>
      <c r="BH46" s="30">
        <f t="shared" ref="BH46:BH48" ca="1" si="52">SUMIFS($Z$5:$Z$54,$AG$5:$AG$54,"="&amp;$AU46,$J$5:$J$54,"="&amp;$BH$43,$I$5:$I$54,"&gt;="&amp;$BH$42)</f>
        <v>0</v>
      </c>
      <c r="BI46" s="30">
        <f t="shared" ref="BI46:BI48" ca="1" si="53">IFERROR(ROUND(AVERAGEIFS($Z$5:$Z$54,$AG$5:$AG$54,"="&amp;$AU46,$J$5:$J$54,"="&amp;$BH$43,$I$5:$I$54,"&gt;="&amp;$BH$42),2),0)</f>
        <v>0</v>
      </c>
      <c r="BJ46" s="30">
        <f t="shared" ref="BJ46:BJ48" ca="1" si="54">SUMIFS($Z$5:$Z$54,$AG$5:$AG$54,"="&amp;$AU46,$J$5:$J$54,"="&amp;$BJ$43,$I$5:$I$54,"&gt;="&amp;$BH$42)</f>
        <v>0</v>
      </c>
      <c r="BK46" s="30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25" t="str">
        <f t="shared" si="0"/>
        <v>광-3274</v>
      </c>
      <c r="B47" s="29" t="s">
        <v>60</v>
      </c>
      <c r="C47" s="25" t="s">
        <v>155</v>
      </c>
      <c r="D47" s="25" t="str">
        <f t="shared" si="1"/>
        <v>870629-1******</v>
      </c>
      <c r="E47" s="1">
        <f t="shared" si="2"/>
        <v>31957</v>
      </c>
      <c r="F47" s="25">
        <f t="shared" si="3"/>
        <v>1987</v>
      </c>
      <c r="G47" s="25">
        <f t="shared" si="4"/>
        <v>6</v>
      </c>
      <c r="H47" s="25">
        <f t="shared" si="5"/>
        <v>29</v>
      </c>
      <c r="I47" s="25">
        <f t="shared" ca="1" si="6"/>
        <v>32</v>
      </c>
      <c r="J47" s="25" t="str">
        <f t="shared" si="7"/>
        <v>남</v>
      </c>
      <c r="K47" s="4" t="s">
        <v>61</v>
      </c>
      <c r="L47" s="29" t="str">
        <f t="shared" si="8"/>
        <v>010-****-3274</v>
      </c>
      <c r="M47" s="1">
        <v>43304</v>
      </c>
      <c r="N47" s="29">
        <f ca="1">DATEDIF(M47,TODAY(),"Y")</f>
        <v>1</v>
      </c>
      <c r="O47" s="29">
        <f ca="1">DATEDIF(M47,TODAY(),"YM")</f>
        <v>3</v>
      </c>
      <c r="P47" s="29">
        <f ca="1">DATEDIF(M47,TODAY(),"MD")</f>
        <v>26</v>
      </c>
      <c r="Q47" s="1">
        <v>43760</v>
      </c>
      <c r="R47" s="33" t="str">
        <f t="shared" si="9"/>
        <v>화</v>
      </c>
      <c r="S47" s="25">
        <v>3</v>
      </c>
      <c r="T47" s="25">
        <v>1</v>
      </c>
      <c r="U47" s="25">
        <v>1</v>
      </c>
      <c r="V47" s="25"/>
      <c r="W47" s="25">
        <v>5</v>
      </c>
      <c r="X47" s="25">
        <v>5</v>
      </c>
      <c r="Y47" s="25">
        <v>4</v>
      </c>
      <c r="Z47" s="25">
        <f t="shared" si="10"/>
        <v>19</v>
      </c>
      <c r="AA47" s="25">
        <f t="shared" si="11"/>
        <v>27</v>
      </c>
      <c r="AB47" s="25">
        <f t="shared" si="12"/>
        <v>27</v>
      </c>
      <c r="AC47" s="25" t="b">
        <f t="shared" si="13"/>
        <v>0</v>
      </c>
      <c r="AD47" s="25">
        <f t="shared" si="14"/>
        <v>5</v>
      </c>
      <c r="AE47" s="9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ca="1" si="40"/>
        <v>69</v>
      </c>
      <c r="AW47" s="30">
        <f t="shared" ca="1" si="41"/>
        <v>69</v>
      </c>
      <c r="AX47" s="30">
        <f t="shared" ca="1" si="42"/>
        <v>0</v>
      </c>
      <c r="AY47" s="30">
        <f t="shared" ca="1" si="43"/>
        <v>0</v>
      </c>
      <c r="AZ47" s="30">
        <f t="shared" ca="1" si="44"/>
        <v>212</v>
      </c>
      <c r="BA47" s="30">
        <f t="shared" ca="1" si="45"/>
        <v>70.67</v>
      </c>
      <c r="BB47" s="30">
        <f t="shared" ca="1" si="46"/>
        <v>182</v>
      </c>
      <c r="BC47" s="30">
        <f t="shared" ca="1" si="47"/>
        <v>60.67</v>
      </c>
      <c r="BD47" s="30">
        <f t="shared" ca="1" si="48"/>
        <v>0</v>
      </c>
      <c r="BE47" s="30">
        <f t="shared" ca="1" si="49"/>
        <v>0</v>
      </c>
      <c r="BF47" s="30">
        <f t="shared" ca="1" si="50"/>
        <v>0</v>
      </c>
      <c r="BG47" s="30">
        <f t="shared" ca="1" si="51"/>
        <v>0</v>
      </c>
      <c r="BH47" s="30">
        <f t="shared" ca="1" si="52"/>
        <v>0</v>
      </c>
      <c r="BI47" s="30">
        <f t="shared" ca="1" si="53"/>
        <v>0</v>
      </c>
      <c r="BJ47" s="30">
        <f t="shared" ca="1" si="54"/>
        <v>0</v>
      </c>
      <c r="BK47" s="30">
        <f t="shared" ca="1" si="55"/>
        <v>0</v>
      </c>
    </row>
    <row r="48" spans="1:63" x14ac:dyDescent="0.3">
      <c r="A48" s="25" t="str">
        <f t="shared" si="0"/>
        <v>충-6587</v>
      </c>
      <c r="B48" s="29" t="s">
        <v>62</v>
      </c>
      <c r="C48" s="25" t="s">
        <v>156</v>
      </c>
      <c r="D48" s="25" t="str">
        <f t="shared" si="1"/>
        <v>850201-1******</v>
      </c>
      <c r="E48" s="1">
        <f t="shared" si="2"/>
        <v>31079</v>
      </c>
      <c r="F48" s="25">
        <f t="shared" si="3"/>
        <v>1985</v>
      </c>
      <c r="G48" s="25">
        <f t="shared" si="4"/>
        <v>2</v>
      </c>
      <c r="H48" s="25">
        <f t="shared" si="5"/>
        <v>1</v>
      </c>
      <c r="I48" s="25">
        <f t="shared" ca="1" si="6"/>
        <v>34</v>
      </c>
      <c r="J48" s="25" t="str">
        <f t="shared" si="7"/>
        <v>남</v>
      </c>
      <c r="K48" s="4" t="s">
        <v>63</v>
      </c>
      <c r="L48" s="29" t="str">
        <f t="shared" si="8"/>
        <v>010-****-6587</v>
      </c>
      <c r="M48" s="1">
        <v>41181</v>
      </c>
      <c r="N48" s="29">
        <f ca="1">DATEDIF(M48,TODAY(),"Y")</f>
        <v>7</v>
      </c>
      <c r="O48" s="29">
        <f ca="1">DATEDIF(M48,TODAY(),"YM")</f>
        <v>1</v>
      </c>
      <c r="P48" s="29">
        <f ca="1">DATEDIF(M48,TODAY(),"MD")</f>
        <v>20</v>
      </c>
      <c r="Q48" s="1">
        <v>43751</v>
      </c>
      <c r="R48" s="31" t="str">
        <f t="shared" si="9"/>
        <v>일</v>
      </c>
      <c r="S48" s="25"/>
      <c r="T48" s="25">
        <v>8</v>
      </c>
      <c r="U48" s="25"/>
      <c r="V48" s="25"/>
      <c r="W48" s="25"/>
      <c r="X48" s="25"/>
      <c r="Y48" s="25"/>
      <c r="Z48" s="25">
        <f t="shared" si="10"/>
        <v>8</v>
      </c>
      <c r="AA48" s="25">
        <f t="shared" si="11"/>
        <v>29</v>
      </c>
      <c r="AB48" s="25">
        <f t="shared" si="12"/>
        <v>29.5</v>
      </c>
      <c r="AC48" s="25" t="b">
        <f t="shared" si="13"/>
        <v>0</v>
      </c>
      <c r="AD48" s="25">
        <f t="shared" si="14"/>
        <v>5</v>
      </c>
      <c r="AE48" s="9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0"/>
        <v>54</v>
      </c>
      <c r="AW48" s="30">
        <f t="shared" ca="1" si="41"/>
        <v>9</v>
      </c>
      <c r="AX48" s="30">
        <f t="shared" ca="1" si="42"/>
        <v>50</v>
      </c>
      <c r="AY48" s="30">
        <f t="shared" ca="1" si="43"/>
        <v>16.670000000000002</v>
      </c>
      <c r="AZ48" s="30">
        <f t="shared" ca="1" si="44"/>
        <v>55</v>
      </c>
      <c r="BA48" s="30">
        <f t="shared" ca="1" si="45"/>
        <v>9.17</v>
      </c>
      <c r="BB48" s="30">
        <f t="shared" ca="1" si="46"/>
        <v>23</v>
      </c>
      <c r="BC48" s="30">
        <f t="shared" ca="1" si="47"/>
        <v>3.29</v>
      </c>
      <c r="BD48" s="30">
        <f t="shared" ca="1" si="48"/>
        <v>79</v>
      </c>
      <c r="BE48" s="30">
        <f t="shared" ca="1" si="49"/>
        <v>15.8</v>
      </c>
      <c r="BF48" s="30">
        <f t="shared" ca="1" si="50"/>
        <v>29</v>
      </c>
      <c r="BG48" s="30">
        <f t="shared" ca="1" si="51"/>
        <v>7.25</v>
      </c>
      <c r="BH48" s="30">
        <f t="shared" ca="1" si="52"/>
        <v>0</v>
      </c>
      <c r="BI48" s="30">
        <f t="shared" ca="1" si="53"/>
        <v>0</v>
      </c>
      <c r="BJ48" s="30">
        <f t="shared" ca="1" si="54"/>
        <v>0</v>
      </c>
      <c r="BK48" s="30">
        <f t="shared" ca="1" si="55"/>
        <v>0</v>
      </c>
    </row>
    <row r="49" spans="1:55" x14ac:dyDescent="0.3">
      <c r="A49" s="25" t="str">
        <f t="shared" si="0"/>
        <v>승-4267</v>
      </c>
      <c r="B49" s="29" t="s">
        <v>64</v>
      </c>
      <c r="C49" s="25" t="s">
        <v>157</v>
      </c>
      <c r="D49" s="25" t="str">
        <f t="shared" si="1"/>
        <v>780129-1******</v>
      </c>
      <c r="E49" s="1">
        <f t="shared" si="2"/>
        <v>28519</v>
      </c>
      <c r="F49" s="25">
        <f t="shared" si="3"/>
        <v>1978</v>
      </c>
      <c r="G49" s="25">
        <f t="shared" si="4"/>
        <v>1</v>
      </c>
      <c r="H49" s="25">
        <f t="shared" si="5"/>
        <v>29</v>
      </c>
      <c r="I49" s="25">
        <f t="shared" ca="1" si="6"/>
        <v>41</v>
      </c>
      <c r="J49" s="25" t="str">
        <f t="shared" si="7"/>
        <v>남</v>
      </c>
      <c r="K49" s="4" t="s">
        <v>65</v>
      </c>
      <c r="L49" s="29" t="str">
        <f t="shared" si="8"/>
        <v>010-****-4267</v>
      </c>
      <c r="M49" s="1">
        <v>38271</v>
      </c>
      <c r="N49" s="29">
        <f ca="1">DATEDIF(M49,TODAY(),"Y")</f>
        <v>15</v>
      </c>
      <c r="O49" s="29">
        <f ca="1">DATEDIF(M49,TODAY(),"YM")</f>
        <v>1</v>
      </c>
      <c r="P49" s="29">
        <f ca="1">DATEDIF(M49,TODAY(),"MD")</f>
        <v>7</v>
      </c>
      <c r="Q49" s="1">
        <v>43578</v>
      </c>
      <c r="R49" s="33" t="str">
        <f t="shared" si="9"/>
        <v>화</v>
      </c>
      <c r="S49" s="25"/>
      <c r="T49" s="25">
        <v>39</v>
      </c>
      <c r="U49" s="25"/>
      <c r="V49" s="25">
        <v>22</v>
      </c>
      <c r="W49" s="25"/>
      <c r="X49" s="25">
        <v>57</v>
      </c>
      <c r="Y49" s="25"/>
      <c r="Z49" s="25">
        <f t="shared" si="10"/>
        <v>118</v>
      </c>
      <c r="AA49" s="25">
        <f t="shared" si="11"/>
        <v>8</v>
      </c>
      <c r="AB49" s="25">
        <f t="shared" si="12"/>
        <v>8</v>
      </c>
      <c r="AC49" s="25" t="b">
        <f t="shared" si="13"/>
        <v>1</v>
      </c>
      <c r="AD49" s="25">
        <f t="shared" si="14"/>
        <v>3</v>
      </c>
      <c r="AE49" s="9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25">
        <f ca="1">INDEX(혜택포인트!$B$3:$F$6,MATCH(AG49,혜택포인트!$A$3:$A$6,0),MATCH(N49,혜택포인트!$B$2:$F$2,1))</f>
        <v>0.35</v>
      </c>
    </row>
    <row r="50" spans="1:55" x14ac:dyDescent="0.3">
      <c r="A50" s="25" t="str">
        <f t="shared" si="0"/>
        <v>민-6425</v>
      </c>
      <c r="B50" s="29" t="s">
        <v>66</v>
      </c>
      <c r="C50" s="25" t="s">
        <v>158</v>
      </c>
      <c r="D50" s="25" t="str">
        <f t="shared" si="1"/>
        <v>840720-2******</v>
      </c>
      <c r="E50" s="1">
        <f t="shared" si="2"/>
        <v>30883</v>
      </c>
      <c r="F50" s="25">
        <f t="shared" si="3"/>
        <v>1984</v>
      </c>
      <c r="G50" s="25">
        <f t="shared" si="4"/>
        <v>7</v>
      </c>
      <c r="H50" s="25">
        <f t="shared" si="5"/>
        <v>20</v>
      </c>
      <c r="I50" s="25">
        <f t="shared" ca="1" si="6"/>
        <v>35</v>
      </c>
      <c r="J50" s="25" t="str">
        <f t="shared" si="7"/>
        <v>여</v>
      </c>
      <c r="K50" s="4" t="s">
        <v>67</v>
      </c>
      <c r="L50" s="29" t="str">
        <f t="shared" si="8"/>
        <v>010-****-6425</v>
      </c>
      <c r="M50" s="1">
        <v>38882</v>
      </c>
      <c r="N50" s="29">
        <f ca="1">DATEDIF(M50,TODAY(),"Y")</f>
        <v>13</v>
      </c>
      <c r="O50" s="29">
        <f ca="1">DATEDIF(M50,TODAY(),"YM")</f>
        <v>5</v>
      </c>
      <c r="P50" s="29">
        <f ca="1">DATEDIF(M50,TODAY(),"MD")</f>
        <v>4</v>
      </c>
      <c r="Q50" s="1">
        <v>43469</v>
      </c>
      <c r="R50" s="37" t="str">
        <f t="shared" si="9"/>
        <v>금</v>
      </c>
      <c r="S50" s="25">
        <v>37</v>
      </c>
      <c r="T50" s="25"/>
      <c r="U50" s="25"/>
      <c r="V50" s="25"/>
      <c r="W50" s="25"/>
      <c r="X50" s="25">
        <v>15</v>
      </c>
      <c r="Y50" s="25"/>
      <c r="Z50" s="25">
        <f t="shared" si="10"/>
        <v>52</v>
      </c>
      <c r="AA50" s="25">
        <f t="shared" si="11"/>
        <v>19</v>
      </c>
      <c r="AB50" s="25">
        <f t="shared" si="12"/>
        <v>19</v>
      </c>
      <c r="AC50" s="25" t="b">
        <f t="shared" si="13"/>
        <v>0</v>
      </c>
      <c r="AD50" s="25">
        <f t="shared" si="14"/>
        <v>4</v>
      </c>
      <c r="AE50" s="9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25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25" t="str">
        <f t="shared" si="0"/>
        <v>서-9450</v>
      </c>
      <c r="B51" s="29" t="s">
        <v>68</v>
      </c>
      <c r="C51" s="25" t="s">
        <v>159</v>
      </c>
      <c r="D51" s="25" t="str">
        <f t="shared" si="1"/>
        <v>911203-1******</v>
      </c>
      <c r="E51" s="1">
        <f t="shared" si="2"/>
        <v>33575</v>
      </c>
      <c r="F51" s="25">
        <f t="shared" si="3"/>
        <v>1991</v>
      </c>
      <c r="G51" s="25">
        <f t="shared" si="4"/>
        <v>12</v>
      </c>
      <c r="H51" s="25">
        <f t="shared" si="5"/>
        <v>3</v>
      </c>
      <c r="I51" s="25">
        <f t="shared" ca="1" si="6"/>
        <v>27</v>
      </c>
      <c r="J51" s="25" t="str">
        <f t="shared" si="7"/>
        <v>남</v>
      </c>
      <c r="K51" s="4" t="s">
        <v>69</v>
      </c>
      <c r="L51" s="29" t="str">
        <f t="shared" si="8"/>
        <v>010-****-9450</v>
      </c>
      <c r="M51" s="1">
        <v>42785</v>
      </c>
      <c r="N51" s="29">
        <f ca="1">DATEDIF(M51,TODAY(),"Y")</f>
        <v>2</v>
      </c>
      <c r="O51" s="29">
        <f ca="1">DATEDIF(M51,TODAY(),"YM")</f>
        <v>8</v>
      </c>
      <c r="P51" s="29">
        <f ca="1">DATEDIF(M51,TODAY(),"MD")</f>
        <v>30</v>
      </c>
      <c r="Q51" s="1">
        <v>43482</v>
      </c>
      <c r="R51" s="35" t="str">
        <f t="shared" si="9"/>
        <v>목</v>
      </c>
      <c r="S51" s="25"/>
      <c r="T51" s="25"/>
      <c r="U51" s="25"/>
      <c r="V51" s="25"/>
      <c r="W51" s="25"/>
      <c r="X51" s="25">
        <v>69</v>
      </c>
      <c r="Y51" s="25"/>
      <c r="Z51" s="25">
        <f t="shared" si="10"/>
        <v>69</v>
      </c>
      <c r="AA51" s="25">
        <f t="shared" si="11"/>
        <v>14</v>
      </c>
      <c r="AB51" s="25">
        <f t="shared" si="12"/>
        <v>14</v>
      </c>
      <c r="AC51" s="25" t="b">
        <f t="shared" si="13"/>
        <v>0</v>
      </c>
      <c r="AD51" s="25">
        <f t="shared" si="14"/>
        <v>4</v>
      </c>
      <c r="AE51" s="9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25">
        <f ca="1">INDEX(혜택포인트!$B$3:$F$6,MATCH(AG51,혜택포인트!$A$3:$A$6,0),MATCH(N51,혜택포인트!$B$2:$F$2,1))</f>
        <v>0</v>
      </c>
      <c r="AU51" s="62"/>
      <c r="AV51" s="30" t="s">
        <v>212</v>
      </c>
      <c r="AW51" s="30" t="s">
        <v>213</v>
      </c>
      <c r="AX51" s="30" t="s">
        <v>212</v>
      </c>
      <c r="AY51" s="30" t="s">
        <v>213</v>
      </c>
      <c r="AZ51" s="30" t="s">
        <v>212</v>
      </c>
      <c r="BA51" s="30" t="s">
        <v>213</v>
      </c>
      <c r="BB51" s="30" t="s">
        <v>212</v>
      </c>
      <c r="BC51" s="30" t="s">
        <v>213</v>
      </c>
    </row>
    <row r="52" spans="1:55" x14ac:dyDescent="0.3">
      <c r="A52" s="25" t="str">
        <f t="shared" si="0"/>
        <v>민-8135</v>
      </c>
      <c r="B52" s="29" t="s">
        <v>70</v>
      </c>
      <c r="C52" s="25" t="s">
        <v>160</v>
      </c>
      <c r="D52" s="25" t="str">
        <f t="shared" si="1"/>
        <v>890917-1******</v>
      </c>
      <c r="E52" s="1">
        <f t="shared" si="2"/>
        <v>32768</v>
      </c>
      <c r="F52" s="25">
        <f t="shared" si="3"/>
        <v>1989</v>
      </c>
      <c r="G52" s="25">
        <f t="shared" si="4"/>
        <v>9</v>
      </c>
      <c r="H52" s="25">
        <f t="shared" si="5"/>
        <v>17</v>
      </c>
      <c r="I52" s="25">
        <f t="shared" ca="1" si="6"/>
        <v>30</v>
      </c>
      <c r="J52" s="25" t="str">
        <f t="shared" si="7"/>
        <v>남</v>
      </c>
      <c r="K52" s="4" t="s">
        <v>71</v>
      </c>
      <c r="L52" s="29" t="str">
        <f t="shared" si="8"/>
        <v>010-****-8135</v>
      </c>
      <c r="M52" s="1">
        <v>40325</v>
      </c>
      <c r="N52" s="29">
        <f ca="1">DATEDIF(M52,TODAY(),"Y")</f>
        <v>9</v>
      </c>
      <c r="O52" s="29">
        <f ca="1">DATEDIF(M52,TODAY(),"YM")</f>
        <v>5</v>
      </c>
      <c r="P52" s="29">
        <f ca="1">DATEDIF(M52,TODAY(),"MD")</f>
        <v>22</v>
      </c>
      <c r="Q52" s="1">
        <v>43111</v>
      </c>
      <c r="R52" s="35" t="str">
        <f t="shared" si="9"/>
        <v>목</v>
      </c>
      <c r="S52" s="25"/>
      <c r="T52" s="25"/>
      <c r="U52" s="25"/>
      <c r="V52" s="25"/>
      <c r="W52" s="25"/>
      <c r="X52" s="25"/>
      <c r="Y52" s="25"/>
      <c r="Z52" s="25">
        <f t="shared" si="10"/>
        <v>0</v>
      </c>
      <c r="AA52" s="25">
        <f t="shared" si="11"/>
        <v>33</v>
      </c>
      <c r="AB52" s="25">
        <f t="shared" si="12"/>
        <v>41.5</v>
      </c>
      <c r="AC52" s="25" t="b">
        <f t="shared" si="13"/>
        <v>0</v>
      </c>
      <c r="AD52" s="25">
        <f t="shared" si="14"/>
        <v>5</v>
      </c>
      <c r="AE52" s="9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25">
        <f ca="1">INDEX(혜택포인트!$B$3:$F$6,MATCH(AG52,혜택포인트!$A$3:$A$6,0),MATCH(N52,혜택포인트!$B$2:$F$2,1))</f>
        <v>0</v>
      </c>
      <c r="AU52" s="30" t="s">
        <v>87</v>
      </c>
      <c r="AV52" s="30">
        <f>_xlfn.MAXIFS($Z$5:$Z$54,$AF$5:$AF$54,"="&amp;$AU52, $AG$5:$AG$54,"="&amp;$AV$50)</f>
        <v>112</v>
      </c>
      <c r="AW52" s="30">
        <f>_xlfn.MINIFS($Z$5:$Z$54,$AF$5:$AF$54,"="&amp;$AU52, $AG$5:$AG$54,"="&amp;$AV$50)</f>
        <v>112</v>
      </c>
      <c r="AX52" s="30">
        <f>_xlfn.MAXIFS($Z$5:$Z$54,$AF$5:$AF$54,"="&amp;$AU52, $AG$5:$AG$54,"="&amp;$AX$50)</f>
        <v>100</v>
      </c>
      <c r="AY52" s="30">
        <f>_xlfn.MINIFS($Z$5:$Z$54,$AF$5:$AF$54,"="&amp;$AU52, $AG$5:$AG$54,"="&amp;$AX$50)</f>
        <v>100</v>
      </c>
      <c r="AZ52" s="30">
        <f>_xlfn.MAXIFS($Z$5:$Z$54,$AF$5:$AF$54,"="&amp;$AU52, $AG$5:$AG$54,"="&amp;$AZ$50)</f>
        <v>65</v>
      </c>
      <c r="BA52" s="30">
        <f>_xlfn.MINIFS($Z$5:$Z$54,$AF$5:$AF$54,"="&amp;$AU52, $AG$5:$AG$54,"="&amp;$AZ$50)</f>
        <v>52</v>
      </c>
      <c r="BB52" s="30">
        <f>_xlfn.MAXIFS($Z$5:$Z$54,$AF$5:$AF$54,"="&amp;$AU52, $AG$5:$AG$54,"="&amp;$BB$50)</f>
        <v>47</v>
      </c>
      <c r="BC52" s="30">
        <f>_xlfn.MINIFS($Z$5:$Z$54,$AF$5:$AF$54,"="&amp;$AU52, $AG$5:$AG$54,"="&amp;$BB$50)</f>
        <v>47</v>
      </c>
    </row>
    <row r="53" spans="1:55" x14ac:dyDescent="0.3">
      <c r="A53" s="25" t="str">
        <f t="shared" si="0"/>
        <v>지-1352</v>
      </c>
      <c r="B53" s="29" t="s">
        <v>72</v>
      </c>
      <c r="C53" s="25" t="s">
        <v>161</v>
      </c>
      <c r="D53" s="25" t="str">
        <f t="shared" si="1"/>
        <v>710615-2******</v>
      </c>
      <c r="E53" s="1">
        <f t="shared" si="2"/>
        <v>26099</v>
      </c>
      <c r="F53" s="25">
        <f t="shared" si="3"/>
        <v>1971</v>
      </c>
      <c r="G53" s="25">
        <f t="shared" si="4"/>
        <v>6</v>
      </c>
      <c r="H53" s="25">
        <f t="shared" si="5"/>
        <v>15</v>
      </c>
      <c r="I53" s="25">
        <f t="shared" ca="1" si="6"/>
        <v>48</v>
      </c>
      <c r="J53" s="25" t="str">
        <f t="shared" si="7"/>
        <v>여</v>
      </c>
      <c r="K53" s="4" t="s">
        <v>73</v>
      </c>
      <c r="L53" s="29" t="str">
        <f t="shared" si="8"/>
        <v>010-****-1352</v>
      </c>
      <c r="M53" s="1">
        <v>38368</v>
      </c>
      <c r="N53" s="29">
        <f ca="1">DATEDIF(M53,TODAY(),"Y")</f>
        <v>14</v>
      </c>
      <c r="O53" s="29">
        <f ca="1">DATEDIF(M53,TODAY(),"YM")</f>
        <v>10</v>
      </c>
      <c r="P53" s="29">
        <f ca="1">DATEDIF(M53,TODAY(),"MD")</f>
        <v>2</v>
      </c>
      <c r="Q53" s="1">
        <v>41718</v>
      </c>
      <c r="R53" s="35" t="str">
        <f t="shared" si="9"/>
        <v>목</v>
      </c>
      <c r="S53" s="25"/>
      <c r="T53" s="25"/>
      <c r="U53" s="25"/>
      <c r="V53" s="25"/>
      <c r="W53" s="25"/>
      <c r="X53" s="25"/>
      <c r="Y53" s="25"/>
      <c r="Z53" s="25">
        <f t="shared" si="10"/>
        <v>0</v>
      </c>
      <c r="AA53" s="25">
        <f t="shared" si="11"/>
        <v>33</v>
      </c>
      <c r="AB53" s="25">
        <f t="shared" si="12"/>
        <v>41.5</v>
      </c>
      <c r="AC53" s="25" t="b">
        <f t="shared" si="13"/>
        <v>0</v>
      </c>
      <c r="AD53" s="25">
        <f t="shared" si="14"/>
        <v>5</v>
      </c>
      <c r="AE53" s="9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25">
        <f ca="1">INDEX(혜택포인트!$B$3:$F$6,MATCH(AG53,혜택포인트!$A$3:$A$6,0),MATCH(N53,혜택포인트!$B$2:$F$2,1))</f>
        <v>0.03</v>
      </c>
      <c r="AU53" s="30" t="s">
        <v>88</v>
      </c>
      <c r="AV53" s="30">
        <f t="shared" ref="AV53:AV54" si="56">_xlfn.MAXIFS($Z$5:$Z$54,$AF$5:$AF$54,"="&amp;$AU53, $AG$5:$AG$54,"="&amp;$AV$50)</f>
        <v>0</v>
      </c>
      <c r="AW53" s="30">
        <f t="shared" ref="AW53:AW54" si="57">_xlfn.MINIFS($Z$5:$Z$54,$AF$5:$AF$54,"="&amp;$AU53, $AG$5:$AG$54,"="&amp;$AV$50)</f>
        <v>0</v>
      </c>
      <c r="AX53" s="30">
        <f t="shared" ref="AX53:AX54" si="58">_xlfn.MAXIFS($Z$5:$Z$54,$AF$5:$AF$54,"="&amp;$AU53, $AG$5:$AG$54,"="&amp;$AX$50)</f>
        <v>129</v>
      </c>
      <c r="AY53" s="30">
        <f t="shared" ref="AY53:AY54" si="59">_xlfn.MINIFS($Z$5:$Z$54,$AF$5:$AF$54,"="&amp;$AU53, $AG$5:$AG$54,"="&amp;$AX$50)</f>
        <v>129</v>
      </c>
      <c r="AZ53" s="30">
        <f t="shared" ref="AZ53:AZ54" si="60">_xlfn.MAXIFS($Z$5:$Z$54,$AF$5:$AF$54,"="&amp;$AU53, $AG$5:$AG$54,"="&amp;$AZ$50)</f>
        <v>92</v>
      </c>
      <c r="BA53" s="30">
        <f t="shared" ref="BA53:BA54" si="61">_xlfn.MINIFS($Z$5:$Z$54,$AF$5:$AF$54,"="&amp;$AU53, $AG$5:$AG$54,"="&amp;$AZ$50)</f>
        <v>67</v>
      </c>
      <c r="BB53" s="30">
        <f t="shared" ref="BB53:BB54" si="62">_xlfn.MAXIFS($Z$5:$Z$54,$AF$5:$AF$54,"="&amp;$AU53, $AG$5:$AG$54,"="&amp;$BB$50)</f>
        <v>45</v>
      </c>
      <c r="BC53" s="30">
        <f t="shared" ref="BC53:BC54" si="63">_xlfn.MINIFS($Z$5:$Z$54,$AF$5:$AF$54,"="&amp;$AU53, $AG$5:$AG$54,"="&amp;$BB$50)</f>
        <v>8</v>
      </c>
    </row>
    <row r="54" spans="1:55" x14ac:dyDescent="0.3">
      <c r="A54" s="25" t="str">
        <f t="shared" si="0"/>
        <v>동-7248</v>
      </c>
      <c r="B54" s="29" t="s">
        <v>74</v>
      </c>
      <c r="C54" s="25" t="s">
        <v>162</v>
      </c>
      <c r="D54" s="25" t="str">
        <f t="shared" si="1"/>
        <v>830321-1******</v>
      </c>
      <c r="E54" s="1">
        <f t="shared" si="2"/>
        <v>30396</v>
      </c>
      <c r="F54" s="25">
        <f t="shared" si="3"/>
        <v>1983</v>
      </c>
      <c r="G54" s="25">
        <f t="shared" si="4"/>
        <v>3</v>
      </c>
      <c r="H54" s="25">
        <f t="shared" si="5"/>
        <v>21</v>
      </c>
      <c r="I54" s="25">
        <f t="shared" ca="1" si="6"/>
        <v>36</v>
      </c>
      <c r="J54" s="25" t="str">
        <f t="shared" si="7"/>
        <v>남</v>
      </c>
      <c r="K54" s="4" t="s">
        <v>75</v>
      </c>
      <c r="L54" s="29" t="str">
        <f t="shared" si="8"/>
        <v>010-****-7248</v>
      </c>
      <c r="M54" s="1">
        <v>43464</v>
      </c>
      <c r="N54" s="29">
        <f ca="1">DATEDIF(M54,TODAY(),"Y")</f>
        <v>0</v>
      </c>
      <c r="O54" s="29">
        <f ca="1">DATEDIF(M54,TODAY(),"YM")</f>
        <v>10</v>
      </c>
      <c r="P54" s="29">
        <f ca="1">DATEDIF(M54,TODAY(),"MD")</f>
        <v>19</v>
      </c>
      <c r="Q54" s="1">
        <v>43697</v>
      </c>
      <c r="R54" s="33" t="str">
        <f t="shared" si="9"/>
        <v>화</v>
      </c>
      <c r="S54" s="25"/>
      <c r="T54" s="25"/>
      <c r="U54" s="25"/>
      <c r="V54" s="25"/>
      <c r="W54" s="25">
        <v>89</v>
      </c>
      <c r="X54" s="25"/>
      <c r="Y54" s="25">
        <v>47</v>
      </c>
      <c r="Z54" s="25">
        <f t="shared" si="10"/>
        <v>136</v>
      </c>
      <c r="AA54" s="25">
        <f t="shared" si="11"/>
        <v>4</v>
      </c>
      <c r="AB54" s="25">
        <f t="shared" si="12"/>
        <v>4</v>
      </c>
      <c r="AC54" s="25" t="b">
        <f t="shared" si="13"/>
        <v>1</v>
      </c>
      <c r="AD54" s="25">
        <f t="shared" si="14"/>
        <v>3</v>
      </c>
      <c r="AE54" s="9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25">
        <f ca="1">INDEX(혜택포인트!$B$3:$F$6,MATCH(AG54,혜택포인트!$A$3:$A$6,0),MATCH(N54,혜택포인트!$B$2:$F$2,1))</f>
        <v>0.2</v>
      </c>
      <c r="AU54" s="30" t="s">
        <v>89</v>
      </c>
      <c r="AV54" s="30">
        <f t="shared" si="56"/>
        <v>0</v>
      </c>
      <c r="AW54" s="30">
        <f t="shared" si="57"/>
        <v>0</v>
      </c>
      <c r="AX54" s="30">
        <f t="shared" si="58"/>
        <v>0</v>
      </c>
      <c r="AY54" s="30">
        <f t="shared" si="59"/>
        <v>0</v>
      </c>
      <c r="AZ54" s="30">
        <f t="shared" si="60"/>
        <v>0</v>
      </c>
      <c r="BA54" s="30">
        <f t="shared" si="61"/>
        <v>0</v>
      </c>
      <c r="BB54" s="30">
        <f t="shared" si="62"/>
        <v>0</v>
      </c>
      <c r="BC54" s="30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AV5:AW5"/>
    <mergeCell ref="AX5:AY5"/>
    <mergeCell ref="AZ5:BA5"/>
    <mergeCell ref="BB5:BC5"/>
    <mergeCell ref="AU15:AU16"/>
    <mergeCell ref="AV15:AY15"/>
    <mergeCell ref="AZ15:BC15"/>
    <mergeCell ref="AU5:AU6"/>
    <mergeCell ref="B1:Y1"/>
    <mergeCell ref="N3:P3"/>
    <mergeCell ref="AQ5:AR5"/>
    <mergeCell ref="AS5:AT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21EE-562F-4DE4-AE8F-D0AB1675766C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DDA2-3CB5-49F2-8655-9813B65C851C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E411-FFC5-40F4-9964-77AAA230D654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B286-5C4A-4553-A529-4DF2E4921CCB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4467-1176-4981-9327-DD45B5EE1D3E}">
  <dimension ref="A1:BK54"/>
  <sheetViews>
    <sheetView workbookViewId="0">
      <pane xSplit="2" ySplit="4" topLeftCell="C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857-E09F-4326-B5F3-2B962028A00C}">
  <dimension ref="A1:F7"/>
  <sheetViews>
    <sheetView workbookViewId="0">
      <selection activeCell="B4" sqref="B4"/>
    </sheetView>
  </sheetViews>
  <sheetFormatPr defaultRowHeight="16.5" x14ac:dyDescent="0.3"/>
  <cols>
    <col min="1" max="16384" width="9" style="11"/>
  </cols>
  <sheetData>
    <row r="1" spans="1:6" ht="17.25" thickTop="1" x14ac:dyDescent="0.3">
      <c r="A1" s="12"/>
      <c r="B1" s="66" t="s">
        <v>211</v>
      </c>
      <c r="C1" s="67"/>
      <c r="D1" s="67"/>
      <c r="E1" s="67"/>
      <c r="F1" s="68"/>
    </row>
    <row r="2" spans="1:6" ht="17.25" thickBot="1" x14ac:dyDescent="0.35">
      <c r="A2" s="13" t="s">
        <v>173</v>
      </c>
      <c r="B2" s="14">
        <v>0</v>
      </c>
      <c r="C2" s="15">
        <v>5</v>
      </c>
      <c r="D2" s="15">
        <v>10</v>
      </c>
      <c r="E2" s="15">
        <v>15</v>
      </c>
      <c r="F2" s="16">
        <v>20</v>
      </c>
    </row>
    <row r="3" spans="1:6" ht="17.25" thickTop="1" x14ac:dyDescent="0.3">
      <c r="A3" s="12" t="s">
        <v>174</v>
      </c>
      <c r="B3" s="17">
        <v>0.2</v>
      </c>
      <c r="C3" s="18">
        <v>0.25</v>
      </c>
      <c r="D3" s="18">
        <v>0.3</v>
      </c>
      <c r="E3" s="18">
        <v>0.35</v>
      </c>
      <c r="F3" s="19">
        <v>0.4</v>
      </c>
    </row>
    <row r="4" spans="1:6" x14ac:dyDescent="0.3">
      <c r="A4" s="20" t="s">
        <v>175</v>
      </c>
      <c r="B4" s="21">
        <v>0.1</v>
      </c>
      <c r="C4" s="22">
        <v>0.15</v>
      </c>
      <c r="D4" s="22">
        <v>0.2</v>
      </c>
      <c r="E4" s="22">
        <v>0.25</v>
      </c>
      <c r="F4" s="23">
        <v>0.3</v>
      </c>
    </row>
    <row r="5" spans="1:6" x14ac:dyDescent="0.3">
      <c r="A5" s="20" t="s">
        <v>176</v>
      </c>
      <c r="B5" s="21">
        <v>0</v>
      </c>
      <c r="C5" s="22">
        <v>0.05</v>
      </c>
      <c r="D5" s="22">
        <v>0.1</v>
      </c>
      <c r="E5" s="22">
        <v>0.15</v>
      </c>
      <c r="F5" s="23">
        <v>0.2</v>
      </c>
    </row>
    <row r="6" spans="1:6" ht="17.25" thickBot="1" x14ac:dyDescent="0.35">
      <c r="A6" s="13" t="s">
        <v>177</v>
      </c>
      <c r="B6" s="14">
        <v>0</v>
      </c>
      <c r="C6" s="15">
        <v>0</v>
      </c>
      <c r="D6" s="15">
        <v>0.03</v>
      </c>
      <c r="E6" s="15">
        <v>7.0000000000000007E-2</v>
      </c>
      <c r="F6" s="16">
        <v>0.1</v>
      </c>
    </row>
    <row r="7" spans="1:6" ht="17.25" thickTop="1" x14ac:dyDescent="0.3"/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27FD-12AE-4365-B903-D9474C0DF1D8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3551-03E0-4A9B-8217-634485A1DCCF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F753-0B8D-485A-AF6B-E518B730D9E7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D9BF-CE24-4F68-B280-6511BBC003BB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4EDF-54F1-4211-960E-22D3EFC8EC03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AC99-259A-4893-BB90-7D09A0A17434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F5D-DF62-495E-8D74-AB03034F5D03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C0E6-33C2-4FFB-B2FA-5949C280862A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57" t="s">
        <v>32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9" t="s">
        <v>168</v>
      </c>
      <c r="O3" s="70"/>
      <c r="P3" s="71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>HLOOKUP(S3,$AJ$6:$AP$7,2,FALSE)</f>
        <v>클래식</v>
      </c>
      <c r="T4" s="54" t="str">
        <f>HLOOKUP(T3,$AJ$6:$AP$7,2,FALSE)</f>
        <v>콘서트</v>
      </c>
      <c r="U4" s="54" t="str">
        <f>HLOOKUP(U3,$AJ$6:$AP$7,2,FALSE)</f>
        <v>무용</v>
      </c>
      <c r="V4" s="54" t="str">
        <f>HLOOKUP(V3,$AJ$6:$AP$7,2,FALSE)</f>
        <v>페스티벌</v>
      </c>
      <c r="W4" s="54" t="str">
        <f>HLOOKUP(W3,$AJ$6:$AP$7,2,FALSE)</f>
        <v>뮤지컬</v>
      </c>
      <c r="X4" s="54" t="str">
        <f>HLOOKUP(X3,$AJ$6:$AP$7,2,FALSE)</f>
        <v>영화</v>
      </c>
      <c r="Y4" s="54" t="str">
        <f>HLOOKUP(Y3,$AJ$6:$AP$7,2,FALSE)</f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ca="1">DATEDIF(M5,TODAY(),"Y")</f>
        <v>3</v>
      </c>
      <c r="O5" s="55">
        <f ca="1">DATEDIF(M5,TODAY(),"YM")</f>
        <v>8</v>
      </c>
      <c r="P5" s="55">
        <f ca="1">DATEDIF(M5,TODAY(),"MD")</f>
        <v>25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58" t="s">
        <v>108</v>
      </c>
      <c r="AR5" s="58"/>
      <c r="AS5" s="58" t="s">
        <v>111</v>
      </c>
      <c r="AT5" s="58"/>
      <c r="AU5" s="61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0">MID(B6,2,1)&amp;"-"&amp;RIGHT(K6,4)</f>
        <v>수-4276</v>
      </c>
      <c r="B6" s="38" t="s">
        <v>4</v>
      </c>
      <c r="C6" s="54" t="s">
        <v>114</v>
      </c>
      <c r="D6" s="54" t="str">
        <f t="shared" ref="D6:D54" si="1">C6&amp;REPT("*",6)</f>
        <v>860510-2******</v>
      </c>
      <c r="E6" s="1">
        <f t="shared" ref="E6:E54" si="2">DATE(LEFT(C6,2),MID(C6,3,2),MID(C6,5,2))</f>
        <v>31542</v>
      </c>
      <c r="F6" s="54">
        <f t="shared" ref="F6:F54" si="3">YEAR(E6)</f>
        <v>1986</v>
      </c>
      <c r="G6" s="54">
        <f t="shared" ref="G6:G54" si="4">MONTH(E6)</f>
        <v>5</v>
      </c>
      <c r="H6" s="54">
        <f t="shared" ref="H6:H54" si="5">DAY(E6)</f>
        <v>10</v>
      </c>
      <c r="I6" s="54">
        <f t="shared" ref="I6:I54" ca="1" si="6">DATEDIF(E6,TODAY(),"Y")</f>
        <v>33</v>
      </c>
      <c r="J6" s="54" t="str">
        <f t="shared" ref="J6:J54" si="7">CHOOSE(MID(C6,FIND("-",C6)+1,1),"남","여")</f>
        <v>여</v>
      </c>
      <c r="K6" s="4" t="s">
        <v>182</v>
      </c>
      <c r="L6" s="55" t="str">
        <f t="shared" ref="L6:L54" si="8">REPLACE(K6,FIND("-",K6)+1,FIND("-",K6,5)-FIND("-",K6)-1,REPT("*",FIND("-",K6,5)-FIND("-",K6)-1))</f>
        <v>010-****-4276</v>
      </c>
      <c r="M6" s="1">
        <v>39513</v>
      </c>
      <c r="N6" s="55">
        <f ca="1">DATEDIF(M6,TODAY(),"Y")</f>
        <v>11</v>
      </c>
      <c r="O6" s="55">
        <f ca="1">DATEDIF(M6,TODAY(),"YM")</f>
        <v>8</v>
      </c>
      <c r="P6" s="55">
        <f ca="1">DATEDIF(M6,TODAY(),"MD")</f>
        <v>12</v>
      </c>
      <c r="Q6" s="1">
        <v>43094</v>
      </c>
      <c r="R6" s="32" t="str">
        <f t="shared" ref="R6:R54" si="9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0">S6+T6+U6+V6+W6+X6+Y6</f>
        <v>0</v>
      </c>
      <c r="AA6" s="54">
        <f t="shared" ref="AA6:AA54" si="11">_xlfn.RANK.EQ(Z6,$Z$5:$Z$54,0)</f>
        <v>33</v>
      </c>
      <c r="AB6" s="54">
        <f t="shared" ref="AB6:AB54" si="12">_xlfn.RANK.AVG(Z6,$Z$5:$Z$54,0)</f>
        <v>41.5</v>
      </c>
      <c r="AC6" s="54" t="b">
        <f t="shared" ref="AC6:AC54" si="13">AND(Z6&gt;=100, OR(S6&gt;=50,T6&gt;=50,U6&gt;=50,V6&gt;=50,W6&gt;=50,X6&gt;=50,Y6&gt;=50))</f>
        <v>0</v>
      </c>
      <c r="AD6" s="54">
        <f t="shared" ref="AD6:AD54" si="14">HLOOKUP(Z6,$AJ$12:$AO$13,2,TRUE)</f>
        <v>5</v>
      </c>
      <c r="AE6" s="52" t="str">
        <f t="shared" ref="AE6:AE54" si="15">VLOOKUP(X6,$AJ$15:$AK$19,2,TRUE)</f>
        <v>D</v>
      </c>
      <c r="AF6" s="41" t="str">
        <f t="shared" ref="AF6:AF54" si="16">IF(MAX(S6:Y6)=0,"-",IF(MAX(S6:Y6)=S6,$S$4,IF(MAX(S6:Y6)=T6,$T$4,IF(MAX(S6:Y6)=U6,$U$4,IF(MAX(S6:Y6)=V6,$V$4,IF(MAX(S6:Y6)=W6,$W$4,IF(MAX(S6:Y6)=X6,$X$4,$Y$4)))))))</f>
        <v>-</v>
      </c>
      <c r="AG6" s="42" t="str">
        <f t="shared" ref="AG6:AG54" si="17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4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0"/>
        <v>승-8513</v>
      </c>
      <c r="B7" s="38" t="s">
        <v>5</v>
      </c>
      <c r="C7" s="54" t="s">
        <v>115</v>
      </c>
      <c r="D7" s="54" t="str">
        <f t="shared" si="1"/>
        <v>760423-1******</v>
      </c>
      <c r="E7" s="1">
        <f t="shared" si="2"/>
        <v>27873</v>
      </c>
      <c r="F7" s="54">
        <f t="shared" si="3"/>
        <v>1976</v>
      </c>
      <c r="G7" s="54">
        <f t="shared" si="4"/>
        <v>4</v>
      </c>
      <c r="H7" s="54">
        <f t="shared" si="5"/>
        <v>23</v>
      </c>
      <c r="I7" s="54">
        <f t="shared" ca="1" si="6"/>
        <v>43</v>
      </c>
      <c r="J7" s="54" t="str">
        <f t="shared" si="7"/>
        <v>남</v>
      </c>
      <c r="K7" s="4" t="s">
        <v>183</v>
      </c>
      <c r="L7" s="55" t="str">
        <f t="shared" si="8"/>
        <v>010-****-8513</v>
      </c>
      <c r="M7" s="1">
        <v>37216</v>
      </c>
      <c r="N7" s="55">
        <f ca="1">DATEDIF(M7,TODAY(),"Y")</f>
        <v>17</v>
      </c>
      <c r="O7" s="55">
        <f ca="1">DATEDIF(M7,TODAY(),"YM")</f>
        <v>11</v>
      </c>
      <c r="P7" s="55">
        <f ca="1">DATEDIF(M7,TODAY(),"MD")</f>
        <v>28</v>
      </c>
      <c r="Q7" s="1">
        <v>40836</v>
      </c>
      <c r="R7" s="35" t="str">
        <f t="shared" si="9"/>
        <v>목</v>
      </c>
      <c r="S7" s="54"/>
      <c r="T7" s="54"/>
      <c r="U7" s="54"/>
      <c r="V7" s="54"/>
      <c r="W7" s="54"/>
      <c r="X7" s="54"/>
      <c r="Y7" s="54"/>
      <c r="Z7" s="54">
        <f t="shared" si="10"/>
        <v>0</v>
      </c>
      <c r="AA7" s="54">
        <f t="shared" si="11"/>
        <v>33</v>
      </c>
      <c r="AB7" s="54">
        <f t="shared" si="12"/>
        <v>41.5</v>
      </c>
      <c r="AC7" s="54" t="b">
        <f t="shared" si="13"/>
        <v>0</v>
      </c>
      <c r="AD7" s="54">
        <f t="shared" si="14"/>
        <v>5</v>
      </c>
      <c r="AE7" s="52" t="str">
        <f t="shared" si="15"/>
        <v>D</v>
      </c>
      <c r="AF7" s="41" t="str">
        <f t="shared" si="16"/>
        <v>-</v>
      </c>
      <c r="AG7" s="42" t="str">
        <f t="shared" si="17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0"/>
        <v>제-8211</v>
      </c>
      <c r="B8" s="38" t="s">
        <v>6</v>
      </c>
      <c r="C8" s="54" t="s">
        <v>116</v>
      </c>
      <c r="D8" s="54" t="str">
        <f t="shared" si="1"/>
        <v>910910-1******</v>
      </c>
      <c r="E8" s="1">
        <f t="shared" si="2"/>
        <v>33491</v>
      </c>
      <c r="F8" s="54">
        <f t="shared" si="3"/>
        <v>1991</v>
      </c>
      <c r="G8" s="54">
        <f t="shared" si="4"/>
        <v>9</v>
      </c>
      <c r="H8" s="54">
        <f t="shared" si="5"/>
        <v>10</v>
      </c>
      <c r="I8" s="54">
        <f t="shared" ca="1" si="6"/>
        <v>28</v>
      </c>
      <c r="J8" s="54" t="str">
        <f t="shared" si="7"/>
        <v>남</v>
      </c>
      <c r="K8" s="4" t="s">
        <v>184</v>
      </c>
      <c r="L8" s="55" t="str">
        <f t="shared" si="8"/>
        <v>010-****-8211</v>
      </c>
      <c r="M8" s="1">
        <v>42081</v>
      </c>
      <c r="N8" s="55">
        <f ca="1">DATEDIF(M8,TODAY(),"Y")</f>
        <v>4</v>
      </c>
      <c r="O8" s="55">
        <f ca="1">DATEDIF(M8,TODAY(),"YM")</f>
        <v>8</v>
      </c>
      <c r="P8" s="55">
        <f ca="1">DATEDIF(M8,TODAY(),"MD")</f>
        <v>0</v>
      </c>
      <c r="Q8" s="1">
        <v>43459</v>
      </c>
      <c r="R8" s="33" t="str">
        <f t="shared" si="9"/>
        <v>화</v>
      </c>
      <c r="S8" s="54"/>
      <c r="T8" s="54"/>
      <c r="U8" s="54"/>
      <c r="V8" s="54"/>
      <c r="W8" s="54"/>
      <c r="X8" s="54"/>
      <c r="Y8" s="54"/>
      <c r="Z8" s="54">
        <f t="shared" si="10"/>
        <v>0</v>
      </c>
      <c r="AA8" s="54">
        <f t="shared" si="11"/>
        <v>33</v>
      </c>
      <c r="AB8" s="54">
        <f t="shared" si="12"/>
        <v>41.5</v>
      </c>
      <c r="AC8" s="54" t="b">
        <f t="shared" si="13"/>
        <v>0</v>
      </c>
      <c r="AD8" s="54">
        <f t="shared" si="14"/>
        <v>5</v>
      </c>
      <c r="AE8" s="52" t="str">
        <f t="shared" si="15"/>
        <v>D</v>
      </c>
      <c r="AF8" s="41" t="str">
        <f t="shared" si="16"/>
        <v>-</v>
      </c>
      <c r="AG8" s="42" t="str">
        <f t="shared" si="17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18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19">COUNTIFS($AF$5:$AF$54,"="&amp;$AU8, $AG$5:$AG$54,"="&amp;$AV$5,$J$5:$J$54, "="&amp;AV$6)</f>
        <v>0</v>
      </c>
      <c r="AW8" s="51">
        <f t="shared" si="19"/>
        <v>0</v>
      </c>
      <c r="AX8" s="51">
        <f t="shared" ref="AX8:AY13" si="20">COUNTIFS($AF$5:$AF$54,"="&amp;$AU8, $AG$5:$AG$54,"="&amp;$AX$5,$J$5:$J$54, "="&amp;AX$6)</f>
        <v>1</v>
      </c>
      <c r="AY8" s="51">
        <f t="shared" si="20"/>
        <v>0</v>
      </c>
      <c r="AZ8" s="51">
        <f t="shared" ref="AZ8:BA13" si="21">COUNTIFS($AF$5:$AF$54,"="&amp;$AU8, $AG$5:$AG$54,"="&amp;$AZ$5,$J$5:$J$54, "="&amp;AZ$6)</f>
        <v>2</v>
      </c>
      <c r="BA8" s="51">
        <f t="shared" si="21"/>
        <v>0</v>
      </c>
      <c r="BB8" s="51">
        <f t="shared" ref="BB8:BC13" si="22">COUNTIFS($AF$5:$AF$54,"="&amp;$AU8, $AG$5:$AG$54,"="&amp;$BB$5,$J$5:$J$54, "="&amp;BB$6)</f>
        <v>1</v>
      </c>
      <c r="BC8" s="51">
        <f t="shared" si="22"/>
        <v>2</v>
      </c>
    </row>
    <row r="9" spans="1:63" x14ac:dyDescent="0.3">
      <c r="A9" s="54" t="str">
        <f t="shared" si="0"/>
        <v>주-0147</v>
      </c>
      <c r="B9" s="38" t="s">
        <v>7</v>
      </c>
      <c r="C9" s="54" t="s">
        <v>117</v>
      </c>
      <c r="D9" s="54" t="str">
        <f t="shared" si="1"/>
        <v>871205-2******</v>
      </c>
      <c r="E9" s="1">
        <f t="shared" si="2"/>
        <v>32116</v>
      </c>
      <c r="F9" s="54">
        <f t="shared" si="3"/>
        <v>1987</v>
      </c>
      <c r="G9" s="54">
        <f t="shared" si="4"/>
        <v>12</v>
      </c>
      <c r="H9" s="54">
        <f t="shared" si="5"/>
        <v>5</v>
      </c>
      <c r="I9" s="54">
        <f t="shared" ca="1" si="6"/>
        <v>31</v>
      </c>
      <c r="J9" s="54" t="str">
        <f t="shared" si="7"/>
        <v>여</v>
      </c>
      <c r="K9" s="4" t="s">
        <v>185</v>
      </c>
      <c r="L9" s="55" t="str">
        <f t="shared" si="8"/>
        <v>010-****-0147</v>
      </c>
      <c r="M9" s="1">
        <v>41509</v>
      </c>
      <c r="N9" s="55">
        <f ca="1">DATEDIF(M9,TODAY(),"Y")</f>
        <v>6</v>
      </c>
      <c r="O9" s="55">
        <f ca="1">DATEDIF(M9,TODAY(),"YM")</f>
        <v>2</v>
      </c>
      <c r="P9" s="55">
        <f ca="1">DATEDIF(M9,TODAY(),"MD")</f>
        <v>26</v>
      </c>
      <c r="Q9" s="1">
        <v>43653</v>
      </c>
      <c r="R9" s="31" t="str">
        <f t="shared" si="9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0"/>
        <v>65</v>
      </c>
      <c r="AA9" s="54">
        <f t="shared" si="11"/>
        <v>16</v>
      </c>
      <c r="AB9" s="54">
        <f t="shared" si="12"/>
        <v>16.5</v>
      </c>
      <c r="AC9" s="54" t="b">
        <f t="shared" si="13"/>
        <v>0</v>
      </c>
      <c r="AD9" s="54">
        <f t="shared" si="14"/>
        <v>4</v>
      </c>
      <c r="AE9" s="52" t="str">
        <f t="shared" si="15"/>
        <v>D</v>
      </c>
      <c r="AF9" s="46" t="str">
        <f t="shared" si="16"/>
        <v>클래식</v>
      </c>
      <c r="AG9" s="47" t="str">
        <f t="shared" si="17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18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19"/>
        <v>0</v>
      </c>
      <c r="AW9" s="51">
        <f t="shared" si="19"/>
        <v>0</v>
      </c>
      <c r="AX9" s="51">
        <f t="shared" si="20"/>
        <v>0</v>
      </c>
      <c r="AY9" s="51">
        <f t="shared" si="20"/>
        <v>0</v>
      </c>
      <c r="AZ9" s="51">
        <f t="shared" si="21"/>
        <v>0</v>
      </c>
      <c r="BA9" s="51">
        <f t="shared" si="21"/>
        <v>0</v>
      </c>
      <c r="BB9" s="51">
        <f t="shared" si="22"/>
        <v>0</v>
      </c>
      <c r="BC9" s="51">
        <f t="shared" si="22"/>
        <v>0</v>
      </c>
    </row>
    <row r="10" spans="1:63" x14ac:dyDescent="0.3">
      <c r="A10" s="54" t="str">
        <f t="shared" si="0"/>
        <v>승-4730</v>
      </c>
      <c r="B10" s="38" t="s">
        <v>8</v>
      </c>
      <c r="C10" s="54" t="s">
        <v>118</v>
      </c>
      <c r="D10" s="54" t="str">
        <f t="shared" si="1"/>
        <v>830619-2******</v>
      </c>
      <c r="E10" s="1">
        <f t="shared" si="2"/>
        <v>30486</v>
      </c>
      <c r="F10" s="54">
        <f t="shared" si="3"/>
        <v>1983</v>
      </c>
      <c r="G10" s="54">
        <f t="shared" si="4"/>
        <v>6</v>
      </c>
      <c r="H10" s="54">
        <f t="shared" si="5"/>
        <v>19</v>
      </c>
      <c r="I10" s="54">
        <f t="shared" ca="1" si="6"/>
        <v>36</v>
      </c>
      <c r="J10" s="54" t="str">
        <f t="shared" si="7"/>
        <v>여</v>
      </c>
      <c r="K10" s="4" t="s">
        <v>186</v>
      </c>
      <c r="L10" s="55" t="str">
        <f t="shared" si="8"/>
        <v>010-****-4730</v>
      </c>
      <c r="M10" s="1">
        <v>43570</v>
      </c>
      <c r="N10" s="55">
        <f ca="1">DATEDIF(M10,TODAY(),"Y")</f>
        <v>0</v>
      </c>
      <c r="O10" s="55">
        <f ca="1">DATEDIF(M10,TODAY(),"YM")</f>
        <v>7</v>
      </c>
      <c r="P10" s="55">
        <f ca="1">DATEDIF(M10,TODAY(),"MD")</f>
        <v>3</v>
      </c>
      <c r="Q10" s="1">
        <v>43693</v>
      </c>
      <c r="R10" s="37" t="str">
        <f t="shared" si="9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0"/>
        <v>104</v>
      </c>
      <c r="AA10" s="54">
        <f t="shared" si="11"/>
        <v>10</v>
      </c>
      <c r="AB10" s="54">
        <f t="shared" si="12"/>
        <v>10</v>
      </c>
      <c r="AC10" s="54" t="b">
        <f t="shared" si="13"/>
        <v>1</v>
      </c>
      <c r="AD10" s="54">
        <f t="shared" si="14"/>
        <v>3</v>
      </c>
      <c r="AE10" s="52" t="str">
        <f t="shared" si="15"/>
        <v>B</v>
      </c>
      <c r="AF10" s="45" t="str">
        <f t="shared" si="16"/>
        <v>영화</v>
      </c>
      <c r="AG10" s="44" t="str">
        <f t="shared" si="17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18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19"/>
        <v>0</v>
      </c>
      <c r="AW10" s="51">
        <f t="shared" si="19"/>
        <v>0</v>
      </c>
      <c r="AX10" s="51">
        <f t="shared" si="20"/>
        <v>1</v>
      </c>
      <c r="AY10" s="51">
        <f t="shared" si="20"/>
        <v>0</v>
      </c>
      <c r="AZ10" s="51">
        <f t="shared" si="21"/>
        <v>0</v>
      </c>
      <c r="BA10" s="51">
        <f t="shared" si="21"/>
        <v>0</v>
      </c>
      <c r="BB10" s="51">
        <f t="shared" si="22"/>
        <v>1</v>
      </c>
      <c r="BC10" s="51">
        <f t="shared" si="22"/>
        <v>0</v>
      </c>
    </row>
    <row r="11" spans="1:63" x14ac:dyDescent="0.3">
      <c r="A11" s="54" t="str">
        <f t="shared" si="0"/>
        <v>선-7816</v>
      </c>
      <c r="B11" s="38" t="s">
        <v>9</v>
      </c>
      <c r="C11" s="54" t="s">
        <v>119</v>
      </c>
      <c r="D11" s="54" t="str">
        <f t="shared" si="1"/>
        <v>901106-1******</v>
      </c>
      <c r="E11" s="1">
        <f t="shared" si="2"/>
        <v>33183</v>
      </c>
      <c r="F11" s="54">
        <f t="shared" si="3"/>
        <v>1990</v>
      </c>
      <c r="G11" s="54">
        <f t="shared" si="4"/>
        <v>11</v>
      </c>
      <c r="H11" s="54">
        <f t="shared" si="5"/>
        <v>6</v>
      </c>
      <c r="I11" s="54">
        <f t="shared" ca="1" si="6"/>
        <v>29</v>
      </c>
      <c r="J11" s="54" t="str">
        <f t="shared" si="7"/>
        <v>남</v>
      </c>
      <c r="K11" s="4" t="s">
        <v>187</v>
      </c>
      <c r="L11" s="55" t="str">
        <f t="shared" si="8"/>
        <v>010-****-7816</v>
      </c>
      <c r="M11" s="1">
        <v>42560</v>
      </c>
      <c r="N11" s="55">
        <f ca="1">DATEDIF(M11,TODAY(),"Y")</f>
        <v>3</v>
      </c>
      <c r="O11" s="55">
        <f ca="1">DATEDIF(M11,TODAY(),"YM")</f>
        <v>4</v>
      </c>
      <c r="P11" s="55">
        <f ca="1">DATEDIF(M11,TODAY(),"MD")</f>
        <v>9</v>
      </c>
      <c r="Q11" s="1">
        <v>43719</v>
      </c>
      <c r="R11" s="34" t="str">
        <f t="shared" si="9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0"/>
        <v>31</v>
      </c>
      <c r="AA11" s="54">
        <f t="shared" si="11"/>
        <v>23</v>
      </c>
      <c r="AB11" s="54">
        <f t="shared" si="12"/>
        <v>23</v>
      </c>
      <c r="AC11" s="54" t="b">
        <f t="shared" si="13"/>
        <v>0</v>
      </c>
      <c r="AD11" s="54">
        <f t="shared" si="14"/>
        <v>5</v>
      </c>
      <c r="AE11" s="52" t="str">
        <f t="shared" si="15"/>
        <v>D</v>
      </c>
      <c r="AF11" s="48" t="str">
        <f t="shared" si="16"/>
        <v>페스티벌</v>
      </c>
      <c r="AG11" s="42" t="str">
        <f t="shared" si="17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18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19"/>
        <v>1</v>
      </c>
      <c r="AW11" s="51">
        <f t="shared" si="19"/>
        <v>1</v>
      </c>
      <c r="AX11" s="51">
        <f t="shared" si="20"/>
        <v>0</v>
      </c>
      <c r="AY11" s="51">
        <f t="shared" si="20"/>
        <v>0</v>
      </c>
      <c r="AZ11" s="51">
        <f t="shared" si="21"/>
        <v>0</v>
      </c>
      <c r="BA11" s="51">
        <f t="shared" si="21"/>
        <v>0</v>
      </c>
      <c r="BB11" s="51">
        <f t="shared" si="22"/>
        <v>3</v>
      </c>
      <c r="BC11" s="51">
        <f t="shared" si="22"/>
        <v>1</v>
      </c>
    </row>
    <row r="12" spans="1:63" x14ac:dyDescent="0.3">
      <c r="A12" s="54" t="str">
        <f t="shared" si="0"/>
        <v>화-8317</v>
      </c>
      <c r="B12" s="38" t="s">
        <v>10</v>
      </c>
      <c r="C12" s="54" t="s">
        <v>120</v>
      </c>
      <c r="D12" s="54" t="str">
        <f t="shared" si="1"/>
        <v>740711-2******</v>
      </c>
      <c r="E12" s="1">
        <f t="shared" si="2"/>
        <v>27221</v>
      </c>
      <c r="F12" s="54">
        <f t="shared" si="3"/>
        <v>1974</v>
      </c>
      <c r="G12" s="54">
        <f t="shared" si="4"/>
        <v>7</v>
      </c>
      <c r="H12" s="54">
        <f t="shared" si="5"/>
        <v>11</v>
      </c>
      <c r="I12" s="54">
        <f t="shared" ca="1" si="6"/>
        <v>45</v>
      </c>
      <c r="J12" s="54" t="str">
        <f t="shared" si="7"/>
        <v>여</v>
      </c>
      <c r="K12" s="4" t="s">
        <v>188</v>
      </c>
      <c r="L12" s="55" t="str">
        <f t="shared" si="8"/>
        <v>010-****-8317</v>
      </c>
      <c r="M12" s="1">
        <v>36622</v>
      </c>
      <c r="N12" s="55">
        <f ca="1">DATEDIF(M12,TODAY(),"Y")</f>
        <v>19</v>
      </c>
      <c r="O12" s="55">
        <f ca="1">DATEDIF(M12,TODAY(),"YM")</f>
        <v>7</v>
      </c>
      <c r="P12" s="55">
        <f ca="1">DATEDIF(M12,TODAY(),"MD")</f>
        <v>12</v>
      </c>
      <c r="Q12" s="1">
        <v>43460</v>
      </c>
      <c r="R12" s="34" t="str">
        <f t="shared" si="9"/>
        <v>수</v>
      </c>
      <c r="S12" s="54"/>
      <c r="T12" s="54"/>
      <c r="U12" s="54"/>
      <c r="V12" s="54"/>
      <c r="W12" s="54"/>
      <c r="X12" s="54"/>
      <c r="Y12" s="54"/>
      <c r="Z12" s="54">
        <f t="shared" si="10"/>
        <v>0</v>
      </c>
      <c r="AA12" s="54">
        <f t="shared" si="11"/>
        <v>33</v>
      </c>
      <c r="AB12" s="54">
        <f t="shared" si="12"/>
        <v>41.5</v>
      </c>
      <c r="AC12" s="54" t="b">
        <f t="shared" si="13"/>
        <v>0</v>
      </c>
      <c r="AD12" s="54">
        <f t="shared" si="14"/>
        <v>5</v>
      </c>
      <c r="AE12" s="52" t="str">
        <f t="shared" si="15"/>
        <v>D</v>
      </c>
      <c r="AF12" s="41" t="str">
        <f t="shared" si="16"/>
        <v>-</v>
      </c>
      <c r="AG12" s="42" t="str">
        <f t="shared" si="17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18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19"/>
        <v>3</v>
      </c>
      <c r="AW12" s="51">
        <f t="shared" si="19"/>
        <v>2</v>
      </c>
      <c r="AX12" s="51">
        <f t="shared" si="20"/>
        <v>0</v>
      </c>
      <c r="AY12" s="51">
        <f t="shared" si="20"/>
        <v>0</v>
      </c>
      <c r="AZ12" s="51">
        <f t="shared" si="21"/>
        <v>2</v>
      </c>
      <c r="BA12" s="51">
        <f t="shared" si="21"/>
        <v>0</v>
      </c>
      <c r="BB12" s="51">
        <f t="shared" si="22"/>
        <v>2</v>
      </c>
      <c r="BC12" s="51">
        <f t="shared" si="22"/>
        <v>0</v>
      </c>
    </row>
    <row r="13" spans="1:63" x14ac:dyDescent="0.3">
      <c r="A13" s="54" t="str">
        <f t="shared" si="0"/>
        <v>태-9510</v>
      </c>
      <c r="B13" s="38" t="s">
        <v>11</v>
      </c>
      <c r="C13" s="54" t="s">
        <v>121</v>
      </c>
      <c r="D13" s="54" t="str">
        <f t="shared" si="1"/>
        <v>881010-1******</v>
      </c>
      <c r="E13" s="1">
        <f t="shared" si="2"/>
        <v>32426</v>
      </c>
      <c r="F13" s="54">
        <f t="shared" si="3"/>
        <v>1988</v>
      </c>
      <c r="G13" s="54">
        <f t="shared" si="4"/>
        <v>10</v>
      </c>
      <c r="H13" s="54">
        <f t="shared" si="5"/>
        <v>10</v>
      </c>
      <c r="I13" s="54">
        <f t="shared" ca="1" si="6"/>
        <v>31</v>
      </c>
      <c r="J13" s="54" t="str">
        <f t="shared" si="7"/>
        <v>남</v>
      </c>
      <c r="K13" s="4" t="s">
        <v>189</v>
      </c>
      <c r="L13" s="55" t="str">
        <f t="shared" si="8"/>
        <v>010-****-9510</v>
      </c>
      <c r="M13" s="1">
        <v>40849</v>
      </c>
      <c r="N13" s="55">
        <f ca="1">DATEDIF(M13,TODAY(),"Y")</f>
        <v>8</v>
      </c>
      <c r="O13" s="55">
        <f ca="1">DATEDIF(M13,TODAY(),"YM")</f>
        <v>0</v>
      </c>
      <c r="P13" s="55">
        <f ca="1">DATEDIF(M13,TODAY(),"MD")</f>
        <v>16</v>
      </c>
      <c r="Q13" s="1">
        <v>43471</v>
      </c>
      <c r="R13" s="31" t="str">
        <f t="shared" si="9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0"/>
        <v>92</v>
      </c>
      <c r="AA13" s="54">
        <f t="shared" si="11"/>
        <v>13</v>
      </c>
      <c r="AB13" s="54">
        <f t="shared" si="12"/>
        <v>13</v>
      </c>
      <c r="AC13" s="54" t="b">
        <f t="shared" si="13"/>
        <v>0</v>
      </c>
      <c r="AD13" s="54">
        <f t="shared" si="14"/>
        <v>4</v>
      </c>
      <c r="AE13" s="52" t="str">
        <f t="shared" si="15"/>
        <v>D</v>
      </c>
      <c r="AF13" s="39" t="str">
        <f t="shared" si="16"/>
        <v>콘서트</v>
      </c>
      <c r="AG13" s="47" t="str">
        <f t="shared" si="17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18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19"/>
        <v>1</v>
      </c>
      <c r="AW13" s="51">
        <f t="shared" si="19"/>
        <v>0</v>
      </c>
      <c r="AX13" s="51">
        <f t="shared" si="20"/>
        <v>0</v>
      </c>
      <c r="AY13" s="51">
        <f t="shared" si="20"/>
        <v>0</v>
      </c>
      <c r="AZ13" s="51">
        <f t="shared" si="21"/>
        <v>0</v>
      </c>
      <c r="BA13" s="51">
        <f t="shared" si="21"/>
        <v>0</v>
      </c>
      <c r="BB13" s="51">
        <f t="shared" si="22"/>
        <v>1</v>
      </c>
      <c r="BC13" s="51">
        <f t="shared" si="22"/>
        <v>1</v>
      </c>
    </row>
    <row r="14" spans="1:63" x14ac:dyDescent="0.3">
      <c r="A14" s="54" t="str">
        <f t="shared" si="0"/>
        <v>명-7432</v>
      </c>
      <c r="B14" s="38" t="s">
        <v>12</v>
      </c>
      <c r="C14" s="54" t="s">
        <v>122</v>
      </c>
      <c r="D14" s="54" t="str">
        <f t="shared" si="1"/>
        <v>930425-1******</v>
      </c>
      <c r="E14" s="1">
        <f t="shared" si="2"/>
        <v>34084</v>
      </c>
      <c r="F14" s="54">
        <f t="shared" si="3"/>
        <v>1993</v>
      </c>
      <c r="G14" s="54">
        <f t="shared" si="4"/>
        <v>4</v>
      </c>
      <c r="H14" s="54">
        <f t="shared" si="5"/>
        <v>25</v>
      </c>
      <c r="I14" s="54">
        <f t="shared" ca="1" si="6"/>
        <v>26</v>
      </c>
      <c r="J14" s="54" t="str">
        <f t="shared" si="7"/>
        <v>남</v>
      </c>
      <c r="K14" s="4" t="s">
        <v>190</v>
      </c>
      <c r="L14" s="55" t="str">
        <f t="shared" si="8"/>
        <v>010-****-7432</v>
      </c>
      <c r="M14" s="1">
        <v>43184</v>
      </c>
      <c r="N14" s="55">
        <f ca="1">DATEDIF(M14,TODAY(),"Y")</f>
        <v>1</v>
      </c>
      <c r="O14" s="55">
        <f ca="1">DATEDIF(M14,TODAY(),"YM")</f>
        <v>7</v>
      </c>
      <c r="P14" s="55">
        <f ca="1">DATEDIF(M14,TODAY(),"MD")</f>
        <v>24</v>
      </c>
      <c r="Q14" s="1">
        <v>42805</v>
      </c>
      <c r="R14" s="36" t="str">
        <f t="shared" si="9"/>
        <v>토</v>
      </c>
      <c r="S14" s="54"/>
      <c r="T14" s="54"/>
      <c r="U14" s="54"/>
      <c r="V14" s="54"/>
      <c r="W14" s="54"/>
      <c r="X14" s="54"/>
      <c r="Y14" s="54"/>
      <c r="Z14" s="54">
        <f t="shared" si="10"/>
        <v>0</v>
      </c>
      <c r="AA14" s="54">
        <f t="shared" si="11"/>
        <v>33</v>
      </c>
      <c r="AB14" s="54">
        <f t="shared" si="12"/>
        <v>41.5</v>
      </c>
      <c r="AC14" s="54" t="b">
        <f t="shared" si="13"/>
        <v>0</v>
      </c>
      <c r="AD14" s="54">
        <f t="shared" si="14"/>
        <v>5</v>
      </c>
      <c r="AE14" s="52" t="str">
        <f t="shared" si="15"/>
        <v>D</v>
      </c>
      <c r="AF14" s="41" t="str">
        <f t="shared" si="16"/>
        <v>-</v>
      </c>
      <c r="AG14" s="42" t="str">
        <f t="shared" si="17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18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0"/>
        <v>웅-8139</v>
      </c>
      <c r="B15" s="38" t="s">
        <v>13</v>
      </c>
      <c r="C15" s="54" t="s">
        <v>123</v>
      </c>
      <c r="D15" s="54" t="str">
        <f t="shared" si="1"/>
        <v>790223-1******</v>
      </c>
      <c r="E15" s="1">
        <f t="shared" si="2"/>
        <v>28909</v>
      </c>
      <c r="F15" s="54">
        <f t="shared" si="3"/>
        <v>1979</v>
      </c>
      <c r="G15" s="54">
        <f t="shared" si="4"/>
        <v>2</v>
      </c>
      <c r="H15" s="54">
        <f t="shared" si="5"/>
        <v>23</v>
      </c>
      <c r="I15" s="54">
        <f t="shared" ca="1" si="6"/>
        <v>40</v>
      </c>
      <c r="J15" s="54" t="str">
        <f t="shared" si="7"/>
        <v>남</v>
      </c>
      <c r="K15" s="4" t="s">
        <v>191</v>
      </c>
      <c r="L15" s="55" t="str">
        <f t="shared" si="8"/>
        <v>010-****-8139</v>
      </c>
      <c r="M15" s="1">
        <v>41955</v>
      </c>
      <c r="N15" s="55">
        <f ca="1">DATEDIF(M15,TODAY(),"Y")</f>
        <v>5</v>
      </c>
      <c r="O15" s="55">
        <f ca="1">DATEDIF(M15,TODAY(),"YM")</f>
        <v>0</v>
      </c>
      <c r="P15" s="55">
        <f ca="1">DATEDIF(M15,TODAY(),"MD")</f>
        <v>6</v>
      </c>
      <c r="Q15" s="1">
        <v>43622</v>
      </c>
      <c r="R15" s="35" t="str">
        <f t="shared" si="9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0"/>
        <v>166</v>
      </c>
      <c r="AA15" s="54">
        <f t="shared" si="11"/>
        <v>3</v>
      </c>
      <c r="AB15" s="54">
        <f t="shared" si="12"/>
        <v>3</v>
      </c>
      <c r="AC15" s="54" t="b">
        <f t="shared" si="13"/>
        <v>1</v>
      </c>
      <c r="AD15" s="54">
        <f t="shared" si="14"/>
        <v>2</v>
      </c>
      <c r="AE15" s="52" t="str">
        <f t="shared" si="15"/>
        <v>A</v>
      </c>
      <c r="AF15" s="45" t="str">
        <f t="shared" si="16"/>
        <v>영화</v>
      </c>
      <c r="AG15" s="44" t="str">
        <f t="shared" si="17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61" t="s">
        <v>218</v>
      </c>
      <c r="AV15" s="59">
        <v>20</v>
      </c>
      <c r="AW15" s="63"/>
      <c r="AX15" s="63"/>
      <c r="AY15" s="60"/>
      <c r="AZ15" s="59">
        <v>30</v>
      </c>
      <c r="BA15" s="63"/>
      <c r="BB15" s="63"/>
      <c r="BC15" s="60"/>
      <c r="BD15" s="59">
        <v>40</v>
      </c>
      <c r="BE15" s="63"/>
      <c r="BF15" s="63"/>
      <c r="BG15" s="60"/>
      <c r="BH15" s="59">
        <v>50</v>
      </c>
      <c r="BI15" s="63"/>
      <c r="BJ15" s="63"/>
      <c r="BK15" s="60"/>
    </row>
    <row r="16" spans="1:63" x14ac:dyDescent="0.3">
      <c r="A16" s="54" t="str">
        <f t="shared" si="0"/>
        <v>혜-3014</v>
      </c>
      <c r="B16" s="38" t="s">
        <v>14</v>
      </c>
      <c r="C16" s="54" t="s">
        <v>124</v>
      </c>
      <c r="D16" s="54" t="str">
        <f t="shared" si="1"/>
        <v>850118-2******</v>
      </c>
      <c r="E16" s="1">
        <f t="shared" si="2"/>
        <v>31065</v>
      </c>
      <c r="F16" s="54">
        <f t="shared" si="3"/>
        <v>1985</v>
      </c>
      <c r="G16" s="54">
        <f t="shared" si="4"/>
        <v>1</v>
      </c>
      <c r="H16" s="54">
        <f t="shared" si="5"/>
        <v>18</v>
      </c>
      <c r="I16" s="54">
        <f t="shared" ca="1" si="6"/>
        <v>34</v>
      </c>
      <c r="J16" s="54" t="str">
        <f t="shared" si="7"/>
        <v>여</v>
      </c>
      <c r="K16" s="4" t="s">
        <v>192</v>
      </c>
      <c r="L16" s="55" t="str">
        <f t="shared" si="8"/>
        <v>010-****-3014</v>
      </c>
      <c r="M16" s="1">
        <v>40089</v>
      </c>
      <c r="N16" s="55">
        <f ca="1">DATEDIF(M16,TODAY(),"Y")</f>
        <v>10</v>
      </c>
      <c r="O16" s="55">
        <f ca="1">DATEDIF(M16,TODAY(),"YM")</f>
        <v>1</v>
      </c>
      <c r="P16" s="55">
        <f ca="1">DATEDIF(M16,TODAY(),"MD")</f>
        <v>15</v>
      </c>
      <c r="Q16" s="1">
        <v>43376</v>
      </c>
      <c r="R16" s="34" t="str">
        <f t="shared" si="9"/>
        <v>수</v>
      </c>
      <c r="S16" s="54"/>
      <c r="T16" s="54"/>
      <c r="U16" s="54"/>
      <c r="V16" s="54"/>
      <c r="W16" s="54"/>
      <c r="X16" s="54"/>
      <c r="Y16" s="54"/>
      <c r="Z16" s="54">
        <f t="shared" si="10"/>
        <v>0</v>
      </c>
      <c r="AA16" s="54">
        <f t="shared" si="11"/>
        <v>33</v>
      </c>
      <c r="AB16" s="54">
        <f t="shared" si="12"/>
        <v>41.5</v>
      </c>
      <c r="AC16" s="54" t="b">
        <f t="shared" si="13"/>
        <v>0</v>
      </c>
      <c r="AD16" s="54">
        <f t="shared" si="14"/>
        <v>5</v>
      </c>
      <c r="AE16" s="52" t="str">
        <f t="shared" si="15"/>
        <v>D</v>
      </c>
      <c r="AF16" s="41" t="str">
        <f t="shared" si="16"/>
        <v>-</v>
      </c>
      <c r="AG16" s="42" t="str">
        <f t="shared" si="17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62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0"/>
        <v>근-9910</v>
      </c>
      <c r="B17" s="38" t="s">
        <v>15</v>
      </c>
      <c r="C17" s="54" t="s">
        <v>125</v>
      </c>
      <c r="D17" s="54" t="str">
        <f t="shared" si="1"/>
        <v>780922-1******</v>
      </c>
      <c r="E17" s="1">
        <f t="shared" si="2"/>
        <v>28755</v>
      </c>
      <c r="F17" s="54">
        <f t="shared" si="3"/>
        <v>1978</v>
      </c>
      <c r="G17" s="54">
        <f t="shared" si="4"/>
        <v>9</v>
      </c>
      <c r="H17" s="54">
        <f t="shared" si="5"/>
        <v>22</v>
      </c>
      <c r="I17" s="54">
        <f t="shared" ca="1" si="6"/>
        <v>41</v>
      </c>
      <c r="J17" s="54" t="str">
        <f t="shared" si="7"/>
        <v>남</v>
      </c>
      <c r="K17" s="4" t="s">
        <v>193</v>
      </c>
      <c r="L17" s="55" t="str">
        <f t="shared" si="8"/>
        <v>010-****-9910</v>
      </c>
      <c r="M17" s="1">
        <v>39668</v>
      </c>
      <c r="N17" s="55">
        <f ca="1">DATEDIF(M17,TODAY(),"Y")</f>
        <v>11</v>
      </c>
      <c r="O17" s="55">
        <f ca="1">DATEDIF(M17,TODAY(),"YM")</f>
        <v>3</v>
      </c>
      <c r="P17" s="55">
        <f ca="1">DATEDIF(M17,TODAY(),"MD")</f>
        <v>10</v>
      </c>
      <c r="Q17" s="1">
        <v>43498</v>
      </c>
      <c r="R17" s="36" t="str">
        <f t="shared" si="9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0"/>
        <v>129</v>
      </c>
      <c r="AA17" s="54">
        <f t="shared" si="11"/>
        <v>5</v>
      </c>
      <c r="AB17" s="54">
        <f t="shared" si="12"/>
        <v>5</v>
      </c>
      <c r="AC17" s="54" t="b">
        <f t="shared" si="13"/>
        <v>0</v>
      </c>
      <c r="AD17" s="54">
        <f t="shared" si="14"/>
        <v>3</v>
      </c>
      <c r="AE17" s="52" t="str">
        <f t="shared" si="15"/>
        <v>D</v>
      </c>
      <c r="AF17" s="39" t="str">
        <f t="shared" si="16"/>
        <v>콘서트</v>
      </c>
      <c r="AG17" s="40" t="str">
        <f t="shared" si="17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3">COUNTIFS($AF$5:$AF$54,"="&amp;$AU17, $AG$5:$AG$54,"="&amp;AV$16,$I$5:$I$54,"&gt;="&amp;$AV$15,$I$5:$I$54,"&lt;"&amp;$AZ$15)</f>
        <v>0</v>
      </c>
      <c r="AW17" s="51">
        <f t="shared" ca="1" si="23"/>
        <v>0</v>
      </c>
      <c r="AX17" s="51">
        <f t="shared" ca="1" si="23"/>
        <v>0</v>
      </c>
      <c r="AY17" s="51">
        <f t="shared" ca="1" si="23"/>
        <v>0</v>
      </c>
      <c r="AZ17" s="51">
        <f t="shared" ref="AZ17:BC23" ca="1" si="24">COUNTIFS($AF$5:$AF$54,"="&amp;$AU17, $AG$5:$AG$54,"="&amp;AZ$16,$I$5:$I$54,"&gt;="&amp;$AZ$15,$I$5:$I$54,"&lt;"&amp;$BD$15)</f>
        <v>0</v>
      </c>
      <c r="BA17" s="51">
        <f t="shared" ca="1" si="24"/>
        <v>0</v>
      </c>
      <c r="BB17" s="51">
        <f t="shared" ca="1" si="24"/>
        <v>3</v>
      </c>
      <c r="BC17" s="51">
        <f t="shared" ca="1" si="24"/>
        <v>0</v>
      </c>
      <c r="BD17" s="51">
        <f t="shared" ref="BD17:BG23" ca="1" si="25">COUNTIFS($AF$5:$AF$54,"="&amp;$AU17, $AG$5:$AG$54,"="&amp;BD$16,$I$5:$I$54,"&gt;="&amp;$BD$15,$I$5:$I$54,"&lt;"&amp;$BH$15)</f>
        <v>1</v>
      </c>
      <c r="BE17" s="51">
        <f t="shared" ca="1" si="25"/>
        <v>1</v>
      </c>
      <c r="BF17" s="51">
        <f t="shared" ca="1" si="25"/>
        <v>0</v>
      </c>
      <c r="BG17" s="51">
        <f t="shared" ca="1" si="25"/>
        <v>1</v>
      </c>
      <c r="BH17" s="51">
        <f t="shared" ref="BH17:BK23" ca="1" si="26">COUNTIFS($AF$5:$AF$54,"="&amp;$AU17, $AG$5:$AG$54,"="&amp;BH$16,$I$5:$I$54,"&gt;="&amp;$BH$15)</f>
        <v>0</v>
      </c>
      <c r="BI17" s="51">
        <f t="shared" ca="1" si="26"/>
        <v>0</v>
      </c>
      <c r="BJ17" s="51">
        <f t="shared" ca="1" si="26"/>
        <v>0</v>
      </c>
      <c r="BK17" s="51">
        <f t="shared" ca="1" si="26"/>
        <v>0</v>
      </c>
    </row>
    <row r="18" spans="1:63" x14ac:dyDescent="0.3">
      <c r="A18" s="54" t="str">
        <f t="shared" si="0"/>
        <v>현-8410</v>
      </c>
      <c r="B18" s="38" t="s">
        <v>16</v>
      </c>
      <c r="C18" s="54" t="s">
        <v>126</v>
      </c>
      <c r="D18" s="54" t="str">
        <f t="shared" si="1"/>
        <v>860723-1******</v>
      </c>
      <c r="E18" s="1">
        <f t="shared" si="2"/>
        <v>31616</v>
      </c>
      <c r="F18" s="54">
        <f t="shared" si="3"/>
        <v>1986</v>
      </c>
      <c r="G18" s="54">
        <f t="shared" si="4"/>
        <v>7</v>
      </c>
      <c r="H18" s="54">
        <f t="shared" si="5"/>
        <v>23</v>
      </c>
      <c r="I18" s="54">
        <f t="shared" ca="1" si="6"/>
        <v>33</v>
      </c>
      <c r="J18" s="54" t="str">
        <f t="shared" si="7"/>
        <v>남</v>
      </c>
      <c r="K18" s="4" t="s">
        <v>194</v>
      </c>
      <c r="L18" s="55" t="str">
        <f t="shared" si="8"/>
        <v>010-****-8410</v>
      </c>
      <c r="M18" s="1">
        <v>40361</v>
      </c>
      <c r="N18" s="55">
        <f ca="1">DATEDIF(M18,TODAY(),"Y")</f>
        <v>9</v>
      </c>
      <c r="O18" s="55">
        <f ca="1">DATEDIF(M18,TODAY(),"YM")</f>
        <v>4</v>
      </c>
      <c r="P18" s="55">
        <f ca="1">DATEDIF(M18,TODAY(),"MD")</f>
        <v>16</v>
      </c>
      <c r="Q18" s="1">
        <v>43748</v>
      </c>
      <c r="R18" s="35" t="str">
        <f t="shared" si="9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0"/>
        <v>100</v>
      </c>
      <c r="AA18" s="54">
        <f t="shared" si="11"/>
        <v>11</v>
      </c>
      <c r="AB18" s="54">
        <f t="shared" si="12"/>
        <v>11.5</v>
      </c>
      <c r="AC18" s="54" t="b">
        <f t="shared" si="13"/>
        <v>0</v>
      </c>
      <c r="AD18" s="54">
        <f t="shared" si="14"/>
        <v>3</v>
      </c>
      <c r="AE18" s="52" t="str">
        <f t="shared" si="15"/>
        <v>D</v>
      </c>
      <c r="AF18" s="48" t="str">
        <f t="shared" si="16"/>
        <v>페스티벌</v>
      </c>
      <c r="AG18" s="40" t="str">
        <f t="shared" si="17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3"/>
        <v>0</v>
      </c>
      <c r="AW18" s="51">
        <f t="shared" ca="1" si="23"/>
        <v>0</v>
      </c>
      <c r="AX18" s="51">
        <f t="shared" ca="1" si="23"/>
        <v>0</v>
      </c>
      <c r="AY18" s="51">
        <f t="shared" ca="1" si="23"/>
        <v>1</v>
      </c>
      <c r="AZ18" s="51">
        <f t="shared" si="24"/>
        <v>0</v>
      </c>
      <c r="BA18" s="51">
        <f t="shared" ca="1" si="24"/>
        <v>0</v>
      </c>
      <c r="BB18" s="51">
        <f t="shared" ca="1" si="24"/>
        <v>2</v>
      </c>
      <c r="BC18" s="51">
        <f t="shared" ca="1" si="24"/>
        <v>1</v>
      </c>
      <c r="BD18" s="51">
        <f t="shared" si="25"/>
        <v>0</v>
      </c>
      <c r="BE18" s="51">
        <f t="shared" ca="1" si="25"/>
        <v>1</v>
      </c>
      <c r="BF18" s="51">
        <f t="shared" ca="1" si="25"/>
        <v>0</v>
      </c>
      <c r="BG18" s="51">
        <f t="shared" ca="1" si="25"/>
        <v>1</v>
      </c>
      <c r="BH18" s="51">
        <f t="shared" si="26"/>
        <v>0</v>
      </c>
      <c r="BI18" s="51">
        <f t="shared" ca="1" si="26"/>
        <v>0</v>
      </c>
      <c r="BJ18" s="51">
        <f t="shared" ca="1" si="26"/>
        <v>0</v>
      </c>
      <c r="BK18" s="51">
        <f t="shared" ca="1" si="26"/>
        <v>0</v>
      </c>
    </row>
    <row r="19" spans="1:63" x14ac:dyDescent="0.3">
      <c r="A19" s="54" t="str">
        <f t="shared" si="0"/>
        <v>나-5317</v>
      </c>
      <c r="B19" s="38" t="s">
        <v>17</v>
      </c>
      <c r="C19" s="54" t="s">
        <v>127</v>
      </c>
      <c r="D19" s="54" t="str">
        <f t="shared" si="1"/>
        <v>940404-2******</v>
      </c>
      <c r="E19" s="1">
        <f t="shared" si="2"/>
        <v>34428</v>
      </c>
      <c r="F19" s="54">
        <f t="shared" si="3"/>
        <v>1994</v>
      </c>
      <c r="G19" s="54">
        <f t="shared" si="4"/>
        <v>4</v>
      </c>
      <c r="H19" s="54">
        <f t="shared" si="5"/>
        <v>4</v>
      </c>
      <c r="I19" s="54">
        <f t="shared" ca="1" si="6"/>
        <v>25</v>
      </c>
      <c r="J19" s="54" t="str">
        <f t="shared" si="7"/>
        <v>여</v>
      </c>
      <c r="K19" s="4" t="s">
        <v>195</v>
      </c>
      <c r="L19" s="55" t="str">
        <f t="shared" si="8"/>
        <v>010-****-5317</v>
      </c>
      <c r="M19" s="1">
        <v>43475</v>
      </c>
      <c r="N19" s="55">
        <f ca="1">DATEDIF(M19,TODAY(),"Y")</f>
        <v>0</v>
      </c>
      <c r="O19" s="55">
        <f ca="1">DATEDIF(M19,TODAY(),"YM")</f>
        <v>10</v>
      </c>
      <c r="P19" s="55">
        <f ca="1">DATEDIF(M19,TODAY(),"MD")</f>
        <v>8</v>
      </c>
      <c r="Q19" s="1">
        <v>43249</v>
      </c>
      <c r="R19" s="33" t="str">
        <f t="shared" si="9"/>
        <v>화</v>
      </c>
      <c r="S19" s="54"/>
      <c r="T19" s="54"/>
      <c r="U19" s="54"/>
      <c r="V19" s="54"/>
      <c r="W19" s="54"/>
      <c r="X19" s="54"/>
      <c r="Y19" s="54"/>
      <c r="Z19" s="54">
        <f t="shared" si="10"/>
        <v>0</v>
      </c>
      <c r="AA19" s="54">
        <f t="shared" si="11"/>
        <v>33</v>
      </c>
      <c r="AB19" s="54">
        <f t="shared" si="12"/>
        <v>41.5</v>
      </c>
      <c r="AC19" s="54" t="b">
        <f t="shared" si="13"/>
        <v>0</v>
      </c>
      <c r="AD19" s="54">
        <f t="shared" si="14"/>
        <v>5</v>
      </c>
      <c r="AE19" s="52" t="str">
        <f t="shared" si="15"/>
        <v>D</v>
      </c>
      <c r="AF19" s="41" t="str">
        <f t="shared" si="16"/>
        <v>-</v>
      </c>
      <c r="AG19" s="42" t="str">
        <f t="shared" si="17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3"/>
        <v>0</v>
      </c>
      <c r="AW19" s="51">
        <f t="shared" si="23"/>
        <v>0</v>
      </c>
      <c r="AX19" s="51">
        <f t="shared" si="23"/>
        <v>0</v>
      </c>
      <c r="AY19" s="51">
        <f t="shared" si="23"/>
        <v>0</v>
      </c>
      <c r="AZ19" s="51">
        <f t="shared" si="24"/>
        <v>0</v>
      </c>
      <c r="BA19" s="51">
        <f t="shared" si="24"/>
        <v>0</v>
      </c>
      <c r="BB19" s="51">
        <f t="shared" si="24"/>
        <v>0</v>
      </c>
      <c r="BC19" s="51">
        <f t="shared" si="24"/>
        <v>0</v>
      </c>
      <c r="BD19" s="51">
        <f t="shared" si="25"/>
        <v>0</v>
      </c>
      <c r="BE19" s="51">
        <f t="shared" si="25"/>
        <v>0</v>
      </c>
      <c r="BF19" s="51">
        <f t="shared" si="25"/>
        <v>0</v>
      </c>
      <c r="BG19" s="51">
        <f t="shared" si="25"/>
        <v>0</v>
      </c>
      <c r="BH19" s="51">
        <f t="shared" si="26"/>
        <v>0</v>
      </c>
      <c r="BI19" s="51">
        <f t="shared" si="26"/>
        <v>0</v>
      </c>
      <c r="BJ19" s="51">
        <f t="shared" si="26"/>
        <v>0</v>
      </c>
      <c r="BK19" s="51">
        <f t="shared" si="26"/>
        <v>0</v>
      </c>
    </row>
    <row r="20" spans="1:63" x14ac:dyDescent="0.3">
      <c r="A20" s="54" t="str">
        <f t="shared" si="0"/>
        <v>준-8544</v>
      </c>
      <c r="B20" s="38" t="s">
        <v>18</v>
      </c>
      <c r="C20" s="54" t="s">
        <v>128</v>
      </c>
      <c r="D20" s="54" t="str">
        <f t="shared" si="1"/>
        <v>820113-1******</v>
      </c>
      <c r="E20" s="1">
        <f t="shared" si="2"/>
        <v>29964</v>
      </c>
      <c r="F20" s="54">
        <f t="shared" si="3"/>
        <v>1982</v>
      </c>
      <c r="G20" s="54">
        <f t="shared" si="4"/>
        <v>1</v>
      </c>
      <c r="H20" s="54">
        <f t="shared" si="5"/>
        <v>13</v>
      </c>
      <c r="I20" s="54">
        <f t="shared" ca="1" si="6"/>
        <v>37</v>
      </c>
      <c r="J20" s="54" t="str">
        <f t="shared" si="7"/>
        <v>남</v>
      </c>
      <c r="K20" s="4" t="s">
        <v>196</v>
      </c>
      <c r="L20" s="55" t="str">
        <f t="shared" si="8"/>
        <v>010-****-8544</v>
      </c>
      <c r="M20" s="1">
        <v>41627</v>
      </c>
      <c r="N20" s="55">
        <f ca="1">DATEDIF(M20,TODAY(),"Y")</f>
        <v>5</v>
      </c>
      <c r="O20" s="55">
        <f ca="1">DATEDIF(M20,TODAY(),"YM")</f>
        <v>10</v>
      </c>
      <c r="P20" s="55">
        <f ca="1">DATEDIF(M20,TODAY(),"MD")</f>
        <v>30</v>
      </c>
      <c r="Q20" s="1">
        <v>43735</v>
      </c>
      <c r="R20" s="37" t="str">
        <f t="shared" si="9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0"/>
        <v>53</v>
      </c>
      <c r="AA20" s="54">
        <f t="shared" si="11"/>
        <v>18</v>
      </c>
      <c r="AB20" s="54">
        <f t="shared" si="12"/>
        <v>18</v>
      </c>
      <c r="AC20" s="54" t="b">
        <f t="shared" si="13"/>
        <v>0</v>
      </c>
      <c r="AD20" s="54">
        <f t="shared" si="14"/>
        <v>4</v>
      </c>
      <c r="AE20" s="52" t="str">
        <f t="shared" si="15"/>
        <v>D</v>
      </c>
      <c r="AF20" s="45" t="str">
        <f t="shared" si="16"/>
        <v>영화</v>
      </c>
      <c r="AG20" s="47" t="str">
        <f t="shared" si="17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3"/>
        <v>0</v>
      </c>
      <c r="AW20" s="51">
        <f t="shared" ca="1" si="23"/>
        <v>0</v>
      </c>
      <c r="AX20" s="51">
        <f t="shared" si="23"/>
        <v>0</v>
      </c>
      <c r="AY20" s="51">
        <f t="shared" ca="1" si="23"/>
        <v>1</v>
      </c>
      <c r="AZ20" s="51">
        <f t="shared" si="24"/>
        <v>0</v>
      </c>
      <c r="BA20" s="51">
        <f t="shared" ca="1" si="24"/>
        <v>1</v>
      </c>
      <c r="BB20" s="51">
        <f t="shared" si="24"/>
        <v>0</v>
      </c>
      <c r="BC20" s="51">
        <f t="shared" ca="1" si="24"/>
        <v>0</v>
      </c>
      <c r="BD20" s="51">
        <f t="shared" si="25"/>
        <v>0</v>
      </c>
      <c r="BE20" s="51">
        <f t="shared" ca="1" si="25"/>
        <v>0</v>
      </c>
      <c r="BF20" s="51">
        <f t="shared" si="25"/>
        <v>0</v>
      </c>
      <c r="BG20" s="51">
        <f t="shared" ca="1" si="25"/>
        <v>0</v>
      </c>
      <c r="BH20" s="51">
        <f t="shared" si="26"/>
        <v>0</v>
      </c>
      <c r="BI20" s="51">
        <f t="shared" ca="1" si="26"/>
        <v>0</v>
      </c>
      <c r="BJ20" s="51">
        <f t="shared" si="26"/>
        <v>0</v>
      </c>
      <c r="BK20" s="51">
        <f t="shared" ca="1" si="26"/>
        <v>0</v>
      </c>
    </row>
    <row r="21" spans="1:63" x14ac:dyDescent="0.3">
      <c r="A21" s="54" t="str">
        <f t="shared" si="0"/>
        <v>재-3978</v>
      </c>
      <c r="B21" s="38" t="s">
        <v>19</v>
      </c>
      <c r="C21" s="54" t="s">
        <v>129</v>
      </c>
      <c r="D21" s="54" t="str">
        <f t="shared" si="1"/>
        <v>881117-1******</v>
      </c>
      <c r="E21" s="1">
        <f t="shared" si="2"/>
        <v>32464</v>
      </c>
      <c r="F21" s="54">
        <f t="shared" si="3"/>
        <v>1988</v>
      </c>
      <c r="G21" s="54">
        <f t="shared" si="4"/>
        <v>11</v>
      </c>
      <c r="H21" s="54">
        <f t="shared" si="5"/>
        <v>17</v>
      </c>
      <c r="I21" s="54">
        <f t="shared" ca="1" si="6"/>
        <v>31</v>
      </c>
      <c r="J21" s="54" t="str">
        <f t="shared" si="7"/>
        <v>남</v>
      </c>
      <c r="K21" s="4" t="s">
        <v>197</v>
      </c>
      <c r="L21" s="55" t="str">
        <f t="shared" si="8"/>
        <v>010-****-3978</v>
      </c>
      <c r="M21" s="1">
        <v>40309</v>
      </c>
      <c r="N21" s="55">
        <f ca="1">DATEDIF(M21,TODAY(),"Y")</f>
        <v>9</v>
      </c>
      <c r="O21" s="55">
        <f ca="1">DATEDIF(M21,TODAY(),"YM")</f>
        <v>6</v>
      </c>
      <c r="P21" s="55">
        <f ca="1">DATEDIF(M21,TODAY(),"MD")</f>
        <v>7</v>
      </c>
      <c r="Q21" s="1">
        <v>42903</v>
      </c>
      <c r="R21" s="36" t="str">
        <f t="shared" si="9"/>
        <v>토</v>
      </c>
      <c r="S21" s="54"/>
      <c r="T21" s="54"/>
      <c r="U21" s="54"/>
      <c r="V21" s="54"/>
      <c r="W21" s="54"/>
      <c r="X21" s="54"/>
      <c r="Y21" s="54"/>
      <c r="Z21" s="54">
        <f t="shared" si="10"/>
        <v>0</v>
      </c>
      <c r="AA21" s="54">
        <f t="shared" si="11"/>
        <v>33</v>
      </c>
      <c r="AB21" s="54">
        <f t="shared" si="12"/>
        <v>41.5</v>
      </c>
      <c r="AC21" s="54" t="b">
        <f t="shared" si="13"/>
        <v>0</v>
      </c>
      <c r="AD21" s="54">
        <f t="shared" si="14"/>
        <v>5</v>
      </c>
      <c r="AE21" s="52" t="str">
        <f t="shared" si="15"/>
        <v>D</v>
      </c>
      <c r="AF21" s="41" t="str">
        <f t="shared" si="16"/>
        <v>-</v>
      </c>
      <c r="AG21" s="42" t="str">
        <f t="shared" si="17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3"/>
        <v>0</v>
      </c>
      <c r="AW21" s="51">
        <f t="shared" si="23"/>
        <v>0</v>
      </c>
      <c r="AX21" s="51">
        <f t="shared" si="23"/>
        <v>0</v>
      </c>
      <c r="AY21" s="51">
        <f t="shared" ca="1" si="23"/>
        <v>2</v>
      </c>
      <c r="AZ21" s="51">
        <f t="shared" ca="1" si="24"/>
        <v>1</v>
      </c>
      <c r="BA21" s="51">
        <f t="shared" si="24"/>
        <v>0</v>
      </c>
      <c r="BB21" s="51">
        <f t="shared" si="24"/>
        <v>0</v>
      </c>
      <c r="BC21" s="51">
        <f t="shared" ca="1" si="24"/>
        <v>2</v>
      </c>
      <c r="BD21" s="51">
        <f t="shared" ca="1" si="25"/>
        <v>1</v>
      </c>
      <c r="BE21" s="51">
        <f t="shared" si="25"/>
        <v>0</v>
      </c>
      <c r="BF21" s="51">
        <f t="shared" si="25"/>
        <v>0</v>
      </c>
      <c r="BG21" s="51">
        <f t="shared" ca="1" si="25"/>
        <v>0</v>
      </c>
      <c r="BH21" s="51">
        <f t="shared" ca="1" si="26"/>
        <v>0</v>
      </c>
      <c r="BI21" s="51">
        <f t="shared" si="26"/>
        <v>0</v>
      </c>
      <c r="BJ21" s="51">
        <f t="shared" si="26"/>
        <v>0</v>
      </c>
      <c r="BK21" s="51">
        <f t="shared" ca="1" si="26"/>
        <v>0</v>
      </c>
    </row>
    <row r="22" spans="1:63" x14ac:dyDescent="0.3">
      <c r="A22" s="54" t="str">
        <f t="shared" si="0"/>
        <v>기-2331</v>
      </c>
      <c r="B22" s="38" t="s">
        <v>20</v>
      </c>
      <c r="C22" s="54" t="s">
        <v>130</v>
      </c>
      <c r="D22" s="54" t="str">
        <f t="shared" si="1"/>
        <v>860406-2******</v>
      </c>
      <c r="E22" s="1">
        <f t="shared" si="2"/>
        <v>31508</v>
      </c>
      <c r="F22" s="54">
        <f t="shared" si="3"/>
        <v>1986</v>
      </c>
      <c r="G22" s="54">
        <f t="shared" si="4"/>
        <v>4</v>
      </c>
      <c r="H22" s="54">
        <f t="shared" si="5"/>
        <v>6</v>
      </c>
      <c r="I22" s="54">
        <f t="shared" ca="1" si="6"/>
        <v>33</v>
      </c>
      <c r="J22" s="54" t="str">
        <f t="shared" si="7"/>
        <v>여</v>
      </c>
      <c r="K22" s="4" t="s">
        <v>198</v>
      </c>
      <c r="L22" s="55" t="str">
        <f t="shared" si="8"/>
        <v>010-****-2331</v>
      </c>
      <c r="M22" s="1">
        <v>40997</v>
      </c>
      <c r="N22" s="55">
        <f ca="1">DATEDIF(M22,TODAY(),"Y")</f>
        <v>7</v>
      </c>
      <c r="O22" s="55">
        <f ca="1">DATEDIF(M22,TODAY(),"YM")</f>
        <v>7</v>
      </c>
      <c r="P22" s="55">
        <f ca="1">DATEDIF(M22,TODAY(),"MD")</f>
        <v>20</v>
      </c>
      <c r="Q22" s="1">
        <v>42453</v>
      </c>
      <c r="R22" s="35" t="str">
        <f t="shared" si="9"/>
        <v>목</v>
      </c>
      <c r="S22" s="54"/>
      <c r="T22" s="54"/>
      <c r="U22" s="54"/>
      <c r="V22" s="54"/>
      <c r="W22" s="54"/>
      <c r="X22" s="54"/>
      <c r="Y22" s="54"/>
      <c r="Z22" s="54">
        <f t="shared" si="10"/>
        <v>0</v>
      </c>
      <c r="AA22" s="54">
        <f t="shared" si="11"/>
        <v>33</v>
      </c>
      <c r="AB22" s="54">
        <f t="shared" si="12"/>
        <v>41.5</v>
      </c>
      <c r="AC22" s="54" t="b">
        <f t="shared" si="13"/>
        <v>0</v>
      </c>
      <c r="AD22" s="54">
        <f t="shared" si="14"/>
        <v>5</v>
      </c>
      <c r="AE22" s="52" t="str">
        <f t="shared" si="15"/>
        <v>D</v>
      </c>
      <c r="AF22" s="41" t="str">
        <f t="shared" si="16"/>
        <v>-</v>
      </c>
      <c r="AG22" s="42" t="str">
        <f t="shared" si="17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3"/>
        <v>1</v>
      </c>
      <c r="AW22" s="51">
        <f t="shared" si="23"/>
        <v>0</v>
      </c>
      <c r="AX22" s="51">
        <f t="shared" ca="1" si="23"/>
        <v>1</v>
      </c>
      <c r="AY22" s="51">
        <f t="shared" ca="1" si="23"/>
        <v>1</v>
      </c>
      <c r="AZ22" s="51">
        <f t="shared" ca="1" si="24"/>
        <v>2</v>
      </c>
      <c r="BA22" s="51">
        <f t="shared" si="24"/>
        <v>0</v>
      </c>
      <c r="BB22" s="51">
        <f t="shared" ca="1" si="24"/>
        <v>1</v>
      </c>
      <c r="BC22" s="51">
        <f t="shared" ca="1" si="24"/>
        <v>0</v>
      </c>
      <c r="BD22" s="51">
        <f t="shared" ca="1" si="25"/>
        <v>2</v>
      </c>
      <c r="BE22" s="51">
        <f t="shared" si="25"/>
        <v>0</v>
      </c>
      <c r="BF22" s="51">
        <f t="shared" ca="1" si="25"/>
        <v>0</v>
      </c>
      <c r="BG22" s="51">
        <f t="shared" ca="1" si="25"/>
        <v>1</v>
      </c>
      <c r="BH22" s="51">
        <f t="shared" ca="1" si="26"/>
        <v>0</v>
      </c>
      <c r="BI22" s="51">
        <f t="shared" si="26"/>
        <v>0</v>
      </c>
      <c r="BJ22" s="51">
        <f t="shared" ca="1" si="26"/>
        <v>0</v>
      </c>
      <c r="BK22" s="51">
        <f t="shared" ca="1" si="26"/>
        <v>0</v>
      </c>
    </row>
    <row r="23" spans="1:63" x14ac:dyDescent="0.3">
      <c r="A23" s="54" t="str">
        <f t="shared" si="0"/>
        <v>정-1311</v>
      </c>
      <c r="B23" s="38" t="s">
        <v>21</v>
      </c>
      <c r="C23" s="54" t="s">
        <v>131</v>
      </c>
      <c r="D23" s="54" t="str">
        <f t="shared" si="1"/>
        <v>791230-2******</v>
      </c>
      <c r="E23" s="1">
        <f t="shared" si="2"/>
        <v>29219</v>
      </c>
      <c r="F23" s="54">
        <f t="shared" si="3"/>
        <v>1979</v>
      </c>
      <c r="G23" s="54">
        <f t="shared" si="4"/>
        <v>12</v>
      </c>
      <c r="H23" s="54">
        <f t="shared" si="5"/>
        <v>30</v>
      </c>
      <c r="I23" s="54">
        <f t="shared" ca="1" si="6"/>
        <v>39</v>
      </c>
      <c r="J23" s="54" t="str">
        <f t="shared" si="7"/>
        <v>여</v>
      </c>
      <c r="K23" s="4" t="s">
        <v>199</v>
      </c>
      <c r="L23" s="55" t="str">
        <f t="shared" si="8"/>
        <v>010-****-1311</v>
      </c>
      <c r="M23" s="1">
        <v>37497</v>
      </c>
      <c r="N23" s="55">
        <f ca="1">DATEDIF(M23,TODAY(),"Y")</f>
        <v>17</v>
      </c>
      <c r="O23" s="55">
        <f ca="1">DATEDIF(M23,TODAY(),"YM")</f>
        <v>2</v>
      </c>
      <c r="P23" s="55">
        <f ca="1">DATEDIF(M23,TODAY(),"MD")</f>
        <v>20</v>
      </c>
      <c r="Q23" s="1">
        <v>43504</v>
      </c>
      <c r="R23" s="37" t="str">
        <f t="shared" si="9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0"/>
        <v>65</v>
      </c>
      <c r="AA23" s="54">
        <f t="shared" si="11"/>
        <v>16</v>
      </c>
      <c r="AB23" s="54">
        <f t="shared" si="12"/>
        <v>16.5</v>
      </c>
      <c r="AC23" s="54" t="b">
        <f t="shared" si="13"/>
        <v>0</v>
      </c>
      <c r="AD23" s="54">
        <f t="shared" si="14"/>
        <v>4</v>
      </c>
      <c r="AE23" s="52" t="str">
        <f t="shared" si="15"/>
        <v>D</v>
      </c>
      <c r="AF23" s="46" t="str">
        <f t="shared" si="16"/>
        <v>클래식</v>
      </c>
      <c r="AG23" s="47" t="str">
        <f t="shared" si="17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3"/>
        <v>0</v>
      </c>
      <c r="AW23" s="51">
        <f t="shared" si="23"/>
        <v>0</v>
      </c>
      <c r="AX23" s="51">
        <f t="shared" si="23"/>
        <v>0</v>
      </c>
      <c r="AY23" s="51">
        <f t="shared" ca="1" si="23"/>
        <v>1</v>
      </c>
      <c r="AZ23" s="51">
        <f t="shared" ca="1" si="24"/>
        <v>0</v>
      </c>
      <c r="BA23" s="51">
        <f t="shared" si="24"/>
        <v>0</v>
      </c>
      <c r="BB23" s="51">
        <f t="shared" si="24"/>
        <v>0</v>
      </c>
      <c r="BC23" s="51">
        <f t="shared" ca="1" si="24"/>
        <v>1</v>
      </c>
      <c r="BD23" s="51">
        <f t="shared" ca="1" si="25"/>
        <v>1</v>
      </c>
      <c r="BE23" s="51">
        <f t="shared" si="25"/>
        <v>0</v>
      </c>
      <c r="BF23" s="51">
        <f t="shared" si="25"/>
        <v>0</v>
      </c>
      <c r="BG23" s="51">
        <f t="shared" ca="1" si="25"/>
        <v>0</v>
      </c>
      <c r="BH23" s="51">
        <f t="shared" ca="1" si="26"/>
        <v>0</v>
      </c>
      <c r="BI23" s="51">
        <f t="shared" si="26"/>
        <v>0</v>
      </c>
      <c r="BJ23" s="51">
        <f t="shared" si="26"/>
        <v>0</v>
      </c>
      <c r="BK23" s="51">
        <f t="shared" ca="1" si="26"/>
        <v>0</v>
      </c>
    </row>
    <row r="24" spans="1:63" x14ac:dyDescent="0.3">
      <c r="A24" s="54" t="str">
        <f t="shared" si="0"/>
        <v>도-8651</v>
      </c>
      <c r="B24" s="38" t="s">
        <v>22</v>
      </c>
      <c r="C24" s="54" t="s">
        <v>132</v>
      </c>
      <c r="D24" s="54" t="str">
        <f t="shared" si="1"/>
        <v>870228-2******</v>
      </c>
      <c r="E24" s="1">
        <f t="shared" si="2"/>
        <v>31836</v>
      </c>
      <c r="F24" s="54">
        <f t="shared" si="3"/>
        <v>1987</v>
      </c>
      <c r="G24" s="54">
        <f t="shared" si="4"/>
        <v>2</v>
      </c>
      <c r="H24" s="54">
        <f t="shared" si="5"/>
        <v>28</v>
      </c>
      <c r="I24" s="54">
        <f t="shared" ca="1" si="6"/>
        <v>32</v>
      </c>
      <c r="J24" s="54" t="str">
        <f t="shared" si="7"/>
        <v>여</v>
      </c>
      <c r="K24" s="4" t="s">
        <v>200</v>
      </c>
      <c r="L24" s="55" t="str">
        <f t="shared" si="8"/>
        <v>010-****-8651</v>
      </c>
      <c r="M24" s="1">
        <v>39343</v>
      </c>
      <c r="N24" s="55">
        <f ca="1">DATEDIF(M24,TODAY(),"Y")</f>
        <v>12</v>
      </c>
      <c r="O24" s="55">
        <f ca="1">DATEDIF(M24,TODAY(),"YM")</f>
        <v>2</v>
      </c>
      <c r="P24" s="55">
        <f ca="1">DATEDIF(M24,TODAY(),"MD")</f>
        <v>0</v>
      </c>
      <c r="Q24" s="1">
        <v>42697</v>
      </c>
      <c r="R24" s="34" t="str">
        <f t="shared" si="9"/>
        <v>수</v>
      </c>
      <c r="S24" s="54"/>
      <c r="T24" s="54"/>
      <c r="U24" s="54"/>
      <c r="V24" s="54"/>
      <c r="W24" s="54"/>
      <c r="X24" s="54"/>
      <c r="Y24" s="54"/>
      <c r="Z24" s="54">
        <f t="shared" si="10"/>
        <v>0</v>
      </c>
      <c r="AA24" s="54">
        <f t="shared" si="11"/>
        <v>33</v>
      </c>
      <c r="AB24" s="54">
        <f t="shared" si="12"/>
        <v>41.5</v>
      </c>
      <c r="AC24" s="54" t="b">
        <f t="shared" si="13"/>
        <v>0</v>
      </c>
      <c r="AD24" s="54">
        <f t="shared" si="14"/>
        <v>5</v>
      </c>
      <c r="AE24" s="52" t="str">
        <f t="shared" si="15"/>
        <v>D</v>
      </c>
      <c r="AF24" s="41" t="str">
        <f t="shared" si="16"/>
        <v>-</v>
      </c>
      <c r="AG24" s="42" t="str">
        <f t="shared" si="17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0"/>
        <v>유-2384</v>
      </c>
      <c r="B25" s="38" t="s">
        <v>23</v>
      </c>
      <c r="C25" s="54" t="s">
        <v>133</v>
      </c>
      <c r="D25" s="54" t="str">
        <f t="shared" si="1"/>
        <v>900926-1******</v>
      </c>
      <c r="E25" s="1">
        <f t="shared" si="2"/>
        <v>33142</v>
      </c>
      <c r="F25" s="54">
        <f t="shared" si="3"/>
        <v>1990</v>
      </c>
      <c r="G25" s="54">
        <f t="shared" si="4"/>
        <v>9</v>
      </c>
      <c r="H25" s="54">
        <f t="shared" si="5"/>
        <v>26</v>
      </c>
      <c r="I25" s="54">
        <f t="shared" ca="1" si="6"/>
        <v>29</v>
      </c>
      <c r="J25" s="54" t="str">
        <f t="shared" si="7"/>
        <v>남</v>
      </c>
      <c r="K25" s="4" t="s">
        <v>201</v>
      </c>
      <c r="L25" s="55" t="str">
        <f t="shared" si="8"/>
        <v>010-****-2384</v>
      </c>
      <c r="M25" s="1">
        <v>42117</v>
      </c>
      <c r="N25" s="55">
        <f ca="1">DATEDIF(M25,TODAY(),"Y")</f>
        <v>4</v>
      </c>
      <c r="O25" s="55">
        <f ca="1">DATEDIF(M25,TODAY(),"YM")</f>
        <v>6</v>
      </c>
      <c r="P25" s="55">
        <f ca="1">DATEDIF(M25,TODAY(),"MD")</f>
        <v>26</v>
      </c>
      <c r="Q25" s="1">
        <v>43685</v>
      </c>
      <c r="R25" s="35" t="str">
        <f t="shared" si="9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0"/>
        <v>8</v>
      </c>
      <c r="AA25" s="54">
        <f t="shared" si="11"/>
        <v>29</v>
      </c>
      <c r="AB25" s="54">
        <f t="shared" si="12"/>
        <v>29.5</v>
      </c>
      <c r="AC25" s="54" t="b">
        <f t="shared" si="13"/>
        <v>0</v>
      </c>
      <c r="AD25" s="54">
        <f t="shared" si="14"/>
        <v>5</v>
      </c>
      <c r="AE25" s="52" t="str">
        <f t="shared" si="15"/>
        <v>D</v>
      </c>
      <c r="AF25" s="43" t="str">
        <f t="shared" si="16"/>
        <v>뮤지컬</v>
      </c>
      <c r="AG25" s="42" t="str">
        <f t="shared" si="17"/>
        <v>TRY</v>
      </c>
      <c r="AH25" s="54">
        <f ca="1">INDEX(혜택포인트!$B$3:$F$6,MATCH(AG25,혜택포인트!$A$3:$A$6,0),MATCH(N25,혜택포인트!$B$2:$F$2,1))</f>
        <v>0</v>
      </c>
      <c r="AU25" s="61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0"/>
        <v>예-2101</v>
      </c>
      <c r="B26" s="38" t="s">
        <v>24</v>
      </c>
      <c r="C26" s="54" t="s">
        <v>134</v>
      </c>
      <c r="D26" s="54" t="str">
        <f t="shared" si="1"/>
        <v>720826-2******</v>
      </c>
      <c r="E26" s="1">
        <f t="shared" si="2"/>
        <v>26537</v>
      </c>
      <c r="F26" s="54">
        <f t="shared" si="3"/>
        <v>1972</v>
      </c>
      <c r="G26" s="54">
        <f t="shared" si="4"/>
        <v>8</v>
      </c>
      <c r="H26" s="54">
        <f t="shared" si="5"/>
        <v>26</v>
      </c>
      <c r="I26" s="54">
        <f t="shared" ca="1" si="6"/>
        <v>47</v>
      </c>
      <c r="J26" s="54" t="str">
        <f t="shared" si="7"/>
        <v>여</v>
      </c>
      <c r="K26" s="4" t="s">
        <v>202</v>
      </c>
      <c r="L26" s="55" t="str">
        <f t="shared" si="8"/>
        <v>010-****-2101</v>
      </c>
      <c r="M26" s="1">
        <v>36812</v>
      </c>
      <c r="N26" s="55">
        <f ca="1">DATEDIF(M26,TODAY(),"Y")</f>
        <v>19</v>
      </c>
      <c r="O26" s="55">
        <f ca="1">DATEDIF(M26,TODAY(),"YM")</f>
        <v>1</v>
      </c>
      <c r="P26" s="55">
        <f ca="1">DATEDIF(M26,TODAY(),"MD")</f>
        <v>5</v>
      </c>
      <c r="Q26" s="1">
        <v>43739</v>
      </c>
      <c r="R26" s="33" t="str">
        <f t="shared" si="9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0"/>
        <v>29</v>
      </c>
      <c r="AA26" s="54">
        <f t="shared" si="11"/>
        <v>24</v>
      </c>
      <c r="AB26" s="54">
        <f t="shared" si="12"/>
        <v>24</v>
      </c>
      <c r="AC26" s="54" t="b">
        <f t="shared" si="13"/>
        <v>0</v>
      </c>
      <c r="AD26" s="54">
        <f t="shared" si="14"/>
        <v>5</v>
      </c>
      <c r="AE26" s="52" t="str">
        <f t="shared" si="15"/>
        <v>D</v>
      </c>
      <c r="AF26" s="39" t="str">
        <f t="shared" si="16"/>
        <v>콘서트</v>
      </c>
      <c r="AG26" s="42" t="str">
        <f t="shared" si="17"/>
        <v>TRY</v>
      </c>
      <c r="AH26" s="54">
        <f ca="1">INDEX(혜택포인트!$B$3:$F$6,MATCH(AG26,혜택포인트!$A$3:$A$6,0),MATCH(N26,혜택포인트!$B$2:$F$2,1))</f>
        <v>7.0000000000000007E-2</v>
      </c>
      <c r="AU26" s="62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0"/>
        <v>태-8499</v>
      </c>
      <c r="B27" s="38" t="s">
        <v>25</v>
      </c>
      <c r="C27" s="54" t="s">
        <v>135</v>
      </c>
      <c r="D27" s="54" t="str">
        <f t="shared" si="1"/>
        <v>930730-1******</v>
      </c>
      <c r="E27" s="1">
        <f t="shared" si="2"/>
        <v>34180</v>
      </c>
      <c r="F27" s="54">
        <f t="shared" si="3"/>
        <v>1993</v>
      </c>
      <c r="G27" s="54">
        <f t="shared" si="4"/>
        <v>7</v>
      </c>
      <c r="H27" s="54">
        <f t="shared" si="5"/>
        <v>30</v>
      </c>
      <c r="I27" s="54">
        <f t="shared" ca="1" si="6"/>
        <v>26</v>
      </c>
      <c r="J27" s="54" t="str">
        <f t="shared" si="7"/>
        <v>남</v>
      </c>
      <c r="K27" s="4" t="s">
        <v>203</v>
      </c>
      <c r="L27" s="55" t="str">
        <f t="shared" si="8"/>
        <v>010-****-8499</v>
      </c>
      <c r="M27" s="1">
        <v>43528</v>
      </c>
      <c r="N27" s="55">
        <f ca="1">DATEDIF(M27,TODAY(),"Y")</f>
        <v>0</v>
      </c>
      <c r="O27" s="55">
        <f ca="1">DATEDIF(M27,TODAY(),"YM")</f>
        <v>8</v>
      </c>
      <c r="P27" s="55">
        <f ca="1">DATEDIF(M27,TODAY(),"MD")</f>
        <v>14</v>
      </c>
      <c r="Q27" s="1">
        <v>43758</v>
      </c>
      <c r="R27" s="31" t="str">
        <f t="shared" si="9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0"/>
        <v>3</v>
      </c>
      <c r="AA27" s="54">
        <f t="shared" si="11"/>
        <v>32</v>
      </c>
      <c r="AB27" s="54">
        <f t="shared" si="12"/>
        <v>32</v>
      </c>
      <c r="AC27" s="54" t="b">
        <f t="shared" si="13"/>
        <v>0</v>
      </c>
      <c r="AD27" s="54">
        <f t="shared" si="14"/>
        <v>5</v>
      </c>
      <c r="AE27" s="52" t="str">
        <f t="shared" si="15"/>
        <v>D</v>
      </c>
      <c r="AF27" s="43" t="str">
        <f t="shared" si="16"/>
        <v>뮤지컬</v>
      </c>
      <c r="AG27" s="42" t="str">
        <f t="shared" si="17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27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0"/>
        <v>선-7748</v>
      </c>
      <c r="B28" s="38" t="s">
        <v>26</v>
      </c>
      <c r="C28" s="54" t="s">
        <v>136</v>
      </c>
      <c r="D28" s="54" t="str">
        <f t="shared" si="1"/>
        <v>860103-2******</v>
      </c>
      <c r="E28" s="1">
        <f t="shared" si="2"/>
        <v>31415</v>
      </c>
      <c r="F28" s="54">
        <f t="shared" si="3"/>
        <v>1986</v>
      </c>
      <c r="G28" s="54">
        <f t="shared" si="4"/>
        <v>1</v>
      </c>
      <c r="H28" s="54">
        <f t="shared" si="5"/>
        <v>3</v>
      </c>
      <c r="I28" s="54">
        <f t="shared" ca="1" si="6"/>
        <v>33</v>
      </c>
      <c r="J28" s="54" t="str">
        <f t="shared" si="7"/>
        <v>여</v>
      </c>
      <c r="K28" s="4" t="s">
        <v>204</v>
      </c>
      <c r="L28" s="55" t="str">
        <f t="shared" si="8"/>
        <v>010-****-7748</v>
      </c>
      <c r="M28" s="1">
        <v>40814</v>
      </c>
      <c r="N28" s="55">
        <f ca="1">DATEDIF(M28,TODAY(),"Y")</f>
        <v>8</v>
      </c>
      <c r="O28" s="55">
        <f ca="1">DATEDIF(M28,TODAY(),"YM")</f>
        <v>1</v>
      </c>
      <c r="P28" s="55">
        <f ca="1">DATEDIF(M28,TODAY(),"MD")</f>
        <v>21</v>
      </c>
      <c r="Q28" s="1">
        <v>42073</v>
      </c>
      <c r="R28" s="33" t="str">
        <f t="shared" si="9"/>
        <v>화</v>
      </c>
      <c r="S28" s="54"/>
      <c r="T28" s="54"/>
      <c r="U28" s="54"/>
      <c r="V28" s="54"/>
      <c r="W28" s="54"/>
      <c r="X28" s="54"/>
      <c r="Y28" s="54"/>
      <c r="Z28" s="54">
        <f t="shared" si="10"/>
        <v>0</v>
      </c>
      <c r="AA28" s="54">
        <f t="shared" si="11"/>
        <v>33</v>
      </c>
      <c r="AB28" s="54">
        <f t="shared" si="12"/>
        <v>41.5</v>
      </c>
      <c r="AC28" s="54" t="b">
        <f t="shared" si="13"/>
        <v>0</v>
      </c>
      <c r="AD28" s="54">
        <f t="shared" si="14"/>
        <v>5</v>
      </c>
      <c r="AE28" s="52" t="str">
        <f t="shared" si="15"/>
        <v>D</v>
      </c>
      <c r="AF28" s="41" t="str">
        <f t="shared" si="16"/>
        <v>-</v>
      </c>
      <c r="AG28" s="42" t="str">
        <f t="shared" si="17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28">COUNTIFS($AG$5:$AG$54,"="&amp;$AU28,$I$5:$I$54,"&gt;="&amp;$AV$25,$I$5:$I$54,"&lt;"&amp;$AX$25,$J$5:$J$54,"="&amp;AV$26)</f>
        <v>0</v>
      </c>
      <c r="AW28" s="51">
        <f t="shared" ca="1" si="27"/>
        <v>0</v>
      </c>
      <c r="AX28" s="51">
        <f t="shared" ref="AX28:AY30" ca="1" si="29">COUNTIFS($AG$5:$AG$54,"="&amp;$AU28,$I$5:$I$54,"&gt;="&amp;$AX$25,$I$5:$I$54,"&lt;"&amp;$AZ$25,$J$5:$J$54,"="&amp;AX$26)</f>
        <v>1</v>
      </c>
      <c r="AY28" s="51">
        <f t="shared" ca="1" si="29"/>
        <v>0</v>
      </c>
      <c r="AZ28" s="51">
        <f t="shared" ref="AZ28:BA30" ca="1" si="30">COUNTIFS($AG$5:$AG$54,"="&amp;$AU28,$I$5:$I$54,"&gt;="&amp;$AZ$25,$I$5:$I$54,"&lt;"&amp;$BB$25,$J$5:$J$54,"="&amp;AZ$26)</f>
        <v>1</v>
      </c>
      <c r="BA28" s="51">
        <f t="shared" ca="1" si="30"/>
        <v>1</v>
      </c>
      <c r="BB28" s="51">
        <f t="shared" ref="BB28:BC30" ca="1" si="31">COUNTIFS($AG$5:$AG$54,"="&amp;$AU28,$I$5:$I$54,"&gt;="&amp;$AZ$25,$J$5:$J$54,"="&amp;BB$26)</f>
        <v>1</v>
      </c>
      <c r="BC28" s="51">
        <f t="shared" ca="1" si="31"/>
        <v>1</v>
      </c>
    </row>
    <row r="29" spans="1:63" x14ac:dyDescent="0.3">
      <c r="A29" s="54" t="str">
        <f t="shared" si="0"/>
        <v>승-1643</v>
      </c>
      <c r="B29" s="38" t="s">
        <v>27</v>
      </c>
      <c r="C29" s="54" t="s">
        <v>137</v>
      </c>
      <c r="D29" s="54" t="str">
        <f t="shared" si="1"/>
        <v>821129-1******</v>
      </c>
      <c r="E29" s="1">
        <f t="shared" si="2"/>
        <v>30284</v>
      </c>
      <c r="F29" s="54">
        <f t="shared" si="3"/>
        <v>1982</v>
      </c>
      <c r="G29" s="54">
        <f t="shared" si="4"/>
        <v>11</v>
      </c>
      <c r="H29" s="54">
        <f t="shared" si="5"/>
        <v>29</v>
      </c>
      <c r="I29" s="54">
        <f t="shared" ca="1" si="6"/>
        <v>36</v>
      </c>
      <c r="J29" s="54" t="str">
        <f t="shared" si="7"/>
        <v>남</v>
      </c>
      <c r="K29" s="4" t="s">
        <v>205</v>
      </c>
      <c r="L29" s="55" t="str">
        <f t="shared" si="8"/>
        <v>010-****-1643</v>
      </c>
      <c r="M29" s="1">
        <v>41587</v>
      </c>
      <c r="N29" s="55">
        <f ca="1">DATEDIF(M29,TODAY(),"Y")</f>
        <v>6</v>
      </c>
      <c r="O29" s="55">
        <f ca="1">DATEDIF(M29,TODAY(),"YM")</f>
        <v>0</v>
      </c>
      <c r="P29" s="55">
        <f ca="1">DATEDIF(M29,TODAY(),"MD")</f>
        <v>9</v>
      </c>
      <c r="Q29" s="1">
        <v>43753</v>
      </c>
      <c r="R29" s="33" t="str">
        <f t="shared" si="9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0"/>
        <v>67</v>
      </c>
      <c r="AA29" s="54">
        <f t="shared" si="11"/>
        <v>15</v>
      </c>
      <c r="AB29" s="54">
        <f t="shared" si="12"/>
        <v>15</v>
      </c>
      <c r="AC29" s="54" t="b">
        <f t="shared" si="13"/>
        <v>0</v>
      </c>
      <c r="AD29" s="54">
        <f t="shared" si="14"/>
        <v>4</v>
      </c>
      <c r="AE29" s="52" t="str">
        <f t="shared" si="15"/>
        <v>D</v>
      </c>
      <c r="AF29" s="39" t="str">
        <f t="shared" si="16"/>
        <v>콘서트</v>
      </c>
      <c r="AG29" s="47" t="str">
        <f t="shared" si="17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28"/>
        <v>1</v>
      </c>
      <c r="AW29" s="51">
        <f t="shared" ca="1" si="27"/>
        <v>0</v>
      </c>
      <c r="AX29" s="51">
        <f t="shared" ca="1" si="29"/>
        <v>3</v>
      </c>
      <c r="AY29" s="51">
        <f t="shared" ca="1" si="29"/>
        <v>3</v>
      </c>
      <c r="AZ29" s="51">
        <f t="shared" ca="1" si="30"/>
        <v>0</v>
      </c>
      <c r="BA29" s="51">
        <f t="shared" ca="1" si="30"/>
        <v>0</v>
      </c>
      <c r="BB29" s="51">
        <f t="shared" ca="1" si="31"/>
        <v>0</v>
      </c>
      <c r="BC29" s="51">
        <f t="shared" ca="1" si="31"/>
        <v>0</v>
      </c>
    </row>
    <row r="30" spans="1:63" x14ac:dyDescent="0.3">
      <c r="A30" s="54" t="str">
        <f t="shared" si="0"/>
        <v>준-5510</v>
      </c>
      <c r="B30" s="38" t="s">
        <v>28</v>
      </c>
      <c r="C30" s="54" t="s">
        <v>138</v>
      </c>
      <c r="D30" s="54" t="str">
        <f t="shared" si="1"/>
        <v>830620-1******</v>
      </c>
      <c r="E30" s="1">
        <f t="shared" si="2"/>
        <v>30487</v>
      </c>
      <c r="F30" s="54">
        <f t="shared" si="3"/>
        <v>1983</v>
      </c>
      <c r="G30" s="54">
        <f t="shared" si="4"/>
        <v>6</v>
      </c>
      <c r="H30" s="54">
        <f t="shared" si="5"/>
        <v>20</v>
      </c>
      <c r="I30" s="54">
        <f t="shared" ca="1" si="6"/>
        <v>36</v>
      </c>
      <c r="J30" s="54" t="str">
        <f t="shared" si="7"/>
        <v>남</v>
      </c>
      <c r="K30" s="4" t="s">
        <v>206</v>
      </c>
      <c r="L30" s="55" t="str">
        <f t="shared" si="8"/>
        <v>010-****-5510</v>
      </c>
      <c r="M30" s="1">
        <v>39943</v>
      </c>
      <c r="N30" s="55">
        <f ca="1">DATEDIF(M30,TODAY(),"Y")</f>
        <v>10</v>
      </c>
      <c r="O30" s="55">
        <f ca="1">DATEDIF(M30,TODAY(),"YM")</f>
        <v>6</v>
      </c>
      <c r="P30" s="55">
        <f ca="1">DATEDIF(M30,TODAY(),"MD")</f>
        <v>8</v>
      </c>
      <c r="Q30" s="1">
        <v>43740</v>
      </c>
      <c r="R30" s="34" t="str">
        <f t="shared" si="9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0"/>
        <v>28</v>
      </c>
      <c r="AA30" s="54">
        <f t="shared" si="11"/>
        <v>25</v>
      </c>
      <c r="AB30" s="54">
        <f t="shared" si="12"/>
        <v>25</v>
      </c>
      <c r="AC30" s="54" t="b">
        <f t="shared" si="13"/>
        <v>0</v>
      </c>
      <c r="AD30" s="54">
        <f t="shared" si="14"/>
        <v>5</v>
      </c>
      <c r="AE30" s="52" t="str">
        <f t="shared" si="15"/>
        <v>D</v>
      </c>
      <c r="AF30" s="49" t="str">
        <f t="shared" si="16"/>
        <v>연극</v>
      </c>
      <c r="AG30" s="42" t="str">
        <f t="shared" si="17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28"/>
        <v>6</v>
      </c>
      <c r="AW30" s="51">
        <f t="shared" ca="1" si="27"/>
        <v>3</v>
      </c>
      <c r="AX30" s="51">
        <f t="shared" ca="1" si="29"/>
        <v>6</v>
      </c>
      <c r="AY30" s="51">
        <f t="shared" ca="1" si="29"/>
        <v>7</v>
      </c>
      <c r="AZ30" s="51">
        <f t="shared" ca="1" si="30"/>
        <v>5</v>
      </c>
      <c r="BA30" s="51">
        <f t="shared" ca="1" si="30"/>
        <v>4</v>
      </c>
      <c r="BB30" s="51">
        <f t="shared" ca="1" si="31"/>
        <v>5</v>
      </c>
      <c r="BC30" s="51">
        <f t="shared" ca="1" si="31"/>
        <v>4</v>
      </c>
    </row>
    <row r="31" spans="1:63" x14ac:dyDescent="0.3">
      <c r="A31" s="54" t="str">
        <f t="shared" si="0"/>
        <v>세-8193</v>
      </c>
      <c r="B31" s="38" t="s">
        <v>29</v>
      </c>
      <c r="C31" s="54" t="s">
        <v>139</v>
      </c>
      <c r="D31" s="54" t="str">
        <f t="shared" si="1"/>
        <v>740817-2******</v>
      </c>
      <c r="E31" s="1">
        <f t="shared" si="2"/>
        <v>27258</v>
      </c>
      <c r="F31" s="54">
        <f t="shared" si="3"/>
        <v>1974</v>
      </c>
      <c r="G31" s="54">
        <f t="shared" si="4"/>
        <v>8</v>
      </c>
      <c r="H31" s="54">
        <f t="shared" si="5"/>
        <v>17</v>
      </c>
      <c r="I31" s="54">
        <f t="shared" ca="1" si="6"/>
        <v>45</v>
      </c>
      <c r="J31" s="54" t="str">
        <f t="shared" si="7"/>
        <v>여</v>
      </c>
      <c r="K31" s="4" t="s">
        <v>207</v>
      </c>
      <c r="L31" s="55" t="str">
        <f t="shared" si="8"/>
        <v>010-****-8193</v>
      </c>
      <c r="M31" s="1">
        <v>39058</v>
      </c>
      <c r="N31" s="55">
        <f ca="1">DATEDIF(M31,TODAY(),"Y")</f>
        <v>12</v>
      </c>
      <c r="O31" s="55">
        <f ca="1">DATEDIF(M31,TODAY(),"YM")</f>
        <v>11</v>
      </c>
      <c r="P31" s="55">
        <f ca="1">DATEDIF(M31,TODAY(),"MD")</f>
        <v>11</v>
      </c>
      <c r="Q31" s="1">
        <v>43254</v>
      </c>
      <c r="R31" s="31" t="str">
        <f t="shared" si="9"/>
        <v>일</v>
      </c>
      <c r="S31" s="54"/>
      <c r="T31" s="54"/>
      <c r="U31" s="54"/>
      <c r="V31" s="54"/>
      <c r="W31" s="54"/>
      <c r="X31" s="54"/>
      <c r="Y31" s="54"/>
      <c r="Z31" s="54">
        <f t="shared" si="10"/>
        <v>0</v>
      </c>
      <c r="AA31" s="54">
        <f t="shared" si="11"/>
        <v>33</v>
      </c>
      <c r="AB31" s="54">
        <f t="shared" si="12"/>
        <v>41.5</v>
      </c>
      <c r="AC31" s="54" t="b">
        <f t="shared" si="13"/>
        <v>0</v>
      </c>
      <c r="AD31" s="54">
        <f t="shared" si="14"/>
        <v>5</v>
      </c>
      <c r="AE31" s="52" t="str">
        <f t="shared" si="15"/>
        <v>D</v>
      </c>
      <c r="AF31" s="41" t="str">
        <f t="shared" si="16"/>
        <v>-</v>
      </c>
      <c r="AG31" s="42" t="str">
        <f t="shared" si="17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0"/>
        <v>진-7366</v>
      </c>
      <c r="B32" s="38" t="s">
        <v>30</v>
      </c>
      <c r="C32" s="54" t="s">
        <v>140</v>
      </c>
      <c r="D32" s="54" t="str">
        <f t="shared" si="1"/>
        <v>751031-1******</v>
      </c>
      <c r="E32" s="1">
        <f t="shared" si="2"/>
        <v>27698</v>
      </c>
      <c r="F32" s="54">
        <f t="shared" si="3"/>
        <v>1975</v>
      </c>
      <c r="G32" s="54">
        <f t="shared" si="4"/>
        <v>10</v>
      </c>
      <c r="H32" s="54">
        <f t="shared" si="5"/>
        <v>31</v>
      </c>
      <c r="I32" s="54">
        <f t="shared" ca="1" si="6"/>
        <v>44</v>
      </c>
      <c r="J32" s="54" t="str">
        <f t="shared" si="7"/>
        <v>남</v>
      </c>
      <c r="K32" s="4" t="s">
        <v>208</v>
      </c>
      <c r="L32" s="55" t="str">
        <f t="shared" si="8"/>
        <v>010-****-7366</v>
      </c>
      <c r="M32" s="1">
        <v>41318</v>
      </c>
      <c r="N32" s="55">
        <f ca="1">DATEDIF(M32,TODAY(),"Y")</f>
        <v>6</v>
      </c>
      <c r="O32" s="55">
        <f ca="1">DATEDIF(M32,TODAY(),"YM")</f>
        <v>9</v>
      </c>
      <c r="P32" s="55">
        <f ca="1">DATEDIF(M32,TODAY(),"MD")</f>
        <v>5</v>
      </c>
      <c r="Q32" s="1">
        <v>42767</v>
      </c>
      <c r="R32" s="34" t="str">
        <f t="shared" si="9"/>
        <v>수</v>
      </c>
      <c r="S32" s="54"/>
      <c r="T32" s="54"/>
      <c r="U32" s="54"/>
      <c r="V32" s="54"/>
      <c r="W32" s="54"/>
      <c r="X32" s="54"/>
      <c r="Y32" s="54"/>
      <c r="Z32" s="54">
        <f t="shared" si="10"/>
        <v>0</v>
      </c>
      <c r="AA32" s="54">
        <f t="shared" si="11"/>
        <v>33</v>
      </c>
      <c r="AB32" s="54">
        <f t="shared" si="12"/>
        <v>41.5</v>
      </c>
      <c r="AC32" s="54" t="b">
        <f t="shared" si="13"/>
        <v>0</v>
      </c>
      <c r="AD32" s="54">
        <f t="shared" si="14"/>
        <v>5</v>
      </c>
      <c r="AE32" s="52" t="str">
        <f t="shared" si="15"/>
        <v>D</v>
      </c>
      <c r="AF32" s="41" t="str">
        <f t="shared" si="16"/>
        <v>-</v>
      </c>
      <c r="AG32" s="42" t="str">
        <f t="shared" si="17"/>
        <v>TRY</v>
      </c>
      <c r="AH32" s="54">
        <f ca="1">INDEX(혜택포인트!$B$3:$F$6,MATCH(AG32,혜택포인트!$A$3:$A$6,0),MATCH(N32,혜택포인트!$B$2:$F$2,1))</f>
        <v>0</v>
      </c>
      <c r="AU32" s="61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0"/>
        <v>민-9132</v>
      </c>
      <c r="B33" s="50" t="s">
        <v>31</v>
      </c>
      <c r="C33" s="53" t="s">
        <v>141</v>
      </c>
      <c r="D33" s="54" t="str">
        <f t="shared" si="1"/>
        <v>940903-1******</v>
      </c>
      <c r="E33" s="1">
        <f t="shared" si="2"/>
        <v>34580</v>
      </c>
      <c r="F33" s="54">
        <f t="shared" si="3"/>
        <v>1994</v>
      </c>
      <c r="G33" s="54">
        <f t="shared" si="4"/>
        <v>9</v>
      </c>
      <c r="H33" s="54">
        <f t="shared" si="5"/>
        <v>3</v>
      </c>
      <c r="I33" s="54">
        <f t="shared" ca="1" si="6"/>
        <v>25</v>
      </c>
      <c r="J33" s="54" t="str">
        <f t="shared" si="7"/>
        <v>남</v>
      </c>
      <c r="K33" s="24" t="s">
        <v>209</v>
      </c>
      <c r="L33" s="55" t="str">
        <f t="shared" si="8"/>
        <v>010-****-9132</v>
      </c>
      <c r="M33" s="6">
        <v>42167</v>
      </c>
      <c r="N33" s="55">
        <f ca="1">DATEDIF(M33,TODAY(),"Y")</f>
        <v>4</v>
      </c>
      <c r="O33" s="55">
        <f ca="1">DATEDIF(M33,TODAY(),"YM")</f>
        <v>5</v>
      </c>
      <c r="P33" s="55">
        <f ca="1">DATEDIF(M33,TODAY(),"MD")</f>
        <v>6</v>
      </c>
      <c r="Q33" s="6">
        <v>43734</v>
      </c>
      <c r="R33" s="35" t="str">
        <f t="shared" si="9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0"/>
        <v>12</v>
      </c>
      <c r="AA33" s="54">
        <f t="shared" si="11"/>
        <v>28</v>
      </c>
      <c r="AB33" s="54">
        <f t="shared" si="12"/>
        <v>28</v>
      </c>
      <c r="AC33" s="54" t="b">
        <f t="shared" si="13"/>
        <v>0</v>
      </c>
      <c r="AD33" s="54">
        <f t="shared" si="14"/>
        <v>5</v>
      </c>
      <c r="AE33" s="52" t="str">
        <f t="shared" si="15"/>
        <v>D</v>
      </c>
      <c r="AF33" s="45" t="str">
        <f t="shared" si="16"/>
        <v>영화</v>
      </c>
      <c r="AG33" s="42" t="str">
        <f t="shared" si="17"/>
        <v>TRY</v>
      </c>
      <c r="AH33" s="54">
        <f ca="1">INDEX(혜택포인트!$B$3:$F$6,MATCH(AG33,혜택포인트!$A$3:$A$6,0),MATCH(N33,혜택포인트!$B$2:$F$2,1))</f>
        <v>0</v>
      </c>
      <c r="AU33" s="62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0"/>
        <v>민-9124</v>
      </c>
      <c r="B34" s="55" t="s">
        <v>34</v>
      </c>
      <c r="C34" s="54" t="s">
        <v>142</v>
      </c>
      <c r="D34" s="54" t="str">
        <f t="shared" si="1"/>
        <v>801226-1******</v>
      </c>
      <c r="E34" s="1">
        <f t="shared" si="2"/>
        <v>29581</v>
      </c>
      <c r="F34" s="54">
        <f t="shared" si="3"/>
        <v>1980</v>
      </c>
      <c r="G34" s="54">
        <f t="shared" si="4"/>
        <v>12</v>
      </c>
      <c r="H34" s="54">
        <f t="shared" si="5"/>
        <v>26</v>
      </c>
      <c r="I34" s="54">
        <f t="shared" ca="1" si="6"/>
        <v>38</v>
      </c>
      <c r="J34" s="54" t="str">
        <f t="shared" si="7"/>
        <v>남</v>
      </c>
      <c r="K34" s="4" t="s">
        <v>35</v>
      </c>
      <c r="L34" s="55" t="str">
        <f t="shared" si="8"/>
        <v>010-****-9124</v>
      </c>
      <c r="M34" s="1">
        <v>40095</v>
      </c>
      <c r="N34" s="55">
        <f ca="1">DATEDIF(M34,TODAY(),"Y")</f>
        <v>10</v>
      </c>
      <c r="O34" s="55">
        <f ca="1">DATEDIF(M34,TODAY(),"YM")</f>
        <v>1</v>
      </c>
      <c r="P34" s="55">
        <f ca="1">DATEDIF(M34,TODAY(),"MD")</f>
        <v>9</v>
      </c>
      <c r="Q34" s="1">
        <v>43463</v>
      </c>
      <c r="R34" s="36" t="str">
        <f t="shared" si="9"/>
        <v>토</v>
      </c>
      <c r="S34" s="54"/>
      <c r="T34" s="54"/>
      <c r="U34" s="54"/>
      <c r="V34" s="54"/>
      <c r="W34" s="54"/>
      <c r="X34" s="54"/>
      <c r="Y34" s="54"/>
      <c r="Z34" s="54">
        <f t="shared" si="10"/>
        <v>0</v>
      </c>
      <c r="AA34" s="54">
        <f t="shared" si="11"/>
        <v>33</v>
      </c>
      <c r="AB34" s="54">
        <f t="shared" si="12"/>
        <v>41.5</v>
      </c>
      <c r="AC34" s="54" t="b">
        <f t="shared" si="13"/>
        <v>0</v>
      </c>
      <c r="AD34" s="54">
        <f t="shared" si="14"/>
        <v>5</v>
      </c>
      <c r="AE34" s="52" t="str">
        <f t="shared" si="15"/>
        <v>D</v>
      </c>
      <c r="AF34" s="41" t="str">
        <f t="shared" si="16"/>
        <v>-</v>
      </c>
      <c r="AG34" s="42" t="str">
        <f t="shared" si="17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0"/>
        <v>수-3985</v>
      </c>
      <c r="B35" s="55" t="s">
        <v>36</v>
      </c>
      <c r="C35" s="54" t="s">
        <v>143</v>
      </c>
      <c r="D35" s="54" t="str">
        <f t="shared" si="1"/>
        <v>770519-2******</v>
      </c>
      <c r="E35" s="1">
        <f t="shared" si="2"/>
        <v>28264</v>
      </c>
      <c r="F35" s="54">
        <f t="shared" si="3"/>
        <v>1977</v>
      </c>
      <c r="G35" s="54">
        <f t="shared" si="4"/>
        <v>5</v>
      </c>
      <c r="H35" s="54">
        <f t="shared" si="5"/>
        <v>19</v>
      </c>
      <c r="I35" s="54">
        <f t="shared" ca="1" si="6"/>
        <v>42</v>
      </c>
      <c r="J35" s="54" t="str">
        <f t="shared" si="7"/>
        <v>여</v>
      </c>
      <c r="K35" s="4" t="s">
        <v>37</v>
      </c>
      <c r="L35" s="55" t="str">
        <f t="shared" si="8"/>
        <v>010-****-3985</v>
      </c>
      <c r="M35" s="1">
        <v>37962</v>
      </c>
      <c r="N35" s="55">
        <f ca="1">DATEDIF(M35,TODAY(),"Y")</f>
        <v>15</v>
      </c>
      <c r="O35" s="55">
        <f ca="1">DATEDIF(M35,TODAY(),"YM")</f>
        <v>11</v>
      </c>
      <c r="P35" s="55">
        <f ca="1">DATEDIF(M35,TODAY(),"MD")</f>
        <v>11</v>
      </c>
      <c r="Q35" s="1">
        <v>43669</v>
      </c>
      <c r="R35" s="33" t="str">
        <f t="shared" si="9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0"/>
        <v>194</v>
      </c>
      <c r="AA35" s="54">
        <f t="shared" si="11"/>
        <v>2</v>
      </c>
      <c r="AB35" s="54">
        <f t="shared" si="12"/>
        <v>2</v>
      </c>
      <c r="AC35" s="54" t="b">
        <f t="shared" si="13"/>
        <v>1</v>
      </c>
      <c r="AD35" s="54">
        <f t="shared" si="14"/>
        <v>2</v>
      </c>
      <c r="AE35" s="52" t="str">
        <f t="shared" si="15"/>
        <v>C</v>
      </c>
      <c r="AF35" s="43" t="str">
        <f t="shared" si="16"/>
        <v>뮤지컬</v>
      </c>
      <c r="AG35" s="44" t="str">
        <f t="shared" si="17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2">SUMIFS($Z$5:$Z$54,$AF$5:$AF$54,"="&amp;$AU35,$AG$5:$AG$54,"="&amp;$AV$32)</f>
        <v>0</v>
      </c>
      <c r="AW35" s="51">
        <f t="shared" ref="AW35:AW40" si="33">IFERROR(ROUND(AVERAGEIFS($Z$5:$Z$54,$AF$5:$AF$54,"="&amp;$AU35,$AG$5:$AG$54,"="&amp;$AV$32),2),0)</f>
        <v>0</v>
      </c>
      <c r="AX35" s="51">
        <f t="shared" ref="AX35:AX40" si="34">SUMIFS($Z$5:$Z$54,$AF$5:$AF$54,"="&amp;$AU35,$AG$5:$AG$54,"="&amp;$AX$32)</f>
        <v>129</v>
      </c>
      <c r="AY35" s="51">
        <f t="shared" ref="AY35:AY40" si="35">IFERROR(ROUND(AVERAGEIFS($Z$5:$Z$54,$AF$5:$AF$54,"="&amp;$AU35,$AG$5:$AG$54,"="&amp;$AX$32),2),0)</f>
        <v>129</v>
      </c>
      <c r="AZ35" s="51">
        <f t="shared" ref="AZ35:AZ40" si="36">SUMIFS($Z$5:$Z$54,$AF$5:$AF$54,"="&amp;$AU35,$AG$5:$AG$54,"="&amp;$AZ$32)</f>
        <v>159</v>
      </c>
      <c r="BA35" s="51">
        <f t="shared" ref="BA35:BA40" si="37">IFERROR(ROUND(AVERAGEIFS($Z$5:$Z$54,$AF$5:$AF$54,"="&amp;$AU35,$AG$5:$AG$54,"="&amp;$AZ$32),2),0)</f>
        <v>79.5</v>
      </c>
      <c r="BB35" s="51">
        <f t="shared" ref="BB35:BB40" si="38">SUMIFS($Z$5:$Z$54,$AF$5:$AF$54,"="&amp;$AU35,$AG$5:$AG$54,"="&amp;$BB$32)</f>
        <v>82</v>
      </c>
      <c r="BC35" s="51">
        <f t="shared" ref="BC35:BC40" si="39">IFERROR(ROUND(AVERAGEIFS($Z$5:$Z$54,$AF$5:$AF$54,"="&amp;$AU35,$AG$5:$AG$54,"="&amp;$BB$32),2),0)</f>
        <v>27.33</v>
      </c>
    </row>
    <row r="36" spans="1:63" x14ac:dyDescent="0.3">
      <c r="A36" s="54" t="str">
        <f t="shared" si="0"/>
        <v>원-7896</v>
      </c>
      <c r="B36" s="55" t="s">
        <v>38</v>
      </c>
      <c r="C36" s="54" t="s">
        <v>144</v>
      </c>
      <c r="D36" s="54" t="str">
        <f t="shared" si="1"/>
        <v>820406-1******</v>
      </c>
      <c r="E36" s="1">
        <f t="shared" si="2"/>
        <v>30047</v>
      </c>
      <c r="F36" s="54">
        <f t="shared" si="3"/>
        <v>1982</v>
      </c>
      <c r="G36" s="54">
        <f t="shared" si="4"/>
        <v>4</v>
      </c>
      <c r="H36" s="54">
        <f t="shared" si="5"/>
        <v>6</v>
      </c>
      <c r="I36" s="54">
        <f t="shared" ca="1" si="6"/>
        <v>37</v>
      </c>
      <c r="J36" s="54" t="str">
        <f t="shared" si="7"/>
        <v>남</v>
      </c>
      <c r="K36" s="4" t="s">
        <v>39</v>
      </c>
      <c r="L36" s="55" t="str">
        <f t="shared" si="8"/>
        <v>010-****-7896</v>
      </c>
      <c r="M36" s="1">
        <v>40777</v>
      </c>
      <c r="N36" s="55">
        <f ca="1">DATEDIF(M36,TODAY(),"Y")</f>
        <v>8</v>
      </c>
      <c r="O36" s="55">
        <f ca="1">DATEDIF(M36,TODAY(),"YM")</f>
        <v>2</v>
      </c>
      <c r="P36" s="55">
        <f ca="1">DATEDIF(M36,TODAY(),"MD")</f>
        <v>27</v>
      </c>
      <c r="Q36" s="1">
        <v>43721</v>
      </c>
      <c r="R36" s="37" t="str">
        <f t="shared" si="9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0"/>
        <v>125</v>
      </c>
      <c r="AA36" s="54">
        <f t="shared" si="11"/>
        <v>7</v>
      </c>
      <c r="AB36" s="54">
        <f t="shared" si="12"/>
        <v>7</v>
      </c>
      <c r="AC36" s="54" t="b">
        <f t="shared" si="13"/>
        <v>1</v>
      </c>
      <c r="AD36" s="54">
        <f t="shared" si="14"/>
        <v>3</v>
      </c>
      <c r="AE36" s="52" t="str">
        <f t="shared" si="15"/>
        <v>C</v>
      </c>
      <c r="AF36" s="45" t="str">
        <f t="shared" si="16"/>
        <v>영화</v>
      </c>
      <c r="AG36" s="44" t="str">
        <f t="shared" si="17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2"/>
        <v>0</v>
      </c>
      <c r="AW36" s="51">
        <f t="shared" si="33"/>
        <v>0</v>
      </c>
      <c r="AX36" s="51">
        <f t="shared" si="34"/>
        <v>0</v>
      </c>
      <c r="AY36" s="51">
        <f t="shared" si="35"/>
        <v>0</v>
      </c>
      <c r="AZ36" s="51">
        <f t="shared" si="36"/>
        <v>0</v>
      </c>
      <c r="BA36" s="51">
        <f t="shared" si="37"/>
        <v>0</v>
      </c>
      <c r="BB36" s="51">
        <f t="shared" si="38"/>
        <v>0</v>
      </c>
      <c r="BC36" s="51">
        <f t="shared" si="39"/>
        <v>0</v>
      </c>
    </row>
    <row r="37" spans="1:63" x14ac:dyDescent="0.3">
      <c r="A37" s="54" t="str">
        <f t="shared" si="0"/>
        <v>주-6578</v>
      </c>
      <c r="B37" s="55" t="s">
        <v>40</v>
      </c>
      <c r="C37" s="54" t="s">
        <v>145</v>
      </c>
      <c r="D37" s="54" t="str">
        <f t="shared" si="1"/>
        <v>810907-2******</v>
      </c>
      <c r="E37" s="1">
        <f t="shared" si="2"/>
        <v>29836</v>
      </c>
      <c r="F37" s="54">
        <f t="shared" si="3"/>
        <v>1981</v>
      </c>
      <c r="G37" s="54">
        <f t="shared" si="4"/>
        <v>9</v>
      </c>
      <c r="H37" s="54">
        <f t="shared" si="5"/>
        <v>7</v>
      </c>
      <c r="I37" s="54">
        <f t="shared" ca="1" si="6"/>
        <v>38</v>
      </c>
      <c r="J37" s="54" t="str">
        <f t="shared" si="7"/>
        <v>여</v>
      </c>
      <c r="K37" s="4" t="s">
        <v>41</v>
      </c>
      <c r="L37" s="55" t="str">
        <f t="shared" si="8"/>
        <v>010-****-6578</v>
      </c>
      <c r="M37" s="1">
        <v>38321</v>
      </c>
      <c r="N37" s="55">
        <f ca="1">DATEDIF(M37,TODAY(),"Y")</f>
        <v>14</v>
      </c>
      <c r="O37" s="55">
        <f ca="1">DATEDIF(M37,TODAY(),"YM")</f>
        <v>11</v>
      </c>
      <c r="P37" s="55">
        <f ca="1">DATEDIF(M37,TODAY(),"MD")</f>
        <v>19</v>
      </c>
      <c r="Q37" s="1">
        <v>43748</v>
      </c>
      <c r="R37" s="35" t="str">
        <f t="shared" si="9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0"/>
        <v>23</v>
      </c>
      <c r="AA37" s="54">
        <f t="shared" si="11"/>
        <v>26</v>
      </c>
      <c r="AB37" s="54">
        <f t="shared" si="12"/>
        <v>26</v>
      </c>
      <c r="AC37" s="54" t="b">
        <f t="shared" si="13"/>
        <v>0</v>
      </c>
      <c r="AD37" s="54">
        <f t="shared" si="14"/>
        <v>5</v>
      </c>
      <c r="AE37" s="52" t="str">
        <f t="shared" si="15"/>
        <v>D</v>
      </c>
      <c r="AF37" s="43" t="str">
        <f t="shared" si="16"/>
        <v>뮤지컬</v>
      </c>
      <c r="AG37" s="42" t="str">
        <f t="shared" si="17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2"/>
        <v>0</v>
      </c>
      <c r="AW37" s="51">
        <f t="shared" si="33"/>
        <v>0</v>
      </c>
      <c r="AX37" s="51">
        <f t="shared" si="34"/>
        <v>100</v>
      </c>
      <c r="AY37" s="51">
        <f t="shared" si="35"/>
        <v>100</v>
      </c>
      <c r="AZ37" s="51">
        <f t="shared" si="36"/>
        <v>0</v>
      </c>
      <c r="BA37" s="51">
        <f t="shared" si="37"/>
        <v>0</v>
      </c>
      <c r="BB37" s="51">
        <f t="shared" si="38"/>
        <v>31</v>
      </c>
      <c r="BC37" s="51">
        <f t="shared" si="39"/>
        <v>31</v>
      </c>
    </row>
    <row r="38" spans="1:63" x14ac:dyDescent="0.3">
      <c r="A38" s="54" t="str">
        <f t="shared" si="0"/>
        <v>치-5632</v>
      </c>
      <c r="B38" s="55" t="s">
        <v>42</v>
      </c>
      <c r="C38" s="54" t="s">
        <v>146</v>
      </c>
      <c r="D38" s="54" t="str">
        <f t="shared" si="1"/>
        <v>750113-1******</v>
      </c>
      <c r="E38" s="1">
        <f t="shared" si="2"/>
        <v>27407</v>
      </c>
      <c r="F38" s="54">
        <f t="shared" si="3"/>
        <v>1975</v>
      </c>
      <c r="G38" s="54">
        <f t="shared" si="4"/>
        <v>1</v>
      </c>
      <c r="H38" s="54">
        <f t="shared" si="5"/>
        <v>13</v>
      </c>
      <c r="I38" s="54">
        <f t="shared" ca="1" si="6"/>
        <v>44</v>
      </c>
      <c r="J38" s="54" t="str">
        <f t="shared" si="7"/>
        <v>남</v>
      </c>
      <c r="K38" s="4" t="s">
        <v>43</v>
      </c>
      <c r="L38" s="55" t="str">
        <f t="shared" si="8"/>
        <v>010-****-5632</v>
      </c>
      <c r="M38" s="1">
        <v>38605</v>
      </c>
      <c r="N38" s="55">
        <f ca="1">DATEDIF(M38,TODAY(),"Y")</f>
        <v>14</v>
      </c>
      <c r="O38" s="55">
        <f ca="1">DATEDIF(M38,TODAY(),"YM")</f>
        <v>2</v>
      </c>
      <c r="P38" s="55">
        <f ca="1">DATEDIF(M38,TODAY(),"MD")</f>
        <v>8</v>
      </c>
      <c r="Q38" s="1">
        <v>43233</v>
      </c>
      <c r="R38" s="31" t="str">
        <f t="shared" si="9"/>
        <v>일</v>
      </c>
      <c r="S38" s="54"/>
      <c r="T38" s="54"/>
      <c r="U38" s="54"/>
      <c r="V38" s="54"/>
      <c r="W38" s="54"/>
      <c r="X38" s="54"/>
      <c r="Y38" s="54"/>
      <c r="Z38" s="54">
        <f t="shared" si="10"/>
        <v>0</v>
      </c>
      <c r="AA38" s="54">
        <f t="shared" si="11"/>
        <v>33</v>
      </c>
      <c r="AB38" s="54">
        <f t="shared" si="12"/>
        <v>41.5</v>
      </c>
      <c r="AC38" s="54" t="b">
        <f t="shared" si="13"/>
        <v>0</v>
      </c>
      <c r="AD38" s="54">
        <f t="shared" si="14"/>
        <v>5</v>
      </c>
      <c r="AE38" s="52" t="str">
        <f t="shared" si="15"/>
        <v>D</v>
      </c>
      <c r="AF38" s="41" t="str">
        <f t="shared" si="16"/>
        <v>-</v>
      </c>
      <c r="AG38" s="42" t="str">
        <f t="shared" si="17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2"/>
        <v>330</v>
      </c>
      <c r="AW38" s="51">
        <f t="shared" si="33"/>
        <v>165</v>
      </c>
      <c r="AX38" s="51">
        <f t="shared" si="34"/>
        <v>0</v>
      </c>
      <c r="AY38" s="51">
        <f t="shared" si="35"/>
        <v>0</v>
      </c>
      <c r="AZ38" s="51">
        <f t="shared" si="36"/>
        <v>0</v>
      </c>
      <c r="BA38" s="51">
        <f t="shared" si="37"/>
        <v>0</v>
      </c>
      <c r="BB38" s="51">
        <f t="shared" si="38"/>
        <v>53</v>
      </c>
      <c r="BC38" s="51">
        <f t="shared" si="39"/>
        <v>13.25</v>
      </c>
    </row>
    <row r="39" spans="1:63" x14ac:dyDescent="0.3">
      <c r="A39" s="54" t="str">
        <f t="shared" si="0"/>
        <v>운-7412</v>
      </c>
      <c r="B39" s="55" t="s">
        <v>44</v>
      </c>
      <c r="C39" s="54" t="s">
        <v>147</v>
      </c>
      <c r="D39" s="54" t="str">
        <f t="shared" si="1"/>
        <v>730614-1******</v>
      </c>
      <c r="E39" s="1">
        <f t="shared" si="2"/>
        <v>26829</v>
      </c>
      <c r="F39" s="54">
        <f t="shared" si="3"/>
        <v>1973</v>
      </c>
      <c r="G39" s="54">
        <f t="shared" si="4"/>
        <v>6</v>
      </c>
      <c r="H39" s="54">
        <f t="shared" si="5"/>
        <v>14</v>
      </c>
      <c r="I39" s="54">
        <f t="shared" ca="1" si="6"/>
        <v>46</v>
      </c>
      <c r="J39" s="54" t="str">
        <f t="shared" si="7"/>
        <v>남</v>
      </c>
      <c r="K39" s="4" t="s">
        <v>45</v>
      </c>
      <c r="L39" s="55" t="str">
        <f t="shared" si="8"/>
        <v>010-****-7412</v>
      </c>
      <c r="M39" s="1">
        <v>41308</v>
      </c>
      <c r="N39" s="55">
        <f ca="1">DATEDIF(M39,TODAY(),"Y")</f>
        <v>6</v>
      </c>
      <c r="O39" s="55">
        <f ca="1">DATEDIF(M39,TODAY(),"YM")</f>
        <v>9</v>
      </c>
      <c r="P39" s="55">
        <f ca="1">DATEDIF(M39,TODAY(),"MD")</f>
        <v>15</v>
      </c>
      <c r="Q39" s="1">
        <v>43475</v>
      </c>
      <c r="R39" s="35" t="str">
        <f t="shared" si="9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0"/>
        <v>112</v>
      </c>
      <c r="AA39" s="54">
        <f t="shared" si="11"/>
        <v>9</v>
      </c>
      <c r="AB39" s="54">
        <f t="shared" si="12"/>
        <v>9</v>
      </c>
      <c r="AC39" s="54" t="b">
        <f t="shared" si="13"/>
        <v>1</v>
      </c>
      <c r="AD39" s="54">
        <f t="shared" si="14"/>
        <v>3</v>
      </c>
      <c r="AE39" s="52" t="str">
        <f t="shared" si="15"/>
        <v>D</v>
      </c>
      <c r="AF39" s="46" t="str">
        <f t="shared" si="16"/>
        <v>클래식</v>
      </c>
      <c r="AG39" s="44" t="str">
        <f t="shared" si="17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2"/>
        <v>639</v>
      </c>
      <c r="AW39" s="51">
        <f t="shared" si="33"/>
        <v>127.8</v>
      </c>
      <c r="AX39" s="51">
        <f t="shared" si="34"/>
        <v>0</v>
      </c>
      <c r="AY39" s="51">
        <f t="shared" si="35"/>
        <v>0</v>
      </c>
      <c r="AZ39" s="51">
        <f t="shared" si="36"/>
        <v>122</v>
      </c>
      <c r="BA39" s="51">
        <f t="shared" si="37"/>
        <v>61</v>
      </c>
      <c r="BB39" s="51">
        <f t="shared" si="38"/>
        <v>44</v>
      </c>
      <c r="BC39" s="51">
        <f t="shared" si="39"/>
        <v>22</v>
      </c>
    </row>
    <row r="40" spans="1:63" x14ac:dyDescent="0.3">
      <c r="A40" s="54" t="str">
        <f t="shared" si="0"/>
        <v>민-5896</v>
      </c>
      <c r="B40" s="55" t="s">
        <v>46</v>
      </c>
      <c r="C40" s="54" t="s">
        <v>148</v>
      </c>
      <c r="D40" s="54" t="str">
        <f t="shared" si="1"/>
        <v>900702-2******</v>
      </c>
      <c r="E40" s="1">
        <f t="shared" si="2"/>
        <v>33056</v>
      </c>
      <c r="F40" s="54">
        <f t="shared" si="3"/>
        <v>1990</v>
      </c>
      <c r="G40" s="54">
        <f t="shared" si="4"/>
        <v>7</v>
      </c>
      <c r="H40" s="54">
        <f t="shared" si="5"/>
        <v>2</v>
      </c>
      <c r="I40" s="54">
        <f t="shared" ca="1" si="6"/>
        <v>29</v>
      </c>
      <c r="J40" s="54" t="str">
        <f t="shared" si="7"/>
        <v>여</v>
      </c>
      <c r="K40" s="4" t="s">
        <v>47</v>
      </c>
      <c r="L40" s="55" t="str">
        <f t="shared" si="8"/>
        <v>010-****-5896</v>
      </c>
      <c r="M40" s="1">
        <v>41764</v>
      </c>
      <c r="N40" s="55">
        <f ca="1">DATEDIF(M40,TODAY(),"Y")</f>
        <v>5</v>
      </c>
      <c r="O40" s="55">
        <f ca="1">DATEDIF(M40,TODAY(),"YM")</f>
        <v>6</v>
      </c>
      <c r="P40" s="55">
        <f ca="1">DATEDIF(M40,TODAY(),"MD")</f>
        <v>13</v>
      </c>
      <c r="Q40" s="1">
        <v>43758</v>
      </c>
      <c r="R40" s="31" t="str">
        <f t="shared" si="9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0"/>
        <v>126</v>
      </c>
      <c r="AA40" s="54">
        <f t="shared" si="11"/>
        <v>6</v>
      </c>
      <c r="AB40" s="54">
        <f t="shared" si="12"/>
        <v>6</v>
      </c>
      <c r="AC40" s="54" t="b">
        <f t="shared" si="13"/>
        <v>1</v>
      </c>
      <c r="AD40" s="54">
        <f t="shared" si="14"/>
        <v>3</v>
      </c>
      <c r="AE40" s="52" t="str">
        <f t="shared" si="15"/>
        <v>B</v>
      </c>
      <c r="AF40" s="45" t="str">
        <f t="shared" si="16"/>
        <v>영화</v>
      </c>
      <c r="AG40" s="44" t="str">
        <f t="shared" si="17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2"/>
        <v>202</v>
      </c>
      <c r="AW40" s="51">
        <f t="shared" si="33"/>
        <v>202</v>
      </c>
      <c r="AX40" s="51">
        <f t="shared" si="34"/>
        <v>0</v>
      </c>
      <c r="AY40" s="51">
        <f t="shared" si="35"/>
        <v>0</v>
      </c>
      <c r="AZ40" s="51">
        <f t="shared" si="36"/>
        <v>0</v>
      </c>
      <c r="BA40" s="51">
        <f t="shared" si="37"/>
        <v>0</v>
      </c>
      <c r="BB40" s="51">
        <f t="shared" si="38"/>
        <v>33</v>
      </c>
      <c r="BC40" s="51">
        <f t="shared" si="39"/>
        <v>16.5</v>
      </c>
    </row>
    <row r="41" spans="1:63" x14ac:dyDescent="0.3">
      <c r="A41" s="54" t="str">
        <f t="shared" si="0"/>
        <v>운-4268</v>
      </c>
      <c r="B41" s="55" t="s">
        <v>48</v>
      </c>
      <c r="C41" s="54" t="s">
        <v>149</v>
      </c>
      <c r="D41" s="54" t="str">
        <f t="shared" si="1"/>
        <v>790909-1******</v>
      </c>
      <c r="E41" s="1">
        <f t="shared" si="2"/>
        <v>29107</v>
      </c>
      <c r="F41" s="54">
        <f t="shared" si="3"/>
        <v>1979</v>
      </c>
      <c r="G41" s="54">
        <f t="shared" si="4"/>
        <v>9</v>
      </c>
      <c r="H41" s="54">
        <f t="shared" si="5"/>
        <v>9</v>
      </c>
      <c r="I41" s="54">
        <f t="shared" ca="1" si="6"/>
        <v>40</v>
      </c>
      <c r="J41" s="54" t="str">
        <f t="shared" si="7"/>
        <v>남</v>
      </c>
      <c r="K41" s="4" t="s">
        <v>49</v>
      </c>
      <c r="L41" s="55" t="str">
        <f t="shared" si="8"/>
        <v>010-****-4268</v>
      </c>
      <c r="M41" s="1">
        <v>41909</v>
      </c>
      <c r="N41" s="55">
        <f ca="1">DATEDIF(M41,TODAY(),"Y")</f>
        <v>5</v>
      </c>
      <c r="O41" s="55">
        <f ca="1">DATEDIF(M41,TODAY(),"YM")</f>
        <v>1</v>
      </c>
      <c r="P41" s="55">
        <f ca="1">DATEDIF(M41,TODAY(),"MD")</f>
        <v>22</v>
      </c>
      <c r="Q41" s="1">
        <v>43737</v>
      </c>
      <c r="R41" s="31" t="str">
        <f t="shared" si="9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0"/>
        <v>47</v>
      </c>
      <c r="AA41" s="54">
        <f t="shared" si="11"/>
        <v>20</v>
      </c>
      <c r="AB41" s="54">
        <f t="shared" si="12"/>
        <v>20</v>
      </c>
      <c r="AC41" s="54" t="b">
        <f t="shared" si="13"/>
        <v>0</v>
      </c>
      <c r="AD41" s="54">
        <f t="shared" si="14"/>
        <v>5</v>
      </c>
      <c r="AE41" s="52" t="str">
        <f t="shared" si="15"/>
        <v>D</v>
      </c>
      <c r="AF41" s="46" t="str">
        <f t="shared" si="16"/>
        <v>클래식</v>
      </c>
      <c r="AG41" s="42" t="str">
        <f t="shared" si="17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0"/>
        <v>경-8520</v>
      </c>
      <c r="B42" s="55" t="s">
        <v>50</v>
      </c>
      <c r="C42" s="54" t="s">
        <v>150</v>
      </c>
      <c r="D42" s="54" t="str">
        <f t="shared" si="1"/>
        <v>951111-2******</v>
      </c>
      <c r="E42" s="1">
        <f t="shared" si="2"/>
        <v>35014</v>
      </c>
      <c r="F42" s="54">
        <f t="shared" si="3"/>
        <v>1995</v>
      </c>
      <c r="G42" s="54">
        <f t="shared" si="4"/>
        <v>11</v>
      </c>
      <c r="H42" s="54">
        <f t="shared" si="5"/>
        <v>11</v>
      </c>
      <c r="I42" s="54">
        <f t="shared" ca="1" si="6"/>
        <v>24</v>
      </c>
      <c r="J42" s="54" t="str">
        <f t="shared" si="7"/>
        <v>여</v>
      </c>
      <c r="K42" s="4" t="s">
        <v>51</v>
      </c>
      <c r="L42" s="55" t="str">
        <f t="shared" si="8"/>
        <v>010-****-8520</v>
      </c>
      <c r="M42" s="1">
        <v>43495</v>
      </c>
      <c r="N42" s="55">
        <f ca="1">DATEDIF(M42,TODAY(),"Y")</f>
        <v>0</v>
      </c>
      <c r="O42" s="55">
        <f ca="1">DATEDIF(M42,TODAY(),"YM")</f>
        <v>9</v>
      </c>
      <c r="P42" s="55">
        <f ca="1">DATEDIF(M42,TODAY(),"MD")</f>
        <v>19</v>
      </c>
      <c r="Q42" s="1">
        <v>43688</v>
      </c>
      <c r="R42" s="31" t="str">
        <f t="shared" si="9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0"/>
        <v>5</v>
      </c>
      <c r="AA42" s="54">
        <f t="shared" si="11"/>
        <v>31</v>
      </c>
      <c r="AB42" s="54">
        <f t="shared" si="12"/>
        <v>31</v>
      </c>
      <c r="AC42" s="54" t="b">
        <f t="shared" si="13"/>
        <v>0</v>
      </c>
      <c r="AD42" s="54">
        <f t="shared" si="14"/>
        <v>5</v>
      </c>
      <c r="AE42" s="52" t="str">
        <f t="shared" si="15"/>
        <v>D</v>
      </c>
      <c r="AF42" s="49" t="str">
        <f t="shared" si="16"/>
        <v>연극</v>
      </c>
      <c r="AG42" s="42" t="str">
        <f t="shared" si="17"/>
        <v>TRY</v>
      </c>
      <c r="AH42" s="54">
        <f ca="1">INDEX(혜택포인트!$B$3:$F$6,MATCH(AG42,혜택포인트!$A$3:$A$6,0),MATCH(N42,혜택포인트!$B$2:$F$2,1))</f>
        <v>0</v>
      </c>
      <c r="AU42" s="61" t="s">
        <v>215</v>
      </c>
      <c r="AV42" s="59">
        <v>20</v>
      </c>
      <c r="AW42" s="63"/>
      <c r="AX42" s="63"/>
      <c r="AY42" s="60"/>
      <c r="AZ42" s="59">
        <v>30</v>
      </c>
      <c r="BA42" s="63"/>
      <c r="BB42" s="63"/>
      <c r="BC42" s="60"/>
      <c r="BD42" s="59">
        <v>40</v>
      </c>
      <c r="BE42" s="63"/>
      <c r="BF42" s="63"/>
      <c r="BG42" s="60"/>
      <c r="BH42" s="59">
        <v>50</v>
      </c>
      <c r="BI42" s="63"/>
      <c r="BJ42" s="63"/>
      <c r="BK42" s="60"/>
    </row>
    <row r="43" spans="1:63" x14ac:dyDescent="0.3">
      <c r="A43" s="54" t="str">
        <f t="shared" si="0"/>
        <v>상-9713</v>
      </c>
      <c r="B43" s="55" t="s">
        <v>52</v>
      </c>
      <c r="C43" s="54" t="s">
        <v>151</v>
      </c>
      <c r="D43" s="54" t="str">
        <f t="shared" si="1"/>
        <v>771018-1******</v>
      </c>
      <c r="E43" s="1">
        <f t="shared" si="2"/>
        <v>28416</v>
      </c>
      <c r="F43" s="54">
        <f t="shared" si="3"/>
        <v>1977</v>
      </c>
      <c r="G43" s="54">
        <f t="shared" si="4"/>
        <v>10</v>
      </c>
      <c r="H43" s="54">
        <f t="shared" si="5"/>
        <v>18</v>
      </c>
      <c r="I43" s="54">
        <f t="shared" ca="1" si="6"/>
        <v>42</v>
      </c>
      <c r="J43" s="54" t="str">
        <f t="shared" si="7"/>
        <v>남</v>
      </c>
      <c r="K43" s="4" t="s">
        <v>53</v>
      </c>
      <c r="L43" s="55" t="str">
        <f t="shared" si="8"/>
        <v>010-****-9713</v>
      </c>
      <c r="M43" s="1">
        <v>40264</v>
      </c>
      <c r="N43" s="55">
        <f ca="1">DATEDIF(M43,TODAY(),"Y")</f>
        <v>9</v>
      </c>
      <c r="O43" s="55">
        <f ca="1">DATEDIF(M43,TODAY(),"YM")</f>
        <v>7</v>
      </c>
      <c r="P43" s="55">
        <f ca="1">DATEDIF(M43,TODAY(),"MD")</f>
        <v>22</v>
      </c>
      <c r="Q43" s="1">
        <v>43732</v>
      </c>
      <c r="R43" s="33" t="str">
        <f t="shared" si="9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0"/>
        <v>32</v>
      </c>
      <c r="AA43" s="54">
        <f t="shared" si="11"/>
        <v>22</v>
      </c>
      <c r="AB43" s="54">
        <f t="shared" si="12"/>
        <v>22</v>
      </c>
      <c r="AC43" s="54" t="b">
        <f t="shared" si="13"/>
        <v>0</v>
      </c>
      <c r="AD43" s="54">
        <f t="shared" si="14"/>
        <v>5</v>
      </c>
      <c r="AE43" s="52" t="str">
        <f t="shared" si="15"/>
        <v>D</v>
      </c>
      <c r="AF43" s="45" t="str">
        <f t="shared" si="16"/>
        <v>영화</v>
      </c>
      <c r="AG43" s="42" t="str">
        <f t="shared" si="17"/>
        <v>TRY</v>
      </c>
      <c r="AH43" s="54">
        <f ca="1">INDEX(혜택포인트!$B$3:$F$6,MATCH(AG43,혜택포인트!$A$3:$A$6,0),MATCH(N43,혜택포인트!$B$2:$F$2,1))</f>
        <v>0</v>
      </c>
      <c r="AU43" s="65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0"/>
        <v>효-4013</v>
      </c>
      <c r="B44" s="55" t="s">
        <v>54</v>
      </c>
      <c r="C44" s="54" t="s">
        <v>152</v>
      </c>
      <c r="D44" s="54" t="str">
        <f t="shared" si="1"/>
        <v>890403-2******</v>
      </c>
      <c r="E44" s="1">
        <f t="shared" si="2"/>
        <v>32601</v>
      </c>
      <c r="F44" s="54">
        <f t="shared" si="3"/>
        <v>1989</v>
      </c>
      <c r="G44" s="54">
        <f t="shared" si="4"/>
        <v>4</v>
      </c>
      <c r="H44" s="54">
        <f t="shared" si="5"/>
        <v>3</v>
      </c>
      <c r="I44" s="54">
        <f t="shared" ca="1" si="6"/>
        <v>30</v>
      </c>
      <c r="J44" s="54" t="str">
        <f t="shared" si="7"/>
        <v>여</v>
      </c>
      <c r="K44" s="4" t="s">
        <v>55</v>
      </c>
      <c r="L44" s="55" t="str">
        <f t="shared" si="8"/>
        <v>010-****-4013</v>
      </c>
      <c r="M44" s="1">
        <v>40220</v>
      </c>
      <c r="N44" s="55">
        <f ca="1">DATEDIF(M44,TODAY(),"Y")</f>
        <v>9</v>
      </c>
      <c r="O44" s="55">
        <f ca="1">DATEDIF(M44,TODAY(),"YM")</f>
        <v>9</v>
      </c>
      <c r="P44" s="55">
        <f ca="1">DATEDIF(M44,TODAY(),"MD")</f>
        <v>7</v>
      </c>
      <c r="Q44" s="1">
        <v>42759</v>
      </c>
      <c r="R44" s="33" t="str">
        <f t="shared" si="9"/>
        <v>화</v>
      </c>
      <c r="S44" s="54"/>
      <c r="T44" s="54"/>
      <c r="U44" s="54"/>
      <c r="V44" s="54"/>
      <c r="W44" s="54"/>
      <c r="X44" s="54"/>
      <c r="Y44" s="54"/>
      <c r="Z44" s="54">
        <f t="shared" si="10"/>
        <v>0</v>
      </c>
      <c r="AA44" s="54">
        <f t="shared" si="11"/>
        <v>33</v>
      </c>
      <c r="AB44" s="54">
        <f t="shared" si="12"/>
        <v>41.5</v>
      </c>
      <c r="AC44" s="54" t="b">
        <f t="shared" si="13"/>
        <v>0</v>
      </c>
      <c r="AD44" s="54">
        <f t="shared" si="14"/>
        <v>5</v>
      </c>
      <c r="AE44" s="52" t="str">
        <f t="shared" si="15"/>
        <v>D</v>
      </c>
      <c r="AF44" s="41" t="str">
        <f t="shared" si="16"/>
        <v>-</v>
      </c>
      <c r="AG44" s="42" t="str">
        <f t="shared" si="17"/>
        <v>TRY</v>
      </c>
      <c r="AH44" s="54">
        <f ca="1">INDEX(혜택포인트!$B$3:$F$6,MATCH(AG44,혜택포인트!$A$3:$A$6,0),MATCH(N44,혜택포인트!$B$2:$F$2,1))</f>
        <v>0</v>
      </c>
      <c r="AU44" s="62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0"/>
        <v>보-4021</v>
      </c>
      <c r="B45" s="55" t="s">
        <v>56</v>
      </c>
      <c r="C45" s="54" t="s">
        <v>153</v>
      </c>
      <c r="D45" s="54" t="str">
        <f t="shared" si="1"/>
        <v>740502-2******</v>
      </c>
      <c r="E45" s="1">
        <f t="shared" si="2"/>
        <v>27151</v>
      </c>
      <c r="F45" s="54">
        <f t="shared" si="3"/>
        <v>1974</v>
      </c>
      <c r="G45" s="54">
        <f t="shared" si="4"/>
        <v>5</v>
      </c>
      <c r="H45" s="54">
        <f t="shared" si="5"/>
        <v>2</v>
      </c>
      <c r="I45" s="54">
        <f t="shared" ca="1" si="6"/>
        <v>45</v>
      </c>
      <c r="J45" s="54" t="str">
        <f t="shared" si="7"/>
        <v>여</v>
      </c>
      <c r="K45" s="4" t="s">
        <v>57</v>
      </c>
      <c r="L45" s="55" t="str">
        <f t="shared" si="8"/>
        <v>010-****-4021</v>
      </c>
      <c r="M45" s="1">
        <v>37152</v>
      </c>
      <c r="N45" s="55">
        <f ca="1">DATEDIF(M45,TODAY(),"Y")</f>
        <v>18</v>
      </c>
      <c r="O45" s="55">
        <f ca="1">DATEDIF(M45,TODAY(),"YM")</f>
        <v>2</v>
      </c>
      <c r="P45" s="55">
        <f ca="1">DATEDIF(M45,TODAY(),"MD")</f>
        <v>0</v>
      </c>
      <c r="Q45" s="1">
        <v>43627</v>
      </c>
      <c r="R45" s="33" t="str">
        <f t="shared" si="9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0"/>
        <v>100</v>
      </c>
      <c r="AA45" s="54">
        <f t="shared" si="11"/>
        <v>11</v>
      </c>
      <c r="AB45" s="54">
        <f t="shared" si="12"/>
        <v>11.5</v>
      </c>
      <c r="AC45" s="54" t="b">
        <f t="shared" si="13"/>
        <v>0</v>
      </c>
      <c r="AD45" s="54">
        <f t="shared" si="14"/>
        <v>3</v>
      </c>
      <c r="AE45" s="52" t="str">
        <f t="shared" si="15"/>
        <v>D</v>
      </c>
      <c r="AF45" s="46" t="str">
        <f t="shared" si="16"/>
        <v>클래식</v>
      </c>
      <c r="AG45" s="40" t="str">
        <f t="shared" si="17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0"/>
        <v>인-5713</v>
      </c>
      <c r="B46" s="55" t="s">
        <v>58</v>
      </c>
      <c r="C46" s="54" t="s">
        <v>154</v>
      </c>
      <c r="D46" s="54" t="str">
        <f t="shared" si="1"/>
        <v>920324-2******</v>
      </c>
      <c r="E46" s="1">
        <f t="shared" si="2"/>
        <v>33687</v>
      </c>
      <c r="F46" s="54">
        <f t="shared" si="3"/>
        <v>1992</v>
      </c>
      <c r="G46" s="54">
        <f t="shared" si="4"/>
        <v>3</v>
      </c>
      <c r="H46" s="54">
        <f t="shared" si="5"/>
        <v>24</v>
      </c>
      <c r="I46" s="54">
        <f t="shared" ca="1" si="6"/>
        <v>27</v>
      </c>
      <c r="J46" s="54" t="str">
        <f t="shared" si="7"/>
        <v>여</v>
      </c>
      <c r="K46" s="4" t="s">
        <v>59</v>
      </c>
      <c r="L46" s="55" t="str">
        <f t="shared" si="8"/>
        <v>010-****-5713</v>
      </c>
      <c r="M46" s="1">
        <v>42142</v>
      </c>
      <c r="N46" s="55">
        <f ca="1">DATEDIF(M46,TODAY(),"Y")</f>
        <v>4</v>
      </c>
      <c r="O46" s="55">
        <f ca="1">DATEDIF(M46,TODAY(),"YM")</f>
        <v>6</v>
      </c>
      <c r="P46" s="55">
        <f ca="1">DATEDIF(M46,TODAY(),"MD")</f>
        <v>0</v>
      </c>
      <c r="Q46" s="1">
        <v>43477</v>
      </c>
      <c r="R46" s="36" t="str">
        <f t="shared" si="9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0"/>
        <v>45</v>
      </c>
      <c r="AA46" s="54">
        <f t="shared" si="11"/>
        <v>21</v>
      </c>
      <c r="AB46" s="54">
        <f t="shared" si="12"/>
        <v>21</v>
      </c>
      <c r="AC46" s="54" t="b">
        <f t="shared" si="13"/>
        <v>0</v>
      </c>
      <c r="AD46" s="54">
        <f t="shared" si="14"/>
        <v>5</v>
      </c>
      <c r="AE46" s="52" t="str">
        <f t="shared" si="15"/>
        <v>D</v>
      </c>
      <c r="AF46" s="39" t="str">
        <f t="shared" si="16"/>
        <v>콘서트</v>
      </c>
      <c r="AG46" s="42" t="str">
        <f t="shared" si="17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0">SUMIFS($Z$5:$Z$54,$AG$5:$AG$54,"="&amp;$AU46,$J$5:$J$54,"="&amp;$AV$43,$I$5:$I$54,"&gt;="&amp;$AV$42,$I$5:$I$54,"&lt;"&amp;$AZ$42)</f>
        <v>0</v>
      </c>
      <c r="AW46" s="51">
        <f t="shared" ref="AW46:AW48" ca="1" si="41">IFERROR(ROUND(AVERAGEIFS($Z$5:$Z$54,$AG$5:$AG$54,"="&amp;$AU46,$J$5:$J$54,"="&amp;$AV$43,$I$5:$I$54,"&gt;="&amp;$AV$42,$I$5:$I$54,"&lt;"&amp;$AZ$42),2),0)</f>
        <v>0</v>
      </c>
      <c r="AX46" s="51">
        <f t="shared" ref="AX46:AX48" ca="1" si="42">SUMIFS($Z$5:$Z$54,$AG$5:$AG$54,"="&amp;$AU46,$J$5:$J$54,"="&amp;$AX$43,$I$5:$I$54,"&gt;="&amp;$AV$42,$I$5:$I$54,"&lt;"&amp;$AZ$42)</f>
        <v>0</v>
      </c>
      <c r="AY46" s="51">
        <f t="shared" ref="AY46:AY48" ca="1" si="43">IFERROR(ROUND(AVERAGEIFS($Z$5:$Z$54,$AG$5:$AG$54,"="&amp;$AU46,$J$5:$J$54,"="&amp;$AX$43,$I$5:$I$54,"&gt;="&amp;$AV$42,$I$5:$I$54,"&lt;"&amp;$AZ$42),2),0)</f>
        <v>0</v>
      </c>
      <c r="AZ46" s="51">
        <f t="shared" ref="AZ46:AZ48" ca="1" si="44">SUMIFS($Z$5:$Z$54,$AG$5:$AG$54,"="&amp;$AU46,$J$5:$J$54,"="&amp;$AZ$43,$I$5:$I$54,"&gt;="&amp;$AZ$42,$I$5:$I$54,"&lt;"&amp;$BD$42)</f>
        <v>100</v>
      </c>
      <c r="BA46" s="51">
        <f t="shared" ref="BA46:BA48" ca="1" si="45">IFERROR(ROUND(AVERAGEIFS($Z$5:$Z$54,$AG$5:$AG$54,"="&amp;$AU46,$J$5:$J$54,"="&amp;$AZ$43,$I$5:$I$54,"&gt;="&amp;$AZ$42,$I$5:$I$54,"&lt;"&amp;$BD$42),2),0)</f>
        <v>100</v>
      </c>
      <c r="BB46" s="51">
        <f t="shared" ref="BB46:BB48" ca="1" si="46">SUMIFS($Z$5:$Z$54,$AG$5:$AG$54,"="&amp;$AU46,$J$5:$J$54,"="&amp;$BB$43,$I$5:$I$54,"&gt;="&amp;$AZ$42,$I$5:$I$54,"&lt;"&amp;$BD$42)</f>
        <v>0</v>
      </c>
      <c r="BC46" s="51">
        <f t="shared" ref="BC46:BC48" ca="1" si="47">IFERROR(ROUND(AVERAGEIFS($Z$5:$Z$54,$AG$5:$AG$54,"="&amp;$AU46,$J$5:$J$54,"="&amp;$BB$43,$I$5:$I$54,"&gt;="&amp;$AZ$42,$I$5:$I$54,"&lt;"&amp;$BD$42),2),0)</f>
        <v>0</v>
      </c>
      <c r="BD46" s="51">
        <f t="shared" ref="BD46:BD48" ca="1" si="48">SUMIFS($Z$5:$Z$54,$AG$5:$AG$54,"="&amp;$AU46,$J$5:$J$54,"="&amp;$BD$43,$I$5:$I$54,"&gt;="&amp;$BD$42,$I$5:$I$54,"&lt;"&amp;$BH$42)</f>
        <v>129</v>
      </c>
      <c r="BE46" s="51">
        <f t="shared" ref="BE46:BE48" ca="1" si="49">IFERROR(ROUND(AVERAGEIFS($Z$5:$Z$54,$AG$5:$AG$54,"="&amp;$AU46,$J$5:$J$54,"="&amp;$BD$43,$I$5:$I$54,"&gt;="&amp;$BD$42,$I$5:$I$54,"&lt;"&amp;$BH$42),2),0)</f>
        <v>129</v>
      </c>
      <c r="BF46" s="51">
        <f t="shared" ref="BF46:BF48" ca="1" si="50">SUMIFS($Z$5:$Z$54,$AG$5:$AG$54,"="&amp;$AU46,$J$5:$J$54,"="&amp;$BF$43,$I$5:$I$54,"&gt;="&amp;$BD$42,$I$5:$I$54,"&lt;"&amp;$BH$42)</f>
        <v>100</v>
      </c>
      <c r="BG46" s="51">
        <f t="shared" ref="BG46:BG48" ca="1" si="51">IFERROR(ROUND(AVERAGEIFS($Z$5:$Z$54,$AG$5:$AG$54,"="&amp;$AU46,$J$5:$J$54,"="&amp;$BF$43,$I$5:$I$54,"&gt;="&amp;$BD$42,$I$5:$I$54,"&lt;"&amp;$BH$42),2),0)</f>
        <v>100</v>
      </c>
      <c r="BH46" s="51">
        <f t="shared" ref="BH46:BH48" ca="1" si="52">SUMIFS($Z$5:$Z$54,$AG$5:$AG$54,"="&amp;$AU46,$J$5:$J$54,"="&amp;$BH$43,$I$5:$I$54,"&gt;="&amp;$BH$42)</f>
        <v>0</v>
      </c>
      <c r="BI46" s="51">
        <f t="shared" ref="BI46:BI48" ca="1" si="53">IFERROR(ROUND(AVERAGEIFS($Z$5:$Z$54,$AG$5:$AG$54,"="&amp;$AU46,$J$5:$J$54,"="&amp;$BH$43,$I$5:$I$54,"&gt;="&amp;$BH$42),2),0)</f>
        <v>0</v>
      </c>
      <c r="BJ46" s="51">
        <f t="shared" ref="BJ46:BJ48" ca="1" si="54">SUMIFS($Z$5:$Z$54,$AG$5:$AG$54,"="&amp;$AU46,$J$5:$J$54,"="&amp;$BJ$43,$I$5:$I$54,"&gt;="&amp;$BH$42)</f>
        <v>0</v>
      </c>
      <c r="BK46" s="51">
        <f t="shared" ref="BK46:BK48" ca="1" si="55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0"/>
        <v>광-3274</v>
      </c>
      <c r="B47" s="55" t="s">
        <v>60</v>
      </c>
      <c r="C47" s="54" t="s">
        <v>155</v>
      </c>
      <c r="D47" s="54" t="str">
        <f t="shared" si="1"/>
        <v>870629-1******</v>
      </c>
      <c r="E47" s="1">
        <f t="shared" si="2"/>
        <v>31957</v>
      </c>
      <c r="F47" s="54">
        <f t="shared" si="3"/>
        <v>1987</v>
      </c>
      <c r="G47" s="54">
        <f t="shared" si="4"/>
        <v>6</v>
      </c>
      <c r="H47" s="54">
        <f t="shared" si="5"/>
        <v>29</v>
      </c>
      <c r="I47" s="54">
        <f t="shared" ca="1" si="6"/>
        <v>32</v>
      </c>
      <c r="J47" s="54" t="str">
        <f t="shared" si="7"/>
        <v>남</v>
      </c>
      <c r="K47" s="4" t="s">
        <v>61</v>
      </c>
      <c r="L47" s="55" t="str">
        <f t="shared" si="8"/>
        <v>010-****-3274</v>
      </c>
      <c r="M47" s="1">
        <v>43304</v>
      </c>
      <c r="N47" s="55">
        <f ca="1">DATEDIF(M47,TODAY(),"Y")</f>
        <v>1</v>
      </c>
      <c r="O47" s="55">
        <f ca="1">DATEDIF(M47,TODAY(),"YM")</f>
        <v>3</v>
      </c>
      <c r="P47" s="55">
        <f ca="1">DATEDIF(M47,TODAY(),"MD")</f>
        <v>26</v>
      </c>
      <c r="Q47" s="1">
        <v>43760</v>
      </c>
      <c r="R47" s="33" t="str">
        <f t="shared" si="9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0"/>
        <v>19</v>
      </c>
      <c r="AA47" s="54">
        <f t="shared" si="11"/>
        <v>27</v>
      </c>
      <c r="AB47" s="54">
        <f t="shared" si="12"/>
        <v>27</v>
      </c>
      <c r="AC47" s="54" t="b">
        <f t="shared" si="13"/>
        <v>0</v>
      </c>
      <c r="AD47" s="54">
        <f t="shared" si="14"/>
        <v>5</v>
      </c>
      <c r="AE47" s="52" t="str">
        <f t="shared" si="15"/>
        <v>D</v>
      </c>
      <c r="AF47" s="43" t="str">
        <f t="shared" si="16"/>
        <v>뮤지컬</v>
      </c>
      <c r="AG47" s="42" t="str">
        <f t="shared" si="17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0"/>
        <v>69</v>
      </c>
      <c r="AW47" s="51">
        <f t="shared" ca="1" si="41"/>
        <v>69</v>
      </c>
      <c r="AX47" s="51">
        <f t="shared" ca="1" si="42"/>
        <v>0</v>
      </c>
      <c r="AY47" s="51">
        <f t="shared" ca="1" si="43"/>
        <v>0</v>
      </c>
      <c r="AZ47" s="51">
        <f t="shared" ca="1" si="44"/>
        <v>212</v>
      </c>
      <c r="BA47" s="51">
        <f t="shared" ca="1" si="45"/>
        <v>70.67</v>
      </c>
      <c r="BB47" s="51">
        <f t="shared" ca="1" si="46"/>
        <v>182</v>
      </c>
      <c r="BC47" s="51">
        <f t="shared" ca="1" si="47"/>
        <v>60.67</v>
      </c>
      <c r="BD47" s="51">
        <f t="shared" ca="1" si="48"/>
        <v>0</v>
      </c>
      <c r="BE47" s="51">
        <f t="shared" ca="1" si="49"/>
        <v>0</v>
      </c>
      <c r="BF47" s="51">
        <f t="shared" ca="1" si="50"/>
        <v>0</v>
      </c>
      <c r="BG47" s="51">
        <f t="shared" ca="1" si="51"/>
        <v>0</v>
      </c>
      <c r="BH47" s="51">
        <f t="shared" ca="1" si="52"/>
        <v>0</v>
      </c>
      <c r="BI47" s="51">
        <f t="shared" ca="1" si="53"/>
        <v>0</v>
      </c>
      <c r="BJ47" s="51">
        <f t="shared" ca="1" si="54"/>
        <v>0</v>
      </c>
      <c r="BK47" s="51">
        <f t="shared" ca="1" si="55"/>
        <v>0</v>
      </c>
    </row>
    <row r="48" spans="1:63" x14ac:dyDescent="0.3">
      <c r="A48" s="54" t="str">
        <f t="shared" si="0"/>
        <v>충-6587</v>
      </c>
      <c r="B48" s="55" t="s">
        <v>62</v>
      </c>
      <c r="C48" s="54" t="s">
        <v>156</v>
      </c>
      <c r="D48" s="54" t="str">
        <f t="shared" si="1"/>
        <v>850201-1******</v>
      </c>
      <c r="E48" s="1">
        <f t="shared" si="2"/>
        <v>31079</v>
      </c>
      <c r="F48" s="54">
        <f t="shared" si="3"/>
        <v>1985</v>
      </c>
      <c r="G48" s="54">
        <f t="shared" si="4"/>
        <v>2</v>
      </c>
      <c r="H48" s="54">
        <f t="shared" si="5"/>
        <v>1</v>
      </c>
      <c r="I48" s="54">
        <f t="shared" ca="1" si="6"/>
        <v>34</v>
      </c>
      <c r="J48" s="54" t="str">
        <f t="shared" si="7"/>
        <v>남</v>
      </c>
      <c r="K48" s="4" t="s">
        <v>63</v>
      </c>
      <c r="L48" s="55" t="str">
        <f t="shared" si="8"/>
        <v>010-****-6587</v>
      </c>
      <c r="M48" s="1">
        <v>41181</v>
      </c>
      <c r="N48" s="55">
        <f ca="1">DATEDIF(M48,TODAY(),"Y")</f>
        <v>7</v>
      </c>
      <c r="O48" s="55">
        <f ca="1">DATEDIF(M48,TODAY(),"YM")</f>
        <v>1</v>
      </c>
      <c r="P48" s="55">
        <f ca="1">DATEDIF(M48,TODAY(),"MD")</f>
        <v>20</v>
      </c>
      <c r="Q48" s="1">
        <v>43751</v>
      </c>
      <c r="R48" s="31" t="str">
        <f t="shared" si="9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0"/>
        <v>8</v>
      </c>
      <c r="AA48" s="54">
        <f t="shared" si="11"/>
        <v>29</v>
      </c>
      <c r="AB48" s="54">
        <f t="shared" si="12"/>
        <v>29.5</v>
      </c>
      <c r="AC48" s="54" t="b">
        <f t="shared" si="13"/>
        <v>0</v>
      </c>
      <c r="AD48" s="54">
        <f t="shared" si="14"/>
        <v>5</v>
      </c>
      <c r="AE48" s="52" t="str">
        <f t="shared" si="15"/>
        <v>D</v>
      </c>
      <c r="AF48" s="39" t="str">
        <f t="shared" si="16"/>
        <v>콘서트</v>
      </c>
      <c r="AG48" s="42" t="str">
        <f t="shared" si="17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0"/>
        <v>54</v>
      </c>
      <c r="AW48" s="51">
        <f t="shared" ca="1" si="41"/>
        <v>9</v>
      </c>
      <c r="AX48" s="51">
        <f t="shared" ca="1" si="42"/>
        <v>50</v>
      </c>
      <c r="AY48" s="51">
        <f t="shared" ca="1" si="43"/>
        <v>16.670000000000002</v>
      </c>
      <c r="AZ48" s="51">
        <f t="shared" ca="1" si="44"/>
        <v>55</v>
      </c>
      <c r="BA48" s="51">
        <f t="shared" ca="1" si="45"/>
        <v>9.17</v>
      </c>
      <c r="BB48" s="51">
        <f t="shared" ca="1" si="46"/>
        <v>23</v>
      </c>
      <c r="BC48" s="51">
        <f t="shared" ca="1" si="47"/>
        <v>3.29</v>
      </c>
      <c r="BD48" s="51">
        <f t="shared" ca="1" si="48"/>
        <v>79</v>
      </c>
      <c r="BE48" s="51">
        <f t="shared" ca="1" si="49"/>
        <v>15.8</v>
      </c>
      <c r="BF48" s="51">
        <f t="shared" ca="1" si="50"/>
        <v>29</v>
      </c>
      <c r="BG48" s="51">
        <f t="shared" ca="1" si="51"/>
        <v>7.25</v>
      </c>
      <c r="BH48" s="51">
        <f t="shared" ca="1" si="52"/>
        <v>0</v>
      </c>
      <c r="BI48" s="51">
        <f t="shared" ca="1" si="53"/>
        <v>0</v>
      </c>
      <c r="BJ48" s="51">
        <f t="shared" ca="1" si="54"/>
        <v>0</v>
      </c>
      <c r="BK48" s="51">
        <f t="shared" ca="1" si="55"/>
        <v>0</v>
      </c>
    </row>
    <row r="49" spans="1:55" x14ac:dyDescent="0.3">
      <c r="A49" s="54" t="str">
        <f t="shared" si="0"/>
        <v>승-4267</v>
      </c>
      <c r="B49" s="55" t="s">
        <v>64</v>
      </c>
      <c r="C49" s="54" t="s">
        <v>157</v>
      </c>
      <c r="D49" s="54" t="str">
        <f t="shared" si="1"/>
        <v>780129-1******</v>
      </c>
      <c r="E49" s="1">
        <f t="shared" si="2"/>
        <v>28519</v>
      </c>
      <c r="F49" s="54">
        <f t="shared" si="3"/>
        <v>1978</v>
      </c>
      <c r="G49" s="54">
        <f t="shared" si="4"/>
        <v>1</v>
      </c>
      <c r="H49" s="54">
        <f t="shared" si="5"/>
        <v>29</v>
      </c>
      <c r="I49" s="54">
        <f t="shared" ca="1" si="6"/>
        <v>41</v>
      </c>
      <c r="J49" s="54" t="str">
        <f t="shared" si="7"/>
        <v>남</v>
      </c>
      <c r="K49" s="4" t="s">
        <v>65</v>
      </c>
      <c r="L49" s="55" t="str">
        <f t="shared" si="8"/>
        <v>010-****-4267</v>
      </c>
      <c r="M49" s="1">
        <v>38271</v>
      </c>
      <c r="N49" s="55">
        <f ca="1">DATEDIF(M49,TODAY(),"Y")</f>
        <v>15</v>
      </c>
      <c r="O49" s="55">
        <f ca="1">DATEDIF(M49,TODAY(),"YM")</f>
        <v>1</v>
      </c>
      <c r="P49" s="55">
        <f ca="1">DATEDIF(M49,TODAY(),"MD")</f>
        <v>7</v>
      </c>
      <c r="Q49" s="1">
        <v>43578</v>
      </c>
      <c r="R49" s="33" t="str">
        <f t="shared" si="9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0"/>
        <v>118</v>
      </c>
      <c r="AA49" s="54">
        <f t="shared" si="11"/>
        <v>8</v>
      </c>
      <c r="AB49" s="54">
        <f t="shared" si="12"/>
        <v>8</v>
      </c>
      <c r="AC49" s="54" t="b">
        <f t="shared" si="13"/>
        <v>1</v>
      </c>
      <c r="AD49" s="54">
        <f t="shared" si="14"/>
        <v>3</v>
      </c>
      <c r="AE49" s="52" t="str">
        <f t="shared" si="15"/>
        <v>C</v>
      </c>
      <c r="AF49" s="45" t="str">
        <f t="shared" si="16"/>
        <v>영화</v>
      </c>
      <c r="AG49" s="44" t="str">
        <f t="shared" si="17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0"/>
        <v>민-6425</v>
      </c>
      <c r="B50" s="55" t="s">
        <v>66</v>
      </c>
      <c r="C50" s="54" t="s">
        <v>158</v>
      </c>
      <c r="D50" s="54" t="str">
        <f t="shared" si="1"/>
        <v>840720-2******</v>
      </c>
      <c r="E50" s="1">
        <f t="shared" si="2"/>
        <v>30883</v>
      </c>
      <c r="F50" s="54">
        <f t="shared" si="3"/>
        <v>1984</v>
      </c>
      <c r="G50" s="54">
        <f t="shared" si="4"/>
        <v>7</v>
      </c>
      <c r="H50" s="54">
        <f t="shared" si="5"/>
        <v>20</v>
      </c>
      <c r="I50" s="54">
        <f t="shared" ca="1" si="6"/>
        <v>35</v>
      </c>
      <c r="J50" s="54" t="str">
        <f t="shared" si="7"/>
        <v>여</v>
      </c>
      <c r="K50" s="4" t="s">
        <v>67</v>
      </c>
      <c r="L50" s="55" t="str">
        <f t="shared" si="8"/>
        <v>010-****-6425</v>
      </c>
      <c r="M50" s="1">
        <v>38882</v>
      </c>
      <c r="N50" s="55">
        <f ca="1">DATEDIF(M50,TODAY(),"Y")</f>
        <v>13</v>
      </c>
      <c r="O50" s="55">
        <f ca="1">DATEDIF(M50,TODAY(),"YM")</f>
        <v>5</v>
      </c>
      <c r="P50" s="55">
        <f ca="1">DATEDIF(M50,TODAY(),"MD")</f>
        <v>4</v>
      </c>
      <c r="Q50" s="1">
        <v>43469</v>
      </c>
      <c r="R50" s="37" t="str">
        <f t="shared" si="9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0"/>
        <v>52</v>
      </c>
      <c r="AA50" s="54">
        <f t="shared" si="11"/>
        <v>19</v>
      </c>
      <c r="AB50" s="54">
        <f t="shared" si="12"/>
        <v>19</v>
      </c>
      <c r="AC50" s="54" t="b">
        <f t="shared" si="13"/>
        <v>0</v>
      </c>
      <c r="AD50" s="54">
        <f t="shared" si="14"/>
        <v>4</v>
      </c>
      <c r="AE50" s="52" t="str">
        <f t="shared" si="15"/>
        <v>D</v>
      </c>
      <c r="AF50" s="46" t="str">
        <f t="shared" si="16"/>
        <v>클래식</v>
      </c>
      <c r="AG50" s="47" t="str">
        <f t="shared" si="17"/>
        <v>ALMOST</v>
      </c>
      <c r="AH50" s="54">
        <f ca="1">INDEX(혜택포인트!$B$3:$F$6,MATCH(AG50,혜택포인트!$A$3:$A$6,0),MATCH(N50,혜택포인트!$B$2:$F$2,1))</f>
        <v>0.1</v>
      </c>
      <c r="AU50" s="61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0"/>
        <v>서-9450</v>
      </c>
      <c r="B51" s="55" t="s">
        <v>68</v>
      </c>
      <c r="C51" s="54" t="s">
        <v>159</v>
      </c>
      <c r="D51" s="54" t="str">
        <f t="shared" si="1"/>
        <v>911203-1******</v>
      </c>
      <c r="E51" s="1">
        <f t="shared" si="2"/>
        <v>33575</v>
      </c>
      <c r="F51" s="54">
        <f t="shared" si="3"/>
        <v>1991</v>
      </c>
      <c r="G51" s="54">
        <f t="shared" si="4"/>
        <v>12</v>
      </c>
      <c r="H51" s="54">
        <f t="shared" si="5"/>
        <v>3</v>
      </c>
      <c r="I51" s="54">
        <f t="shared" ca="1" si="6"/>
        <v>27</v>
      </c>
      <c r="J51" s="54" t="str">
        <f t="shared" si="7"/>
        <v>남</v>
      </c>
      <c r="K51" s="4" t="s">
        <v>69</v>
      </c>
      <c r="L51" s="55" t="str">
        <f t="shared" si="8"/>
        <v>010-****-9450</v>
      </c>
      <c r="M51" s="1">
        <v>42785</v>
      </c>
      <c r="N51" s="55">
        <f ca="1">DATEDIF(M51,TODAY(),"Y")</f>
        <v>2</v>
      </c>
      <c r="O51" s="55">
        <f ca="1">DATEDIF(M51,TODAY(),"YM")</f>
        <v>8</v>
      </c>
      <c r="P51" s="55">
        <f ca="1">DATEDIF(M51,TODAY(),"MD")</f>
        <v>30</v>
      </c>
      <c r="Q51" s="1">
        <v>43482</v>
      </c>
      <c r="R51" s="35" t="str">
        <f t="shared" si="9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0"/>
        <v>69</v>
      </c>
      <c r="AA51" s="54">
        <f t="shared" si="11"/>
        <v>14</v>
      </c>
      <c r="AB51" s="54">
        <f t="shared" si="12"/>
        <v>14</v>
      </c>
      <c r="AC51" s="54" t="b">
        <f t="shared" si="13"/>
        <v>0</v>
      </c>
      <c r="AD51" s="54">
        <f t="shared" si="14"/>
        <v>4</v>
      </c>
      <c r="AE51" s="52" t="str">
        <f t="shared" si="15"/>
        <v>C</v>
      </c>
      <c r="AF51" s="45" t="str">
        <f t="shared" si="16"/>
        <v>영화</v>
      </c>
      <c r="AG51" s="47" t="str">
        <f t="shared" si="17"/>
        <v>ALMOST</v>
      </c>
      <c r="AH51" s="54">
        <f ca="1">INDEX(혜택포인트!$B$3:$F$6,MATCH(AG51,혜택포인트!$A$3:$A$6,0),MATCH(N51,혜택포인트!$B$2:$F$2,1))</f>
        <v>0</v>
      </c>
      <c r="AU51" s="62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0"/>
        <v>민-8135</v>
      </c>
      <c r="B52" s="55" t="s">
        <v>70</v>
      </c>
      <c r="C52" s="54" t="s">
        <v>160</v>
      </c>
      <c r="D52" s="54" t="str">
        <f t="shared" si="1"/>
        <v>890917-1******</v>
      </c>
      <c r="E52" s="1">
        <f t="shared" si="2"/>
        <v>32768</v>
      </c>
      <c r="F52" s="54">
        <f t="shared" si="3"/>
        <v>1989</v>
      </c>
      <c r="G52" s="54">
        <f t="shared" si="4"/>
        <v>9</v>
      </c>
      <c r="H52" s="54">
        <f t="shared" si="5"/>
        <v>17</v>
      </c>
      <c r="I52" s="54">
        <f t="shared" ca="1" si="6"/>
        <v>30</v>
      </c>
      <c r="J52" s="54" t="str">
        <f t="shared" si="7"/>
        <v>남</v>
      </c>
      <c r="K52" s="4" t="s">
        <v>71</v>
      </c>
      <c r="L52" s="55" t="str">
        <f t="shared" si="8"/>
        <v>010-****-8135</v>
      </c>
      <c r="M52" s="1">
        <v>40325</v>
      </c>
      <c r="N52" s="55">
        <f ca="1">DATEDIF(M52,TODAY(),"Y")</f>
        <v>9</v>
      </c>
      <c r="O52" s="55">
        <f ca="1">DATEDIF(M52,TODAY(),"YM")</f>
        <v>5</v>
      </c>
      <c r="P52" s="55">
        <f ca="1">DATEDIF(M52,TODAY(),"MD")</f>
        <v>22</v>
      </c>
      <c r="Q52" s="1">
        <v>43111</v>
      </c>
      <c r="R52" s="35" t="str">
        <f t="shared" si="9"/>
        <v>목</v>
      </c>
      <c r="S52" s="54"/>
      <c r="T52" s="54"/>
      <c r="U52" s="54"/>
      <c r="V52" s="54"/>
      <c r="W52" s="54"/>
      <c r="X52" s="54"/>
      <c r="Y52" s="54"/>
      <c r="Z52" s="54">
        <f t="shared" si="10"/>
        <v>0</v>
      </c>
      <c r="AA52" s="54">
        <f t="shared" si="11"/>
        <v>33</v>
      </c>
      <c r="AB52" s="54">
        <f t="shared" si="12"/>
        <v>41.5</v>
      </c>
      <c r="AC52" s="54" t="b">
        <f t="shared" si="13"/>
        <v>0</v>
      </c>
      <c r="AD52" s="54">
        <f t="shared" si="14"/>
        <v>5</v>
      </c>
      <c r="AE52" s="52" t="str">
        <f t="shared" si="15"/>
        <v>D</v>
      </c>
      <c r="AF52" s="41" t="str">
        <f t="shared" si="16"/>
        <v>-</v>
      </c>
      <c r="AG52" s="42" t="str">
        <f t="shared" si="17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0"/>
        <v>지-1352</v>
      </c>
      <c r="B53" s="55" t="s">
        <v>72</v>
      </c>
      <c r="C53" s="54" t="s">
        <v>161</v>
      </c>
      <c r="D53" s="54" t="str">
        <f t="shared" si="1"/>
        <v>710615-2******</v>
      </c>
      <c r="E53" s="1">
        <f t="shared" si="2"/>
        <v>26099</v>
      </c>
      <c r="F53" s="54">
        <f t="shared" si="3"/>
        <v>1971</v>
      </c>
      <c r="G53" s="54">
        <f t="shared" si="4"/>
        <v>6</v>
      </c>
      <c r="H53" s="54">
        <f t="shared" si="5"/>
        <v>15</v>
      </c>
      <c r="I53" s="54">
        <f t="shared" ca="1" si="6"/>
        <v>48</v>
      </c>
      <c r="J53" s="54" t="str">
        <f t="shared" si="7"/>
        <v>여</v>
      </c>
      <c r="K53" s="4" t="s">
        <v>73</v>
      </c>
      <c r="L53" s="55" t="str">
        <f t="shared" si="8"/>
        <v>010-****-1352</v>
      </c>
      <c r="M53" s="1">
        <v>38368</v>
      </c>
      <c r="N53" s="55">
        <f ca="1">DATEDIF(M53,TODAY(),"Y")</f>
        <v>14</v>
      </c>
      <c r="O53" s="55">
        <f ca="1">DATEDIF(M53,TODAY(),"YM")</f>
        <v>10</v>
      </c>
      <c r="P53" s="55">
        <f ca="1">DATEDIF(M53,TODAY(),"MD")</f>
        <v>2</v>
      </c>
      <c r="Q53" s="1">
        <v>41718</v>
      </c>
      <c r="R53" s="35" t="str">
        <f t="shared" si="9"/>
        <v>목</v>
      </c>
      <c r="S53" s="54"/>
      <c r="T53" s="54"/>
      <c r="U53" s="54"/>
      <c r="V53" s="54"/>
      <c r="W53" s="54"/>
      <c r="X53" s="54"/>
      <c r="Y53" s="54"/>
      <c r="Z53" s="54">
        <f t="shared" si="10"/>
        <v>0</v>
      </c>
      <c r="AA53" s="54">
        <f t="shared" si="11"/>
        <v>33</v>
      </c>
      <c r="AB53" s="54">
        <f t="shared" si="12"/>
        <v>41.5</v>
      </c>
      <c r="AC53" s="54" t="b">
        <f t="shared" si="13"/>
        <v>0</v>
      </c>
      <c r="AD53" s="54">
        <f t="shared" si="14"/>
        <v>5</v>
      </c>
      <c r="AE53" s="52" t="str">
        <f t="shared" si="15"/>
        <v>D</v>
      </c>
      <c r="AF53" s="41" t="str">
        <f t="shared" si="16"/>
        <v>-</v>
      </c>
      <c r="AG53" s="42" t="str">
        <f t="shared" si="17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56">_xlfn.MAXIFS($Z$5:$Z$54,$AF$5:$AF$54,"="&amp;$AU53, $AG$5:$AG$54,"="&amp;$AV$50)</f>
        <v>0</v>
      </c>
      <c r="AW53" s="51">
        <f t="shared" ref="AW53:AW54" si="57">_xlfn.MINIFS($Z$5:$Z$54,$AF$5:$AF$54,"="&amp;$AU53, $AG$5:$AG$54,"="&amp;$AV$50)</f>
        <v>0</v>
      </c>
      <c r="AX53" s="51">
        <f t="shared" ref="AX53:AX54" si="58">_xlfn.MAXIFS($Z$5:$Z$54,$AF$5:$AF$54,"="&amp;$AU53, $AG$5:$AG$54,"="&amp;$AX$50)</f>
        <v>129</v>
      </c>
      <c r="AY53" s="51">
        <f t="shared" ref="AY53:AY54" si="59">_xlfn.MINIFS($Z$5:$Z$54,$AF$5:$AF$54,"="&amp;$AU53, $AG$5:$AG$54,"="&amp;$AX$50)</f>
        <v>129</v>
      </c>
      <c r="AZ53" s="51">
        <f t="shared" ref="AZ53:AZ54" si="60">_xlfn.MAXIFS($Z$5:$Z$54,$AF$5:$AF$54,"="&amp;$AU53, $AG$5:$AG$54,"="&amp;$AZ$50)</f>
        <v>92</v>
      </c>
      <c r="BA53" s="51">
        <f t="shared" ref="BA53:BA54" si="61">_xlfn.MINIFS($Z$5:$Z$54,$AF$5:$AF$54,"="&amp;$AU53, $AG$5:$AG$54,"="&amp;$AZ$50)</f>
        <v>67</v>
      </c>
      <c r="BB53" s="51">
        <f t="shared" ref="BB53:BB54" si="62">_xlfn.MAXIFS($Z$5:$Z$54,$AF$5:$AF$54,"="&amp;$AU53, $AG$5:$AG$54,"="&amp;$BB$50)</f>
        <v>45</v>
      </c>
      <c r="BC53" s="51">
        <f t="shared" ref="BC53:BC54" si="63">_xlfn.MINIFS($Z$5:$Z$54,$AF$5:$AF$54,"="&amp;$AU53, $AG$5:$AG$54,"="&amp;$BB$50)</f>
        <v>8</v>
      </c>
    </row>
    <row r="54" spans="1:55" x14ac:dyDescent="0.3">
      <c r="A54" s="54" t="str">
        <f t="shared" si="0"/>
        <v>동-7248</v>
      </c>
      <c r="B54" s="55" t="s">
        <v>74</v>
      </c>
      <c r="C54" s="54" t="s">
        <v>162</v>
      </c>
      <c r="D54" s="54" t="str">
        <f t="shared" si="1"/>
        <v>830321-1******</v>
      </c>
      <c r="E54" s="1">
        <f t="shared" si="2"/>
        <v>30396</v>
      </c>
      <c r="F54" s="54">
        <f t="shared" si="3"/>
        <v>1983</v>
      </c>
      <c r="G54" s="54">
        <f t="shared" si="4"/>
        <v>3</v>
      </c>
      <c r="H54" s="54">
        <f t="shared" si="5"/>
        <v>21</v>
      </c>
      <c r="I54" s="54">
        <f t="shared" ca="1" si="6"/>
        <v>36</v>
      </c>
      <c r="J54" s="54" t="str">
        <f t="shared" si="7"/>
        <v>남</v>
      </c>
      <c r="K54" s="4" t="s">
        <v>75</v>
      </c>
      <c r="L54" s="55" t="str">
        <f t="shared" si="8"/>
        <v>010-****-7248</v>
      </c>
      <c r="M54" s="1">
        <v>43464</v>
      </c>
      <c r="N54" s="55">
        <f ca="1">DATEDIF(M54,TODAY(),"Y")</f>
        <v>0</v>
      </c>
      <c r="O54" s="55">
        <f ca="1">DATEDIF(M54,TODAY(),"YM")</f>
        <v>10</v>
      </c>
      <c r="P54" s="55">
        <f ca="1">DATEDIF(M54,TODAY(),"MD")</f>
        <v>19</v>
      </c>
      <c r="Q54" s="1">
        <v>43697</v>
      </c>
      <c r="R54" s="33" t="str">
        <f t="shared" si="9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0"/>
        <v>136</v>
      </c>
      <c r="AA54" s="54">
        <f t="shared" si="11"/>
        <v>4</v>
      </c>
      <c r="AB54" s="54">
        <f t="shared" si="12"/>
        <v>4</v>
      </c>
      <c r="AC54" s="54" t="b">
        <f t="shared" si="13"/>
        <v>1</v>
      </c>
      <c r="AD54" s="54">
        <f t="shared" si="14"/>
        <v>3</v>
      </c>
      <c r="AE54" s="52" t="str">
        <f t="shared" si="15"/>
        <v>D</v>
      </c>
      <c r="AF54" s="43" t="str">
        <f t="shared" si="16"/>
        <v>뮤지컬</v>
      </c>
      <c r="AG54" s="44" t="str">
        <f t="shared" si="17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56"/>
        <v>0</v>
      </c>
      <c r="AW54" s="51">
        <f t="shared" si="57"/>
        <v>0</v>
      </c>
      <c r="AX54" s="51">
        <f t="shared" si="58"/>
        <v>0</v>
      </c>
      <c r="AY54" s="51">
        <f t="shared" si="59"/>
        <v>0</v>
      </c>
      <c r="AZ54" s="51">
        <f t="shared" si="60"/>
        <v>0</v>
      </c>
      <c r="BA54" s="51">
        <f t="shared" si="61"/>
        <v>0</v>
      </c>
      <c r="BB54" s="51">
        <f t="shared" si="62"/>
        <v>0</v>
      </c>
      <c r="BC54" s="51">
        <f t="shared" si="63"/>
        <v>0</v>
      </c>
    </row>
  </sheetData>
  <mergeCells count="42">
    <mergeCell ref="AU50:AU51"/>
    <mergeCell ref="AV50:AW50"/>
    <mergeCell ref="AX50:AY50"/>
    <mergeCell ref="AZ50:BA50"/>
    <mergeCell ref="BB50:BC50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32:AU33"/>
    <mergeCell ref="AV32:AW32"/>
    <mergeCell ref="AX32:AY32"/>
    <mergeCell ref="AZ32:BA32"/>
    <mergeCell ref="BB32:BC32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X5:AY5"/>
    <mergeCell ref="AZ5:BA5"/>
    <mergeCell ref="BB5:BC5"/>
    <mergeCell ref="AU15:AU16"/>
    <mergeCell ref="AV15:AY15"/>
    <mergeCell ref="AZ15:BC15"/>
    <mergeCell ref="B1:Y1"/>
    <mergeCell ref="N3:P3"/>
    <mergeCell ref="AQ5:AR5"/>
    <mergeCell ref="AS5:AT5"/>
    <mergeCell ref="AU5:AU6"/>
    <mergeCell ref="AV5:AW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L r R b T + b p 0 5 + p A A A A + A A A A B I A H A B D b 2 5 m a W c v U G F j a 2 F n Z S 5 4 b W w g o h g A K K A U A A A A A A A A A A A A A A A A A A A A A A A A A A A A h Y 9 N D o I w F I S v Q r q n j x 9 R Q h 5 l 4 V J J j C b G L S k V G q A Y W o S 7 u f B I X k E S R d 2 5 n M k 3 y T e P 2 x 2 T s a m t q + i 0 b F V M X O o Q S y j e 5 l I V M e n N 2 Q 5 J w n C X 8 S o r h D X B S k e j l j E p j b l E A M M w 0 M G n b V e A 5 z g u n N L t g Z e i y W y p t M k U F + S z y v + v C M P j S 4 Z 5 d O X T I A i X d B G 6 C H O N q V R f x J u M q Y P w U + K 6 r 0 3 f C V a 1 9 m a P M E e E 9 w v 2 B F B L A w Q U A A I A C A A u t F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R b T 0 c G 8 3 9 H A g A A Q g c A A B M A H A B G b 3 J t d W x h c y 9 T Z W N 0 a W 9 u M S 5 t I K I Y A C i g F A A A A A A A A A A A A A A A A A A A A A A A A A A A A O 1 T 3 2 v T U B R + L / R / u G Q v L Y S y F f V B 6 Y N 0 i s M X Y R M f m h G y 9 k r L 0 t y R 3 E G 1 D D J I Y X S d b t j S u C U l Y n V O h s b u N 3 b / U O 7 J / + C N q X O y D n z b y / J y y f m + 7 9 x z v n O P g Y u 0 Q j Q 0 G 5 9 T D 5 K J Z M I o K z o u o d k y x j S L c k j F N J l A / I O d T X Z w y i O P a k W s Z l 4 Q f X G B k M X U 4 4 q K M 3 m i U a x R I y X k 7 0 v P D a w b 0 m t C q t I 0 N h Y p W Z L Y h g / u Y W j 5 7 N g C y 5 W y 4 H + R Y c 0 G r y O B 5 2 T Z s Y m g u w U N E 1 w L c S p s 7 4 U d B 1 3 o U E T e 3 U L M f 4 u 4 i H 3 e l / J l Z W n y r n y J 4 n X A t c U R N T g Y I u g 1 m P d p 5 v + p M t h r v J 6 w 1 Q J 3 K E H X h + Y R F 0 5 O y W F j A 5 r 9 s H k q x 3 V m a q p R E 9 I i 0 p Z V V U R U X 8 Z p M X Y q 9 k 7 + f X C / Y u P q h R m K q z k h B g X x a U U r j f 6 E + Z X C t E K V + Z F + Q o D m W T D Y Y 5 s O C r t 9 t t E W e J o 5 Z Y E b / U w n V U L x E 6 y U u M m p y 1 e J q D B C H 6 r q b F F R F d 3 I R X X N p y 8 S s w M z G J x H i c H x Q r v z N / G c r m j G S 6 J X 8 0 R d r m p z r 5 a w k R p T i V i v C + F 2 K 2 r q a 0 P g j X M i o r h G V 0 R U F + D j k H 0 f s n c / 2 A e X D d Z C + / Q q x b P C 9 + 1 r w M A 3 o 0 E 0 L N h p 8 w n 8 w U s K x b H 4 y A l O h s G h y X q t c X i 4 e s h 6 N q y 7 H J n R 6 L 0 7 m a i R W H p u g + X w A V 6 F 2 H 7 0 3 q 7 G w z d 2 N P N 1 n w 1 a Y 1 T f + r B r w s / 9 M X f Z q 7 z H M f G u H 5 y c / R t f S S c T F e 3 a A V 1 e y o n R 6 0 G p b F q 4 3 c 3 b 3 b z d z Z v d z V 9 Q S w E C L Q A U A A I A C A A u t F t P 5 u n T n 6 k A A A D 4 A A A A E g A A A A A A A A A A A A A A A A A A A A A A Q 2 9 u Z m l n L 1 B h Y 2 t h Z 2 U u e G 1 s U E s B A i 0 A F A A C A A g A L r R b T w / K 6 a u k A A A A 6 Q A A A B M A A A A A A A A A A A A A A A A A 9 Q A A A F t D b 2 5 0 Z W 5 0 X 1 R 5 c G V z X S 5 4 b W x Q S w E C L Q A U A A I A C A A u t F t P R w b z f 0 c C A A B C B w A A E w A A A A A A A A A A A A A A A A D m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g A A A A A A A E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M z o y N z o z M y 4 5 N z E 0 N D k 1 W i I g L z 4 8 R W 5 0 c n k g V H l w Z T 0 i R m l s b E N v b H V t b l R 5 c G V z I i B W Y W x 1 Z T 0 i c 0 J n W U d D U W t E Q X d N R E F 3 T U Q i I C 8 + P E V u d H J 5 I F R 5 c G U 9 I k Z p b G x D b 2 x 1 b W 5 O Y W 1 l c y I g V m F s d W U 9 I n N b J n F 1 b 3 Q 7 7 Z q M 7 J u Q 6 6 q F J n F 1 b 3 Q 7 L C Z x d W 9 0 O + y j v O u v v O u T s e u h n e u y i O 2 Y u C Z x d W 9 0 O y w m c X V v d D v s o I T t m Z T r s o j t m L g m c X V v d D s s J n F 1 b 3 Q 7 6 r C A 7 J 6 F 6 4 W E 7 J u U 7 J 2 8 J n F 1 b 3 Q 7 L C Z x d W 9 0 O + y 1 n O q 3 v O q 0 g O u e j O y d v C Z x d W 9 0 O y w m c X V v d D v t g b T r n p j s i 5 0 m c X V v d D s s J n F 1 b 3 Q 7 7 L 2 Y 7 I S c 7 Y q 4 J n F 1 b 3 Q 7 L C Z x d W 9 0 O + u s t O y a q S Z x d W 9 0 O y w m c X V v d D v t j p j s i q T t i 7 D r s o w m c X V v d D s s J n F 1 b 3 Q 7 6 6 6 k 7 K e A 7 L u s J n F 1 b 3 Q 7 L C Z x d W 9 0 O + y Y g e 2 Z l C Z x d W 9 0 O y w m c X V v d D v s l 7 D q t 7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M 6 M z I 6 M T U u O D g y M D U 5 M l o i I C 8 + P E V u d H J 5 I F R 5 c G U 9 I k Z p b G x D b 2 x 1 b W 5 U e X B l c y I g V m F s d W U 9 I n N C Z 1 l H Q 1 F r R E F 3 T U R B d 0 1 E I i A v P j x F b n R y e S B U e X B l P S J G a W x s Q 2 9 s d W 1 u T m F t Z X M i I F Z h b H V l P S J z W y Z x d W 9 0 O + 2 a j O y b k O u q h S Z x d W 9 0 O y w m c X V v d D v s o 7 z r r 7 z r k 7 H r o Z 3 r s o j t m L g m c X V v d D s s J n F 1 b 3 Q 7 7 K C E 7 Z m U 6 7 K I 7 Z i 4 J n F 1 b 3 Q 7 L C Z x d W 9 0 O + q w g O y e h e u F h O y b l O y d v C Z x d W 9 0 O y w m c X V v d D v s t Z z q t 7 z q t I D r n o z s n b w m c X V v d D s s J n F 1 b 3 Q 7 7 Y G 0 6 5 6 Y 7 I u d J n F 1 b 3 Q 7 L C Z x d W 9 0 O + y 9 m O y E n O 2 K u C Z x d W 9 0 O y w m c X V v d D v r r L T s m q k m c X V v d D s s J n F 1 b 3 Q 7 7 Y 6 Y 7 I q k 7 Y u w 6 7 K M J n F 1 b 3 Q 7 L C Z x d W 9 0 O + u u p O y n g O y 7 r C Z x d W 9 0 O y w m c X V v d D v s m I H t m Z Q m c X V v d D s s J n F 1 b 3 Q 7 7 J e w 6 r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u / P + M A q E i F Y d l i z N c 0 G w A A A A A C A A A A A A A Q Z g A A A A E A A C A A A A A K H 8 y 8 O D z 0 Y 1 b c z l 4 S G 3 U v x Y S 8 z s Y b w 8 C b G F I D L f x Q o w A A A A A O g A A A A A I A A C A A A A A H b d h h w S J / T R S a 3 q j 0 u X Z 9 A q J N J d B n q 7 J z U X z 3 3 3 7 5 3 F A A A A B n Y I 4 S 8 C / S i Y / t a M K o p A n E P d l U I t h b m P O c p m v X i n 7 W r l E v t D s Y 9 j x Z B M D b f 9 5 Y g X u Y m B v G q 7 T T W C f U J v h i C b P I g a l B X M 1 u 0 5 D I C 3 q l E Q w 3 9 E A A A A B a T B h W p O W P z / 9 s U Q b e 3 P D e P H F l Y j 0 x p e I v 1 n K d 0 p 1 N N s + n J z m k 2 x t 4 u q M 8 r i p h b P g b t d a 3 7 x R F M j e m z F C o l N j D < / D a t a M a s h u p > 
</file>

<file path=customXml/itemProps1.xml><?xml version="1.0" encoding="utf-8"?>
<ds:datastoreItem xmlns:ds="http://schemas.openxmlformats.org/officeDocument/2006/customXml" ds:itemID="{C1EA72F0-DAAF-41C0-8CDC-599445A33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회원정보_01</vt:lpstr>
      <vt:lpstr>회원정보_02</vt:lpstr>
      <vt:lpstr>회원정보_03</vt:lpstr>
      <vt:lpstr>회원정보_04</vt:lpstr>
      <vt:lpstr>회원정보_05</vt:lpstr>
      <vt:lpstr>회원정보_06</vt:lpstr>
      <vt:lpstr>회원정보_07</vt:lpstr>
      <vt:lpstr>회원정보_08</vt:lpstr>
      <vt:lpstr>회원정보_09</vt:lpstr>
      <vt:lpstr>회원정보_10</vt:lpstr>
      <vt:lpstr>회원정보_11</vt:lpstr>
      <vt:lpstr>회원정보_12</vt:lpstr>
      <vt:lpstr>회원정보_13</vt:lpstr>
      <vt:lpstr>회원정보_14</vt:lpstr>
      <vt:lpstr>혜택포인트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dcterms:created xsi:type="dcterms:W3CDTF">2019-10-26T07:41:19Z</dcterms:created>
  <dcterms:modified xsi:type="dcterms:W3CDTF">2019-11-18T02:22:43Z</dcterms:modified>
</cp:coreProperties>
</file>