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3_필터링을 이용한 데이터 분석\Chap13_필터링을 이용한 데이터 분석_준비파일\"/>
    </mc:Choice>
  </mc:AlternateContent>
  <xr:revisionPtr revIDLastSave="0" documentId="13_ncr:1_{16DED46D-76C3-40D8-B30A-A210BC65D5B5}" xr6:coauthVersionLast="45" xr6:coauthVersionMax="45" xr10:uidLastSave="{00000000-0000-0000-0000-000000000000}"/>
  <bookViews>
    <workbookView xWindow="3585" yWindow="810" windowWidth="22875" windowHeight="14790" xr2:uid="{00000000-000D-0000-FFFF-FFFF00000000}"/>
  </bookViews>
  <sheets>
    <sheet name="분반1_성명" sheetId="1" r:id="rId1"/>
    <sheet name="분반1_순번" sheetId="5" r:id="rId2"/>
    <sheet name="분반1_최종학점" sheetId="6" r:id="rId3"/>
    <sheet name="학과코드" sheetId="3" r:id="rId4"/>
    <sheet name="정렬예제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4" i="6" l="1"/>
  <c r="S54" i="6"/>
  <c r="U54" i="6" s="1"/>
  <c r="O54" i="6"/>
  <c r="L54" i="6"/>
  <c r="I54" i="6"/>
  <c r="G54" i="6"/>
  <c r="D54" i="6"/>
  <c r="U53" i="6"/>
  <c r="T53" i="6"/>
  <c r="S53" i="6"/>
  <c r="L53" i="6"/>
  <c r="I53" i="6"/>
  <c r="G53" i="6"/>
  <c r="O53" i="6" s="1"/>
  <c r="D53" i="6"/>
  <c r="U52" i="6"/>
  <c r="T52" i="6"/>
  <c r="S52" i="6"/>
  <c r="L52" i="6"/>
  <c r="I52" i="6"/>
  <c r="G52" i="6"/>
  <c r="O52" i="6" s="1"/>
  <c r="D52" i="6"/>
  <c r="T51" i="6"/>
  <c r="S51" i="6"/>
  <c r="U51" i="6" s="1"/>
  <c r="L51" i="6"/>
  <c r="I51" i="6"/>
  <c r="G51" i="6"/>
  <c r="O51" i="6" s="1"/>
  <c r="D51" i="6"/>
  <c r="T50" i="6"/>
  <c r="S50" i="6"/>
  <c r="U50" i="6" s="1"/>
  <c r="O50" i="6"/>
  <c r="L50" i="6"/>
  <c r="I50" i="6"/>
  <c r="G50" i="6"/>
  <c r="D50" i="6"/>
  <c r="U49" i="6"/>
  <c r="T49" i="6"/>
  <c r="S49" i="6"/>
  <c r="L49" i="6"/>
  <c r="I49" i="6"/>
  <c r="G49" i="6"/>
  <c r="O49" i="6" s="1"/>
  <c r="D49" i="6"/>
  <c r="U48" i="6"/>
  <c r="T48" i="6"/>
  <c r="S48" i="6"/>
  <c r="L48" i="6"/>
  <c r="I48" i="6"/>
  <c r="G48" i="6"/>
  <c r="O48" i="6" s="1"/>
  <c r="D48" i="6"/>
  <c r="T47" i="6"/>
  <c r="S47" i="6"/>
  <c r="U47" i="6" s="1"/>
  <c r="L47" i="6"/>
  <c r="I47" i="6"/>
  <c r="O47" i="6" s="1"/>
  <c r="G47" i="6"/>
  <c r="D47" i="6"/>
  <c r="T46" i="6"/>
  <c r="S46" i="6"/>
  <c r="U46" i="6" s="1"/>
  <c r="O46" i="6"/>
  <c r="L46" i="6"/>
  <c r="I46" i="6"/>
  <c r="G46" i="6"/>
  <c r="D46" i="6"/>
  <c r="U45" i="6"/>
  <c r="T45" i="6"/>
  <c r="S45" i="6"/>
  <c r="L45" i="6"/>
  <c r="I45" i="6"/>
  <c r="G45" i="6"/>
  <c r="O45" i="6" s="1"/>
  <c r="D45" i="6"/>
  <c r="U44" i="6"/>
  <c r="T44" i="6"/>
  <c r="S44" i="6"/>
  <c r="L44" i="6"/>
  <c r="I44" i="6"/>
  <c r="G44" i="6"/>
  <c r="O44" i="6" s="1"/>
  <c r="D44" i="6"/>
  <c r="T43" i="6"/>
  <c r="S43" i="6"/>
  <c r="U43" i="6" s="1"/>
  <c r="L43" i="6"/>
  <c r="I43" i="6"/>
  <c r="O43" i="6" s="1"/>
  <c r="G43" i="6"/>
  <c r="D43" i="6"/>
  <c r="T42" i="6"/>
  <c r="S42" i="6"/>
  <c r="U42" i="6" s="1"/>
  <c r="O42" i="6"/>
  <c r="L42" i="6"/>
  <c r="I42" i="6"/>
  <c r="G42" i="6"/>
  <c r="D42" i="6"/>
  <c r="U41" i="6"/>
  <c r="T41" i="6"/>
  <c r="S41" i="6"/>
  <c r="L41" i="6"/>
  <c r="I41" i="6"/>
  <c r="G41" i="6"/>
  <c r="O41" i="6" s="1"/>
  <c r="D41" i="6"/>
  <c r="U40" i="6"/>
  <c r="T40" i="6"/>
  <c r="S40" i="6"/>
  <c r="L40" i="6"/>
  <c r="I40" i="6"/>
  <c r="G40" i="6"/>
  <c r="O40" i="6" s="1"/>
  <c r="D40" i="6"/>
  <c r="U39" i="6"/>
  <c r="T39" i="6"/>
  <c r="S39" i="6"/>
  <c r="L39" i="6"/>
  <c r="I39" i="6"/>
  <c r="G39" i="6"/>
  <c r="O39" i="6" s="1"/>
  <c r="D39" i="6"/>
  <c r="T38" i="6"/>
  <c r="D38" i="6" s="1"/>
  <c r="S38" i="6"/>
  <c r="U38" i="6" s="1"/>
  <c r="O38" i="6"/>
  <c r="L38" i="6"/>
  <c r="I38" i="6"/>
  <c r="G38" i="6"/>
  <c r="T37" i="6"/>
  <c r="S37" i="6"/>
  <c r="U37" i="6" s="1"/>
  <c r="L37" i="6"/>
  <c r="I37" i="6"/>
  <c r="G37" i="6"/>
  <c r="D37" i="6"/>
  <c r="T36" i="6"/>
  <c r="S36" i="6"/>
  <c r="U36" i="6" s="1"/>
  <c r="L36" i="6"/>
  <c r="I36" i="6"/>
  <c r="G36" i="6"/>
  <c r="D36" i="6"/>
  <c r="U35" i="6"/>
  <c r="T35" i="6"/>
  <c r="S35" i="6"/>
  <c r="L35" i="6"/>
  <c r="I35" i="6"/>
  <c r="O35" i="6" s="1"/>
  <c r="G35" i="6"/>
  <c r="D35" i="6"/>
  <c r="U34" i="6"/>
  <c r="T34" i="6"/>
  <c r="S34" i="6"/>
  <c r="L34" i="6"/>
  <c r="I34" i="6"/>
  <c r="G34" i="6"/>
  <c r="O34" i="6" s="1"/>
  <c r="D34" i="6"/>
  <c r="T33" i="6"/>
  <c r="D33" i="6" s="1"/>
  <c r="S33" i="6"/>
  <c r="U33" i="6" s="1"/>
  <c r="O33" i="6"/>
  <c r="L33" i="6"/>
  <c r="I33" i="6"/>
  <c r="G33" i="6"/>
  <c r="T32" i="6"/>
  <c r="S32" i="6"/>
  <c r="U32" i="6" s="1"/>
  <c r="L32" i="6"/>
  <c r="I32" i="6"/>
  <c r="G32" i="6"/>
  <c r="O32" i="6" s="1"/>
  <c r="D32" i="6"/>
  <c r="U31" i="6"/>
  <c r="T31" i="6"/>
  <c r="S31" i="6"/>
  <c r="L31" i="6"/>
  <c r="I31" i="6"/>
  <c r="O31" i="6" s="1"/>
  <c r="G31" i="6"/>
  <c r="D31" i="6"/>
  <c r="T30" i="6"/>
  <c r="S30" i="6"/>
  <c r="U30" i="6" s="1"/>
  <c r="L30" i="6"/>
  <c r="I30" i="6"/>
  <c r="G30" i="6"/>
  <c r="O30" i="6" s="1"/>
  <c r="D30" i="6"/>
  <c r="U29" i="6"/>
  <c r="T29" i="6"/>
  <c r="S29" i="6"/>
  <c r="O29" i="6"/>
  <c r="L29" i="6"/>
  <c r="I29" i="6"/>
  <c r="G29" i="6"/>
  <c r="D29" i="6"/>
  <c r="U28" i="6"/>
  <c r="T28" i="6"/>
  <c r="S28" i="6"/>
  <c r="L28" i="6"/>
  <c r="I28" i="6"/>
  <c r="G28" i="6"/>
  <c r="O28" i="6" s="1"/>
  <c r="D28" i="6"/>
  <c r="T27" i="6"/>
  <c r="S27" i="6"/>
  <c r="U27" i="6" s="1"/>
  <c r="L27" i="6"/>
  <c r="I27" i="6"/>
  <c r="G27" i="6"/>
  <c r="D27" i="6"/>
  <c r="U26" i="6"/>
  <c r="T26" i="6"/>
  <c r="S26" i="6"/>
  <c r="L26" i="6"/>
  <c r="I26" i="6"/>
  <c r="G26" i="6"/>
  <c r="O26" i="6" s="1"/>
  <c r="D26" i="6"/>
  <c r="U25" i="6"/>
  <c r="T25" i="6"/>
  <c r="S25" i="6"/>
  <c r="L25" i="6"/>
  <c r="I25" i="6"/>
  <c r="G25" i="6"/>
  <c r="O25" i="6" s="1"/>
  <c r="D25" i="6"/>
  <c r="T24" i="6"/>
  <c r="S24" i="6"/>
  <c r="U24" i="6" s="1"/>
  <c r="L24" i="6"/>
  <c r="I24" i="6"/>
  <c r="O24" i="6" s="1"/>
  <c r="G24" i="6"/>
  <c r="D24" i="6"/>
  <c r="U23" i="6"/>
  <c r="T23" i="6"/>
  <c r="S23" i="6"/>
  <c r="L23" i="6"/>
  <c r="I23" i="6"/>
  <c r="G23" i="6"/>
  <c r="O23" i="6" s="1"/>
  <c r="D23" i="6"/>
  <c r="U22" i="6"/>
  <c r="T22" i="6"/>
  <c r="S22" i="6"/>
  <c r="L22" i="6"/>
  <c r="I22" i="6"/>
  <c r="G22" i="6"/>
  <c r="O22" i="6" s="1"/>
  <c r="D22" i="6"/>
  <c r="U21" i="6"/>
  <c r="T21" i="6"/>
  <c r="S21" i="6"/>
  <c r="L21" i="6"/>
  <c r="I21" i="6"/>
  <c r="G21" i="6"/>
  <c r="O21" i="6" s="1"/>
  <c r="D21" i="6"/>
  <c r="U20" i="6"/>
  <c r="T20" i="6"/>
  <c r="S20" i="6"/>
  <c r="L20" i="6"/>
  <c r="I20" i="6"/>
  <c r="G20" i="6"/>
  <c r="O20" i="6" s="1"/>
  <c r="D20" i="6"/>
  <c r="U19" i="6"/>
  <c r="T19" i="6"/>
  <c r="S19" i="6"/>
  <c r="L19" i="6"/>
  <c r="I19" i="6"/>
  <c r="G19" i="6"/>
  <c r="O19" i="6" s="1"/>
  <c r="D19" i="6"/>
  <c r="T18" i="6"/>
  <c r="D18" i="6" s="1"/>
  <c r="S18" i="6"/>
  <c r="U18" i="6" s="1"/>
  <c r="L18" i="6"/>
  <c r="O18" i="6" s="1"/>
  <c r="I18" i="6"/>
  <c r="G18" i="6"/>
  <c r="T17" i="6"/>
  <c r="S17" i="6"/>
  <c r="U17" i="6" s="1"/>
  <c r="L17" i="6"/>
  <c r="I17" i="6"/>
  <c r="G17" i="6"/>
  <c r="D17" i="6"/>
  <c r="T16" i="6"/>
  <c r="S16" i="6"/>
  <c r="U16" i="6" s="1"/>
  <c r="L16" i="6"/>
  <c r="I16" i="6"/>
  <c r="G16" i="6"/>
  <c r="O16" i="6" s="1"/>
  <c r="D16" i="6"/>
  <c r="AX15" i="6"/>
  <c r="AT15" i="6"/>
  <c r="AP15" i="6"/>
  <c r="U15" i="6"/>
  <c r="T15" i="6"/>
  <c r="AP29" i="6" s="1"/>
  <c r="S15" i="6"/>
  <c r="O15" i="6"/>
  <c r="L15" i="6"/>
  <c r="I15" i="6"/>
  <c r="G15" i="6"/>
  <c r="D15" i="6"/>
  <c r="AC14" i="6"/>
  <c r="T14" i="6"/>
  <c r="S14" i="6"/>
  <c r="U14" i="6" s="1"/>
  <c r="L14" i="6"/>
  <c r="I14" i="6"/>
  <c r="O14" i="6" s="1"/>
  <c r="G14" i="6"/>
  <c r="D14" i="6"/>
  <c r="AC13" i="6"/>
  <c r="T13" i="6"/>
  <c r="S13" i="6"/>
  <c r="U13" i="6" s="1"/>
  <c r="L13" i="6"/>
  <c r="I13" i="6"/>
  <c r="O13" i="6" s="1"/>
  <c r="G13" i="6"/>
  <c r="D13" i="6"/>
  <c r="U12" i="6"/>
  <c r="T12" i="6"/>
  <c r="S12" i="6"/>
  <c r="L12" i="6"/>
  <c r="I12" i="6"/>
  <c r="G12" i="6"/>
  <c r="O12" i="6" s="1"/>
  <c r="D12" i="6"/>
  <c r="AC11" i="6"/>
  <c r="AB11" i="6"/>
  <c r="U11" i="6"/>
  <c r="T11" i="6"/>
  <c r="BK14" i="6" s="1"/>
  <c r="S11" i="6"/>
  <c r="O11" i="6"/>
  <c r="L11" i="6"/>
  <c r="I11" i="6"/>
  <c r="G11" i="6"/>
  <c r="U10" i="6"/>
  <c r="T10" i="6"/>
  <c r="S10" i="6"/>
  <c r="L10" i="6"/>
  <c r="I10" i="6"/>
  <c r="G10" i="6"/>
  <c r="O10" i="6" s="1"/>
  <c r="D10" i="6"/>
  <c r="T9" i="6"/>
  <c r="S9" i="6"/>
  <c r="U9" i="6" s="1"/>
  <c r="L9" i="6"/>
  <c r="I9" i="6"/>
  <c r="O9" i="6" s="1"/>
  <c r="G9" i="6"/>
  <c r="D9" i="6"/>
  <c r="BQ8" i="6"/>
  <c r="BM8" i="6"/>
  <c r="T8" i="6"/>
  <c r="S8" i="6"/>
  <c r="U8" i="6" s="1"/>
  <c r="L8" i="6"/>
  <c r="I8" i="6"/>
  <c r="G8" i="6"/>
  <c r="O8" i="6" s="1"/>
  <c r="D8" i="6"/>
  <c r="BG7" i="6"/>
  <c r="T7" i="6"/>
  <c r="S7" i="6"/>
  <c r="U7" i="6" s="1"/>
  <c r="L7" i="6"/>
  <c r="I7" i="6"/>
  <c r="G7" i="6"/>
  <c r="O7" i="6" s="1"/>
  <c r="D7" i="6"/>
  <c r="BR6" i="6"/>
  <c r="BN6" i="6"/>
  <c r="T6" i="6"/>
  <c r="S6" i="6"/>
  <c r="BO10" i="6" s="1"/>
  <c r="L6" i="6"/>
  <c r="I6" i="6"/>
  <c r="G6" i="6"/>
  <c r="O6" i="6" s="1"/>
  <c r="D6" i="6"/>
  <c r="BG5" i="6"/>
  <c r="AX5" i="6"/>
  <c r="AT5" i="6"/>
  <c r="AP5" i="6"/>
  <c r="T5" i="6"/>
  <c r="S5" i="6"/>
  <c r="U5" i="6" s="1"/>
  <c r="L5" i="6"/>
  <c r="I5" i="6"/>
  <c r="G5" i="6"/>
  <c r="O5" i="6" s="1"/>
  <c r="D5" i="6"/>
  <c r="BR4" i="6"/>
  <c r="BN4" i="6"/>
  <c r="AX4" i="6"/>
  <c r="AT4" i="6"/>
  <c r="AP4" i="6"/>
  <c r="T4" i="6"/>
  <c r="S4" i="6"/>
  <c r="U4" i="6" s="1"/>
  <c r="L4" i="6"/>
  <c r="O4" i="6" s="1"/>
  <c r="I4" i="6"/>
  <c r="G4" i="6"/>
  <c r="D4" i="6"/>
  <c r="BG3" i="6"/>
  <c r="AX3" i="6"/>
  <c r="AT3" i="6"/>
  <c r="AP3" i="6"/>
  <c r="T3" i="6"/>
  <c r="D3" i="6" s="1"/>
  <c r="S3" i="6"/>
  <c r="U3" i="6" s="1"/>
  <c r="L3" i="6"/>
  <c r="O3" i="6" s="1"/>
  <c r="I3" i="6"/>
  <c r="G3" i="6"/>
  <c r="T2" i="6"/>
  <c r="S2" i="6"/>
  <c r="BN5" i="6" s="1"/>
  <c r="L2" i="6"/>
  <c r="O2" i="6" s="1"/>
  <c r="I2" i="6"/>
  <c r="G2" i="6"/>
  <c r="BG6" i="6" l="1"/>
  <c r="BG16" i="6"/>
  <c r="BG4" i="6"/>
  <c r="BR7" i="6"/>
  <c r="BK10" i="6"/>
  <c r="BL11" i="6"/>
  <c r="AS16" i="6"/>
  <c r="BR5" i="6"/>
  <c r="BN7" i="6"/>
  <c r="BL9" i="6"/>
  <c r="BP11" i="6"/>
  <c r="BM12" i="6"/>
  <c r="BF13" i="6"/>
  <c r="BG15" i="6"/>
  <c r="BR16" i="6"/>
  <c r="BN17" i="6"/>
  <c r="BL19" i="6"/>
  <c r="BN23" i="6"/>
  <c r="D2" i="6"/>
  <c r="AQ3" i="6"/>
  <c r="AQ4" i="6"/>
  <c r="AU4" i="6"/>
  <c r="BK4" i="6"/>
  <c r="BO4" i="6"/>
  <c r="AQ5" i="6"/>
  <c r="AU5" i="6"/>
  <c r="BK5" i="6"/>
  <c r="BO5" i="6"/>
  <c r="BK6" i="6"/>
  <c r="BO6" i="6"/>
  <c r="AX57" i="6"/>
  <c r="AT57" i="6"/>
  <c r="AP57" i="6"/>
  <c r="AU56" i="6"/>
  <c r="AQ56" i="6"/>
  <c r="AV55" i="6"/>
  <c r="AR55" i="6"/>
  <c r="AW57" i="6"/>
  <c r="AS57" i="6"/>
  <c r="AX56" i="6"/>
  <c r="AT56" i="6"/>
  <c r="AP56" i="6"/>
  <c r="AU55" i="6"/>
  <c r="AQ55" i="6"/>
  <c r="AV57" i="6"/>
  <c r="AR57" i="6"/>
  <c r="AW56" i="6"/>
  <c r="AS56" i="6"/>
  <c r="AX55" i="6"/>
  <c r="AT55" i="6"/>
  <c r="AP55" i="6"/>
  <c r="AU57" i="6"/>
  <c r="AW55" i="6"/>
  <c r="AQ57" i="6"/>
  <c r="AS55" i="6"/>
  <c r="AV56" i="6"/>
  <c r="AR56" i="6"/>
  <c r="BK7" i="6"/>
  <c r="BO7" i="6"/>
  <c r="BN8" i="6"/>
  <c r="BR8" i="6"/>
  <c r="BF9" i="6"/>
  <c r="BQ9" i="6"/>
  <c r="BL10" i="6"/>
  <c r="BP10" i="6"/>
  <c r="BF11" i="6"/>
  <c r="BM11" i="6"/>
  <c r="BQ11" i="6"/>
  <c r="BN12" i="6"/>
  <c r="BR12" i="6"/>
  <c r="BG13" i="6"/>
  <c r="BR13" i="6"/>
  <c r="BL14" i="6"/>
  <c r="BP14" i="6"/>
  <c r="AQ15" i="6"/>
  <c r="AU15" i="6"/>
  <c r="BL15" i="6"/>
  <c r="BQ15" i="6"/>
  <c r="AU16" i="6"/>
  <c r="BM16" i="6"/>
  <c r="AW17" i="6"/>
  <c r="BO17" i="6"/>
  <c r="BP19" i="6"/>
  <c r="BP21" i="6"/>
  <c r="BR23" i="6"/>
  <c r="AR27" i="6"/>
  <c r="BP9" i="6"/>
  <c r="BQ12" i="6"/>
  <c r="BO14" i="6"/>
  <c r="AW29" i="6"/>
  <c r="AS29" i="6"/>
  <c r="AX28" i="6"/>
  <c r="AT28" i="6"/>
  <c r="AP28" i="6"/>
  <c r="AU27" i="6"/>
  <c r="AQ27" i="6"/>
  <c r="AV29" i="6"/>
  <c r="AR29" i="6"/>
  <c r="AW28" i="6"/>
  <c r="AS28" i="6"/>
  <c r="AX27" i="6"/>
  <c r="AT27" i="6"/>
  <c r="AP27" i="6"/>
  <c r="AU29" i="6"/>
  <c r="AQ29" i="6"/>
  <c r="AV28" i="6"/>
  <c r="AR28" i="6"/>
  <c r="AW27" i="6"/>
  <c r="AS27" i="6"/>
  <c r="AU28" i="6"/>
  <c r="AX29" i="6"/>
  <c r="AQ28" i="6"/>
  <c r="AU17" i="6"/>
  <c r="AQ17" i="6"/>
  <c r="AX16" i="6"/>
  <c r="AT16" i="6"/>
  <c r="AP16" i="6"/>
  <c r="AT29" i="6"/>
  <c r="AV27" i="6"/>
  <c r="AX17" i="6"/>
  <c r="AT17" i="6"/>
  <c r="AP17" i="6"/>
  <c r="AW16" i="6"/>
  <c r="BP15" i="6"/>
  <c r="AV17" i="6"/>
  <c r="AU3" i="6"/>
  <c r="U2" i="6"/>
  <c r="AV3" i="6"/>
  <c r="AV4" i="6"/>
  <c r="BL4" i="6"/>
  <c r="AR5" i="6"/>
  <c r="BP5" i="6"/>
  <c r="U6" i="6"/>
  <c r="BP6" i="6"/>
  <c r="BL7" i="6"/>
  <c r="BP7" i="6"/>
  <c r="BK8" i="6"/>
  <c r="BO8" i="6"/>
  <c r="BG9" i="6"/>
  <c r="BR9" i="6"/>
  <c r="BF10" i="6"/>
  <c r="BM10" i="6"/>
  <c r="BQ10" i="6"/>
  <c r="BG11" i="6"/>
  <c r="BN11" i="6"/>
  <c r="BR11" i="6"/>
  <c r="BK12" i="6"/>
  <c r="BO12" i="6"/>
  <c r="BK13" i="6"/>
  <c r="BO13" i="6"/>
  <c r="BF14" i="6"/>
  <c r="BM14" i="6"/>
  <c r="BQ14" i="6"/>
  <c r="AR15" i="6"/>
  <c r="AV15" i="6"/>
  <c r="BM15" i="6"/>
  <c r="BR15" i="6"/>
  <c r="AQ16" i="6"/>
  <c r="AV16" i="6"/>
  <c r="BN16" i="6"/>
  <c r="AR17" i="6"/>
  <c r="BG17" i="6"/>
  <c r="BR17" i="6"/>
  <c r="BL18" i="6"/>
  <c r="BL20" i="6"/>
  <c r="BL22" i="6"/>
  <c r="D11" i="6"/>
  <c r="BQ13" i="6"/>
  <c r="BQ23" i="6"/>
  <c r="BM23" i="6"/>
  <c r="BO22" i="6"/>
  <c r="BK22" i="6"/>
  <c r="BO21" i="6"/>
  <c r="BO20" i="6"/>
  <c r="BK20" i="6"/>
  <c r="BO19" i="6"/>
  <c r="BK19" i="6"/>
  <c r="BO18" i="6"/>
  <c r="BK18" i="6"/>
  <c r="BP23" i="6"/>
  <c r="BL23" i="6"/>
  <c r="BR22" i="6"/>
  <c r="BN22" i="6"/>
  <c r="BG22" i="6"/>
  <c r="BR21" i="6"/>
  <c r="BN21" i="6"/>
  <c r="BG21" i="6"/>
  <c r="BR20" i="6"/>
  <c r="BN20" i="6"/>
  <c r="BR19" i="6"/>
  <c r="BN19" i="6"/>
  <c r="BG19" i="6"/>
  <c r="BR18" i="6"/>
  <c r="BN18" i="6"/>
  <c r="BG18" i="6"/>
  <c r="BQ17" i="6"/>
  <c r="BM17" i="6"/>
  <c r="BF17" i="6"/>
  <c r="BP16" i="6"/>
  <c r="BL16" i="6"/>
  <c r="BO15" i="6"/>
  <c r="BK15" i="6"/>
  <c r="BO23" i="6"/>
  <c r="BK23" i="6"/>
  <c r="BQ22" i="6"/>
  <c r="BM22" i="6"/>
  <c r="BF22" i="6"/>
  <c r="BQ21" i="6"/>
  <c r="BM21" i="6"/>
  <c r="BF21" i="6"/>
  <c r="BQ20" i="6"/>
  <c r="BM20" i="6"/>
  <c r="BQ19" i="6"/>
  <c r="BM19" i="6"/>
  <c r="BF19" i="6"/>
  <c r="BQ18" i="6"/>
  <c r="BM18" i="6"/>
  <c r="BF18" i="6"/>
  <c r="BP17" i="6"/>
  <c r="BL17" i="6"/>
  <c r="BO16" i="6"/>
  <c r="BK16" i="6"/>
  <c r="AR3" i="6"/>
  <c r="AR4" i="6"/>
  <c r="BP4" i="6"/>
  <c r="AV5" i="6"/>
  <c r="BL5" i="6"/>
  <c r="BL6" i="6"/>
  <c r="AS3" i="6"/>
  <c r="AW3" i="6"/>
  <c r="BF3" i="6"/>
  <c r="AS4" i="6"/>
  <c r="AW4" i="6"/>
  <c r="BF4" i="6"/>
  <c r="BM4" i="6"/>
  <c r="BQ4" i="6"/>
  <c r="AS5" i="6"/>
  <c r="AW5" i="6"/>
  <c r="BF5" i="6"/>
  <c r="BM5" i="6"/>
  <c r="BQ5" i="6"/>
  <c r="BF6" i="6"/>
  <c r="BM6" i="6"/>
  <c r="BQ6" i="6"/>
  <c r="BF7" i="6"/>
  <c r="BM7" i="6"/>
  <c r="BQ7" i="6"/>
  <c r="BL8" i="6"/>
  <c r="BP8" i="6"/>
  <c r="BK9" i="6"/>
  <c r="BO9" i="6"/>
  <c r="BG10" i="6"/>
  <c r="BN10" i="6"/>
  <c r="BR10" i="6"/>
  <c r="BK11" i="6"/>
  <c r="BO11" i="6"/>
  <c r="BL12" i="6"/>
  <c r="BP12" i="6"/>
  <c r="BL13" i="6"/>
  <c r="BP13" i="6"/>
  <c r="BG14" i="6"/>
  <c r="BN14" i="6"/>
  <c r="BR14" i="6"/>
  <c r="AS15" i="6"/>
  <c r="AW15" i="6"/>
  <c r="BF15" i="6"/>
  <c r="BN15" i="6"/>
  <c r="AR16" i="6"/>
  <c r="BF16" i="6"/>
  <c r="BQ16" i="6"/>
  <c r="O17" i="6"/>
  <c r="AS17" i="6"/>
  <c r="BK17" i="6"/>
  <c r="BP18" i="6"/>
  <c r="BP20" i="6"/>
  <c r="BP22" i="6"/>
  <c r="O27" i="6"/>
  <c r="O36" i="6"/>
  <c r="Q42" i="6" s="1"/>
  <c r="Q48" i="6"/>
  <c r="O37" i="6"/>
  <c r="Q41" i="6"/>
  <c r="P51" i="6"/>
  <c r="T54" i="5"/>
  <c r="S54" i="5"/>
  <c r="U54" i="5" s="1"/>
  <c r="O54" i="5"/>
  <c r="L54" i="5"/>
  <c r="I54" i="5"/>
  <c r="G54" i="5"/>
  <c r="D54" i="5"/>
  <c r="U53" i="5"/>
  <c r="T53" i="5"/>
  <c r="S53" i="5"/>
  <c r="L53" i="5"/>
  <c r="I53" i="5"/>
  <c r="G53" i="5"/>
  <c r="O53" i="5" s="1"/>
  <c r="D53" i="5"/>
  <c r="U52" i="5"/>
  <c r="T52" i="5"/>
  <c r="S52" i="5"/>
  <c r="L52" i="5"/>
  <c r="I52" i="5"/>
  <c r="G52" i="5"/>
  <c r="O52" i="5" s="1"/>
  <c r="D52" i="5"/>
  <c r="T51" i="5"/>
  <c r="S51" i="5"/>
  <c r="U51" i="5" s="1"/>
  <c r="L51" i="5"/>
  <c r="I51" i="5"/>
  <c r="G51" i="5"/>
  <c r="O51" i="5" s="1"/>
  <c r="D51" i="5"/>
  <c r="T50" i="5"/>
  <c r="S50" i="5"/>
  <c r="U50" i="5" s="1"/>
  <c r="O50" i="5"/>
  <c r="L50" i="5"/>
  <c r="I50" i="5"/>
  <c r="G50" i="5"/>
  <c r="D50" i="5"/>
  <c r="U49" i="5"/>
  <c r="T49" i="5"/>
  <c r="S49" i="5"/>
  <c r="L49" i="5"/>
  <c r="I49" i="5"/>
  <c r="G49" i="5"/>
  <c r="O49" i="5" s="1"/>
  <c r="D49" i="5"/>
  <c r="U48" i="5"/>
  <c r="T48" i="5"/>
  <c r="S48" i="5"/>
  <c r="L48" i="5"/>
  <c r="I48" i="5"/>
  <c r="G48" i="5"/>
  <c r="O48" i="5" s="1"/>
  <c r="D48" i="5"/>
  <c r="T47" i="5"/>
  <c r="S47" i="5"/>
  <c r="U47" i="5" s="1"/>
  <c r="L47" i="5"/>
  <c r="I47" i="5"/>
  <c r="G47" i="5"/>
  <c r="O47" i="5" s="1"/>
  <c r="D47" i="5"/>
  <c r="T46" i="5"/>
  <c r="S46" i="5"/>
  <c r="U46" i="5" s="1"/>
  <c r="O46" i="5"/>
  <c r="L46" i="5"/>
  <c r="I46" i="5"/>
  <c r="G46" i="5"/>
  <c r="D46" i="5"/>
  <c r="U45" i="5"/>
  <c r="T45" i="5"/>
  <c r="S45" i="5"/>
  <c r="L45" i="5"/>
  <c r="I45" i="5"/>
  <c r="G45" i="5"/>
  <c r="O45" i="5" s="1"/>
  <c r="D45" i="5"/>
  <c r="U44" i="5"/>
  <c r="T44" i="5"/>
  <c r="S44" i="5"/>
  <c r="L44" i="5"/>
  <c r="I44" i="5"/>
  <c r="G44" i="5"/>
  <c r="O44" i="5" s="1"/>
  <c r="D44" i="5"/>
  <c r="T43" i="5"/>
  <c r="S43" i="5"/>
  <c r="U43" i="5" s="1"/>
  <c r="L43" i="5"/>
  <c r="I43" i="5"/>
  <c r="G43" i="5"/>
  <c r="O43" i="5" s="1"/>
  <c r="D43" i="5"/>
  <c r="T42" i="5"/>
  <c r="S42" i="5"/>
  <c r="U42" i="5" s="1"/>
  <c r="O42" i="5"/>
  <c r="L42" i="5"/>
  <c r="I42" i="5"/>
  <c r="G42" i="5"/>
  <c r="D42" i="5"/>
  <c r="U41" i="5"/>
  <c r="T41" i="5"/>
  <c r="S41" i="5"/>
  <c r="L41" i="5"/>
  <c r="I41" i="5"/>
  <c r="G41" i="5"/>
  <c r="O41" i="5" s="1"/>
  <c r="D41" i="5"/>
  <c r="U40" i="5"/>
  <c r="T40" i="5"/>
  <c r="S40" i="5"/>
  <c r="L40" i="5"/>
  <c r="I40" i="5"/>
  <c r="G40" i="5"/>
  <c r="O40" i="5" s="1"/>
  <c r="D40" i="5"/>
  <c r="U39" i="5"/>
  <c r="T39" i="5"/>
  <c r="S39" i="5"/>
  <c r="L39" i="5"/>
  <c r="I39" i="5"/>
  <c r="G39" i="5"/>
  <c r="O39" i="5" s="1"/>
  <c r="D39" i="5"/>
  <c r="T38" i="5"/>
  <c r="D38" i="5" s="1"/>
  <c r="S38" i="5"/>
  <c r="U38" i="5" s="1"/>
  <c r="O38" i="5"/>
  <c r="L38" i="5"/>
  <c r="I38" i="5"/>
  <c r="G38" i="5"/>
  <c r="T37" i="5"/>
  <c r="S37" i="5"/>
  <c r="U37" i="5" s="1"/>
  <c r="L37" i="5"/>
  <c r="I37" i="5"/>
  <c r="G37" i="5"/>
  <c r="O37" i="5" s="1"/>
  <c r="D37" i="5"/>
  <c r="U36" i="5"/>
  <c r="T36" i="5"/>
  <c r="D36" i="5" s="1"/>
  <c r="S36" i="5"/>
  <c r="L36" i="5"/>
  <c r="I36" i="5"/>
  <c r="G36" i="5"/>
  <c r="O36" i="5" s="1"/>
  <c r="T35" i="5"/>
  <c r="D35" i="5" s="1"/>
  <c r="S35" i="5"/>
  <c r="U35" i="5" s="1"/>
  <c r="L35" i="5"/>
  <c r="O35" i="5" s="1"/>
  <c r="I35" i="5"/>
  <c r="G35" i="5"/>
  <c r="T34" i="5"/>
  <c r="S34" i="5"/>
  <c r="U34" i="5" s="1"/>
  <c r="L34" i="5"/>
  <c r="I34" i="5"/>
  <c r="G34" i="5"/>
  <c r="O34" i="5" s="1"/>
  <c r="D34" i="5"/>
  <c r="U33" i="5"/>
  <c r="T33" i="5"/>
  <c r="S33" i="5"/>
  <c r="L33" i="5"/>
  <c r="I33" i="5"/>
  <c r="G33" i="5"/>
  <c r="O33" i="5" s="1"/>
  <c r="D33" i="5"/>
  <c r="U32" i="5"/>
  <c r="T32" i="5"/>
  <c r="S32" i="5"/>
  <c r="O32" i="5"/>
  <c r="L32" i="5"/>
  <c r="I32" i="5"/>
  <c r="G32" i="5"/>
  <c r="D32" i="5"/>
  <c r="T31" i="5"/>
  <c r="S31" i="5"/>
  <c r="U31" i="5" s="1"/>
  <c r="O31" i="5"/>
  <c r="L31" i="5"/>
  <c r="I31" i="5"/>
  <c r="G31" i="5"/>
  <c r="D31" i="5"/>
  <c r="U30" i="5"/>
  <c r="T30" i="5"/>
  <c r="D30" i="5" s="1"/>
  <c r="S30" i="5"/>
  <c r="O30" i="5"/>
  <c r="L30" i="5"/>
  <c r="I30" i="5"/>
  <c r="G30" i="5"/>
  <c r="U29" i="5"/>
  <c r="T29" i="5"/>
  <c r="S29" i="5"/>
  <c r="L29" i="5"/>
  <c r="I29" i="5"/>
  <c r="G29" i="5"/>
  <c r="O29" i="5" s="1"/>
  <c r="D29" i="5"/>
  <c r="T28" i="5"/>
  <c r="S28" i="5"/>
  <c r="U28" i="5" s="1"/>
  <c r="L28" i="5"/>
  <c r="I28" i="5"/>
  <c r="G28" i="5"/>
  <c r="D28" i="5"/>
  <c r="U27" i="5"/>
  <c r="T27" i="5"/>
  <c r="D27" i="5" s="1"/>
  <c r="S27" i="5"/>
  <c r="O27" i="5"/>
  <c r="L27" i="5"/>
  <c r="I27" i="5"/>
  <c r="G27" i="5"/>
  <c r="T26" i="5"/>
  <c r="S26" i="5"/>
  <c r="U26" i="5" s="1"/>
  <c r="L26" i="5"/>
  <c r="I26" i="5"/>
  <c r="O26" i="5" s="1"/>
  <c r="G26" i="5"/>
  <c r="D26" i="5"/>
  <c r="U25" i="5"/>
  <c r="T25" i="5"/>
  <c r="D25" i="5" s="1"/>
  <c r="S25" i="5"/>
  <c r="O25" i="5"/>
  <c r="L25" i="5"/>
  <c r="I25" i="5"/>
  <c r="G25" i="5"/>
  <c r="T24" i="5"/>
  <c r="D24" i="5" s="1"/>
  <c r="S24" i="5"/>
  <c r="U24" i="5" s="1"/>
  <c r="O24" i="5"/>
  <c r="L24" i="5"/>
  <c r="I24" i="5"/>
  <c r="G24" i="5"/>
  <c r="U23" i="5"/>
  <c r="T23" i="5"/>
  <c r="S23" i="5"/>
  <c r="L23" i="5"/>
  <c r="I23" i="5"/>
  <c r="G23" i="5"/>
  <c r="O23" i="5" s="1"/>
  <c r="D23" i="5"/>
  <c r="U22" i="5"/>
  <c r="T22" i="5"/>
  <c r="S22" i="5"/>
  <c r="L22" i="5"/>
  <c r="I22" i="5"/>
  <c r="G22" i="5"/>
  <c r="O22" i="5" s="1"/>
  <c r="D22" i="5"/>
  <c r="U21" i="5"/>
  <c r="T21" i="5"/>
  <c r="S21" i="5"/>
  <c r="L21" i="5"/>
  <c r="I21" i="5"/>
  <c r="G21" i="5"/>
  <c r="D21" i="5"/>
  <c r="U20" i="5"/>
  <c r="T20" i="5"/>
  <c r="S20" i="5"/>
  <c r="L20" i="5"/>
  <c r="I20" i="5"/>
  <c r="G20" i="5"/>
  <c r="D20" i="5"/>
  <c r="U19" i="5"/>
  <c r="T19" i="5"/>
  <c r="S19" i="5"/>
  <c r="L19" i="5"/>
  <c r="I19" i="5"/>
  <c r="G19" i="5"/>
  <c r="O19" i="5" s="1"/>
  <c r="D19" i="5"/>
  <c r="U18" i="5"/>
  <c r="T18" i="5"/>
  <c r="S18" i="5"/>
  <c r="L18" i="5"/>
  <c r="I18" i="5"/>
  <c r="G18" i="5"/>
  <c r="O18" i="5" s="1"/>
  <c r="D18" i="5"/>
  <c r="T17" i="5"/>
  <c r="S17" i="5"/>
  <c r="U17" i="5" s="1"/>
  <c r="O17" i="5"/>
  <c r="L17" i="5"/>
  <c r="I17" i="5"/>
  <c r="G17" i="5"/>
  <c r="D17" i="5"/>
  <c r="T16" i="5"/>
  <c r="S16" i="5"/>
  <c r="U16" i="5" s="1"/>
  <c r="L16" i="5"/>
  <c r="I16" i="5"/>
  <c r="O16" i="5" s="1"/>
  <c r="G16" i="5"/>
  <c r="D16" i="5"/>
  <c r="T15" i="5"/>
  <c r="AP17" i="5" s="1"/>
  <c r="S15" i="5"/>
  <c r="U15" i="5" s="1"/>
  <c r="O15" i="5"/>
  <c r="L15" i="5"/>
  <c r="I15" i="5"/>
  <c r="G15" i="5"/>
  <c r="AC14" i="5"/>
  <c r="U14" i="5"/>
  <c r="T14" i="5"/>
  <c r="S14" i="5"/>
  <c r="L14" i="5"/>
  <c r="I14" i="5"/>
  <c r="G14" i="5"/>
  <c r="O14" i="5" s="1"/>
  <c r="D14" i="5"/>
  <c r="AC13" i="5"/>
  <c r="U13" i="5"/>
  <c r="T13" i="5"/>
  <c r="S13" i="5"/>
  <c r="L13" i="5"/>
  <c r="I13" i="5"/>
  <c r="G13" i="5"/>
  <c r="O13" i="5" s="1"/>
  <c r="D13" i="5"/>
  <c r="U12" i="5"/>
  <c r="T12" i="5"/>
  <c r="S12" i="5"/>
  <c r="L12" i="5"/>
  <c r="I12" i="5"/>
  <c r="G12" i="5"/>
  <c r="O12" i="5" s="1"/>
  <c r="D12" i="5"/>
  <c r="AC11" i="5"/>
  <c r="AB11" i="5"/>
  <c r="T11" i="5"/>
  <c r="BQ4" i="5" s="1"/>
  <c r="S11" i="5"/>
  <c r="U11" i="5" s="1"/>
  <c r="O11" i="5"/>
  <c r="L11" i="5"/>
  <c r="I11" i="5"/>
  <c r="G11" i="5"/>
  <c r="U10" i="5"/>
  <c r="T10" i="5"/>
  <c r="S10" i="5"/>
  <c r="L10" i="5"/>
  <c r="I10" i="5"/>
  <c r="G10" i="5"/>
  <c r="O10" i="5" s="1"/>
  <c r="D10" i="5"/>
  <c r="U9" i="5"/>
  <c r="T9" i="5"/>
  <c r="S9" i="5"/>
  <c r="L9" i="5"/>
  <c r="I9" i="5"/>
  <c r="G9" i="5"/>
  <c r="O9" i="5" s="1"/>
  <c r="D9" i="5"/>
  <c r="BQ8" i="5"/>
  <c r="BM8" i="5"/>
  <c r="T8" i="5"/>
  <c r="S8" i="5"/>
  <c r="U8" i="5" s="1"/>
  <c r="L8" i="5"/>
  <c r="I8" i="5"/>
  <c r="O8" i="5" s="1"/>
  <c r="G8" i="5"/>
  <c r="D8" i="5"/>
  <c r="BG7" i="5"/>
  <c r="T7" i="5"/>
  <c r="S7" i="5"/>
  <c r="U7" i="5" s="1"/>
  <c r="L7" i="5"/>
  <c r="I7" i="5"/>
  <c r="O7" i="5" s="1"/>
  <c r="G7" i="5"/>
  <c r="D7" i="5"/>
  <c r="BR6" i="5"/>
  <c r="BN6" i="5"/>
  <c r="T6" i="5"/>
  <c r="S6" i="5"/>
  <c r="BO10" i="5" s="1"/>
  <c r="L6" i="5"/>
  <c r="I6" i="5"/>
  <c r="O6" i="5" s="1"/>
  <c r="G6" i="5"/>
  <c r="D6" i="5"/>
  <c r="BG5" i="5"/>
  <c r="AX5" i="5"/>
  <c r="AT5" i="5"/>
  <c r="AP5" i="5"/>
  <c r="T5" i="5"/>
  <c r="S5" i="5"/>
  <c r="U5" i="5" s="1"/>
  <c r="L5" i="5"/>
  <c r="I5" i="5"/>
  <c r="O5" i="5" s="1"/>
  <c r="G5" i="5"/>
  <c r="D5" i="5"/>
  <c r="BR4" i="5"/>
  <c r="BN4" i="5"/>
  <c r="AX4" i="5"/>
  <c r="AT4" i="5"/>
  <c r="AP4" i="5"/>
  <c r="T4" i="5"/>
  <c r="S4" i="5"/>
  <c r="BQ13" i="5" s="1"/>
  <c r="L4" i="5"/>
  <c r="I4" i="5"/>
  <c r="O4" i="5" s="1"/>
  <c r="G4" i="5"/>
  <c r="D4" i="5"/>
  <c r="BG3" i="5"/>
  <c r="AX3" i="5"/>
  <c r="AT3" i="5"/>
  <c r="AP3" i="5"/>
  <c r="T3" i="5"/>
  <c r="S3" i="5"/>
  <c r="U3" i="5" s="1"/>
  <c r="L3" i="5"/>
  <c r="I3" i="5"/>
  <c r="O3" i="5" s="1"/>
  <c r="G3" i="5"/>
  <c r="D3" i="5"/>
  <c r="T2" i="5"/>
  <c r="S2" i="5"/>
  <c r="BR5" i="5" s="1"/>
  <c r="L2" i="5"/>
  <c r="I2" i="5"/>
  <c r="O2" i="5" s="1"/>
  <c r="G2" i="5"/>
  <c r="D2" i="5"/>
  <c r="Q53" i="6" l="1"/>
  <c r="Q45" i="6"/>
  <c r="Q38" i="6"/>
  <c r="P49" i="6"/>
  <c r="Q46" i="6"/>
  <c r="P40" i="6"/>
  <c r="Q34" i="6"/>
  <c r="P52" i="6"/>
  <c r="Q47" i="6"/>
  <c r="Q27" i="6"/>
  <c r="P27" i="6"/>
  <c r="BL21" i="6"/>
  <c r="P28" i="6"/>
  <c r="BF20" i="6"/>
  <c r="BG20" i="6"/>
  <c r="BK21" i="6"/>
  <c r="V51" i="6"/>
  <c r="P37" i="6"/>
  <c r="Q37" i="6"/>
  <c r="P43" i="6"/>
  <c r="P32" i="6"/>
  <c r="P31" i="6"/>
  <c r="P50" i="6"/>
  <c r="Q44" i="6"/>
  <c r="Q36" i="6"/>
  <c r="P36" i="6"/>
  <c r="BB14" i="6"/>
  <c r="BG8" i="6"/>
  <c r="BN9" i="6"/>
  <c r="BM9" i="6"/>
  <c r="BA14" i="6"/>
  <c r="BF8" i="6"/>
  <c r="Q26" i="6"/>
  <c r="Q22" i="6"/>
  <c r="Q51" i="6"/>
  <c r="P54" i="6"/>
  <c r="Q43" i="6"/>
  <c r="P53" i="6"/>
  <c r="P44" i="6"/>
  <c r="P33" i="6"/>
  <c r="P30" i="6"/>
  <c r="Q20" i="6"/>
  <c r="Q39" i="6"/>
  <c r="P48" i="6"/>
  <c r="Q32" i="6"/>
  <c r="Q50" i="6"/>
  <c r="Q49" i="6"/>
  <c r="P38" i="6"/>
  <c r="Q54" i="6"/>
  <c r="P46" i="6"/>
  <c r="Q40" i="6"/>
  <c r="Q28" i="6"/>
  <c r="Q52" i="6"/>
  <c r="P47" i="6"/>
  <c r="P42" i="6"/>
  <c r="Q33" i="6"/>
  <c r="Q30" i="6"/>
  <c r="P17" i="6"/>
  <c r="Q17" i="6"/>
  <c r="Q8" i="6"/>
  <c r="P6" i="6"/>
  <c r="P14" i="6"/>
  <c r="BF12" i="6"/>
  <c r="P12" i="6"/>
  <c r="P16" i="6"/>
  <c r="P45" i="6"/>
  <c r="Q2" i="6"/>
  <c r="P20" i="6"/>
  <c r="P19" i="6"/>
  <c r="Q11" i="6"/>
  <c r="P24" i="6"/>
  <c r="P11" i="6"/>
  <c r="BG12" i="6"/>
  <c r="P15" i="6"/>
  <c r="Q16" i="6"/>
  <c r="P8" i="6"/>
  <c r="Q7" i="6"/>
  <c r="Q14" i="6"/>
  <c r="P10" i="6"/>
  <c r="P13" i="6"/>
  <c r="Q3" i="6"/>
  <c r="P41" i="6"/>
  <c r="P21" i="6"/>
  <c r="BB15" i="6"/>
  <c r="BA15" i="6"/>
  <c r="Q5" i="6"/>
  <c r="Q18" i="6"/>
  <c r="Q29" i="6"/>
  <c r="P35" i="6"/>
  <c r="P7" i="6"/>
  <c r="P9" i="6"/>
  <c r="Q4" i="6"/>
  <c r="Q10" i="6"/>
  <c r="Q13" i="6"/>
  <c r="P3" i="6"/>
  <c r="P39" i="6"/>
  <c r="P26" i="6"/>
  <c r="P2" i="6"/>
  <c r="P25" i="6"/>
  <c r="P5" i="6"/>
  <c r="P18" i="6"/>
  <c r="BN13" i="6"/>
  <c r="Q19" i="6"/>
  <c r="Q21" i="6"/>
  <c r="Q23" i="6"/>
  <c r="Q25" i="6"/>
  <c r="P29" i="6"/>
  <c r="Q35" i="6"/>
  <c r="Q6" i="6"/>
  <c r="Q9" i="6"/>
  <c r="P4" i="6"/>
  <c r="Q12" i="6"/>
  <c r="Q15" i="6"/>
  <c r="P34" i="6"/>
  <c r="P22" i="6"/>
  <c r="Q31" i="6"/>
  <c r="P23" i="6"/>
  <c r="Q24" i="6"/>
  <c r="BM13" i="6"/>
  <c r="BA14" i="5"/>
  <c r="BB14" i="5"/>
  <c r="BF8" i="5"/>
  <c r="BF12" i="5"/>
  <c r="BR7" i="5"/>
  <c r="BL9" i="5"/>
  <c r="BK10" i="5"/>
  <c r="BL11" i="5"/>
  <c r="BM12" i="5"/>
  <c r="BF13" i="5"/>
  <c r="BK14" i="5"/>
  <c r="BN7" i="5"/>
  <c r="BP11" i="5"/>
  <c r="BM13" i="5"/>
  <c r="AX29" i="5"/>
  <c r="AT29" i="5"/>
  <c r="AP29" i="5"/>
  <c r="AU28" i="5"/>
  <c r="AQ28" i="5"/>
  <c r="AV27" i="5"/>
  <c r="AR27" i="5"/>
  <c r="AW29" i="5"/>
  <c r="AS29" i="5"/>
  <c r="AX28" i="5"/>
  <c r="AT28" i="5"/>
  <c r="AP28" i="5"/>
  <c r="AU27" i="5"/>
  <c r="AQ27" i="5"/>
  <c r="AU29" i="5"/>
  <c r="AR28" i="5"/>
  <c r="AT27" i="5"/>
  <c r="AW17" i="5"/>
  <c r="AR29" i="5"/>
  <c r="AW28" i="5"/>
  <c r="AS27" i="5"/>
  <c r="AV17" i="5"/>
  <c r="AR17" i="5"/>
  <c r="AU16" i="5"/>
  <c r="AQ29" i="5"/>
  <c r="AV28" i="5"/>
  <c r="AX27" i="5"/>
  <c r="AP27" i="5"/>
  <c r="AU17" i="5"/>
  <c r="AQ17" i="5"/>
  <c r="AX16" i="5"/>
  <c r="AT16" i="5"/>
  <c r="AX15" i="5"/>
  <c r="BR15" i="5"/>
  <c r="BF18" i="5"/>
  <c r="BM19" i="5"/>
  <c r="BQ20" i="5"/>
  <c r="BF22" i="5"/>
  <c r="BO23" i="5"/>
  <c r="AW27" i="5"/>
  <c r="BR23" i="5"/>
  <c r="BN23" i="5"/>
  <c r="BP22" i="5"/>
  <c r="BL22" i="5"/>
  <c r="BP21" i="5"/>
  <c r="BP20" i="5"/>
  <c r="BL20" i="5"/>
  <c r="BP19" i="5"/>
  <c r="BL19" i="5"/>
  <c r="BP18" i="5"/>
  <c r="BL18" i="5"/>
  <c r="BO17" i="5"/>
  <c r="BK17" i="5"/>
  <c r="BQ23" i="5"/>
  <c r="BM23" i="5"/>
  <c r="BO22" i="5"/>
  <c r="BK22" i="5"/>
  <c r="BO21" i="5"/>
  <c r="BO20" i="5"/>
  <c r="BK20" i="5"/>
  <c r="BO19" i="5"/>
  <c r="BK19" i="5"/>
  <c r="BO18" i="5"/>
  <c r="BK18" i="5"/>
  <c r="BR17" i="5"/>
  <c r="BN17" i="5"/>
  <c r="BG17" i="5"/>
  <c r="BQ16" i="5"/>
  <c r="BM16" i="5"/>
  <c r="BF16" i="5"/>
  <c r="BP23" i="5"/>
  <c r="BL23" i="5"/>
  <c r="BR22" i="5"/>
  <c r="BN22" i="5"/>
  <c r="BG22" i="5"/>
  <c r="BR21" i="5"/>
  <c r="BN21" i="5"/>
  <c r="BG21" i="5"/>
  <c r="BR20" i="5"/>
  <c r="BN20" i="5"/>
  <c r="BR19" i="5"/>
  <c r="BN19" i="5"/>
  <c r="BG19" i="5"/>
  <c r="BR18" i="5"/>
  <c r="BN18" i="5"/>
  <c r="BG18" i="5"/>
  <c r="BQ17" i="5"/>
  <c r="BM17" i="5"/>
  <c r="BF17" i="5"/>
  <c r="BP16" i="5"/>
  <c r="BL16" i="5"/>
  <c r="AU3" i="5"/>
  <c r="AQ4" i="5"/>
  <c r="AU4" i="5"/>
  <c r="BK4" i="5"/>
  <c r="BO4" i="5"/>
  <c r="AQ5" i="5"/>
  <c r="AU5" i="5"/>
  <c r="BO5" i="5"/>
  <c r="BK6" i="5"/>
  <c r="BO6" i="5"/>
  <c r="AX57" i="5"/>
  <c r="AT57" i="5"/>
  <c r="AP57" i="5"/>
  <c r="AU56" i="5"/>
  <c r="AQ56" i="5"/>
  <c r="AV55" i="5"/>
  <c r="AR55" i="5"/>
  <c r="AW57" i="5"/>
  <c r="AS57" i="5"/>
  <c r="AX56" i="5"/>
  <c r="AT56" i="5"/>
  <c r="AP56" i="5"/>
  <c r="AU55" i="5"/>
  <c r="AQ55" i="5"/>
  <c r="AV57" i="5"/>
  <c r="AR57" i="5"/>
  <c r="AW56" i="5"/>
  <c r="AS56" i="5"/>
  <c r="AX55" i="5"/>
  <c r="AT55" i="5"/>
  <c r="AP55" i="5"/>
  <c r="AU57" i="5"/>
  <c r="AW55" i="5"/>
  <c r="AQ57" i="5"/>
  <c r="AS55" i="5"/>
  <c r="AV56" i="5"/>
  <c r="AR56" i="5"/>
  <c r="BK7" i="5"/>
  <c r="BG8" i="5"/>
  <c r="BN8" i="5"/>
  <c r="BR8" i="5"/>
  <c r="BF9" i="5"/>
  <c r="BM9" i="5"/>
  <c r="BQ9" i="5"/>
  <c r="BL10" i="5"/>
  <c r="BP10" i="5"/>
  <c r="BF11" i="5"/>
  <c r="BM11" i="5"/>
  <c r="BQ11" i="5"/>
  <c r="BG12" i="5"/>
  <c r="BN12" i="5"/>
  <c r="BR12" i="5"/>
  <c r="BG13" i="5"/>
  <c r="BN13" i="5"/>
  <c r="BR13" i="5"/>
  <c r="BL14" i="5"/>
  <c r="BP14" i="5"/>
  <c r="AQ15" i="5"/>
  <c r="AU15" i="5"/>
  <c r="BK15" i="5"/>
  <c r="BO15" i="5"/>
  <c r="AP16" i="5"/>
  <c r="AV16" i="5"/>
  <c r="BN16" i="5"/>
  <c r="AS17" i="5"/>
  <c r="BP17" i="5"/>
  <c r="BM18" i="5"/>
  <c r="BQ19" i="5"/>
  <c r="BF21" i="5"/>
  <c r="BM22" i="5"/>
  <c r="AV29" i="5"/>
  <c r="BN5" i="5"/>
  <c r="BP9" i="5"/>
  <c r="BQ12" i="5"/>
  <c r="AT15" i="5"/>
  <c r="BN15" i="5"/>
  <c r="BK16" i="5"/>
  <c r="BL17" i="5"/>
  <c r="AQ3" i="5"/>
  <c r="U2" i="5"/>
  <c r="AR3" i="5"/>
  <c r="AV3" i="5"/>
  <c r="U4" i="5"/>
  <c r="AR4" i="5"/>
  <c r="AV4" i="5"/>
  <c r="BL4" i="5"/>
  <c r="BP4" i="5"/>
  <c r="AR5" i="5"/>
  <c r="AV5" i="5"/>
  <c r="BP5" i="5"/>
  <c r="U6" i="5"/>
  <c r="BL6" i="5"/>
  <c r="BP6" i="5"/>
  <c r="BL7" i="5"/>
  <c r="BK8" i="5"/>
  <c r="BO8" i="5"/>
  <c r="BG9" i="5"/>
  <c r="BN9" i="5"/>
  <c r="BR9" i="5"/>
  <c r="BF10" i="5"/>
  <c r="BM10" i="5"/>
  <c r="BQ10" i="5"/>
  <c r="BG11" i="5"/>
  <c r="BN11" i="5"/>
  <c r="BR11" i="5"/>
  <c r="BK12" i="5"/>
  <c r="BO12" i="5"/>
  <c r="BK13" i="5"/>
  <c r="BO13" i="5"/>
  <c r="BF14" i="5"/>
  <c r="BM14" i="5"/>
  <c r="BQ14" i="5"/>
  <c r="AR15" i="5"/>
  <c r="AV15" i="5"/>
  <c r="BL15" i="5"/>
  <c r="BP15" i="5"/>
  <c r="AQ16" i="5"/>
  <c r="AW16" i="5"/>
  <c r="BO16" i="5"/>
  <c r="AT17" i="5"/>
  <c r="BQ18" i="5"/>
  <c r="O21" i="5"/>
  <c r="BP7" i="5" s="1"/>
  <c r="BM21" i="5"/>
  <c r="BQ22" i="5"/>
  <c r="D11" i="5"/>
  <c r="BO14" i="5"/>
  <c r="D15" i="5"/>
  <c r="AP15" i="5"/>
  <c r="BG15" i="5"/>
  <c r="AS16" i="5"/>
  <c r="AS3" i="5"/>
  <c r="AW3" i="5"/>
  <c r="BF3" i="5"/>
  <c r="AS4" i="5"/>
  <c r="AW4" i="5"/>
  <c r="BM4" i="5"/>
  <c r="AS5" i="5"/>
  <c r="AW5" i="5"/>
  <c r="BF5" i="5"/>
  <c r="BM5" i="5"/>
  <c r="BQ5" i="5"/>
  <c r="BF6" i="5"/>
  <c r="BM6" i="5"/>
  <c r="BQ6" i="5"/>
  <c r="BF7" i="5"/>
  <c r="BM7" i="5"/>
  <c r="BQ7" i="5"/>
  <c r="BL8" i="5"/>
  <c r="BP8" i="5"/>
  <c r="BK9" i="5"/>
  <c r="BO9" i="5"/>
  <c r="BG10" i="5"/>
  <c r="BN10" i="5"/>
  <c r="BR10" i="5"/>
  <c r="BK11" i="5"/>
  <c r="BO11" i="5"/>
  <c r="BL12" i="5"/>
  <c r="BP12" i="5"/>
  <c r="BL13" i="5"/>
  <c r="BP13" i="5"/>
  <c r="BG14" i="5"/>
  <c r="BN14" i="5"/>
  <c r="BR14" i="5"/>
  <c r="AS15" i="5"/>
  <c r="AW15" i="5"/>
  <c r="BF15" i="5"/>
  <c r="BM15" i="5"/>
  <c r="BQ15" i="5"/>
  <c r="AR16" i="5"/>
  <c r="BG16" i="5"/>
  <c r="BR16" i="5"/>
  <c r="AX17" i="5"/>
  <c r="Q19" i="5"/>
  <c r="BF19" i="5"/>
  <c r="O20" i="5"/>
  <c r="P36" i="5" s="1"/>
  <c r="BM20" i="5"/>
  <c r="BQ21" i="5"/>
  <c r="Q23" i="5"/>
  <c r="BK23" i="5"/>
  <c r="AS28" i="5"/>
  <c r="P32" i="5"/>
  <c r="Q35" i="5"/>
  <c r="P35" i="5"/>
  <c r="P40" i="5"/>
  <c r="Q40" i="5"/>
  <c r="Q25" i="5"/>
  <c r="Q30" i="5"/>
  <c r="Q42" i="5"/>
  <c r="P42" i="5"/>
  <c r="P47" i="5"/>
  <c r="Q50" i="5"/>
  <c r="P50" i="5"/>
  <c r="P27" i="5"/>
  <c r="P30" i="5"/>
  <c r="Q41" i="5"/>
  <c r="P44" i="5"/>
  <c r="Q49" i="5"/>
  <c r="P49" i="5"/>
  <c r="O28" i="5"/>
  <c r="Q31" i="5"/>
  <c r="P31" i="5"/>
  <c r="Q39" i="5"/>
  <c r="P39" i="5"/>
  <c r="Q43" i="5"/>
  <c r="P43" i="5"/>
  <c r="Q46" i="5"/>
  <c r="P46" i="5"/>
  <c r="Q51" i="5"/>
  <c r="P51" i="5"/>
  <c r="P53" i="5"/>
  <c r="P52" i="5"/>
  <c r="Q54" i="5"/>
  <c r="P54" i="5"/>
  <c r="Q38" i="5"/>
  <c r="P38" i="5"/>
  <c r="Q53" i="5"/>
  <c r="V22" i="6" l="1"/>
  <c r="V4" i="6"/>
  <c r="V29" i="6"/>
  <c r="V25" i="6"/>
  <c r="V3" i="6"/>
  <c r="V9" i="6"/>
  <c r="V21" i="6"/>
  <c r="V10" i="6"/>
  <c r="V24" i="6"/>
  <c r="V44" i="6"/>
  <c r="V2" i="6"/>
  <c r="V7" i="6"/>
  <c r="V41" i="6"/>
  <c r="V15" i="6"/>
  <c r="V45" i="6"/>
  <c r="V14" i="6"/>
  <c r="V17" i="6"/>
  <c r="V47" i="6"/>
  <c r="V46" i="6"/>
  <c r="V53" i="6"/>
  <c r="V36" i="6"/>
  <c r="V31" i="6"/>
  <c r="V37" i="6"/>
  <c r="V27" i="6"/>
  <c r="V32" i="6"/>
  <c r="V40" i="6"/>
  <c r="V42" i="6"/>
  <c r="V50" i="6"/>
  <c r="V52" i="6"/>
  <c r="V49" i="6"/>
  <c r="V34" i="6"/>
  <c r="V23" i="6"/>
  <c r="V18" i="6"/>
  <c r="V26" i="6"/>
  <c r="V35" i="6"/>
  <c r="V19" i="6"/>
  <c r="V16" i="6"/>
  <c r="V6" i="6"/>
  <c r="V30" i="6"/>
  <c r="V5" i="6"/>
  <c r="V39" i="6"/>
  <c r="V13" i="6"/>
  <c r="V8" i="6"/>
  <c r="V11" i="6"/>
  <c r="V20" i="6"/>
  <c r="V12" i="6"/>
  <c r="V38" i="6"/>
  <c r="V48" i="6"/>
  <c r="V33" i="6"/>
  <c r="V54" i="6"/>
  <c r="V43" i="6"/>
  <c r="V28" i="6"/>
  <c r="V36" i="5"/>
  <c r="V53" i="5"/>
  <c r="V50" i="5"/>
  <c r="V54" i="5"/>
  <c r="Q17" i="5"/>
  <c r="Q26" i="5"/>
  <c r="P45" i="5"/>
  <c r="P34" i="5"/>
  <c r="P29" i="5"/>
  <c r="V43" i="5"/>
  <c r="V35" i="5"/>
  <c r="V44" i="5"/>
  <c r="V47" i="5"/>
  <c r="V32" i="5"/>
  <c r="Q37" i="5"/>
  <c r="P33" i="5"/>
  <c r="P26" i="5"/>
  <c r="P21" i="5"/>
  <c r="Q21" i="5"/>
  <c r="BG6" i="5"/>
  <c r="Q45" i="5"/>
  <c r="V42" i="5"/>
  <c r="V51" i="5"/>
  <c r="V31" i="5"/>
  <c r="V30" i="5"/>
  <c r="V40" i="5"/>
  <c r="V27" i="5"/>
  <c r="V38" i="5"/>
  <c r="V52" i="5"/>
  <c r="V46" i="5"/>
  <c r="V39" i="5"/>
  <c r="P28" i="5"/>
  <c r="Q28" i="5"/>
  <c r="BL21" i="5"/>
  <c r="BK21" i="5"/>
  <c r="BG20" i="5"/>
  <c r="P41" i="5"/>
  <c r="P25" i="5"/>
  <c r="Q47" i="5"/>
  <c r="Q27" i="5"/>
  <c r="Q32" i="5"/>
  <c r="P20" i="5"/>
  <c r="Q20" i="5"/>
  <c r="Q10" i="5"/>
  <c r="P6" i="5"/>
  <c r="Q11" i="5"/>
  <c r="Q3" i="5"/>
  <c r="BB15" i="5"/>
  <c r="Q33" i="5"/>
  <c r="P4" i="5"/>
  <c r="P13" i="5"/>
  <c r="Q12" i="5"/>
  <c r="P10" i="5"/>
  <c r="Q7" i="5"/>
  <c r="Q16" i="5"/>
  <c r="P3" i="5"/>
  <c r="Q52" i="5"/>
  <c r="P2" i="5"/>
  <c r="BA15" i="5"/>
  <c r="Q13" i="5"/>
  <c r="P12" i="5"/>
  <c r="Q15" i="5"/>
  <c r="P9" i="5"/>
  <c r="P16" i="5"/>
  <c r="Q5" i="5"/>
  <c r="BF4" i="5"/>
  <c r="Q22" i="5"/>
  <c r="Q29" i="5"/>
  <c r="Q8" i="5"/>
  <c r="P14" i="5"/>
  <c r="P23" i="5"/>
  <c r="BK5" i="5"/>
  <c r="Q6" i="5"/>
  <c r="P7" i="5"/>
  <c r="Q9" i="5"/>
  <c r="P18" i="5"/>
  <c r="P5" i="5"/>
  <c r="Q2" i="5"/>
  <c r="BG4" i="5"/>
  <c r="Q4" i="5"/>
  <c r="P8" i="5"/>
  <c r="Q14" i="5"/>
  <c r="Q18" i="5"/>
  <c r="P37" i="5"/>
  <c r="BF20" i="5"/>
  <c r="BL5" i="5"/>
  <c r="P19" i="5"/>
  <c r="Q48" i="5"/>
  <c r="Q36" i="5"/>
  <c r="P24" i="5"/>
  <c r="P15" i="5"/>
  <c r="P11" i="5"/>
  <c r="BO7" i="5"/>
  <c r="V49" i="5"/>
  <c r="P17" i="5"/>
  <c r="Q44" i="5"/>
  <c r="P48" i="5"/>
  <c r="Q34" i="5"/>
  <c r="Q24" i="5"/>
  <c r="P22" i="5"/>
  <c r="AH7" i="6" l="1"/>
  <c r="AH6" i="6"/>
  <c r="AH5" i="6"/>
  <c r="AH4" i="6"/>
  <c r="AH3" i="6"/>
  <c r="AG6" i="6"/>
  <c r="AG5" i="6"/>
  <c r="AF3" i="6"/>
  <c r="AG7" i="6"/>
  <c r="AG4" i="6"/>
  <c r="AG3" i="6"/>
  <c r="AF7" i="6"/>
  <c r="AF6" i="6"/>
  <c r="AF5" i="6"/>
  <c r="AF4" i="6"/>
  <c r="V14" i="5"/>
  <c r="V22" i="5"/>
  <c r="V8" i="5"/>
  <c r="V5" i="5"/>
  <c r="V12" i="5"/>
  <c r="V10" i="5"/>
  <c r="V6" i="5"/>
  <c r="V41" i="5"/>
  <c r="V34" i="5"/>
  <c r="V19" i="5"/>
  <c r="V48" i="5"/>
  <c r="V24" i="5"/>
  <c r="V7" i="5"/>
  <c r="V17" i="5"/>
  <c r="V11" i="5"/>
  <c r="V37" i="5"/>
  <c r="V18" i="5"/>
  <c r="V16" i="5"/>
  <c r="V3" i="5"/>
  <c r="V28" i="5"/>
  <c r="V21" i="5"/>
  <c r="V45" i="5"/>
  <c r="V15" i="5"/>
  <c r="V23" i="5"/>
  <c r="V9" i="5"/>
  <c r="V13" i="5"/>
  <c r="V26" i="5"/>
  <c r="V2" i="5"/>
  <c r="V4" i="5"/>
  <c r="V20" i="5"/>
  <c r="V25" i="5"/>
  <c r="V33" i="5"/>
  <c r="V29" i="5"/>
  <c r="W51" i="6" l="1"/>
  <c r="W22" i="6"/>
  <c r="W29" i="6"/>
  <c r="W21" i="6"/>
  <c r="W41" i="6"/>
  <c r="W45" i="6"/>
  <c r="W46" i="6"/>
  <c r="W42" i="6"/>
  <c r="W52" i="6"/>
  <c r="W34" i="6"/>
  <c r="W35" i="6"/>
  <c r="W39" i="6"/>
  <c r="W20" i="6"/>
  <c r="W38" i="6"/>
  <c r="W33" i="6"/>
  <c r="W4" i="6"/>
  <c r="W9" i="6"/>
  <c r="W7" i="6"/>
  <c r="W3" i="6"/>
  <c r="W24" i="6"/>
  <c r="W2" i="6"/>
  <c r="W17" i="6"/>
  <c r="W36" i="6"/>
  <c r="W37" i="6"/>
  <c r="W32" i="6"/>
  <c r="W18" i="6"/>
  <c r="W16" i="6"/>
  <c r="W30" i="6"/>
  <c r="W8" i="6"/>
  <c r="W43" i="6"/>
  <c r="W53" i="6"/>
  <c r="W31" i="6"/>
  <c r="W40" i="6"/>
  <c r="W50" i="6"/>
  <c r="W49" i="6"/>
  <c r="W23" i="6"/>
  <c r="W26" i="6"/>
  <c r="W19" i="6"/>
  <c r="W11" i="6"/>
  <c r="W12" i="6"/>
  <c r="W48" i="6"/>
  <c r="W54" i="6"/>
  <c r="W28" i="6"/>
  <c r="W14" i="6"/>
  <c r="W47" i="6"/>
  <c r="W27" i="6"/>
  <c r="W6" i="6"/>
  <c r="W5" i="6"/>
  <c r="W13" i="6"/>
  <c r="W25" i="6"/>
  <c r="W10" i="6"/>
  <c r="W44" i="6"/>
  <c r="W15" i="6"/>
  <c r="AH7" i="5"/>
  <c r="AH6" i="5"/>
  <c r="AH5" i="5"/>
  <c r="AH4" i="5"/>
  <c r="AH3" i="5"/>
  <c r="AG7" i="5"/>
  <c r="AG6" i="5"/>
  <c r="AG5" i="5"/>
  <c r="AG4" i="5"/>
  <c r="AG3" i="5"/>
  <c r="AF7" i="5"/>
  <c r="AF6" i="5"/>
  <c r="AF5" i="5"/>
  <c r="AF4" i="5"/>
  <c r="AF3" i="5"/>
  <c r="AC23" i="6" l="1"/>
  <c r="AT20" i="6"/>
  <c r="AC25" i="6"/>
  <c r="AC19" i="6"/>
  <c r="AC21" i="6"/>
  <c r="AT18" i="6"/>
  <c r="AX18" i="6"/>
  <c r="AX20" i="6"/>
  <c r="AD38" i="6"/>
  <c r="AC26" i="6"/>
  <c r="AT19" i="6"/>
  <c r="AC22" i="6"/>
  <c r="AC27" i="6"/>
  <c r="AE35" i="6"/>
  <c r="AP19" i="6"/>
  <c r="AC20" i="6"/>
  <c r="AE39" i="6"/>
  <c r="AD39" i="6"/>
  <c r="AE33" i="6"/>
  <c r="AD32" i="6"/>
  <c r="AE34" i="6"/>
  <c r="AE36" i="6"/>
  <c r="AS20" i="6"/>
  <c r="AS18" i="6"/>
  <c r="AC24" i="6"/>
  <c r="AR20" i="6"/>
  <c r="AR18" i="6"/>
  <c r="AQ20" i="6"/>
  <c r="AQ18" i="6"/>
  <c r="AX19" i="6"/>
  <c r="AE38" i="6"/>
  <c r="AD37" i="6"/>
  <c r="AD35" i="6"/>
  <c r="AW19" i="6"/>
  <c r="AV19" i="6"/>
  <c r="AD31" i="6"/>
  <c r="AU19" i="6"/>
  <c r="AE37" i="6"/>
  <c r="AD33" i="6"/>
  <c r="AD34" i="6"/>
  <c r="AS19" i="6"/>
  <c r="AR19" i="6"/>
  <c r="AQ19" i="6"/>
  <c r="AD36" i="6"/>
  <c r="AE31" i="6"/>
  <c r="AW20" i="6"/>
  <c r="AW18" i="6"/>
  <c r="AV20" i="6"/>
  <c r="AV18" i="6"/>
  <c r="AE32" i="6"/>
  <c r="AU20" i="6"/>
  <c r="AU18" i="6"/>
  <c r="AP18" i="6"/>
  <c r="AP20" i="6"/>
  <c r="AR34" i="6"/>
  <c r="AQ34" i="6"/>
  <c r="AX34" i="6"/>
  <c r="AS33" i="6"/>
  <c r="AW35" i="6"/>
  <c r="AU33" i="6"/>
  <c r="AV35" i="6"/>
  <c r="AX33" i="6"/>
  <c r="AT34" i="6"/>
  <c r="AX35" i="6"/>
  <c r="AP35" i="6"/>
  <c r="AV33" i="6"/>
  <c r="AS35" i="6"/>
  <c r="AQ33" i="6"/>
  <c r="AR35" i="6"/>
  <c r="AT33" i="6"/>
  <c r="AU35" i="6"/>
  <c r="AP34" i="6"/>
  <c r="AR33" i="6"/>
  <c r="AT35" i="6"/>
  <c r="AW34" i="6"/>
  <c r="AS34" i="6"/>
  <c r="AV34" i="6"/>
  <c r="AU34" i="6"/>
  <c r="AP33" i="6"/>
  <c r="AQ35" i="6"/>
  <c r="AW33" i="6"/>
  <c r="AU10" i="6"/>
  <c r="AV11" i="6"/>
  <c r="AR11" i="6"/>
  <c r="AV9" i="6"/>
  <c r="AQ10" i="6"/>
  <c r="AR9" i="6"/>
  <c r="AW9" i="6"/>
  <c r="AR10" i="6"/>
  <c r="AW10" i="6"/>
  <c r="AP11" i="6"/>
  <c r="AV10" i="6"/>
  <c r="AS11" i="6"/>
  <c r="AP9" i="6"/>
  <c r="AT11" i="6"/>
  <c r="AW11" i="6"/>
  <c r="AT9" i="6"/>
  <c r="AX11" i="6"/>
  <c r="AS9" i="6"/>
  <c r="AX9" i="6"/>
  <c r="AS10" i="6"/>
  <c r="AU9" i="6"/>
  <c r="AT10" i="6"/>
  <c r="AX10" i="6"/>
  <c r="AQ11" i="6"/>
  <c r="AU11" i="6"/>
  <c r="AQ9" i="6"/>
  <c r="AP10" i="6"/>
  <c r="AU32" i="6"/>
  <c r="AF39" i="6"/>
  <c r="AG38" i="6"/>
  <c r="AG35" i="6"/>
  <c r="AT32" i="6"/>
  <c r="AW31" i="6"/>
  <c r="AF38" i="6"/>
  <c r="AW32" i="6"/>
  <c r="AF31" i="6"/>
  <c r="AG33" i="6"/>
  <c r="AQ31" i="6"/>
  <c r="AT31" i="6"/>
  <c r="AV30" i="6"/>
  <c r="AG36" i="6"/>
  <c r="AX30" i="6"/>
  <c r="AP31" i="6"/>
  <c r="AD24" i="6"/>
  <c r="AX31" i="6"/>
  <c r="AG39" i="6"/>
  <c r="AX32" i="6"/>
  <c r="AS31" i="6"/>
  <c r="AR30" i="6"/>
  <c r="AG32" i="6"/>
  <c r="AV32" i="6"/>
  <c r="AU31" i="6"/>
  <c r="AT30" i="6"/>
  <c r="AD26" i="6"/>
  <c r="AW30" i="6"/>
  <c r="AD20" i="6"/>
  <c r="AG37" i="6"/>
  <c r="AF34" i="6"/>
  <c r="AP32" i="6"/>
  <c r="AD27" i="6"/>
  <c r="AF35" i="6"/>
  <c r="AV31" i="6"/>
  <c r="AU30" i="6"/>
  <c r="AF36" i="6"/>
  <c r="AR32" i="6"/>
  <c r="AP30" i="6"/>
  <c r="AG34" i="6"/>
  <c r="AS30" i="6"/>
  <c r="AF33" i="6"/>
  <c r="AD25" i="6"/>
  <c r="AF37" i="6"/>
  <c r="AG31" i="6"/>
  <c r="AS32" i="6"/>
  <c r="AR31" i="6"/>
  <c r="AQ30" i="6"/>
  <c r="AF32" i="6"/>
  <c r="AQ32" i="6"/>
  <c r="AD23" i="6"/>
  <c r="AD22" i="6"/>
  <c r="AD21" i="6"/>
  <c r="AD19" i="6"/>
  <c r="AQ38" i="6"/>
  <c r="AP38" i="6"/>
  <c r="AR36" i="6"/>
  <c r="AV37" i="6"/>
  <c r="AX36" i="6"/>
  <c r="AW36" i="6"/>
  <c r="AU37" i="6"/>
  <c r="AQ37" i="6"/>
  <c r="AS36" i="6"/>
  <c r="AX37" i="6"/>
  <c r="AW37" i="6"/>
  <c r="AR37" i="6"/>
  <c r="AP36" i="6"/>
  <c r="AT36" i="6"/>
  <c r="AT37" i="6"/>
  <c r="AX38" i="6"/>
  <c r="AS37" i="6"/>
  <c r="AW38" i="6"/>
  <c r="AU36" i="6"/>
  <c r="AU38" i="6"/>
  <c r="AP37" i="6"/>
  <c r="AT38" i="6"/>
  <c r="AV36" i="6"/>
  <c r="AS38" i="6"/>
  <c r="AQ36" i="6"/>
  <c r="AV38" i="6"/>
  <c r="AR38" i="6"/>
  <c r="AS54" i="6"/>
  <c r="AV54" i="6"/>
  <c r="AU54" i="6"/>
  <c r="AR54" i="6"/>
  <c r="AQ54" i="6"/>
  <c r="AP54" i="6"/>
  <c r="AW54" i="6"/>
  <c r="AX54" i="6"/>
  <c r="AT54" i="6"/>
  <c r="AT22" i="6"/>
  <c r="AS23" i="6"/>
  <c r="AS21" i="6"/>
  <c r="AR23" i="6"/>
  <c r="AR21" i="6"/>
  <c r="AQ23" i="6"/>
  <c r="AQ21" i="6"/>
  <c r="AT23" i="6"/>
  <c r="AW22" i="6"/>
  <c r="AV22" i="6"/>
  <c r="AU22" i="6"/>
  <c r="AX22" i="6"/>
  <c r="AT21" i="6"/>
  <c r="AS22" i="6"/>
  <c r="AR22" i="6"/>
  <c r="AQ22" i="6"/>
  <c r="AW23" i="6"/>
  <c r="AW21" i="6"/>
  <c r="AV23" i="6"/>
  <c r="AV21" i="6"/>
  <c r="AU23" i="6"/>
  <c r="AU21" i="6"/>
  <c r="AP21" i="6"/>
  <c r="AP23" i="6"/>
  <c r="AX23" i="6"/>
  <c r="AX21" i="6"/>
  <c r="AP22" i="6"/>
  <c r="AI36" i="6"/>
  <c r="AT42" i="6"/>
  <c r="AR43" i="6"/>
  <c r="AH37" i="6"/>
  <c r="AT44" i="6"/>
  <c r="AV42" i="6"/>
  <c r="AE24" i="6"/>
  <c r="AU44" i="6"/>
  <c r="AW42" i="6"/>
  <c r="AP44" i="6"/>
  <c r="AR42" i="6"/>
  <c r="AX43" i="6"/>
  <c r="AQ42" i="6"/>
  <c r="AQ44" i="6"/>
  <c r="AS42" i="6"/>
  <c r="AI38" i="6"/>
  <c r="AU43" i="6"/>
  <c r="AI39" i="6"/>
  <c r="AT43" i="6"/>
  <c r="AH39" i="6"/>
  <c r="AI37" i="6"/>
  <c r="AI34" i="6"/>
  <c r="AS43" i="6"/>
  <c r="AH35" i="6"/>
  <c r="AV43" i="6"/>
  <c r="AW44" i="6"/>
  <c r="AP42" i="6"/>
  <c r="AW43" i="6"/>
  <c r="AE26" i="6"/>
  <c r="AI35" i="6"/>
  <c r="AI32" i="6"/>
  <c r="AH38" i="6"/>
  <c r="AS44" i="6"/>
  <c r="AH33" i="6"/>
  <c r="AH34" i="6"/>
  <c r="AH31" i="6"/>
  <c r="AE20" i="6"/>
  <c r="AX44" i="6"/>
  <c r="AP43" i="6"/>
  <c r="AH36" i="6"/>
  <c r="AV44" i="6"/>
  <c r="AI31" i="6"/>
  <c r="AE27" i="6"/>
  <c r="AQ43" i="6"/>
  <c r="AU42" i="6"/>
  <c r="AI33" i="6"/>
  <c r="AH32" i="6"/>
  <c r="AX42" i="6"/>
  <c r="AR44" i="6"/>
  <c r="AE25" i="6"/>
  <c r="AE23" i="6"/>
  <c r="AE22" i="6"/>
  <c r="AE21" i="6"/>
  <c r="AE19" i="6"/>
  <c r="AX41" i="6"/>
  <c r="AQ40" i="6"/>
  <c r="AX40" i="6"/>
  <c r="AQ39" i="6"/>
  <c r="AV41" i="6"/>
  <c r="AX39" i="6"/>
  <c r="AU41" i="6"/>
  <c r="AT41" i="6"/>
  <c r="AV39" i="6"/>
  <c r="AT40" i="6"/>
  <c r="AR41" i="6"/>
  <c r="AT39" i="6"/>
  <c r="AV40" i="6"/>
  <c r="AP41" i="6"/>
  <c r="AR39" i="6"/>
  <c r="AW41" i="6"/>
  <c r="AP40" i="6"/>
  <c r="AW40" i="6"/>
  <c r="AP39" i="6"/>
  <c r="AQ41" i="6"/>
  <c r="AS39" i="6"/>
  <c r="AR40" i="6"/>
  <c r="AU40" i="6"/>
  <c r="AS41" i="6"/>
  <c r="AU39" i="6"/>
  <c r="AS40" i="6"/>
  <c r="AW39" i="6"/>
  <c r="AR47" i="6"/>
  <c r="AT45" i="6"/>
  <c r="AV46" i="6"/>
  <c r="AX47" i="6"/>
  <c r="AQ46" i="6"/>
  <c r="AU45" i="6"/>
  <c r="AQ45" i="6"/>
  <c r="AS47" i="6"/>
  <c r="AW46" i="6"/>
  <c r="AP45" i="6"/>
  <c r="AR46" i="6"/>
  <c r="AT47" i="6"/>
  <c r="AV45" i="6"/>
  <c r="AX46" i="6"/>
  <c r="AT46" i="6"/>
  <c r="AS46" i="6"/>
  <c r="AU47" i="6"/>
  <c r="AW45" i="6"/>
  <c r="AP47" i="6"/>
  <c r="AR45" i="6"/>
  <c r="AV47" i="6"/>
  <c r="AX45" i="6"/>
  <c r="AQ47" i="6"/>
  <c r="AS45" i="6"/>
  <c r="AU46" i="6"/>
  <c r="AP46" i="6"/>
  <c r="AW47" i="6"/>
  <c r="AT50" i="6"/>
  <c r="AW50" i="6"/>
  <c r="AP49" i="6"/>
  <c r="AR50" i="6"/>
  <c r="AT48" i="6"/>
  <c r="AU50" i="6"/>
  <c r="AW48" i="6"/>
  <c r="AS50" i="6"/>
  <c r="AU48" i="6"/>
  <c r="AW49" i="6"/>
  <c r="AP48" i="6"/>
  <c r="AQ50" i="6"/>
  <c r="AS48" i="6"/>
  <c r="AX50" i="6"/>
  <c r="AX49" i="6"/>
  <c r="AQ48" i="6"/>
  <c r="AS49" i="6"/>
  <c r="AV49" i="6"/>
  <c r="AP50" i="6"/>
  <c r="AV48" i="6"/>
  <c r="AR48" i="6"/>
  <c r="AT49" i="6"/>
  <c r="AV50" i="6"/>
  <c r="AX48" i="6"/>
  <c r="AR49" i="6"/>
  <c r="AU49" i="6"/>
  <c r="AQ49" i="6"/>
  <c r="AQ13" i="6"/>
  <c r="AU12" i="6"/>
  <c r="AQ12" i="6"/>
  <c r="AU14" i="6"/>
  <c r="AQ14" i="6"/>
  <c r="AU13" i="6"/>
  <c r="AV13" i="6"/>
  <c r="AR14" i="6"/>
  <c r="AV14" i="6"/>
  <c r="AR12" i="6"/>
  <c r="AS12" i="6"/>
  <c r="AS13" i="6"/>
  <c r="AS14" i="6"/>
  <c r="AV12" i="6"/>
  <c r="AR13" i="6"/>
  <c r="AW12" i="6"/>
  <c r="AW13" i="6"/>
  <c r="AW14" i="6"/>
  <c r="AX13" i="6"/>
  <c r="AT14" i="6"/>
  <c r="AP12" i="6"/>
  <c r="AX14" i="6"/>
  <c r="AT12" i="6"/>
  <c r="AP13" i="6"/>
  <c r="AX12" i="6"/>
  <c r="AT13" i="6"/>
  <c r="AP14" i="6"/>
  <c r="AU52" i="6"/>
  <c r="AS53" i="6"/>
  <c r="AU51" i="6"/>
  <c r="AS52" i="6"/>
  <c r="AQ53" i="6"/>
  <c r="AS51" i="6"/>
  <c r="AX53" i="6"/>
  <c r="AQ52" i="6"/>
  <c r="AX52" i="6"/>
  <c r="AQ51" i="6"/>
  <c r="AV53" i="6"/>
  <c r="AX51" i="6"/>
  <c r="AW51" i="6"/>
  <c r="AR52" i="6"/>
  <c r="AT53" i="6"/>
  <c r="AV51" i="6"/>
  <c r="AT52" i="6"/>
  <c r="AR53" i="6"/>
  <c r="AT51" i="6"/>
  <c r="AP53" i="6"/>
  <c r="AR51" i="6"/>
  <c r="AW53" i="6"/>
  <c r="AP52" i="6"/>
  <c r="AW52" i="6"/>
  <c r="AP51" i="6"/>
  <c r="AU53" i="6"/>
  <c r="AV52" i="6"/>
  <c r="AU25" i="6"/>
  <c r="AW25" i="6"/>
  <c r="AV25" i="6"/>
  <c r="AT24" i="6"/>
  <c r="AS24" i="6"/>
  <c r="AV26" i="6"/>
  <c r="AS25" i="6"/>
  <c r="AP25" i="6"/>
  <c r="AT26" i="6"/>
  <c r="AP24" i="6"/>
  <c r="AP26" i="6"/>
  <c r="AR24" i="6"/>
  <c r="AW26" i="6"/>
  <c r="AR26" i="6"/>
  <c r="AU26" i="6"/>
  <c r="AU24" i="6"/>
  <c r="AT25" i="6"/>
  <c r="AR25" i="6"/>
  <c r="AS26" i="6"/>
  <c r="AX25" i="6"/>
  <c r="AQ26" i="6"/>
  <c r="AX26" i="6"/>
  <c r="AQ24" i="6"/>
  <c r="AX24" i="6"/>
  <c r="AW24" i="6"/>
  <c r="AQ25" i="6"/>
  <c r="AV24" i="6"/>
  <c r="BA11" i="6"/>
  <c r="BA9" i="6"/>
  <c r="BB8" i="6"/>
  <c r="BB4" i="6"/>
  <c r="BB3" i="6"/>
  <c r="BA3" i="6"/>
  <c r="AB33" i="6"/>
  <c r="BB11" i="6"/>
  <c r="AP6" i="6"/>
  <c r="BA8" i="6"/>
  <c r="BB7" i="6"/>
  <c r="BB6" i="6"/>
  <c r="BB5" i="6"/>
  <c r="BA10" i="6"/>
  <c r="BB9" i="6"/>
  <c r="AX7" i="6"/>
  <c r="BB10" i="6"/>
  <c r="BA7" i="6"/>
  <c r="BA6" i="6"/>
  <c r="BA5" i="6"/>
  <c r="BA4" i="6"/>
  <c r="AS8" i="6"/>
  <c r="AT7" i="6"/>
  <c r="AX6" i="6"/>
  <c r="AT6" i="6"/>
  <c r="AW8" i="6"/>
  <c r="AP7" i="6"/>
  <c r="AQ6" i="6"/>
  <c r="AQ7" i="6"/>
  <c r="AP8" i="6"/>
  <c r="AR7" i="6"/>
  <c r="AQ8" i="6"/>
  <c r="AB39" i="6"/>
  <c r="AB37" i="6"/>
  <c r="AU6" i="6"/>
  <c r="AU7" i="6"/>
  <c r="AT8" i="6"/>
  <c r="AV7" i="6"/>
  <c r="AU8" i="6"/>
  <c r="AC38" i="6"/>
  <c r="AB34" i="6"/>
  <c r="AC31" i="6"/>
  <c r="AC36" i="6"/>
  <c r="AC32" i="6"/>
  <c r="AX8" i="6"/>
  <c r="AR6" i="6"/>
  <c r="AC35" i="6"/>
  <c r="AB38" i="6"/>
  <c r="AC33" i="6"/>
  <c r="AB32" i="6"/>
  <c r="AB27" i="6"/>
  <c r="AB23" i="6"/>
  <c r="AB22" i="6"/>
  <c r="AB21" i="6"/>
  <c r="AB19" i="6"/>
  <c r="AB24" i="6"/>
  <c r="AV8" i="6"/>
  <c r="AC39" i="6"/>
  <c r="AB31" i="6"/>
  <c r="AC34" i="6"/>
  <c r="AS6" i="6"/>
  <c r="AB20" i="6"/>
  <c r="AV6" i="6"/>
  <c r="AW6" i="6"/>
  <c r="AS7" i="6"/>
  <c r="AC37" i="6"/>
  <c r="AB26" i="6"/>
  <c r="AB35" i="6"/>
  <c r="AB36" i="6"/>
  <c r="AB25" i="6"/>
  <c r="AW7" i="6"/>
  <c r="AR8" i="6"/>
  <c r="AJ38" i="6"/>
  <c r="AK35" i="6"/>
  <c r="AK37" i="6"/>
  <c r="AF26" i="6"/>
  <c r="AJ36" i="6"/>
  <c r="AJ32" i="6"/>
  <c r="AJ39" i="6"/>
  <c r="AK32" i="6"/>
  <c r="AJ31" i="6"/>
  <c r="AK39" i="6"/>
  <c r="AK38" i="6"/>
  <c r="AJ34" i="6"/>
  <c r="AJ35" i="6"/>
  <c r="AF20" i="6"/>
  <c r="AJ37" i="6"/>
  <c r="AK31" i="6"/>
  <c r="AF25" i="6"/>
  <c r="AK34" i="6"/>
  <c r="AK36" i="6"/>
  <c r="AK33" i="6"/>
  <c r="AF27" i="6"/>
  <c r="AF23" i="6"/>
  <c r="AF22" i="6"/>
  <c r="AF21" i="6"/>
  <c r="AF19" i="6"/>
  <c r="AJ33" i="6"/>
  <c r="AF24" i="6"/>
  <c r="W36" i="5"/>
  <c r="W50" i="5"/>
  <c r="W35" i="5"/>
  <c r="W47" i="5"/>
  <c r="W30" i="5"/>
  <c r="W27" i="5"/>
  <c r="W52" i="5"/>
  <c r="W39" i="5"/>
  <c r="W44" i="5"/>
  <c r="W32" i="5"/>
  <c r="W51" i="5"/>
  <c r="W53" i="5"/>
  <c r="W54" i="5"/>
  <c r="W43" i="5"/>
  <c r="W42" i="5"/>
  <c r="W40" i="5"/>
  <c r="W38" i="5"/>
  <c r="W46" i="5"/>
  <c r="W49" i="5"/>
  <c r="W31" i="5"/>
  <c r="W34" i="5"/>
  <c r="W18" i="5"/>
  <c r="W15" i="5"/>
  <c r="W26" i="5"/>
  <c r="W14" i="5"/>
  <c r="W8" i="5"/>
  <c r="W9" i="5"/>
  <c r="W4" i="5"/>
  <c r="W22" i="5"/>
  <c r="W10" i="5"/>
  <c r="W41" i="5"/>
  <c r="W19" i="5"/>
  <c r="W24" i="5"/>
  <c r="W28" i="5"/>
  <c r="W45" i="5"/>
  <c r="W23" i="5"/>
  <c r="W20" i="5"/>
  <c r="W33" i="5"/>
  <c r="W11" i="5"/>
  <c r="W21" i="5"/>
  <c r="W29" i="5"/>
  <c r="W6" i="5"/>
  <c r="W7" i="5"/>
  <c r="W5" i="5"/>
  <c r="W17" i="5"/>
  <c r="W37" i="5"/>
  <c r="W16" i="5"/>
  <c r="W13" i="5"/>
  <c r="W2" i="5"/>
  <c r="W12" i="5"/>
  <c r="W48" i="5"/>
  <c r="W25" i="5"/>
  <c r="W3" i="5"/>
  <c r="AQ44" i="5" l="1"/>
  <c r="AS42" i="5"/>
  <c r="AI38" i="5"/>
  <c r="AX44" i="5"/>
  <c r="AQ43" i="5"/>
  <c r="AW44" i="5"/>
  <c r="AP43" i="5"/>
  <c r="AW43" i="5"/>
  <c r="AI36" i="5"/>
  <c r="AI32" i="5"/>
  <c r="AE24" i="5"/>
  <c r="AE23" i="5"/>
  <c r="AE22" i="5"/>
  <c r="AE21" i="5"/>
  <c r="AE19" i="5"/>
  <c r="AV43" i="5"/>
  <c r="AT44" i="5"/>
  <c r="AV42" i="5"/>
  <c r="AH38" i="5"/>
  <c r="AS44" i="5"/>
  <c r="AU42" i="5"/>
  <c r="AH31" i="5"/>
  <c r="AE27" i="5"/>
  <c r="AV44" i="5"/>
  <c r="AI34" i="5"/>
  <c r="AR44" i="5"/>
  <c r="AH34" i="5"/>
  <c r="AR43" i="5"/>
  <c r="AP44" i="5"/>
  <c r="AR42" i="5"/>
  <c r="AX43" i="5"/>
  <c r="AQ42" i="5"/>
  <c r="AH35" i="5"/>
  <c r="AS43" i="5"/>
  <c r="AH36" i="5"/>
  <c r="AI33" i="5"/>
  <c r="AE20" i="5"/>
  <c r="AU44" i="5"/>
  <c r="AW42" i="5"/>
  <c r="AU43" i="5"/>
  <c r="AI39" i="5"/>
  <c r="AT43" i="5"/>
  <c r="AH39" i="5"/>
  <c r="AH37" i="5"/>
  <c r="AE25" i="5"/>
  <c r="AX42" i="5"/>
  <c r="AH32" i="5"/>
  <c r="AI31" i="5"/>
  <c r="AT42" i="5"/>
  <c r="AE26" i="5"/>
  <c r="AP42" i="5"/>
  <c r="AI35" i="5"/>
  <c r="AI37" i="5"/>
  <c r="AH33" i="5"/>
  <c r="AQ20" i="5"/>
  <c r="AE39" i="5"/>
  <c r="AD39" i="5"/>
  <c r="AD32" i="5"/>
  <c r="AX20" i="5"/>
  <c r="AP19" i="5"/>
  <c r="AX18" i="5"/>
  <c r="AE35" i="5"/>
  <c r="AS20" i="5"/>
  <c r="AS18" i="5"/>
  <c r="AE34" i="5"/>
  <c r="AV20" i="5"/>
  <c r="AV18" i="5"/>
  <c r="AE38" i="5"/>
  <c r="AE36" i="5"/>
  <c r="AE32" i="5"/>
  <c r="AE37" i="5"/>
  <c r="AD37" i="5"/>
  <c r="AC27" i="5"/>
  <c r="AC21" i="5"/>
  <c r="AT20" i="5"/>
  <c r="AC19" i="5"/>
  <c r="AT18" i="5"/>
  <c r="AW19" i="5"/>
  <c r="AC24" i="5"/>
  <c r="AR20" i="5"/>
  <c r="AR18" i="5"/>
  <c r="AD38" i="5"/>
  <c r="AD31" i="5"/>
  <c r="AC26" i="5"/>
  <c r="AC22" i="5"/>
  <c r="AP20" i="5"/>
  <c r="AX19" i="5"/>
  <c r="AP18" i="5"/>
  <c r="AD33" i="5"/>
  <c r="AS19" i="5"/>
  <c r="AV19" i="5"/>
  <c r="AD35" i="5"/>
  <c r="AD36" i="5"/>
  <c r="AE33" i="5"/>
  <c r="AC25" i="5"/>
  <c r="AC23" i="5"/>
  <c r="AC20" i="5"/>
  <c r="AT19" i="5"/>
  <c r="AW20" i="5"/>
  <c r="AW18" i="5"/>
  <c r="AR19" i="5"/>
  <c r="AQ19" i="5"/>
  <c r="AU19" i="5"/>
  <c r="AD34" i="5"/>
  <c r="AU20" i="5"/>
  <c r="AE31" i="5"/>
  <c r="AQ18" i="5"/>
  <c r="AU18" i="5"/>
  <c r="AD19" i="5"/>
  <c r="AS32" i="5"/>
  <c r="AD23" i="5"/>
  <c r="AG37" i="5"/>
  <c r="AF33" i="5"/>
  <c r="AP31" i="5"/>
  <c r="AS30" i="5"/>
  <c r="AF34" i="5"/>
  <c r="AX32" i="5"/>
  <c r="AG31" i="5"/>
  <c r="AD27" i="5"/>
  <c r="AF35" i="5"/>
  <c r="AF32" i="5"/>
  <c r="AQ30" i="5"/>
  <c r="AX30" i="5"/>
  <c r="AD24" i="5"/>
  <c r="AG39" i="5"/>
  <c r="AU30" i="5"/>
  <c r="AF37" i="5"/>
  <c r="AG34" i="5"/>
  <c r="AG35" i="5"/>
  <c r="AT32" i="5"/>
  <c r="AW31" i="5"/>
  <c r="AV31" i="5"/>
  <c r="AP30" i="5"/>
  <c r="AF36" i="5"/>
  <c r="AF39" i="5"/>
  <c r="AG38" i="5"/>
  <c r="AF38" i="5"/>
  <c r="AU32" i="5"/>
  <c r="AX31" i="5"/>
  <c r="AP32" i="5"/>
  <c r="AS31" i="5"/>
  <c r="AV30" i="5"/>
  <c r="AG33" i="5"/>
  <c r="AD26" i="5"/>
  <c r="AU31" i="5"/>
  <c r="AR31" i="5"/>
  <c r="AQ32" i="5"/>
  <c r="AT31" i="5"/>
  <c r="AW30" i="5"/>
  <c r="AR30" i="5"/>
  <c r="AD25" i="5"/>
  <c r="AR32" i="5"/>
  <c r="AG36" i="5"/>
  <c r="AW32" i="5"/>
  <c r="AV32" i="5"/>
  <c r="AF31" i="5"/>
  <c r="AD22" i="5"/>
  <c r="AT30" i="5"/>
  <c r="AQ31" i="5"/>
  <c r="AD20" i="5"/>
  <c r="AG32" i="5"/>
  <c r="AD21" i="5"/>
  <c r="AU13" i="5"/>
  <c r="AU12" i="5"/>
  <c r="AQ14" i="5"/>
  <c r="AQ12" i="5"/>
  <c r="AU14" i="5"/>
  <c r="AQ13" i="5"/>
  <c r="AV12" i="5"/>
  <c r="AR13" i="5"/>
  <c r="AP12" i="5"/>
  <c r="AX14" i="5"/>
  <c r="AV13" i="5"/>
  <c r="AR14" i="5"/>
  <c r="AS12" i="5"/>
  <c r="AS13" i="5"/>
  <c r="AS14" i="5"/>
  <c r="AT12" i="5"/>
  <c r="AP13" i="5"/>
  <c r="AV14" i="5"/>
  <c r="AW12" i="5"/>
  <c r="AW13" i="5"/>
  <c r="AW14" i="5"/>
  <c r="AX12" i="5"/>
  <c r="AT13" i="5"/>
  <c r="AP14" i="5"/>
  <c r="AR12" i="5"/>
  <c r="AX13" i="5"/>
  <c r="AT14" i="5"/>
  <c r="AK36" i="5"/>
  <c r="AJ37" i="5"/>
  <c r="AK34" i="5"/>
  <c r="AK35" i="5"/>
  <c r="AK32" i="5"/>
  <c r="AJ32" i="5"/>
  <c r="AJ39" i="5"/>
  <c r="AK38" i="5"/>
  <c r="AF26" i="5"/>
  <c r="AF20" i="5"/>
  <c r="AK33" i="5"/>
  <c r="AJ36" i="5"/>
  <c r="AJ31" i="5"/>
  <c r="AK39" i="5"/>
  <c r="AJ35" i="5"/>
  <c r="AK37" i="5"/>
  <c r="AJ33" i="5"/>
  <c r="AJ34" i="5"/>
  <c r="AK31" i="5"/>
  <c r="AF23" i="5"/>
  <c r="AF22" i="5"/>
  <c r="AF21" i="5"/>
  <c r="AF19" i="5"/>
  <c r="AF25" i="5"/>
  <c r="AF27" i="5"/>
  <c r="AF24" i="5"/>
  <c r="AJ38" i="5"/>
  <c r="AX53" i="5"/>
  <c r="AQ52" i="5"/>
  <c r="AX52" i="5"/>
  <c r="AQ51" i="5"/>
  <c r="AV53" i="5"/>
  <c r="AX51" i="5"/>
  <c r="AW51" i="5"/>
  <c r="AT53" i="5"/>
  <c r="AV51" i="5"/>
  <c r="AT52" i="5"/>
  <c r="AR53" i="5"/>
  <c r="AT51" i="5"/>
  <c r="AR52" i="5"/>
  <c r="AP53" i="5"/>
  <c r="AR51" i="5"/>
  <c r="AW53" i="5"/>
  <c r="AP52" i="5"/>
  <c r="AW52" i="5"/>
  <c r="AP51" i="5"/>
  <c r="AU53" i="5"/>
  <c r="AV52" i="5"/>
  <c r="AU52" i="5"/>
  <c r="AS53" i="5"/>
  <c r="AU51" i="5"/>
  <c r="AS52" i="5"/>
  <c r="AQ53" i="5"/>
  <c r="AS51" i="5"/>
  <c r="AX37" i="5"/>
  <c r="AW37" i="5"/>
  <c r="AW38" i="5"/>
  <c r="AU36" i="5"/>
  <c r="AR36" i="5"/>
  <c r="AV38" i="5"/>
  <c r="AQ37" i="5"/>
  <c r="AT37" i="5"/>
  <c r="AX38" i="5"/>
  <c r="AS37" i="5"/>
  <c r="AS38" i="5"/>
  <c r="AQ36" i="5"/>
  <c r="AU37" i="5"/>
  <c r="AS36" i="5"/>
  <c r="AU38" i="5"/>
  <c r="AP37" i="5"/>
  <c r="AT38" i="5"/>
  <c r="AV36" i="5"/>
  <c r="AV37" i="5"/>
  <c r="AW36" i="5"/>
  <c r="AT36" i="5"/>
  <c r="AQ38" i="5"/>
  <c r="AP38" i="5"/>
  <c r="AR37" i="5"/>
  <c r="AX36" i="5"/>
  <c r="AP36" i="5"/>
  <c r="AR38" i="5"/>
  <c r="AT41" i="5"/>
  <c r="AV39" i="5"/>
  <c r="AT40" i="5"/>
  <c r="AR41" i="5"/>
  <c r="AT39" i="5"/>
  <c r="AV40" i="5"/>
  <c r="AP41" i="5"/>
  <c r="AR39" i="5"/>
  <c r="AW41" i="5"/>
  <c r="AP40" i="5"/>
  <c r="AW40" i="5"/>
  <c r="AP39" i="5"/>
  <c r="AQ41" i="5"/>
  <c r="AS39" i="5"/>
  <c r="AU40" i="5"/>
  <c r="AS41" i="5"/>
  <c r="AU39" i="5"/>
  <c r="AS40" i="5"/>
  <c r="AW39" i="5"/>
  <c r="AX41" i="5"/>
  <c r="AQ40" i="5"/>
  <c r="AX40" i="5"/>
  <c r="AQ39" i="5"/>
  <c r="AV41" i="5"/>
  <c r="AX39" i="5"/>
  <c r="AU41" i="5"/>
  <c r="AR40" i="5"/>
  <c r="BA11" i="5"/>
  <c r="BA9" i="5"/>
  <c r="BB8" i="5"/>
  <c r="BB11" i="5"/>
  <c r="AX7" i="5"/>
  <c r="AX6" i="5"/>
  <c r="AT6" i="5"/>
  <c r="BA8" i="5"/>
  <c r="BB7" i="5"/>
  <c r="BB6" i="5"/>
  <c r="BB5" i="5"/>
  <c r="BB4" i="5"/>
  <c r="BB3" i="5"/>
  <c r="BA3" i="5"/>
  <c r="AB24" i="5"/>
  <c r="BA10" i="5"/>
  <c r="BB9" i="5"/>
  <c r="AP6" i="5"/>
  <c r="BB10" i="5"/>
  <c r="BA7" i="5"/>
  <c r="BA6" i="5"/>
  <c r="BA5" i="5"/>
  <c r="BA4" i="5"/>
  <c r="AS8" i="5"/>
  <c r="AP7" i="5"/>
  <c r="AW8" i="5"/>
  <c r="AT7" i="5"/>
  <c r="AB38" i="5"/>
  <c r="AB23" i="5"/>
  <c r="AB22" i="5"/>
  <c r="AB21" i="5"/>
  <c r="AB19" i="5"/>
  <c r="AU6" i="5"/>
  <c r="AC37" i="5"/>
  <c r="AC39" i="5"/>
  <c r="AB33" i="5"/>
  <c r="AB34" i="5"/>
  <c r="AC31" i="5"/>
  <c r="AC32" i="5"/>
  <c r="AB32" i="5"/>
  <c r="AB37" i="5"/>
  <c r="AC34" i="5"/>
  <c r="AC35" i="5"/>
  <c r="AB26" i="5"/>
  <c r="AB27" i="5"/>
  <c r="AB20" i="5"/>
  <c r="AC33" i="5"/>
  <c r="AB39" i="5"/>
  <c r="AC38" i="5"/>
  <c r="AB36" i="5"/>
  <c r="AB31" i="5"/>
  <c r="AB25" i="5"/>
  <c r="AB35" i="5"/>
  <c r="AX8" i="5"/>
  <c r="AR6" i="5"/>
  <c r="AR7" i="5"/>
  <c r="AQ8" i="5"/>
  <c r="AS6" i="5"/>
  <c r="AV6" i="5"/>
  <c r="AV7" i="5"/>
  <c r="AU8" i="5"/>
  <c r="AW6" i="5"/>
  <c r="AS7" i="5"/>
  <c r="AC36" i="5"/>
  <c r="AQ7" i="5"/>
  <c r="AP8" i="5"/>
  <c r="AW7" i="5"/>
  <c r="AR8" i="5"/>
  <c r="AQ6" i="5"/>
  <c r="AU7" i="5"/>
  <c r="AT8" i="5"/>
  <c r="AV8" i="5"/>
  <c r="AU21" i="5"/>
  <c r="AX22" i="5"/>
  <c r="AT21" i="5"/>
  <c r="AW23" i="5"/>
  <c r="AW21" i="5"/>
  <c r="AR22" i="5"/>
  <c r="AT23" i="5"/>
  <c r="AP22" i="5"/>
  <c r="AP23" i="5"/>
  <c r="AX21" i="5"/>
  <c r="AS23" i="5"/>
  <c r="AV22" i="5"/>
  <c r="AX23" i="5"/>
  <c r="AW22" i="5"/>
  <c r="AV21" i="5"/>
  <c r="AQ22" i="5"/>
  <c r="AT22" i="5"/>
  <c r="AS22" i="5"/>
  <c r="AV23" i="5"/>
  <c r="AR21" i="5"/>
  <c r="AU22" i="5"/>
  <c r="AP21" i="5"/>
  <c r="AS21" i="5"/>
  <c r="AR23" i="5"/>
  <c r="AQ23" i="5"/>
  <c r="AU23" i="5"/>
  <c r="AQ21" i="5"/>
  <c r="AX54" i="5"/>
  <c r="AT54" i="5"/>
  <c r="AW54" i="5"/>
  <c r="AS54" i="5"/>
  <c r="AV54" i="5"/>
  <c r="AU54" i="5"/>
  <c r="AR54" i="5"/>
  <c r="AQ54" i="5"/>
  <c r="AP54" i="5"/>
  <c r="AX49" i="5"/>
  <c r="AQ48" i="5"/>
  <c r="AP49" i="5"/>
  <c r="AW49" i="5"/>
  <c r="AP48" i="5"/>
  <c r="AV49" i="5"/>
  <c r="AW50" i="5"/>
  <c r="AU48" i="5"/>
  <c r="AS49" i="5"/>
  <c r="AR49" i="5"/>
  <c r="AR48" i="5"/>
  <c r="AU49" i="5"/>
  <c r="AS50" i="5"/>
  <c r="AV50" i="5"/>
  <c r="AX48" i="5"/>
  <c r="AU50" i="5"/>
  <c r="AW48" i="5"/>
  <c r="AQ49" i="5"/>
  <c r="AX50" i="5"/>
  <c r="AT50" i="5"/>
  <c r="AP50" i="5"/>
  <c r="AT49" i="5"/>
  <c r="AR50" i="5"/>
  <c r="AT48" i="5"/>
  <c r="AQ50" i="5"/>
  <c r="AS48" i="5"/>
  <c r="AV48" i="5"/>
  <c r="AV47" i="5"/>
  <c r="AX45" i="5"/>
  <c r="AQ47" i="5"/>
  <c r="AS45" i="5"/>
  <c r="AU46" i="5"/>
  <c r="AW47" i="5"/>
  <c r="AR47" i="5"/>
  <c r="AT45" i="5"/>
  <c r="AV46" i="5"/>
  <c r="AX47" i="5"/>
  <c r="AQ46" i="5"/>
  <c r="AQ45" i="5"/>
  <c r="AS47" i="5"/>
  <c r="AT46" i="5"/>
  <c r="AW46" i="5"/>
  <c r="AP45" i="5"/>
  <c r="AR46" i="5"/>
  <c r="AT47" i="5"/>
  <c r="AV45" i="5"/>
  <c r="AX46" i="5"/>
  <c r="AS46" i="5"/>
  <c r="AU47" i="5"/>
  <c r="AW45" i="5"/>
  <c r="AP47" i="5"/>
  <c r="AR45" i="5"/>
  <c r="AU45" i="5"/>
  <c r="AP46" i="5"/>
  <c r="AV25" i="5"/>
  <c r="AP24" i="5"/>
  <c r="AW26" i="5"/>
  <c r="AW24" i="5"/>
  <c r="AT25" i="5"/>
  <c r="AS25" i="5"/>
  <c r="AP25" i="5"/>
  <c r="AV24" i="5"/>
  <c r="AX26" i="5"/>
  <c r="AR25" i="5"/>
  <c r="AS26" i="5"/>
  <c r="AS24" i="5"/>
  <c r="AU24" i="5"/>
  <c r="AR24" i="5"/>
  <c r="AQ24" i="5"/>
  <c r="AW25" i="5"/>
  <c r="AV26" i="5"/>
  <c r="AT26" i="5"/>
  <c r="AX24" i="5"/>
  <c r="AU25" i="5"/>
  <c r="AQ26" i="5"/>
  <c r="AP26" i="5"/>
  <c r="AT24" i="5"/>
  <c r="AQ25" i="5"/>
  <c r="AU26" i="5"/>
  <c r="AR26" i="5"/>
  <c r="AX25" i="5"/>
  <c r="AU10" i="5"/>
  <c r="AV11" i="5"/>
  <c r="AR11" i="5"/>
  <c r="AQ10" i="5"/>
  <c r="AR9" i="5"/>
  <c r="AV9" i="5"/>
  <c r="AS9" i="5"/>
  <c r="AP9" i="5"/>
  <c r="AT11" i="5"/>
  <c r="AX10" i="5"/>
  <c r="AQ11" i="5"/>
  <c r="AW9" i="5"/>
  <c r="AR10" i="5"/>
  <c r="AT9" i="5"/>
  <c r="AX11" i="5"/>
  <c r="AU11" i="5"/>
  <c r="AV10" i="5"/>
  <c r="AS11" i="5"/>
  <c r="AX9" i="5"/>
  <c r="AS10" i="5"/>
  <c r="AQ9" i="5"/>
  <c r="AP10" i="5"/>
  <c r="AW11" i="5"/>
  <c r="AW10" i="5"/>
  <c r="AP11" i="5"/>
  <c r="AU9" i="5"/>
  <c r="AT10" i="5"/>
  <c r="AU35" i="5"/>
  <c r="AX34" i="5"/>
  <c r="AP35" i="5"/>
  <c r="AR33" i="5"/>
  <c r="AS35" i="5"/>
  <c r="AQ33" i="5"/>
  <c r="AS33" i="5"/>
  <c r="AQ35" i="5"/>
  <c r="AW33" i="5"/>
  <c r="AW34" i="5"/>
  <c r="AV34" i="5"/>
  <c r="AX35" i="5"/>
  <c r="AS34" i="5"/>
  <c r="AR34" i="5"/>
  <c r="AR35" i="5"/>
  <c r="AT35" i="5"/>
  <c r="AV33" i="5"/>
  <c r="AW35" i="5"/>
  <c r="AU33" i="5"/>
  <c r="AU34" i="5"/>
  <c r="AV35" i="5"/>
  <c r="AT34" i="5"/>
  <c r="AQ34" i="5"/>
  <c r="AP34" i="5"/>
  <c r="AX33" i="5"/>
  <c r="AT33" i="5"/>
  <c r="AP33" i="5"/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5" i="1" l="1"/>
  <c r="W7" i="1"/>
  <c r="W36" i="1"/>
  <c r="W46" i="1"/>
  <c r="AV46" i="1" s="1"/>
  <c r="W9" i="1"/>
  <c r="W21" i="1"/>
  <c r="W34" i="1"/>
  <c r="W41" i="1"/>
  <c r="W49" i="1"/>
  <c r="W4" i="1"/>
  <c r="W42" i="1"/>
  <c r="W25" i="1"/>
  <c r="W3" i="1"/>
  <c r="W38" i="1"/>
  <c r="W39" i="1"/>
  <c r="W33" i="1"/>
  <c r="W13" i="1"/>
  <c r="W50" i="1"/>
  <c r="W19" i="1"/>
  <c r="W53" i="1"/>
  <c r="W10" i="1"/>
  <c r="W23" i="1"/>
  <c r="W51" i="1"/>
  <c r="W2" i="1"/>
  <c r="BB5" i="1" s="1"/>
  <c r="W18" i="1"/>
  <c r="W28" i="1"/>
  <c r="W37" i="1"/>
  <c r="W8" i="1"/>
  <c r="AV12" i="1" s="1"/>
  <c r="W44" i="1"/>
  <c r="W45" i="1"/>
  <c r="W15" i="1"/>
  <c r="W35" i="1"/>
  <c r="AH34" i="1" s="1"/>
  <c r="W14" i="1"/>
  <c r="W47" i="1"/>
  <c r="W24" i="1"/>
  <c r="W12" i="1"/>
  <c r="W29" i="1"/>
  <c r="W31" i="1"/>
  <c r="W11" i="1"/>
  <c r="W30" i="1"/>
  <c r="AR33" i="1" s="1"/>
  <c r="W40" i="1"/>
  <c r="W27" i="1"/>
  <c r="W6" i="1"/>
  <c r="W48" i="1"/>
  <c r="AJ37" i="1" s="1"/>
  <c r="W52" i="1"/>
  <c r="W54" i="1"/>
  <c r="W16" i="1"/>
  <c r="W17" i="1"/>
  <c r="AS31" i="1" s="1"/>
  <c r="W43" i="1"/>
  <c r="W22" i="1"/>
  <c r="W32" i="1"/>
  <c r="W20" i="1"/>
  <c r="W26" i="1"/>
  <c r="BB7" i="1"/>
  <c r="BA4" i="1"/>
  <c r="BA5" i="1"/>
  <c r="BB8" i="1"/>
  <c r="AX7" i="1"/>
  <c r="AV7" i="1"/>
  <c r="AC31" i="1"/>
  <c r="AC37" i="1"/>
  <c r="AT6" i="1"/>
  <c r="AT7" i="1"/>
  <c r="AQ7" i="1"/>
  <c r="AB23" i="1"/>
  <c r="AR8" i="1"/>
  <c r="AC38" i="1"/>
  <c r="AP7" i="1"/>
  <c r="AW6" i="1"/>
  <c r="AB31" i="1"/>
  <c r="AS8" i="1"/>
  <c r="AU46" i="1"/>
  <c r="AW46" i="1"/>
  <c r="AP47" i="1"/>
  <c r="AT45" i="1"/>
  <c r="AT47" i="1"/>
  <c r="AR47" i="1"/>
  <c r="AS46" i="1"/>
  <c r="AX42" i="1"/>
  <c r="AV44" i="1"/>
  <c r="AU42" i="1"/>
  <c r="AS44" i="1"/>
  <c r="AR42" i="1"/>
  <c r="AP44" i="1"/>
  <c r="AW42" i="1"/>
  <c r="AR43" i="1"/>
  <c r="AQ44" i="1"/>
  <c r="AI34" i="1"/>
  <c r="AT42" i="1"/>
  <c r="AQ42" i="1"/>
  <c r="AS43" i="1"/>
  <c r="AP43" i="1"/>
  <c r="AW44" i="1"/>
  <c r="AV42" i="1"/>
  <c r="AT44" i="1"/>
  <c r="AU44" i="1"/>
  <c r="AI31" i="1"/>
  <c r="AX43" i="1"/>
  <c r="AU43" i="1"/>
  <c r="AP42" i="1"/>
  <c r="AW43" i="1"/>
  <c r="AT43" i="1"/>
  <c r="AQ43" i="1"/>
  <c r="AX44" i="1"/>
  <c r="AS42" i="1"/>
  <c r="AH33" i="1"/>
  <c r="AH38" i="1"/>
  <c r="AE22" i="1"/>
  <c r="AR44" i="1"/>
  <c r="AV43" i="1"/>
  <c r="AI39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V30" i="1"/>
  <c r="AG38" i="1"/>
  <c r="AD24" i="1"/>
  <c r="AP32" i="1"/>
  <c r="AP30" i="1"/>
  <c r="AX32" i="1"/>
  <c r="AF36" i="1"/>
  <c r="AG31" i="1"/>
  <c r="AX30" i="1"/>
  <c r="AR32" i="1"/>
  <c r="AR31" i="1"/>
  <c r="AF31" i="1"/>
  <c r="AR30" i="1"/>
  <c r="AT14" i="1"/>
  <c r="AP12" i="1"/>
  <c r="AP14" i="1"/>
  <c r="AW13" i="1"/>
  <c r="AU13" i="1"/>
  <c r="AX13" i="1"/>
  <c r="AQ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K36" i="1"/>
  <c r="AK31" i="1"/>
  <c r="AF19" i="1"/>
  <c r="AF25" i="1"/>
  <c r="AK33" i="1"/>
  <c r="AF24" i="1"/>
  <c r="AJ31" i="1"/>
  <c r="AX54" i="1"/>
  <c r="AV54" i="1"/>
  <c r="AS35" i="1"/>
  <c r="AU35" i="1"/>
  <c r="AX34" i="1"/>
  <c r="AV33" i="1"/>
  <c r="AR35" i="1"/>
  <c r="AX33" i="1"/>
  <c r="AV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V39" i="1"/>
  <c r="AU41" i="1"/>
  <c r="AU40" i="1"/>
  <c r="AU39" i="1"/>
  <c r="AV40" i="1"/>
  <c r="AR39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  <c r="AT39" i="1" l="1"/>
  <c r="AX35" i="1"/>
  <c r="AQ35" i="1"/>
  <c r="AW34" i="1"/>
  <c r="AW35" i="1"/>
  <c r="AV35" i="1"/>
  <c r="AW33" i="1"/>
  <c r="AU33" i="1"/>
  <c r="AP54" i="1"/>
  <c r="AQ54" i="1"/>
  <c r="AJ35" i="1"/>
  <c r="AF23" i="1"/>
  <c r="AJ36" i="1"/>
  <c r="AF21" i="1"/>
  <c r="AJ39" i="1"/>
  <c r="AK39" i="1"/>
  <c r="AJ32" i="1"/>
  <c r="AV13" i="1"/>
  <c r="AX14" i="1"/>
  <c r="AS12" i="1"/>
  <c r="AP13" i="1"/>
  <c r="AW12" i="1"/>
  <c r="AR14" i="1"/>
  <c r="AR13" i="1"/>
  <c r="AU30" i="1"/>
  <c r="AF35" i="1"/>
  <c r="AU31" i="1"/>
  <c r="AT30" i="1"/>
  <c r="AD20" i="1"/>
  <c r="AG35" i="1"/>
  <c r="AW30" i="1"/>
  <c r="AQ31" i="1"/>
  <c r="AD22" i="1"/>
  <c r="AS32" i="1"/>
  <c r="AD26" i="1"/>
  <c r="AF34" i="1"/>
  <c r="AW32" i="1"/>
  <c r="AH31" i="1"/>
  <c r="AE19" i="1"/>
  <c r="AI36" i="1"/>
  <c r="AI35" i="1"/>
  <c r="AI33" i="1"/>
  <c r="AR46" i="1"/>
  <c r="AP45" i="1"/>
  <c r="AV45" i="1"/>
  <c r="AV47" i="1"/>
  <c r="AR45" i="1"/>
  <c r="AQ46" i="1"/>
  <c r="AX46" i="1"/>
  <c r="AB26" i="1"/>
  <c r="AC36" i="1"/>
  <c r="AU8" i="1"/>
  <c r="AW8" i="1"/>
  <c r="AC35" i="1"/>
  <c r="AU6" i="1"/>
  <c r="AB35" i="1"/>
  <c r="AP8" i="1"/>
  <c r="AC33" i="1"/>
  <c r="AB21" i="1"/>
  <c r="AB33" i="1"/>
  <c r="AB36" i="1"/>
  <c r="AP6" i="1"/>
  <c r="BA8" i="1"/>
  <c r="BB10" i="1"/>
  <c r="BA7" i="1"/>
  <c r="BA10" i="1"/>
  <c r="BB9" i="1"/>
  <c r="AT41" i="1"/>
  <c r="AT40" i="1"/>
  <c r="AP41" i="1"/>
  <c r="AS39" i="1"/>
  <c r="AQ39" i="1"/>
  <c r="AP40" i="1"/>
  <c r="AW39" i="1"/>
  <c r="AW41" i="1"/>
  <c r="AQ40" i="1"/>
  <c r="AQ34" i="1"/>
  <c r="AU34" i="1"/>
  <c r="AR34" i="1"/>
  <c r="AP34" i="1"/>
  <c r="AT33" i="1"/>
  <c r="AP35" i="1"/>
  <c r="AW54" i="1"/>
  <c r="AR54" i="1"/>
  <c r="AT54" i="1"/>
  <c r="AK34" i="1"/>
  <c r="AJ33" i="1"/>
  <c r="AK35" i="1"/>
  <c r="AF26" i="1"/>
  <c r="AK38" i="1"/>
  <c r="AJ38" i="1"/>
  <c r="AQ13" i="1"/>
  <c r="AU12" i="1"/>
  <c r="AQ14" i="1"/>
  <c r="AW14" i="1"/>
  <c r="AU14" i="1"/>
  <c r="AT13" i="1"/>
  <c r="AD21" i="1"/>
  <c r="AD19" i="1"/>
  <c r="AG34" i="1"/>
  <c r="AX31" i="1"/>
  <c r="AD23" i="1"/>
  <c r="AG33" i="1"/>
  <c r="AG32" i="1"/>
  <c r="AQ32" i="1"/>
  <c r="AT31" i="1"/>
  <c r="AF37" i="1"/>
  <c r="AV32" i="1"/>
  <c r="AD25" i="1"/>
  <c r="AS30" i="1"/>
  <c r="AP31" i="1"/>
  <c r="AE26" i="1"/>
  <c r="AE21" i="1"/>
  <c r="AI37" i="1"/>
  <c r="AE23" i="1"/>
  <c r="AI32" i="1"/>
  <c r="AE24" i="1"/>
  <c r="AE27" i="1"/>
  <c r="AH37" i="1"/>
  <c r="AX47" i="1"/>
  <c r="AU47" i="1"/>
  <c r="AW47" i="1"/>
  <c r="AQ47" i="1"/>
  <c r="AS47" i="1"/>
  <c r="AX45" i="1"/>
  <c r="AQ45" i="1"/>
  <c r="AB27" i="1"/>
  <c r="AB32" i="1"/>
  <c r="AX6" i="1"/>
  <c r="AB22" i="1"/>
  <c r="AX8" i="1"/>
  <c r="AB25" i="1"/>
  <c r="AC34" i="1"/>
  <c r="AR7" i="1"/>
  <c r="AB34" i="1"/>
  <c r="AB20" i="1"/>
  <c r="AC39" i="1"/>
  <c r="AU7" i="1"/>
  <c r="AW7" i="1"/>
  <c r="BB4" i="1"/>
  <c r="BA6" i="1"/>
  <c r="BA9" i="1"/>
  <c r="BB3" i="1"/>
  <c r="BB11" i="1"/>
  <c r="AQ41" i="1"/>
  <c r="AP39" i="1"/>
  <c r="AW40" i="1"/>
  <c r="AS40" i="1"/>
  <c r="AS41" i="1"/>
  <c r="AX40" i="1"/>
  <c r="AR40" i="1"/>
  <c r="AR41" i="1"/>
  <c r="AV41" i="1"/>
  <c r="AX41" i="1"/>
  <c r="AS34" i="1"/>
  <c r="AT34" i="1"/>
  <c r="AQ33" i="1"/>
  <c r="AT35" i="1"/>
  <c r="AS33" i="1"/>
  <c r="AP33" i="1"/>
  <c r="AS54" i="1"/>
  <c r="AU54" i="1"/>
  <c r="AF27" i="1"/>
  <c r="AF22" i="1"/>
  <c r="AK32" i="1"/>
  <c r="AK37" i="1"/>
  <c r="AF20" i="1"/>
  <c r="AJ34" i="1"/>
  <c r="AT12" i="1"/>
  <c r="AS13" i="1"/>
  <c r="AS14" i="1"/>
  <c r="AV14" i="1"/>
  <c r="AR12" i="1"/>
  <c r="AX12" i="1"/>
  <c r="AF32" i="1"/>
  <c r="AG39" i="1"/>
  <c r="AF38" i="1"/>
  <c r="AQ30" i="1"/>
  <c r="AU32" i="1"/>
  <c r="AF33" i="1"/>
  <c r="AG37" i="1"/>
  <c r="AV31" i="1"/>
  <c r="AW31" i="1"/>
  <c r="AG36" i="1"/>
  <c r="AD27" i="1"/>
  <c r="AF39" i="1"/>
  <c r="AT32" i="1"/>
  <c r="AE25" i="1"/>
  <c r="AE20" i="1"/>
  <c r="AI38" i="1"/>
  <c r="AH35" i="1"/>
  <c r="AH36" i="1"/>
  <c r="AH39" i="1"/>
  <c r="AH32" i="1"/>
  <c r="AT46" i="1"/>
  <c r="AW45" i="1"/>
  <c r="AP46" i="1"/>
  <c r="AS45" i="1"/>
  <c r="AU45" i="1"/>
  <c r="AS6" i="1"/>
  <c r="AB37" i="1"/>
  <c r="AR6" i="1"/>
  <c r="AV8" i="1"/>
  <c r="AB39" i="1"/>
  <c r="AQ8" i="1"/>
  <c r="AB24" i="1"/>
  <c r="AB38" i="1"/>
  <c r="AS7" i="1"/>
  <c r="AT8" i="1"/>
  <c r="AB19" i="1"/>
  <c r="AC32" i="1"/>
  <c r="AV6" i="1"/>
  <c r="AQ6" i="1"/>
  <c r="BB6" i="1"/>
  <c r="BA3" i="1"/>
  <c r="BA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<sst xmlns="http://schemas.openxmlformats.org/spreadsheetml/2006/main" count="724" uniqueCount="145">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</sst>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9" borderId="19" xfId="0" applyFont="1" applyFill="1" applyBorder="1" applyAlignment="1">
      <alignment horizontal="center" vertical="center"/>
    </xf>
    <xf numFmtId="0" fontId="20" fillId="40" borderId="19" xfId="0" applyFont="1" applyFill="1" applyBorder="1" applyAlignment="1">
      <alignment horizontal="center" vertical="center"/>
    </xf>
    <xf numFmtId="0" fontId="20" fillId="41" borderId="19" xfId="0" applyFont="1" applyFill="1" applyBorder="1" applyAlignment="1">
      <alignment horizontal="center" vertical="center"/>
    </xf>
    <xf numFmtId="0" fontId="20" fillId="36" borderId="104" xfId="0" applyFont="1" applyFill="1" applyBorder="1" applyAlignment="1">
      <alignment horizontal="center" vertical="center"/>
    </xf>
    <xf numFmtId="0" fontId="20" fillId="36" borderId="117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8" borderId="12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75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70</v>
      </c>
      <c r="Q1" s="7" t="s">
        <v>71</v>
      </c>
      <c r="R1" s="7" t="s">
        <v>72</v>
      </c>
      <c r="S1" s="7" t="s">
        <v>144</v>
      </c>
      <c r="T1" s="141" t="s">
        <v>5</v>
      </c>
      <c r="U1" s="142" t="s">
        <v>76</v>
      </c>
      <c r="V1" s="142" t="s">
        <v>89</v>
      </c>
      <c r="W1" s="7" t="s">
        <v>99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167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01" t="s">
        <v>83</v>
      </c>
      <c r="AB2" s="201"/>
      <c r="AC2" s="12"/>
      <c r="AD2" s="5"/>
      <c r="AE2" s="21" t="s">
        <v>90</v>
      </c>
      <c r="AF2" s="22" t="s">
        <v>91</v>
      </c>
      <c r="AG2" s="30" t="s">
        <v>92</v>
      </c>
      <c r="AH2" s="23" t="s">
        <v>98</v>
      </c>
      <c r="AI2" s="5"/>
      <c r="AM2" s="70"/>
      <c r="AN2" s="71"/>
      <c r="AO2" s="72"/>
      <c r="AP2" s="73" t="s">
        <v>117</v>
      </c>
      <c r="AQ2" s="71" t="s">
        <v>118</v>
      </c>
      <c r="AR2" s="71" t="s">
        <v>119</v>
      </c>
      <c r="AS2" s="71" t="s">
        <v>120</v>
      </c>
      <c r="AT2" s="71" t="s">
        <v>121</v>
      </c>
      <c r="AU2" s="71" t="s">
        <v>122</v>
      </c>
      <c r="AV2" s="71" t="s">
        <v>123</v>
      </c>
      <c r="AW2" s="71" t="s">
        <v>124</v>
      </c>
      <c r="AX2" s="72" t="s">
        <v>125</v>
      </c>
      <c r="AZ2" s="102"/>
      <c r="BA2" s="103" t="s">
        <v>129</v>
      </c>
      <c r="BB2" s="104" t="s">
        <v>132</v>
      </c>
      <c r="BD2" s="119"/>
      <c r="BE2" s="118"/>
      <c r="BF2" s="103" t="s">
        <v>129</v>
      </c>
      <c r="BG2" s="104" t="s">
        <v>132</v>
      </c>
      <c r="BI2" s="121"/>
      <c r="BJ2" s="122"/>
      <c r="BK2" s="219">
        <v>2018</v>
      </c>
      <c r="BL2" s="220"/>
      <c r="BM2" s="221">
        <v>2017</v>
      </c>
      <c r="BN2" s="221"/>
      <c r="BO2" s="219">
        <v>2016</v>
      </c>
      <c r="BP2" s="220"/>
      <c r="BQ2" s="221">
        <v>2015</v>
      </c>
      <c r="BR2" s="220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68" t="str">
        <f t="shared" si="11"/>
        <v>D+</v>
      </c>
      <c r="AA3" s="15" t="s">
        <v>5</v>
      </c>
      <c r="AB3" s="15" t="s">
        <v>77</v>
      </c>
      <c r="AE3" s="24" t="s">
        <v>93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3">
        <v>101</v>
      </c>
      <c r="AN3" s="188">
        <v>1</v>
      </c>
      <c r="AO3" s="69" t="s">
        <v>126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101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18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129</v>
      </c>
      <c r="BL3" s="41" t="s">
        <v>132</v>
      </c>
      <c r="BM3" s="111" t="s">
        <v>129</v>
      </c>
      <c r="BN3" s="120" t="s">
        <v>132</v>
      </c>
      <c r="BO3" s="112" t="s">
        <v>129</v>
      </c>
      <c r="BP3" s="41" t="s">
        <v>132</v>
      </c>
      <c r="BQ3" s="111" t="s">
        <v>129</v>
      </c>
      <c r="BR3" s="41" t="s">
        <v>132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9" t="str">
        <f t="shared" si="11"/>
        <v>C0</v>
      </c>
      <c r="AA4" s="16">
        <v>101</v>
      </c>
      <c r="AB4" s="15" t="s">
        <v>78</v>
      </c>
      <c r="AE4" s="27" t="s">
        <v>94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9"/>
      <c r="AN4" s="183"/>
      <c r="AO4" s="84" t="s">
        <v>127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102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5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5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70" t="str">
        <f t="shared" si="11"/>
        <v>B0</v>
      </c>
      <c r="AA5" s="16">
        <v>102</v>
      </c>
      <c r="AB5" s="15" t="s">
        <v>79</v>
      </c>
      <c r="AE5" s="27" t="s">
        <v>95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9"/>
      <c r="AN5" s="185"/>
      <c r="AO5" s="78" t="s">
        <v>128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103</v>
      </c>
      <c r="BA5" s="127">
        <f t="shared" si="17"/>
        <v>82.26</v>
      </c>
      <c r="BB5" s="107">
        <f t="shared" si="18"/>
        <v>68.739999999999995</v>
      </c>
      <c r="BD5" s="215"/>
      <c r="BE5" s="109">
        <v>3</v>
      </c>
      <c r="BF5" s="131">
        <f t="shared" si="19"/>
        <v>78.84</v>
      </c>
      <c r="BG5" s="109">
        <f t="shared" si="20"/>
        <v>56.46</v>
      </c>
      <c r="BI5" s="215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70" t="str">
        <f t="shared" si="11"/>
        <v>B+</v>
      </c>
      <c r="AA6" s="16">
        <v>103</v>
      </c>
      <c r="AB6" s="15" t="s">
        <v>80</v>
      </c>
      <c r="AE6" s="27" t="s">
        <v>96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9"/>
      <c r="AN6" s="182">
        <v>2</v>
      </c>
      <c r="AO6" s="84" t="s">
        <v>126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104</v>
      </c>
      <c r="BA6" s="127">
        <f t="shared" si="17"/>
        <v>68.150000000000006</v>
      </c>
      <c r="BB6" s="107">
        <f t="shared" si="18"/>
        <v>62.86</v>
      </c>
      <c r="BD6" s="215"/>
      <c r="BE6" s="114">
        <v>4</v>
      </c>
      <c r="BF6" s="132">
        <f t="shared" si="19"/>
        <v>77.959999999999994</v>
      </c>
      <c r="BG6" s="114">
        <f t="shared" si="20"/>
        <v>38.93</v>
      </c>
      <c r="BI6" s="215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74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70" t="str">
        <f t="shared" si="11"/>
        <v>B+</v>
      </c>
      <c r="AA7" s="16">
        <v>104</v>
      </c>
      <c r="AB7" s="15" t="s">
        <v>81</v>
      </c>
      <c r="AE7" s="28" t="s">
        <v>97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9"/>
      <c r="AN7" s="183"/>
      <c r="AO7" s="76" t="s">
        <v>127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105</v>
      </c>
      <c r="BA7" s="127">
        <f t="shared" si="17"/>
        <v>60.7</v>
      </c>
      <c r="BB7" s="107">
        <f t="shared" si="18"/>
        <v>55.31</v>
      </c>
      <c r="BD7" s="214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5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9" t="str">
        <f t="shared" si="11"/>
        <v>C+</v>
      </c>
      <c r="AA8" s="16">
        <v>105</v>
      </c>
      <c r="AB8" s="15" t="s">
        <v>82</v>
      </c>
      <c r="AM8" s="189"/>
      <c r="AN8" s="185"/>
      <c r="AO8" s="78" t="s">
        <v>128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106</v>
      </c>
      <c r="BA8" s="127">
        <f t="shared" si="17"/>
        <v>54.35</v>
      </c>
      <c r="BB8" s="107">
        <f t="shared" si="18"/>
        <v>45.71</v>
      </c>
      <c r="BD8" s="215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214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70" t="str">
        <f t="shared" si="11"/>
        <v>B0</v>
      </c>
      <c r="AM9" s="189"/>
      <c r="AN9" s="182">
        <v>3</v>
      </c>
      <c r="AO9" s="82" t="s">
        <v>126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107</v>
      </c>
      <c r="BA9" s="127">
        <f t="shared" si="17"/>
        <v>44.88</v>
      </c>
      <c r="BB9" s="107">
        <f t="shared" si="18"/>
        <v>43.09</v>
      </c>
      <c r="BD9" s="215"/>
      <c r="BE9" s="109">
        <v>3</v>
      </c>
      <c r="BF9" s="131">
        <f t="shared" si="47"/>
        <v>72.459999999999994</v>
      </c>
      <c r="BG9" s="109">
        <f t="shared" si="48"/>
        <v>60.36</v>
      </c>
      <c r="BI9" s="215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70" t="str">
        <f t="shared" si="11"/>
        <v>B+</v>
      </c>
      <c r="AA10" s="204" t="s">
        <v>84</v>
      </c>
      <c r="AB10" s="19" t="s">
        <v>85</v>
      </c>
      <c r="AC10" s="17" t="s">
        <v>86</v>
      </c>
      <c r="AM10" s="189"/>
      <c r="AN10" s="183"/>
      <c r="AO10" s="76" t="s">
        <v>127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108</v>
      </c>
      <c r="BA10" s="127">
        <f t="shared" si="17"/>
        <v>39.770000000000003</v>
      </c>
      <c r="BB10" s="107">
        <f t="shared" si="18"/>
        <v>38.93</v>
      </c>
      <c r="BD10" s="216"/>
      <c r="BE10" s="117">
        <v>4</v>
      </c>
      <c r="BF10" s="133">
        <f t="shared" si="47"/>
        <v>68.88</v>
      </c>
      <c r="BG10" s="117">
        <f t="shared" si="48"/>
        <v>44.88</v>
      </c>
      <c r="BI10" s="215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70" t="str">
        <f t="shared" si="11"/>
        <v>B+</v>
      </c>
      <c r="AA11" s="205"/>
      <c r="AB11" s="20">
        <f>COUNT(B2:B54)</f>
        <v>53</v>
      </c>
      <c r="AC11" s="18">
        <f>COUNTA(E2:E54)</f>
        <v>53</v>
      </c>
      <c r="AM11" s="189"/>
      <c r="AN11" s="185"/>
      <c r="AO11" s="78" t="s">
        <v>128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97</v>
      </c>
      <c r="BA11" s="113">
        <f t="shared" si="17"/>
        <v>35.86</v>
      </c>
      <c r="BB11" s="128">
        <f t="shared" si="18"/>
        <v>26.57</v>
      </c>
      <c r="BD11" s="215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6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9" t="str">
        <f t="shared" si="11"/>
        <v>C+</v>
      </c>
      <c r="AM12" s="189"/>
      <c r="AN12" s="182">
        <v>4</v>
      </c>
      <c r="AO12" s="82" t="s">
        <v>126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215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215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70" t="str">
        <f t="shared" si="11"/>
        <v>B0</v>
      </c>
      <c r="AA13" s="202" t="s">
        <v>87</v>
      </c>
      <c r="AB13" s="203"/>
      <c r="AC13" s="17">
        <f>COUNTA(R2:R54)</f>
        <v>11</v>
      </c>
      <c r="AM13" s="189"/>
      <c r="AN13" s="183"/>
      <c r="AO13" s="76" t="s">
        <v>127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129</v>
      </c>
      <c r="BB13" s="104" t="s">
        <v>132</v>
      </c>
      <c r="BD13" s="215"/>
      <c r="BE13" s="109">
        <v>3</v>
      </c>
      <c r="BF13" s="131">
        <f t="shared" si="75"/>
        <v>81.27</v>
      </c>
      <c r="BG13" s="109">
        <f t="shared" si="76"/>
        <v>73.77</v>
      </c>
      <c r="BI13" s="215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67" t="str">
        <f t="shared" si="11"/>
        <v>F</v>
      </c>
      <c r="AA14" s="206" t="s">
        <v>88</v>
      </c>
      <c r="AB14" s="207"/>
      <c r="AC14" s="18">
        <f>COUNTBLANK(R2:R54)</f>
        <v>42</v>
      </c>
      <c r="AM14" s="189"/>
      <c r="AN14" s="183"/>
      <c r="AO14" s="80" t="s">
        <v>128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131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5"/>
      <c r="BE14" s="114">
        <v>4</v>
      </c>
      <c r="BF14" s="132">
        <f t="shared" si="75"/>
        <v>75.33</v>
      </c>
      <c r="BG14" s="114">
        <f t="shared" si="76"/>
        <v>62.86</v>
      </c>
      <c r="BI14" s="215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67" t="str">
        <f t="shared" si="11"/>
        <v>F</v>
      </c>
      <c r="AM15" s="191">
        <v>102</v>
      </c>
      <c r="AN15" s="187">
        <v>1</v>
      </c>
      <c r="AO15" s="86" t="s">
        <v>126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130</v>
      </c>
      <c r="BA15" s="112">
        <f>_xlfn.MAXIFS($O$2:$O$54,$R$2:$R$54,"=")</f>
        <v>89.82</v>
      </c>
      <c r="BB15" s="41">
        <f>_xlfn.MINIFS($O$2:$O$54,$R$2:$R$54,"=")</f>
        <v>26.57</v>
      </c>
      <c r="BD15" s="214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5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74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9" t="str">
        <f t="shared" si="11"/>
        <v>C+</v>
      </c>
      <c r="AA16" s="35"/>
      <c r="AM16" s="189"/>
      <c r="AN16" s="183"/>
      <c r="AO16" s="76" t="s">
        <v>127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215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214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70" t="str">
        <f t="shared" si="11"/>
        <v>B0</v>
      </c>
      <c r="AA17" s="208" t="s">
        <v>114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89"/>
      <c r="AN17" s="185"/>
      <c r="AO17" s="78" t="s">
        <v>128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215"/>
      <c r="BE17" s="109">
        <v>3</v>
      </c>
      <c r="BF17" s="131">
        <f t="shared" si="103"/>
        <v>82.26</v>
      </c>
      <c r="BG17" s="109">
        <f t="shared" si="104"/>
        <v>82.26</v>
      </c>
      <c r="BI17" s="215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70" t="str">
        <f t="shared" si="11"/>
        <v>B0</v>
      </c>
      <c r="AA18" s="209"/>
      <c r="AB18" s="39" t="s">
        <v>109</v>
      </c>
      <c r="AC18" s="39" t="s">
        <v>110</v>
      </c>
      <c r="AD18" s="40" t="s">
        <v>111</v>
      </c>
      <c r="AE18" s="40" t="s">
        <v>112</v>
      </c>
      <c r="AF18" s="41" t="s">
        <v>113</v>
      </c>
      <c r="AM18" s="189"/>
      <c r="AN18" s="182">
        <v>2</v>
      </c>
      <c r="AO18" s="82" t="s">
        <v>126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16"/>
      <c r="BE18" s="117">
        <v>4</v>
      </c>
      <c r="BF18" s="133">
        <f t="shared" si="103"/>
        <v>64.66</v>
      </c>
      <c r="BG18" s="117">
        <f t="shared" si="104"/>
        <v>48.16</v>
      </c>
      <c r="BI18" s="215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70" t="str">
        <f t="shared" si="11"/>
        <v>B+</v>
      </c>
      <c r="AA19" s="46" t="s">
        <v>101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89"/>
      <c r="AN19" s="183"/>
      <c r="AO19" s="76" t="s">
        <v>127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215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6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71" t="str">
        <f t="shared" si="11"/>
        <v>A0</v>
      </c>
      <c r="AA20" s="47" t="s">
        <v>102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89"/>
      <c r="AN20" s="185"/>
      <c r="AO20" s="78" t="s">
        <v>128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215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215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71" t="str">
        <f t="shared" si="11"/>
        <v>A0</v>
      </c>
      <c r="AA21" s="47" t="s">
        <v>103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89"/>
      <c r="AN21" s="182">
        <v>3</v>
      </c>
      <c r="AO21" s="82" t="s">
        <v>126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215"/>
      <c r="BE21" s="109">
        <v>3</v>
      </c>
      <c r="BF21" s="131">
        <f t="shared" si="133"/>
        <v>68.150000000000006</v>
      </c>
      <c r="BG21" s="109">
        <f t="shared" si="134"/>
        <v>67.44</v>
      </c>
      <c r="BI21" s="215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74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9" t="str">
        <f t="shared" si="11"/>
        <v>C0</v>
      </c>
      <c r="AA22" s="47" t="s">
        <v>104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89"/>
      <c r="AN22" s="183"/>
      <c r="AO22" s="76" t="s">
        <v>127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17"/>
      <c r="BE22" s="41">
        <v>4</v>
      </c>
      <c r="BF22" s="112">
        <f t="shared" si="133"/>
        <v>0</v>
      </c>
      <c r="BG22" s="41">
        <f t="shared" si="134"/>
        <v>0</v>
      </c>
      <c r="BI22" s="215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9" t="str">
        <f t="shared" si="11"/>
        <v>C+</v>
      </c>
      <c r="AA23" s="47" t="s">
        <v>105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89"/>
      <c r="AN23" s="185"/>
      <c r="AO23" s="78" t="s">
        <v>128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17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9" t="str">
        <f t="shared" si="11"/>
        <v>C+</v>
      </c>
      <c r="AA24" s="47" t="s">
        <v>106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89"/>
      <c r="AN24" s="182">
        <v>4</v>
      </c>
      <c r="AO24" s="82" t="s">
        <v>126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67" t="str">
        <f t="shared" si="11"/>
        <v>F</v>
      </c>
      <c r="AA25" s="47" t="s">
        <v>107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89"/>
      <c r="AN25" s="183"/>
      <c r="AO25" s="76" t="s">
        <v>127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71" t="str">
        <f t="shared" si="11"/>
        <v>A0</v>
      </c>
      <c r="AA26" s="47" t="s">
        <v>108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2"/>
      <c r="AN26" s="184"/>
      <c r="AO26" s="88" t="s">
        <v>128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71" t="str">
        <f t="shared" si="11"/>
        <v>A0</v>
      </c>
      <c r="AA27" s="48" t="s">
        <v>100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89">
        <v>103</v>
      </c>
      <c r="AN27" s="183">
        <v>1</v>
      </c>
      <c r="AO27" s="84" t="s">
        <v>126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71" t="str">
        <f t="shared" si="11"/>
        <v>A+</v>
      </c>
      <c r="AM28" s="189"/>
      <c r="AN28" s="183"/>
      <c r="AO28" s="76" t="s">
        <v>127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67" t="str">
        <f t="shared" si="11"/>
        <v>F</v>
      </c>
      <c r="AA29" s="210" t="s">
        <v>114</v>
      </c>
      <c r="AB29" s="212">
        <v>101</v>
      </c>
      <c r="AC29" s="213"/>
      <c r="AD29" s="194">
        <v>102</v>
      </c>
      <c r="AE29" s="195"/>
      <c r="AF29" s="196">
        <v>103</v>
      </c>
      <c r="AG29" s="197"/>
      <c r="AH29" s="198">
        <v>104</v>
      </c>
      <c r="AI29" s="199"/>
      <c r="AJ29" s="196">
        <v>105</v>
      </c>
      <c r="AK29" s="200"/>
      <c r="AM29" s="189"/>
      <c r="AN29" s="185"/>
      <c r="AO29" s="78" t="s">
        <v>128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74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71" t="str">
        <f t="shared" si="11"/>
        <v>A0</v>
      </c>
      <c r="AA30" s="211"/>
      <c r="AB30" s="45" t="s">
        <v>115</v>
      </c>
      <c r="AC30" s="57" t="s">
        <v>116</v>
      </c>
      <c r="AD30" s="61" t="s">
        <v>115</v>
      </c>
      <c r="AE30" s="62" t="s">
        <v>116</v>
      </c>
      <c r="AF30" s="59" t="s">
        <v>115</v>
      </c>
      <c r="AG30" s="57" t="s">
        <v>116</v>
      </c>
      <c r="AH30" s="61" t="s">
        <v>115</v>
      </c>
      <c r="AI30" s="62" t="s">
        <v>116</v>
      </c>
      <c r="AJ30" s="59" t="s">
        <v>115</v>
      </c>
      <c r="AK30" s="56" t="s">
        <v>116</v>
      </c>
      <c r="AM30" s="189"/>
      <c r="AN30" s="182">
        <v>2</v>
      </c>
      <c r="AO30" s="82" t="s">
        <v>126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71" t="str">
        <f t="shared" si="11"/>
        <v>A0</v>
      </c>
      <c r="AA31" s="46" t="s">
        <v>101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89"/>
      <c r="AN31" s="183"/>
      <c r="AO31" s="76" t="s">
        <v>127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74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68" t="str">
        <f t="shared" si="11"/>
        <v>D+</v>
      </c>
      <c r="AA32" s="47" t="s">
        <v>102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89"/>
      <c r="AN32" s="185"/>
      <c r="AO32" s="78" t="s">
        <v>128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9" t="str">
        <f t="shared" si="11"/>
        <v>C0</v>
      </c>
      <c r="AA33" s="47" t="s">
        <v>103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89"/>
      <c r="AN33" s="182">
        <v>3</v>
      </c>
      <c r="AO33" s="82" t="s">
        <v>126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168" t="str">
        <f t="shared" si="11"/>
        <v>D0</v>
      </c>
      <c r="AA34" s="47" t="s">
        <v>104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3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4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5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89"/>
      <c r="AN34" s="183"/>
      <c r="AO34" s="76" t="s">
        <v>127</v>
      </c>
      <c r="AP34" s="91">
        <f t="shared" ref="AP34" si="216">SUMIFS($O$2:$O$54,$B$2:$B$54,"="&amp;$AN33,$T$2:$T$54,"="&amp;$AM$27,$W$2:$W$54,"="&amp;AP$2)</f>
        <v>81.27</v>
      </c>
      <c r="AQ34" s="77">
        <f t="shared" ref="AQ34" si="217">SUMIFS($O$2:$O$54,$B$2:$B$54,"="&amp;$AN33,$T$2:$T$54,"="&amp;$AM$27,$W$2:$W$54,"="&amp;AQ$2)</f>
        <v>73.77</v>
      </c>
      <c r="AR34" s="77">
        <f t="shared" ref="AR34" si="218">SUMIFS($O$2:$O$54,$B$2:$B$54,"="&amp;$AN33,$T$2:$T$54,"="&amp;$AM$27,$W$2:$W$54,"="&amp;AR$2)</f>
        <v>0</v>
      </c>
      <c r="AS34" s="77">
        <f t="shared" ref="AS34" si="219">SUMIFS($O$2:$O$54,$B$2:$B$54,"="&amp;$AN33,$T$2:$T$54,"="&amp;$AM$27,$W$2:$W$54,"="&amp;AS$2)</f>
        <v>0</v>
      </c>
      <c r="AT34" s="77">
        <f t="shared" ref="AT34" si="220">SUMIFS($O$2:$O$54,$B$2:$B$54,"="&amp;$AN33,$T$2:$T$54,"="&amp;$AM$27,$W$2:$W$54,"="&amp;AT$2)</f>
        <v>0</v>
      </c>
      <c r="AU34" s="77">
        <f t="shared" ref="AU34" si="221">SUMIFS($O$2:$O$54,$B$2:$B$54,"="&amp;$AN33,$T$2:$T$54,"="&amp;$AM$27,$W$2:$W$54,"="&amp;AU$2)</f>
        <v>0</v>
      </c>
      <c r="AV34" s="77">
        <f t="shared" ref="AV34" si="222">SUMIFS($O$2:$O$54,$B$2:$B$54,"="&amp;$AN33,$T$2:$T$54,"="&amp;$AM$27,$W$2:$W$54,"="&amp;AV$2)</f>
        <v>0</v>
      </c>
      <c r="AW34" s="77">
        <f t="shared" ref="AW34" si="223">SUMIFS($O$2:$O$54,$B$2:$B$54,"="&amp;$AN33,$T$2:$T$54,"="&amp;$AM$27,$W$2:$W$54,"="&amp;AW$2)</f>
        <v>0</v>
      </c>
      <c r="AX34" s="76">
        <f t="shared" ref="AX34" si="224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169" t="str">
        <f t="shared" si="11"/>
        <v>C0</v>
      </c>
      <c r="AA35" s="47" t="s">
        <v>105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5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6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7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89"/>
      <c r="AN35" s="185"/>
      <c r="AO35" s="78" t="s">
        <v>128</v>
      </c>
      <c r="AP35" s="92">
        <f t="shared" ref="AP35:AX35" si="228">IFERROR(ROUND(AVERAGEIFS($O$2:$O$54,$B$2:$B$54,"="&amp;$AN33,$T$2:$T$54,"="&amp;$AM$27,$W$2:$W$54,"="&amp;AP$2),2),"-")</f>
        <v>81.27</v>
      </c>
      <c r="AQ35" s="79">
        <f t="shared" si="228"/>
        <v>73.77</v>
      </c>
      <c r="AR35" s="79" t="str">
        <f t="shared" si="228"/>
        <v>-</v>
      </c>
      <c r="AS35" s="79" t="str">
        <f t="shared" si="228"/>
        <v>-</v>
      </c>
      <c r="AT35" s="79" t="str">
        <f t="shared" si="228"/>
        <v>-</v>
      </c>
      <c r="AU35" s="79" t="str">
        <f t="shared" si="228"/>
        <v>-</v>
      </c>
      <c r="AV35" s="79" t="str">
        <f t="shared" si="228"/>
        <v>-</v>
      </c>
      <c r="AW35" s="79" t="str">
        <f t="shared" si="228"/>
        <v>-</v>
      </c>
      <c r="AX35" s="78" t="str">
        <f t="shared" si="228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74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168" t="str">
        <f t="shared" si="11"/>
        <v>D0</v>
      </c>
      <c r="AA36" s="47" t="s">
        <v>106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29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0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1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89"/>
      <c r="AN36" s="182">
        <v>4</v>
      </c>
      <c r="AO36" s="82" t="s">
        <v>126</v>
      </c>
      <c r="AP36" s="95">
        <f t="shared" ref="AP36" si="232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167" t="str">
        <f t="shared" si="11"/>
        <v>F</v>
      </c>
      <c r="AA37" s="47" t="s">
        <v>107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3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4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5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89"/>
      <c r="AN37" s="183"/>
      <c r="AO37" s="76" t="s">
        <v>127</v>
      </c>
      <c r="AP37" s="91">
        <f t="shared" ref="AP37" si="236">SUMIFS($O$2:$O$54,$B$2:$B$54,"="&amp;$AN36,$T$2:$T$54,"="&amp;$AM$27,$W$2:$W$54,"="&amp;AP$2)</f>
        <v>0</v>
      </c>
      <c r="AQ37" s="77">
        <f t="shared" ref="AQ37" si="237">SUMIFS($O$2:$O$54,$B$2:$B$54,"="&amp;$AN36,$T$2:$T$54,"="&amp;$AM$27,$W$2:$W$54,"="&amp;AQ$2)</f>
        <v>75.33</v>
      </c>
      <c r="AR37" s="77">
        <f t="shared" ref="AR37" si="238">SUMIFS($O$2:$O$54,$B$2:$B$54,"="&amp;$AN36,$T$2:$T$54,"="&amp;$AM$27,$W$2:$W$54,"="&amp;AR$2)</f>
        <v>0</v>
      </c>
      <c r="AS37" s="77">
        <f t="shared" ref="AS37" si="239">SUMIFS($O$2:$O$54,$B$2:$B$54,"="&amp;$AN36,$T$2:$T$54,"="&amp;$AM$27,$W$2:$W$54,"="&amp;AS$2)</f>
        <v>62.86</v>
      </c>
      <c r="AT37" s="77">
        <f t="shared" ref="AT37" si="240">SUMIFS($O$2:$O$54,$B$2:$B$54,"="&amp;$AN36,$T$2:$T$54,"="&amp;$AM$27,$W$2:$W$54,"="&amp;AT$2)</f>
        <v>0</v>
      </c>
      <c r="AU37" s="77">
        <f t="shared" ref="AU37" si="241">SUMIFS($O$2:$O$54,$B$2:$B$54,"="&amp;$AN36,$T$2:$T$54,"="&amp;$AM$27,$W$2:$W$54,"="&amp;AU$2)</f>
        <v>0</v>
      </c>
      <c r="AV37" s="77">
        <f t="shared" ref="AV37" si="242">SUMIFS($O$2:$O$54,$B$2:$B$54,"="&amp;$AN36,$T$2:$T$54,"="&amp;$AM$27,$W$2:$W$54,"="&amp;AV$2)</f>
        <v>0</v>
      </c>
      <c r="AW37" s="77">
        <f t="shared" ref="AW37" si="243">SUMIFS($O$2:$O$54,$B$2:$B$54,"="&amp;$AN36,$T$2:$T$54,"="&amp;$AM$27,$W$2:$W$54,"="&amp;AW$2)</f>
        <v>0</v>
      </c>
      <c r="AX37" s="76">
        <f t="shared" ref="AX37" si="244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171" t="str">
        <f t="shared" si="11"/>
        <v>A0</v>
      </c>
      <c r="AA38" s="47" t="s">
        <v>108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5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6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7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89"/>
      <c r="AN38" s="183"/>
      <c r="AO38" s="80" t="s">
        <v>128</v>
      </c>
      <c r="AP38" s="97" t="str">
        <f t="shared" ref="AP38:AX38" si="248">IFERROR(ROUND(AVERAGEIFS($O$2:$O$54,$B$2:$B$54,"="&amp;$AN36,$T$2:$T$54,"="&amp;$AM$27,$W$2:$W$54,"="&amp;AP$2),2),"-")</f>
        <v>-</v>
      </c>
      <c r="AQ38" s="89">
        <f t="shared" si="248"/>
        <v>75.33</v>
      </c>
      <c r="AR38" s="89" t="str">
        <f t="shared" si="248"/>
        <v>-</v>
      </c>
      <c r="AS38" s="89">
        <f t="shared" si="248"/>
        <v>62.86</v>
      </c>
      <c r="AT38" s="89" t="str">
        <f t="shared" si="248"/>
        <v>-</v>
      </c>
      <c r="AU38" s="89" t="str">
        <f t="shared" si="248"/>
        <v>-</v>
      </c>
      <c r="AV38" s="89" t="str">
        <f t="shared" si="248"/>
        <v>-</v>
      </c>
      <c r="AW38" s="89" t="str">
        <f t="shared" si="248"/>
        <v>-</v>
      </c>
      <c r="AX38" s="88" t="str">
        <f t="shared" si="248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74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171" t="str">
        <f t="shared" si="11"/>
        <v>A0</v>
      </c>
      <c r="AA39" s="48" t="s">
        <v>100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49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0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1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1">
        <v>104</v>
      </c>
      <c r="AN39" s="187">
        <v>1</v>
      </c>
      <c r="AO39" s="86" t="s">
        <v>126</v>
      </c>
      <c r="AP39" s="96">
        <f>COUNTIFS($B$2:$B$54,"="&amp;$AN39,$T$2:$T$54,"="&amp;$AM$39,$W$2:$W$54,"="&amp;AP$2)</f>
        <v>0</v>
      </c>
      <c r="AQ39" s="87">
        <f t="shared" ref="AQ39:AX39" si="252">COUNTIFS($B$2:$B$54,"="&amp;$AN39,$T$2:$T$54,"="&amp;$AM$39,$W$2:$W$54,"="&amp;AQ$2)</f>
        <v>0</v>
      </c>
      <c r="AR39" s="87">
        <f t="shared" si="252"/>
        <v>0</v>
      </c>
      <c r="AS39" s="87">
        <f t="shared" si="252"/>
        <v>0</v>
      </c>
      <c r="AT39" s="87">
        <f t="shared" si="252"/>
        <v>0</v>
      </c>
      <c r="AU39" s="87">
        <f t="shared" si="252"/>
        <v>1</v>
      </c>
      <c r="AV39" s="87">
        <f t="shared" si="252"/>
        <v>0</v>
      </c>
      <c r="AW39" s="87">
        <f t="shared" si="252"/>
        <v>0</v>
      </c>
      <c r="AX39" s="86">
        <f t="shared" si="252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170" t="str">
        <f t="shared" si="11"/>
        <v>B+</v>
      </c>
      <c r="AM40" s="189"/>
      <c r="AN40" s="183"/>
      <c r="AO40" s="76" t="s">
        <v>127</v>
      </c>
      <c r="AP40" s="91">
        <f>SUMIFS($O$2:$O$54,$B$2:$B$54,"="&amp;$AN39,$T$2:$T$54,"="&amp;$AM$39,$W$2:$W$54,"="&amp;AP$2)</f>
        <v>0</v>
      </c>
      <c r="AQ40" s="77">
        <f t="shared" ref="AQ40:AX40" si="253">SUMIFS($O$2:$O$54,$B$2:$B$54,"="&amp;$AN39,$T$2:$T$54,"="&amp;$AM$39,$W$2:$W$54,"="&amp;AQ$2)</f>
        <v>0</v>
      </c>
      <c r="AR40" s="77">
        <f t="shared" si="253"/>
        <v>0</v>
      </c>
      <c r="AS40" s="77">
        <f t="shared" si="253"/>
        <v>0</v>
      </c>
      <c r="AT40" s="77">
        <f t="shared" si="253"/>
        <v>0</v>
      </c>
      <c r="AU40" s="77">
        <f t="shared" si="253"/>
        <v>53.09</v>
      </c>
      <c r="AV40" s="77">
        <f t="shared" si="253"/>
        <v>0</v>
      </c>
      <c r="AW40" s="77">
        <f t="shared" si="253"/>
        <v>0</v>
      </c>
      <c r="AX40" s="76">
        <f t="shared" si="253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171" t="str">
        <f t="shared" si="11"/>
        <v>A+</v>
      </c>
      <c r="AM41" s="189"/>
      <c r="AN41" s="185"/>
      <c r="AO41" s="78" t="s">
        <v>128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4">IFERROR(ROUND(AVERAGEIFS($O$2:$O$54,$B$2:$B$54,"="&amp;$AN39,$T$2:$T$54,"="&amp;$AM$39,$W$2:$W$54,"="&amp;AQ$2),2),"-")</f>
        <v>-</v>
      </c>
      <c r="AR41" s="81" t="str">
        <f t="shared" si="254"/>
        <v>-</v>
      </c>
      <c r="AS41" s="81" t="str">
        <f t="shared" si="254"/>
        <v>-</v>
      </c>
      <c r="AT41" s="81" t="str">
        <f t="shared" si="254"/>
        <v>-</v>
      </c>
      <c r="AU41" s="81">
        <f t="shared" si="254"/>
        <v>53.09</v>
      </c>
      <c r="AV41" s="81" t="str">
        <f t="shared" si="254"/>
        <v>-</v>
      </c>
      <c r="AW41" s="81" t="str">
        <f t="shared" si="254"/>
        <v>-</v>
      </c>
      <c r="AX41" s="80" t="str">
        <f t="shared" si="254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74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171" t="str">
        <f t="shared" si="11"/>
        <v>A0</v>
      </c>
      <c r="AM42" s="189"/>
      <c r="AN42" s="182">
        <v>2</v>
      </c>
      <c r="AO42" s="82" t="s">
        <v>126</v>
      </c>
      <c r="AP42" s="94">
        <f t="shared" ref="AP42:AX48" si="255">COUNTIFS($B$2:$B$54,"="&amp;$AN42,$T$2:$T$54,"="&amp;$AM$39,$W$2:$W$54,"="&amp;AP$2)</f>
        <v>0</v>
      </c>
      <c r="AQ42" s="83">
        <f t="shared" si="255"/>
        <v>0</v>
      </c>
      <c r="AR42" s="83">
        <f t="shared" si="255"/>
        <v>0</v>
      </c>
      <c r="AS42" s="83">
        <f t="shared" si="255"/>
        <v>1</v>
      </c>
      <c r="AT42" s="83">
        <f t="shared" si="255"/>
        <v>0</v>
      </c>
      <c r="AU42" s="83">
        <f t="shared" si="255"/>
        <v>0</v>
      </c>
      <c r="AV42" s="83">
        <f t="shared" si="255"/>
        <v>1</v>
      </c>
      <c r="AW42" s="83">
        <f t="shared" si="255"/>
        <v>0</v>
      </c>
      <c r="AX42" s="82">
        <f t="shared" si="255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74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170" t="str">
        <f t="shared" si="11"/>
        <v>B0</v>
      </c>
      <c r="AM43" s="189"/>
      <c r="AN43" s="183"/>
      <c r="AO43" s="76" t="s">
        <v>127</v>
      </c>
      <c r="AP43" s="91">
        <f t="shared" ref="AP43" si="256">SUMIFS($O$2:$O$54,$B$2:$B$54,"="&amp;$AN42,$T$2:$T$54,"="&amp;$AM$39,$W$2:$W$54,"="&amp;AP$2)</f>
        <v>0</v>
      </c>
      <c r="AQ43" s="77">
        <f t="shared" ref="AQ43" si="257">SUMIFS($O$2:$O$54,$B$2:$B$54,"="&amp;$AN42,$T$2:$T$54,"="&amp;$AM$39,$W$2:$W$54,"="&amp;AQ$2)</f>
        <v>0</v>
      </c>
      <c r="AR43" s="77">
        <f t="shared" ref="AR43" si="258">SUMIFS($O$2:$O$54,$B$2:$B$54,"="&amp;$AN42,$T$2:$T$54,"="&amp;$AM$39,$W$2:$W$54,"="&amp;AR$2)</f>
        <v>0</v>
      </c>
      <c r="AS43" s="77">
        <f t="shared" ref="AS43" si="259">SUMIFS($O$2:$O$54,$B$2:$B$54,"="&amp;$AN42,$T$2:$T$54,"="&amp;$AM$39,$W$2:$W$54,"="&amp;AS$2)</f>
        <v>68.099999999999994</v>
      </c>
      <c r="AT43" s="77">
        <f t="shared" ref="AT43" si="260">SUMIFS($O$2:$O$54,$B$2:$B$54,"="&amp;$AN42,$T$2:$T$54,"="&amp;$AM$39,$W$2:$W$54,"="&amp;AT$2)</f>
        <v>0</v>
      </c>
      <c r="AU43" s="77">
        <f t="shared" ref="AU43" si="261">SUMIFS($O$2:$O$54,$B$2:$B$54,"="&amp;$AN42,$T$2:$T$54,"="&amp;$AM$39,$W$2:$W$54,"="&amp;AU$2)</f>
        <v>0</v>
      </c>
      <c r="AV43" s="77">
        <f t="shared" ref="AV43" si="262">SUMIFS($O$2:$O$54,$B$2:$B$54,"="&amp;$AN42,$T$2:$T$54,"="&amp;$AM$39,$W$2:$W$54,"="&amp;AV$2)</f>
        <v>43.09</v>
      </c>
      <c r="AW43" s="77">
        <f t="shared" ref="AW43" si="263">SUMIFS($O$2:$O$54,$B$2:$B$54,"="&amp;$AN42,$T$2:$T$54,"="&amp;$AM$39,$W$2:$W$54,"="&amp;AW$2)</f>
        <v>0</v>
      </c>
      <c r="AX43" s="76">
        <f t="shared" ref="AX43" si="264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171" t="str">
        <f t="shared" si="11"/>
        <v>A+</v>
      </c>
      <c r="AM44" s="189"/>
      <c r="AN44" s="185"/>
      <c r="AO44" s="78" t="s">
        <v>128</v>
      </c>
      <c r="AP44" s="92" t="str">
        <f t="shared" ref="AP44:AX44" si="265">IFERROR(ROUND(AVERAGEIFS($O$2:$O$54,$B$2:$B$54,"="&amp;$AN42,$T$2:$T$54,"="&amp;$AM$39,$W$2:$W$54,"="&amp;AP$2),2),"-")</f>
        <v>-</v>
      </c>
      <c r="AQ44" s="79" t="str">
        <f t="shared" si="265"/>
        <v>-</v>
      </c>
      <c r="AR44" s="79" t="str">
        <f t="shared" si="265"/>
        <v>-</v>
      </c>
      <c r="AS44" s="79">
        <f t="shared" si="265"/>
        <v>68.099999999999994</v>
      </c>
      <c r="AT44" s="79" t="str">
        <f t="shared" si="265"/>
        <v>-</v>
      </c>
      <c r="AU44" s="79" t="str">
        <f t="shared" si="265"/>
        <v>-</v>
      </c>
      <c r="AV44" s="79">
        <f t="shared" si="265"/>
        <v>43.09</v>
      </c>
      <c r="AW44" s="79" t="str">
        <f t="shared" si="265"/>
        <v>-</v>
      </c>
      <c r="AX44" s="78">
        <f t="shared" si="265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170" t="str">
        <f t="shared" si="11"/>
        <v>B0</v>
      </c>
      <c r="AM45" s="189"/>
      <c r="AN45" s="182">
        <v>3</v>
      </c>
      <c r="AO45" s="82" t="s">
        <v>126</v>
      </c>
      <c r="AP45" s="94">
        <f t="shared" ref="AP45" si="266">COUNTIFS($B$2:$B$54,"="&amp;$AN45,$T$2:$T$54,"="&amp;$AM$39,$W$2:$W$54,"="&amp;AP$2)</f>
        <v>0</v>
      </c>
      <c r="AQ45" s="83">
        <f t="shared" si="255"/>
        <v>0</v>
      </c>
      <c r="AR45" s="83">
        <f t="shared" si="255"/>
        <v>1</v>
      </c>
      <c r="AS45" s="83">
        <f t="shared" si="255"/>
        <v>0</v>
      </c>
      <c r="AT45" s="83">
        <f t="shared" si="255"/>
        <v>0</v>
      </c>
      <c r="AU45" s="83">
        <f t="shared" si="255"/>
        <v>0</v>
      </c>
      <c r="AV45" s="83">
        <f t="shared" si="255"/>
        <v>0</v>
      </c>
      <c r="AW45" s="83">
        <f t="shared" si="255"/>
        <v>0</v>
      </c>
      <c r="AX45" s="82">
        <f t="shared" si="255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74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170" t="str">
        <f t="shared" si="11"/>
        <v>B+</v>
      </c>
      <c r="AM46" s="189"/>
      <c r="AN46" s="183"/>
      <c r="AO46" s="76" t="s">
        <v>127</v>
      </c>
      <c r="AP46" s="91">
        <f t="shared" ref="AP46" si="267">SUMIFS($O$2:$O$54,$B$2:$B$54,"="&amp;$AN45,$T$2:$T$54,"="&amp;$AM$39,$W$2:$W$54,"="&amp;AP$2)</f>
        <v>0</v>
      </c>
      <c r="AQ46" s="77">
        <f t="shared" ref="AQ46" si="268">SUMIFS($O$2:$O$54,$B$2:$B$54,"="&amp;$AN45,$T$2:$T$54,"="&amp;$AM$39,$W$2:$W$54,"="&amp;AQ$2)</f>
        <v>0</v>
      </c>
      <c r="AR46" s="77">
        <f t="shared" ref="AR46" si="269">SUMIFS($O$2:$O$54,$B$2:$B$54,"="&amp;$AN45,$T$2:$T$54,"="&amp;$AM$39,$W$2:$W$54,"="&amp;AR$2)</f>
        <v>82.26</v>
      </c>
      <c r="AS46" s="77">
        <f t="shared" ref="AS46" si="270">SUMIFS($O$2:$O$54,$B$2:$B$54,"="&amp;$AN45,$T$2:$T$54,"="&amp;$AM$39,$W$2:$W$54,"="&amp;AS$2)</f>
        <v>0</v>
      </c>
      <c r="AT46" s="77">
        <f t="shared" ref="AT46" si="271">SUMIFS($O$2:$O$54,$B$2:$B$54,"="&amp;$AN45,$T$2:$T$54,"="&amp;$AM$39,$W$2:$W$54,"="&amp;AT$2)</f>
        <v>0</v>
      </c>
      <c r="AU46" s="77">
        <f t="shared" ref="AU46" si="272">SUMIFS($O$2:$O$54,$B$2:$B$54,"="&amp;$AN45,$T$2:$T$54,"="&amp;$AM$39,$W$2:$W$54,"="&amp;AU$2)</f>
        <v>0</v>
      </c>
      <c r="AV46" s="77">
        <f t="shared" ref="AV46" si="273">SUMIFS($O$2:$O$54,$B$2:$B$54,"="&amp;$AN45,$T$2:$T$54,"="&amp;$AM$39,$W$2:$W$54,"="&amp;AV$2)</f>
        <v>0</v>
      </c>
      <c r="AW46" s="77">
        <f t="shared" ref="AW46" si="274">SUMIFS($O$2:$O$54,$B$2:$B$54,"="&amp;$AN45,$T$2:$T$54,"="&amp;$AM$39,$W$2:$W$54,"="&amp;AW$2)</f>
        <v>0</v>
      </c>
      <c r="AX46" s="76">
        <f t="shared" ref="AX46" si="275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169" t="str">
        <f t="shared" si="11"/>
        <v>C+</v>
      </c>
      <c r="AM47" s="189"/>
      <c r="AN47" s="185"/>
      <c r="AO47" s="78" t="s">
        <v>128</v>
      </c>
      <c r="AP47" s="92" t="str">
        <f t="shared" ref="AP47:AX47" si="276">IFERROR(ROUND(AVERAGEIFS($O$2:$O$54,$B$2:$B$54,"="&amp;$AN45,$T$2:$T$54,"="&amp;$AM$39,$W$2:$W$54,"="&amp;AP$2),2),"-")</f>
        <v>-</v>
      </c>
      <c r="AQ47" s="79" t="str">
        <f t="shared" si="276"/>
        <v>-</v>
      </c>
      <c r="AR47" s="79">
        <f t="shared" si="276"/>
        <v>82.26</v>
      </c>
      <c r="AS47" s="79" t="str">
        <f t="shared" si="276"/>
        <v>-</v>
      </c>
      <c r="AT47" s="79" t="str">
        <f t="shared" si="276"/>
        <v>-</v>
      </c>
      <c r="AU47" s="79" t="str">
        <f t="shared" si="276"/>
        <v>-</v>
      </c>
      <c r="AV47" s="79" t="str">
        <f t="shared" si="276"/>
        <v>-</v>
      </c>
      <c r="AW47" s="79" t="str">
        <f t="shared" si="276"/>
        <v>-</v>
      </c>
      <c r="AX47" s="78" t="str">
        <f t="shared" si="276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170" t="str">
        <f t="shared" si="11"/>
        <v>B+</v>
      </c>
      <c r="AM48" s="189"/>
      <c r="AN48" s="182">
        <v>4</v>
      </c>
      <c r="AO48" s="82" t="s">
        <v>126</v>
      </c>
      <c r="AP48" s="95">
        <f t="shared" ref="AP48" si="277">COUNTIFS($B$2:$B$54,"="&amp;$AN48,$T$2:$T$54,"="&amp;$AM$39,$W$2:$W$54,"="&amp;AP$2)</f>
        <v>0</v>
      </c>
      <c r="AQ48" s="85">
        <f t="shared" si="255"/>
        <v>0</v>
      </c>
      <c r="AR48" s="85">
        <f t="shared" si="255"/>
        <v>0</v>
      </c>
      <c r="AS48" s="85">
        <f t="shared" si="255"/>
        <v>1</v>
      </c>
      <c r="AT48" s="85">
        <f t="shared" si="255"/>
        <v>0</v>
      </c>
      <c r="AU48" s="85">
        <f t="shared" si="255"/>
        <v>1</v>
      </c>
      <c r="AV48" s="85">
        <f t="shared" si="255"/>
        <v>0</v>
      </c>
      <c r="AW48" s="85">
        <f t="shared" si="255"/>
        <v>0</v>
      </c>
      <c r="AX48" s="84">
        <f t="shared" si="255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171" t="str">
        <f t="shared" si="11"/>
        <v>A0</v>
      </c>
      <c r="AM49" s="189"/>
      <c r="AN49" s="183"/>
      <c r="AO49" s="76" t="s">
        <v>127</v>
      </c>
      <c r="AP49" s="91">
        <f t="shared" ref="AP49" si="278">SUMIFS($O$2:$O$54,$B$2:$B$54,"="&amp;$AN48,$T$2:$T$54,"="&amp;$AM$39,$W$2:$W$54,"="&amp;AP$2)</f>
        <v>0</v>
      </c>
      <c r="AQ49" s="77">
        <f t="shared" ref="AQ49" si="279">SUMIFS($O$2:$O$54,$B$2:$B$54,"="&amp;$AN48,$T$2:$T$54,"="&amp;$AM$39,$W$2:$W$54,"="&amp;AQ$2)</f>
        <v>0</v>
      </c>
      <c r="AR49" s="77">
        <f t="shared" ref="AR49" si="280">SUMIFS($O$2:$O$54,$B$2:$B$54,"="&amp;$AN48,$T$2:$T$54,"="&amp;$AM$39,$W$2:$W$54,"="&amp;AR$2)</f>
        <v>0</v>
      </c>
      <c r="AS49" s="77">
        <f t="shared" ref="AS49" si="281">SUMIFS($O$2:$O$54,$B$2:$B$54,"="&amp;$AN48,$T$2:$T$54,"="&amp;$AM$39,$W$2:$W$54,"="&amp;AS$2)</f>
        <v>64.66</v>
      </c>
      <c r="AT49" s="77">
        <f t="shared" ref="AT49" si="282">SUMIFS($O$2:$O$54,$B$2:$B$54,"="&amp;$AN48,$T$2:$T$54,"="&amp;$AM$39,$W$2:$W$54,"="&amp;AT$2)</f>
        <v>0</v>
      </c>
      <c r="AU49" s="77">
        <f t="shared" ref="AU49" si="283">SUMIFS($O$2:$O$54,$B$2:$B$54,"="&amp;$AN48,$T$2:$T$54,"="&amp;$AM$39,$W$2:$W$54,"="&amp;AU$2)</f>
        <v>48.16</v>
      </c>
      <c r="AV49" s="77">
        <f t="shared" ref="AV49" si="284">SUMIFS($O$2:$O$54,$B$2:$B$54,"="&amp;$AN48,$T$2:$T$54,"="&amp;$AM$39,$W$2:$W$54,"="&amp;AV$2)</f>
        <v>0</v>
      </c>
      <c r="AW49" s="77">
        <f t="shared" ref="AW49" si="285">SUMIFS($O$2:$O$54,$B$2:$B$54,"="&amp;$AN48,$T$2:$T$54,"="&amp;$AM$39,$W$2:$W$54,"="&amp;AW$2)</f>
        <v>0</v>
      </c>
      <c r="AX49" s="76">
        <f t="shared" ref="AX49" si="286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74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170" t="str">
        <f t="shared" si="11"/>
        <v>B0</v>
      </c>
      <c r="AM50" s="192"/>
      <c r="AN50" s="184"/>
      <c r="AO50" s="88" t="s">
        <v>128</v>
      </c>
      <c r="AP50" s="97" t="str">
        <f t="shared" ref="AP50:AX50" si="287">IFERROR(ROUND(AVERAGEIFS($O$2:$O$54,$B$2:$B$54,"="&amp;$AN48,$T$2:$T$54,"="&amp;$AM$39,$W$2:$W$54,"="&amp;AP$2),2),"-")</f>
        <v>-</v>
      </c>
      <c r="AQ50" s="89" t="str">
        <f t="shared" si="287"/>
        <v>-</v>
      </c>
      <c r="AR50" s="89" t="str">
        <f t="shared" si="287"/>
        <v>-</v>
      </c>
      <c r="AS50" s="89">
        <f t="shared" si="287"/>
        <v>64.66</v>
      </c>
      <c r="AT50" s="89" t="str">
        <f t="shared" si="287"/>
        <v>-</v>
      </c>
      <c r="AU50" s="89">
        <f t="shared" si="287"/>
        <v>48.16</v>
      </c>
      <c r="AV50" s="89" t="str">
        <f t="shared" si="287"/>
        <v>-</v>
      </c>
      <c r="AW50" s="89" t="str">
        <f t="shared" si="287"/>
        <v>-</v>
      </c>
      <c r="AX50" s="88" t="str">
        <f t="shared" si="287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171" t="str">
        <f t="shared" si="11"/>
        <v>A0</v>
      </c>
      <c r="AM51" s="189">
        <v>105</v>
      </c>
      <c r="AN51" s="183">
        <v>1</v>
      </c>
      <c r="AO51" s="84" t="s">
        <v>126</v>
      </c>
      <c r="AP51" s="96">
        <f>COUNTIFS($B$2:$B$54,"="&amp;$AN51,$T$2:$T$54,"="&amp;$AM$51,$W$2:$W$54,"="&amp;AP$2)</f>
        <v>0</v>
      </c>
      <c r="AQ51" s="87">
        <f t="shared" ref="AQ51:AX51" si="288">COUNTIFS($B$2:$B$54,"="&amp;$AN51,$T$2:$T$54,"="&amp;$AM$51,$W$2:$W$54,"="&amp;AQ$2)</f>
        <v>1</v>
      </c>
      <c r="AR51" s="87">
        <f t="shared" si="288"/>
        <v>0</v>
      </c>
      <c r="AS51" s="87">
        <f t="shared" si="288"/>
        <v>0</v>
      </c>
      <c r="AT51" s="87">
        <f t="shared" si="288"/>
        <v>0</v>
      </c>
      <c r="AU51" s="87">
        <f t="shared" si="288"/>
        <v>0</v>
      </c>
      <c r="AV51" s="87">
        <f t="shared" si="288"/>
        <v>0</v>
      </c>
      <c r="AW51" s="87">
        <f t="shared" si="288"/>
        <v>0</v>
      </c>
      <c r="AX51" s="86">
        <f t="shared" si="288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170" t="str">
        <f t="shared" si="11"/>
        <v>B+</v>
      </c>
      <c r="AM52" s="189"/>
      <c r="AN52" s="183"/>
      <c r="AO52" s="76" t="s">
        <v>127</v>
      </c>
      <c r="AP52" s="91">
        <f>SUMIFS($O$2:$O$54,$B$2:$B$54,"="&amp;$AN51,$T$2:$T$54,"="&amp;$AM$51,$W$2:$W$54,"="&amp;AP$2)</f>
        <v>0</v>
      </c>
      <c r="AQ52" s="77">
        <f t="shared" ref="AQ52:AX52" si="289">SUMIFS($O$2:$O$54,$B$2:$B$54,"="&amp;$AN51,$T$2:$T$54,"="&amp;$AM$51,$W$2:$W$54,"="&amp;AQ$2)</f>
        <v>72.69</v>
      </c>
      <c r="AR52" s="77">
        <f t="shared" si="289"/>
        <v>0</v>
      </c>
      <c r="AS52" s="77">
        <f t="shared" si="289"/>
        <v>0</v>
      </c>
      <c r="AT52" s="77">
        <f t="shared" si="289"/>
        <v>0</v>
      </c>
      <c r="AU52" s="77">
        <f t="shared" si="289"/>
        <v>0</v>
      </c>
      <c r="AV52" s="77">
        <f t="shared" si="289"/>
        <v>0</v>
      </c>
      <c r="AW52" s="77">
        <f t="shared" si="289"/>
        <v>0</v>
      </c>
      <c r="AX52" s="76">
        <f t="shared" si="289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169" t="str">
        <f t="shared" si="11"/>
        <v>C0</v>
      </c>
      <c r="AM53" s="189"/>
      <c r="AN53" s="185"/>
      <c r="AO53" s="78" t="s">
        <v>128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0">IFERROR(ROUND(AVERAGEIFS($O$2:$O$54,$B$2:$B$54,"="&amp;$AN51,$T$2:$T$54,"="&amp;$AM$51,$W$2:$W$54,"="&amp;AQ$2),2),"-")</f>
        <v>72.69</v>
      </c>
      <c r="AR53" s="81" t="str">
        <f t="shared" si="290"/>
        <v>-</v>
      </c>
      <c r="AS53" s="81" t="str">
        <f t="shared" si="290"/>
        <v>-</v>
      </c>
      <c r="AT53" s="81" t="str">
        <f t="shared" si="290"/>
        <v>-</v>
      </c>
      <c r="AU53" s="81" t="str">
        <f t="shared" si="290"/>
        <v>-</v>
      </c>
      <c r="AV53" s="81" t="str">
        <f t="shared" si="290"/>
        <v>-</v>
      </c>
      <c r="AW53" s="81" t="str">
        <f t="shared" si="290"/>
        <v>-</v>
      </c>
      <c r="AX53" s="80">
        <f t="shared" si="290"/>
        <v>28.25</v>
      </c>
    </row>
    <row r="54" spans="1:50" ht="20.100000000000001" customHeight="1" thickBot="1" x14ac:dyDescent="0.35">
      <c r="A54" s="174">
        <v>53</v>
      </c>
      <c r="B54" s="175">
        <v>2</v>
      </c>
      <c r="C54" s="176">
        <v>201810585</v>
      </c>
      <c r="D54" s="177" t="str">
        <f t="shared" si="202"/>
        <v>통신학과</v>
      </c>
      <c r="E54" s="175" t="s">
        <v>63</v>
      </c>
      <c r="F54" s="175">
        <v>75</v>
      </c>
      <c r="G54" s="175">
        <f t="shared" si="203"/>
        <v>37.5</v>
      </c>
      <c r="H54" s="175">
        <v>42</v>
      </c>
      <c r="I54" s="175">
        <f t="shared" si="204"/>
        <v>38.18</v>
      </c>
      <c r="J54" s="175">
        <v>97.78</v>
      </c>
      <c r="K54" s="175">
        <v>37</v>
      </c>
      <c r="L54" s="175">
        <f t="shared" si="205"/>
        <v>33.64</v>
      </c>
      <c r="M54" s="175">
        <v>11</v>
      </c>
      <c r="N54" s="178">
        <v>100</v>
      </c>
      <c r="O54" s="179">
        <f t="shared" si="206"/>
        <v>43.86</v>
      </c>
      <c r="P54" s="179">
        <f t="shared" si="207"/>
        <v>44</v>
      </c>
      <c r="Q54" s="179">
        <f t="shared" si="208"/>
        <v>44</v>
      </c>
      <c r="R54" s="179"/>
      <c r="S54" s="179" t="str">
        <f t="shared" si="209"/>
        <v>2018</v>
      </c>
      <c r="T54" s="180" t="str">
        <f t="shared" si="210"/>
        <v>105</v>
      </c>
      <c r="U54" s="179" t="b">
        <f t="shared" si="211"/>
        <v>1</v>
      </c>
      <c r="V54" s="179" t="str">
        <f t="shared" si="212"/>
        <v>D</v>
      </c>
      <c r="W54" s="181" t="str">
        <f t="shared" si="11"/>
        <v>D+</v>
      </c>
      <c r="AM54" s="189"/>
      <c r="AN54" s="157">
        <v>2</v>
      </c>
      <c r="AO54" s="172" t="s">
        <v>126</v>
      </c>
      <c r="AP54" s="173">
        <f t="shared" ref="AP54:AX55" si="291">COUNTIFS($B$2:$B$54,"="&amp;$AN54,$T$2:$T$54,"="&amp;$AM$51,$W$2:$W$54,"="&amp;AP$2)</f>
        <v>1</v>
      </c>
      <c r="AQ54" s="157">
        <f t="shared" si="291"/>
        <v>2</v>
      </c>
      <c r="AR54" s="157">
        <f t="shared" si="291"/>
        <v>2</v>
      </c>
      <c r="AS54" s="157">
        <f t="shared" si="291"/>
        <v>0</v>
      </c>
      <c r="AT54" s="157">
        <f t="shared" si="291"/>
        <v>0</v>
      </c>
      <c r="AU54" s="157">
        <f t="shared" si="291"/>
        <v>0</v>
      </c>
      <c r="AV54" s="157">
        <f t="shared" si="291"/>
        <v>1</v>
      </c>
      <c r="AW54" s="157">
        <f t="shared" si="291"/>
        <v>0</v>
      </c>
      <c r="AX54" s="172">
        <f t="shared" si="291"/>
        <v>0</v>
      </c>
    </row>
    <row r="55" spans="1:50" ht="20.100000000000001" customHeight="1" x14ac:dyDescent="0.3">
      <c r="AM55" s="189"/>
      <c r="AN55" s="182">
        <v>4</v>
      </c>
      <c r="AO55" s="84" t="s">
        <v>126</v>
      </c>
      <c r="AP55" s="95">
        <f t="shared" ref="AP55" si="292">COUNTIFS($B$2:$B$54,"="&amp;$AN55,$T$2:$T$54,"="&amp;$AM$51,$W$2:$W$54,"="&amp;AP$2)</f>
        <v>0</v>
      </c>
      <c r="AQ55" s="85">
        <f t="shared" si="291"/>
        <v>0</v>
      </c>
      <c r="AR55" s="85">
        <f t="shared" si="291"/>
        <v>0</v>
      </c>
      <c r="AS55" s="85">
        <f t="shared" si="291"/>
        <v>0</v>
      </c>
      <c r="AT55" s="85">
        <f t="shared" si="291"/>
        <v>0</v>
      </c>
      <c r="AU55" s="85">
        <f t="shared" si="291"/>
        <v>0</v>
      </c>
      <c r="AV55" s="85">
        <f t="shared" si="291"/>
        <v>0</v>
      </c>
      <c r="AW55" s="85">
        <f t="shared" si="291"/>
        <v>0</v>
      </c>
      <c r="AX55" s="84">
        <f t="shared" si="291"/>
        <v>0</v>
      </c>
    </row>
    <row r="56" spans="1:50" ht="20.100000000000001" customHeight="1" x14ac:dyDescent="0.3">
      <c r="AM56" s="189"/>
      <c r="AN56" s="183"/>
      <c r="AO56" s="76" t="s">
        <v>127</v>
      </c>
      <c r="AP56" s="91">
        <f t="shared" ref="AP56" si="293">SUMIFS($O$2:$O$54,$B$2:$B$54,"="&amp;$AN55,$T$2:$T$54,"="&amp;$AM$51,$W$2:$W$54,"="&amp;AP$2)</f>
        <v>0</v>
      </c>
      <c r="AQ56" s="77">
        <f t="shared" ref="AQ56" si="294">SUMIFS($O$2:$O$54,$B$2:$B$54,"="&amp;$AN55,$T$2:$T$54,"="&amp;$AM$51,$W$2:$W$54,"="&amp;AQ$2)</f>
        <v>0</v>
      </c>
      <c r="AR56" s="77">
        <f t="shared" ref="AR56" si="295">SUMIFS($O$2:$O$54,$B$2:$B$54,"="&amp;$AN55,$T$2:$T$54,"="&amp;$AM$51,$W$2:$W$54,"="&amp;AR$2)</f>
        <v>0</v>
      </c>
      <c r="AS56" s="77">
        <f t="shared" ref="AS56" si="296">SUMIFS($O$2:$O$54,$B$2:$B$54,"="&amp;$AN55,$T$2:$T$54,"="&amp;$AM$51,$W$2:$W$54,"="&amp;AS$2)</f>
        <v>0</v>
      </c>
      <c r="AT56" s="77">
        <f t="shared" ref="AT56" si="297">SUMIFS($O$2:$O$54,$B$2:$B$54,"="&amp;$AN55,$T$2:$T$54,"="&amp;$AM$51,$W$2:$W$54,"="&amp;AT$2)</f>
        <v>0</v>
      </c>
      <c r="AU56" s="77">
        <f t="shared" ref="AU56" si="298">SUMIFS($O$2:$O$54,$B$2:$B$54,"="&amp;$AN55,$T$2:$T$54,"="&amp;$AM$51,$W$2:$W$54,"="&amp;AU$2)</f>
        <v>0</v>
      </c>
      <c r="AV56" s="77">
        <f t="shared" ref="AV56" si="299">SUMIFS($O$2:$O$54,$B$2:$B$54,"="&amp;$AN55,$T$2:$T$54,"="&amp;$AM$51,$W$2:$W$54,"="&amp;AV$2)</f>
        <v>0</v>
      </c>
      <c r="AW56" s="77">
        <f t="shared" ref="AW56" si="300">SUMIFS($O$2:$O$54,$B$2:$B$54,"="&amp;$AN55,$T$2:$T$54,"="&amp;$AM$51,$W$2:$W$54,"="&amp;AW$2)</f>
        <v>0</v>
      </c>
      <c r="AX56" s="76">
        <f t="shared" ref="AX56" si="301">SUMIFS($O$2:$O$54,$B$2:$B$54,"="&amp;$AN55,$T$2:$T$54,"="&amp;$AM$51,$W$2:$W$54,"="&amp;AX$2)</f>
        <v>0</v>
      </c>
    </row>
    <row r="57" spans="1:50" ht="20.100000000000001" customHeight="1" thickBot="1" x14ac:dyDescent="0.35">
      <c r="AM57" s="190"/>
      <c r="AN57" s="186"/>
      <c r="AO57" s="100" t="s">
        <v>128</v>
      </c>
      <c r="AP57" s="98" t="str">
        <f t="shared" ref="AP57:AX57" si="302">IFERROR(ROUND(AVERAGEIFS($O$2:$O$54,$B$2:$B$54,"="&amp;$AN55,$T$2:$T$54,"="&amp;$AM$51,$W$2:$W$54,"="&amp;AP$2),2),"-")</f>
        <v>-</v>
      </c>
      <c r="AQ57" s="99" t="str">
        <f t="shared" si="302"/>
        <v>-</v>
      </c>
      <c r="AR57" s="99" t="str">
        <f t="shared" si="302"/>
        <v>-</v>
      </c>
      <c r="AS57" s="99" t="str">
        <f t="shared" si="302"/>
        <v>-</v>
      </c>
      <c r="AT57" s="99" t="str">
        <f t="shared" si="302"/>
        <v>-</v>
      </c>
      <c r="AU57" s="99" t="str">
        <f t="shared" si="302"/>
        <v>-</v>
      </c>
      <c r="AV57" s="99" t="str">
        <f t="shared" si="302"/>
        <v>-</v>
      </c>
      <c r="AW57" s="99" t="str">
        <f t="shared" si="302"/>
        <v>-</v>
      </c>
      <c r="AX57" s="100" t="str">
        <f t="shared" si="30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2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6A92-ED8D-4084-A175-66BDD0BA7D9B}">
  <dimension ref="A1:BR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75</v>
      </c>
      <c r="E1" s="2" t="s">
        <v>3</v>
      </c>
      <c r="F1" s="158" t="s">
        <v>6</v>
      </c>
      <c r="G1" s="158" t="s">
        <v>64</v>
      </c>
      <c r="H1" s="158" t="s">
        <v>7</v>
      </c>
      <c r="I1" s="158" t="s">
        <v>65</v>
      </c>
      <c r="J1" s="158" t="s">
        <v>9</v>
      </c>
      <c r="K1" s="158" t="s">
        <v>8</v>
      </c>
      <c r="L1" s="158" t="s">
        <v>66</v>
      </c>
      <c r="M1" s="158" t="s">
        <v>10</v>
      </c>
      <c r="N1" s="159" t="s">
        <v>38</v>
      </c>
      <c r="O1" s="7" t="s">
        <v>67</v>
      </c>
      <c r="P1" s="140" t="s">
        <v>70</v>
      </c>
      <c r="Q1" s="7" t="s">
        <v>71</v>
      </c>
      <c r="R1" s="7" t="s">
        <v>72</v>
      </c>
      <c r="S1" s="7" t="s">
        <v>73</v>
      </c>
      <c r="T1" s="141" t="s">
        <v>5</v>
      </c>
      <c r="U1" s="142" t="s">
        <v>76</v>
      </c>
      <c r="V1" s="142" t="s">
        <v>89</v>
      </c>
      <c r="W1" s="7" t="s">
        <v>99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67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01" t="s">
        <v>83</v>
      </c>
      <c r="AB2" s="201"/>
      <c r="AC2" s="12"/>
      <c r="AD2" s="5"/>
      <c r="AE2" s="21" t="s">
        <v>90</v>
      </c>
      <c r="AF2" s="22" t="s">
        <v>69</v>
      </c>
      <c r="AG2" s="30" t="s">
        <v>68</v>
      </c>
      <c r="AH2" s="23" t="s">
        <v>98</v>
      </c>
      <c r="AI2" s="5"/>
      <c r="AM2" s="70"/>
      <c r="AN2" s="71"/>
      <c r="AO2" s="72"/>
      <c r="AP2" s="73" t="s">
        <v>101</v>
      </c>
      <c r="AQ2" s="71" t="s">
        <v>102</v>
      </c>
      <c r="AR2" s="71" t="s">
        <v>103</v>
      </c>
      <c r="AS2" s="71" t="s">
        <v>104</v>
      </c>
      <c r="AT2" s="71" t="s">
        <v>105</v>
      </c>
      <c r="AU2" s="71" t="s">
        <v>106</v>
      </c>
      <c r="AV2" s="71" t="s">
        <v>107</v>
      </c>
      <c r="AW2" s="71" t="s">
        <v>108</v>
      </c>
      <c r="AX2" s="72" t="s">
        <v>97</v>
      </c>
      <c r="AZ2" s="102"/>
      <c r="BA2" s="103" t="s">
        <v>129</v>
      </c>
      <c r="BB2" s="104" t="s">
        <v>132</v>
      </c>
      <c r="BD2" s="119"/>
      <c r="BE2" s="118"/>
      <c r="BF2" s="103" t="s">
        <v>129</v>
      </c>
      <c r="BG2" s="104" t="s">
        <v>132</v>
      </c>
      <c r="BI2" s="121"/>
      <c r="BJ2" s="122"/>
      <c r="BK2" s="219">
        <v>2018</v>
      </c>
      <c r="BL2" s="220"/>
      <c r="BM2" s="221">
        <v>2017</v>
      </c>
      <c r="BN2" s="221"/>
      <c r="BO2" s="219">
        <v>2016</v>
      </c>
      <c r="BP2" s="220"/>
      <c r="BQ2" s="221">
        <v>2015</v>
      </c>
      <c r="BR2" s="220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68" t="str">
        <f t="shared" si="11"/>
        <v>D+</v>
      </c>
      <c r="AA3" s="15" t="s">
        <v>5</v>
      </c>
      <c r="AB3" s="15" t="s">
        <v>77</v>
      </c>
      <c r="AE3" s="24" t="s">
        <v>93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3">
        <v>101</v>
      </c>
      <c r="AN3" s="188">
        <v>1</v>
      </c>
      <c r="AO3" s="69" t="s">
        <v>98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101</v>
      </c>
      <c r="BA3" s="126">
        <f>_xlfn.MAXIFS($O$2:$O$54,$W$2:$W$54,"="&amp;$AZ3)</f>
        <v>89.82</v>
      </c>
      <c r="BB3" s="162">
        <f>_xlfn.MINIFS($O$2:$O$54,$W$2:$W$54,"="&amp;$AZ3)</f>
        <v>81.27</v>
      </c>
      <c r="BD3" s="218">
        <v>101</v>
      </c>
      <c r="BE3" s="107">
        <v>1</v>
      </c>
      <c r="BF3" s="126">
        <f>_xlfn.MAXIFS($O$2:$O$54,$T$2:$T$54,"="&amp;$BD$3,$B$2:$B$54,"="&amp;$BE3)</f>
        <v>0</v>
      </c>
      <c r="BG3" s="162">
        <f>_xlfn.MINIFS($O$2:$O$54,$T$2:$T$54,"="&amp;$BD$3,$B$2:$B$54,"="&amp;$BE3)</f>
        <v>0</v>
      </c>
      <c r="BI3" s="123"/>
      <c r="BJ3" s="124"/>
      <c r="BK3" s="112" t="s">
        <v>129</v>
      </c>
      <c r="BL3" s="41" t="s">
        <v>132</v>
      </c>
      <c r="BM3" s="111" t="s">
        <v>129</v>
      </c>
      <c r="BN3" s="120" t="s">
        <v>132</v>
      </c>
      <c r="BO3" s="112" t="s">
        <v>129</v>
      </c>
      <c r="BP3" s="41" t="s">
        <v>132</v>
      </c>
      <c r="BQ3" s="111" t="s">
        <v>129</v>
      </c>
      <c r="BR3" s="41" t="s">
        <v>132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9" t="str">
        <f t="shared" si="11"/>
        <v>C0</v>
      </c>
      <c r="AA4" s="16">
        <v>101</v>
      </c>
      <c r="AB4" s="15" t="s">
        <v>78</v>
      </c>
      <c r="AE4" s="27" t="s">
        <v>94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9"/>
      <c r="AN4" s="183"/>
      <c r="AO4" s="84" t="s">
        <v>69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102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5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5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70" t="str">
        <f t="shared" si="11"/>
        <v>B0</v>
      </c>
      <c r="AA5" s="16">
        <v>102</v>
      </c>
      <c r="AB5" s="15" t="s">
        <v>79</v>
      </c>
      <c r="AE5" s="27" t="s">
        <v>95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9"/>
      <c r="AN5" s="185"/>
      <c r="AO5" s="78" t="s">
        <v>68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103</v>
      </c>
      <c r="BA5" s="127">
        <f t="shared" si="17"/>
        <v>82.26</v>
      </c>
      <c r="BB5" s="107">
        <f t="shared" si="18"/>
        <v>68.739999999999995</v>
      </c>
      <c r="BD5" s="215"/>
      <c r="BE5" s="109">
        <v>3</v>
      </c>
      <c r="BF5" s="131">
        <f t="shared" si="19"/>
        <v>78.84</v>
      </c>
      <c r="BG5" s="109">
        <f t="shared" si="20"/>
        <v>56.46</v>
      </c>
      <c r="BI5" s="215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70" t="str">
        <f t="shared" si="11"/>
        <v>B+</v>
      </c>
      <c r="AA6" s="16">
        <v>103</v>
      </c>
      <c r="AB6" s="15" t="s">
        <v>80</v>
      </c>
      <c r="AE6" s="27" t="s">
        <v>96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9"/>
      <c r="AN6" s="182">
        <v>2</v>
      </c>
      <c r="AO6" s="84" t="s">
        <v>98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104</v>
      </c>
      <c r="BA6" s="127">
        <f t="shared" si="17"/>
        <v>68.150000000000006</v>
      </c>
      <c r="BB6" s="107">
        <f t="shared" si="18"/>
        <v>62.86</v>
      </c>
      <c r="BD6" s="215"/>
      <c r="BE6" s="114">
        <v>4</v>
      </c>
      <c r="BF6" s="132">
        <f t="shared" si="19"/>
        <v>77.959999999999994</v>
      </c>
      <c r="BG6" s="114">
        <f t="shared" si="20"/>
        <v>38.93</v>
      </c>
      <c r="BI6" s="215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74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70" t="str">
        <f t="shared" si="11"/>
        <v>B+</v>
      </c>
      <c r="AA7" s="16">
        <v>104</v>
      </c>
      <c r="AB7" s="15" t="s">
        <v>81</v>
      </c>
      <c r="AE7" s="28" t="s">
        <v>97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9"/>
      <c r="AN7" s="183"/>
      <c r="AO7" s="76" t="s">
        <v>69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105</v>
      </c>
      <c r="BA7" s="127">
        <f t="shared" si="17"/>
        <v>60.7</v>
      </c>
      <c r="BB7" s="107">
        <f t="shared" si="18"/>
        <v>55.31</v>
      </c>
      <c r="BD7" s="214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5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9" t="str">
        <f t="shared" si="11"/>
        <v>C+</v>
      </c>
      <c r="AA8" s="16">
        <v>105</v>
      </c>
      <c r="AB8" s="15" t="s">
        <v>82</v>
      </c>
      <c r="AM8" s="189"/>
      <c r="AN8" s="185"/>
      <c r="AO8" s="78" t="s">
        <v>68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106</v>
      </c>
      <c r="BA8" s="127">
        <f t="shared" si="17"/>
        <v>54.35</v>
      </c>
      <c r="BB8" s="107">
        <f t="shared" si="18"/>
        <v>45.71</v>
      </c>
      <c r="BD8" s="215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214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70" t="str">
        <f t="shared" si="11"/>
        <v>B0</v>
      </c>
      <c r="AM9" s="189"/>
      <c r="AN9" s="182">
        <v>3</v>
      </c>
      <c r="AO9" s="82" t="s">
        <v>98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107</v>
      </c>
      <c r="BA9" s="127">
        <f t="shared" si="17"/>
        <v>44.88</v>
      </c>
      <c r="BB9" s="107">
        <f t="shared" si="18"/>
        <v>43.09</v>
      </c>
      <c r="BD9" s="215"/>
      <c r="BE9" s="109">
        <v>3</v>
      </c>
      <c r="BF9" s="131">
        <f t="shared" si="33"/>
        <v>72.459999999999994</v>
      </c>
      <c r="BG9" s="109">
        <f t="shared" si="34"/>
        <v>60.36</v>
      </c>
      <c r="BI9" s="215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70" t="str">
        <f t="shared" si="11"/>
        <v>B+</v>
      </c>
      <c r="AA10" s="204" t="s">
        <v>84</v>
      </c>
      <c r="AB10" s="19" t="s">
        <v>85</v>
      </c>
      <c r="AC10" s="17" t="s">
        <v>86</v>
      </c>
      <c r="AM10" s="189"/>
      <c r="AN10" s="183"/>
      <c r="AO10" s="76" t="s">
        <v>69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108</v>
      </c>
      <c r="BA10" s="127">
        <f t="shared" si="17"/>
        <v>39.770000000000003</v>
      </c>
      <c r="BB10" s="107">
        <f t="shared" si="18"/>
        <v>38.93</v>
      </c>
      <c r="BD10" s="216"/>
      <c r="BE10" s="117">
        <v>4</v>
      </c>
      <c r="BF10" s="133">
        <f t="shared" si="33"/>
        <v>68.88</v>
      </c>
      <c r="BG10" s="117">
        <f t="shared" si="34"/>
        <v>44.88</v>
      </c>
      <c r="BI10" s="215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70" t="str">
        <f t="shared" si="11"/>
        <v>B+</v>
      </c>
      <c r="AA11" s="205"/>
      <c r="AB11" s="163">
        <f>COUNT(B2:B54)</f>
        <v>53</v>
      </c>
      <c r="AC11" s="18">
        <f>COUNTA(E2:E54)</f>
        <v>53</v>
      </c>
      <c r="AM11" s="189"/>
      <c r="AN11" s="185"/>
      <c r="AO11" s="78" t="s">
        <v>68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97</v>
      </c>
      <c r="BA11" s="166">
        <f t="shared" si="17"/>
        <v>35.86</v>
      </c>
      <c r="BB11" s="128">
        <f t="shared" si="18"/>
        <v>26.57</v>
      </c>
      <c r="BD11" s="215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6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9" t="str">
        <f t="shared" si="11"/>
        <v>C+</v>
      </c>
      <c r="AM12" s="189"/>
      <c r="AN12" s="182">
        <v>4</v>
      </c>
      <c r="AO12" s="82" t="s">
        <v>98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215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215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70" t="str">
        <f t="shared" si="11"/>
        <v>B0</v>
      </c>
      <c r="AA13" s="202" t="s">
        <v>87</v>
      </c>
      <c r="AB13" s="203"/>
      <c r="AC13" s="17">
        <f>COUNTA(R2:R54)</f>
        <v>11</v>
      </c>
      <c r="AM13" s="189"/>
      <c r="AN13" s="183"/>
      <c r="AO13" s="76" t="s">
        <v>69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129</v>
      </c>
      <c r="BB13" s="104" t="s">
        <v>132</v>
      </c>
      <c r="BD13" s="215"/>
      <c r="BE13" s="109">
        <v>3</v>
      </c>
      <c r="BF13" s="131">
        <f t="shared" si="47"/>
        <v>81.27</v>
      </c>
      <c r="BG13" s="109">
        <f t="shared" si="48"/>
        <v>73.77</v>
      </c>
      <c r="BI13" s="215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67" t="str">
        <f t="shared" si="11"/>
        <v>F</v>
      </c>
      <c r="AA14" s="206" t="s">
        <v>88</v>
      </c>
      <c r="AB14" s="207"/>
      <c r="AC14" s="18">
        <f>COUNTBLANK(R2:R54)</f>
        <v>42</v>
      </c>
      <c r="AM14" s="189"/>
      <c r="AN14" s="183"/>
      <c r="AO14" s="80" t="s">
        <v>68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131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5"/>
      <c r="BE14" s="114">
        <v>4</v>
      </c>
      <c r="BF14" s="132">
        <f t="shared" si="47"/>
        <v>75.33</v>
      </c>
      <c r="BG14" s="114">
        <f t="shared" si="48"/>
        <v>62.86</v>
      </c>
      <c r="BI14" s="215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67" t="str">
        <f t="shared" si="11"/>
        <v>F</v>
      </c>
      <c r="AM15" s="191">
        <v>102</v>
      </c>
      <c r="AN15" s="187">
        <v>1</v>
      </c>
      <c r="AO15" s="86" t="s">
        <v>98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130</v>
      </c>
      <c r="BA15" s="112">
        <f>_xlfn.MAXIFS($O$2:$O$54,$R$2:$R$54,"=")</f>
        <v>89.82</v>
      </c>
      <c r="BB15" s="41">
        <f>_xlfn.MINIFS($O$2:$O$54,$R$2:$R$54,"=")</f>
        <v>26.57</v>
      </c>
      <c r="BD15" s="214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5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74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9" t="str">
        <f t="shared" si="11"/>
        <v>C+</v>
      </c>
      <c r="AA16" s="35"/>
      <c r="AM16" s="189"/>
      <c r="AN16" s="183"/>
      <c r="AO16" s="76" t="s">
        <v>69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215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214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70" t="str">
        <f t="shared" si="11"/>
        <v>B0</v>
      </c>
      <c r="AA17" s="208" t="s">
        <v>114</v>
      </c>
      <c r="AB17" s="36">
        <v>101</v>
      </c>
      <c r="AC17" s="36">
        <v>102</v>
      </c>
      <c r="AD17" s="37">
        <v>103</v>
      </c>
      <c r="AE17" s="37">
        <v>104</v>
      </c>
      <c r="AF17" s="162">
        <v>105</v>
      </c>
      <c r="AM17" s="189"/>
      <c r="AN17" s="185"/>
      <c r="AO17" s="78" t="s">
        <v>68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215"/>
      <c r="BE17" s="109">
        <v>3</v>
      </c>
      <c r="BF17" s="131">
        <f t="shared" si="61"/>
        <v>82.26</v>
      </c>
      <c r="BG17" s="109">
        <f t="shared" si="62"/>
        <v>82.26</v>
      </c>
      <c r="BI17" s="215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70" t="str">
        <f t="shared" si="11"/>
        <v>B0</v>
      </c>
      <c r="AA18" s="209"/>
      <c r="AB18" s="39" t="s">
        <v>78</v>
      </c>
      <c r="AC18" s="39" t="s">
        <v>79</v>
      </c>
      <c r="AD18" s="40" t="s">
        <v>80</v>
      </c>
      <c r="AE18" s="40" t="s">
        <v>81</v>
      </c>
      <c r="AF18" s="41" t="s">
        <v>82</v>
      </c>
      <c r="AM18" s="189"/>
      <c r="AN18" s="182">
        <v>2</v>
      </c>
      <c r="AO18" s="82" t="s">
        <v>98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216"/>
      <c r="BE18" s="117">
        <v>4</v>
      </c>
      <c r="BF18" s="133">
        <f t="shared" si="61"/>
        <v>64.66</v>
      </c>
      <c r="BG18" s="117">
        <f t="shared" si="62"/>
        <v>48.16</v>
      </c>
      <c r="BI18" s="215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70" t="str">
        <f t="shared" si="11"/>
        <v>B+</v>
      </c>
      <c r="AA19" s="46" t="s">
        <v>101</v>
      </c>
      <c r="AB19" s="164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189"/>
      <c r="AN19" s="183"/>
      <c r="AO19" s="76" t="s">
        <v>69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215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6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71" t="str">
        <f t="shared" si="11"/>
        <v>A0</v>
      </c>
      <c r="AA20" s="47" t="s">
        <v>102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189"/>
      <c r="AN20" s="185"/>
      <c r="AO20" s="78" t="s">
        <v>68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215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215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71" t="str">
        <f t="shared" si="11"/>
        <v>A0</v>
      </c>
      <c r="AA21" s="47" t="s">
        <v>103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189"/>
      <c r="AN21" s="182">
        <v>3</v>
      </c>
      <c r="AO21" s="82" t="s">
        <v>98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215"/>
      <c r="BE21" s="109">
        <v>3</v>
      </c>
      <c r="BF21" s="131">
        <f t="shared" si="77"/>
        <v>68.150000000000006</v>
      </c>
      <c r="BG21" s="109">
        <f t="shared" si="78"/>
        <v>67.44</v>
      </c>
      <c r="BI21" s="215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74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9" t="str">
        <f t="shared" si="11"/>
        <v>C0</v>
      </c>
      <c r="AA22" s="47" t="s">
        <v>104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189"/>
      <c r="AN22" s="183"/>
      <c r="AO22" s="76" t="s">
        <v>69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217"/>
      <c r="BE22" s="41">
        <v>4</v>
      </c>
      <c r="BF22" s="112">
        <f t="shared" si="77"/>
        <v>0</v>
      </c>
      <c r="BG22" s="41">
        <f t="shared" si="78"/>
        <v>0</v>
      </c>
      <c r="BI22" s="215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9" t="str">
        <f t="shared" si="11"/>
        <v>C+</v>
      </c>
      <c r="AA23" s="47" t="s">
        <v>105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189"/>
      <c r="AN23" s="185"/>
      <c r="AO23" s="78" t="s">
        <v>68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217"/>
      <c r="BJ23" s="41">
        <v>4</v>
      </c>
      <c r="BK23" s="166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9" t="str">
        <f t="shared" si="11"/>
        <v>C+</v>
      </c>
      <c r="AA24" s="47" t="s">
        <v>106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189"/>
      <c r="AN24" s="182">
        <v>4</v>
      </c>
      <c r="AO24" s="82" t="s">
        <v>98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67" t="str">
        <f t="shared" si="11"/>
        <v>F</v>
      </c>
      <c r="AA25" s="47" t="s">
        <v>107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189"/>
      <c r="AN25" s="183"/>
      <c r="AO25" s="76" t="s">
        <v>69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71" t="str">
        <f t="shared" si="11"/>
        <v>A0</v>
      </c>
      <c r="AA26" s="47" t="s">
        <v>108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192"/>
      <c r="AN26" s="184"/>
      <c r="AO26" s="88" t="s">
        <v>68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71" t="str">
        <f t="shared" si="11"/>
        <v>A0</v>
      </c>
      <c r="AA27" s="48" t="s">
        <v>97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189">
        <v>103</v>
      </c>
      <c r="AN27" s="183">
        <v>1</v>
      </c>
      <c r="AO27" s="84" t="s">
        <v>98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71" t="str">
        <f t="shared" si="11"/>
        <v>A+</v>
      </c>
      <c r="AM28" s="189"/>
      <c r="AN28" s="183"/>
      <c r="AO28" s="76" t="s">
        <v>69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67" t="str">
        <f t="shared" si="11"/>
        <v>F</v>
      </c>
      <c r="AA29" s="210" t="s">
        <v>114</v>
      </c>
      <c r="AB29" s="212">
        <v>101</v>
      </c>
      <c r="AC29" s="213"/>
      <c r="AD29" s="194">
        <v>102</v>
      </c>
      <c r="AE29" s="195"/>
      <c r="AF29" s="196">
        <v>103</v>
      </c>
      <c r="AG29" s="197"/>
      <c r="AH29" s="198">
        <v>104</v>
      </c>
      <c r="AI29" s="199"/>
      <c r="AJ29" s="196">
        <v>105</v>
      </c>
      <c r="AK29" s="200"/>
      <c r="AM29" s="189"/>
      <c r="AN29" s="185"/>
      <c r="AO29" s="78" t="s">
        <v>68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74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71" t="str">
        <f t="shared" si="11"/>
        <v>A0</v>
      </c>
      <c r="AA30" s="211"/>
      <c r="AB30" s="45" t="s">
        <v>69</v>
      </c>
      <c r="AC30" s="57" t="s">
        <v>68</v>
      </c>
      <c r="AD30" s="61" t="s">
        <v>69</v>
      </c>
      <c r="AE30" s="62" t="s">
        <v>68</v>
      </c>
      <c r="AF30" s="59" t="s">
        <v>69</v>
      </c>
      <c r="AG30" s="57" t="s">
        <v>68</v>
      </c>
      <c r="AH30" s="61" t="s">
        <v>69</v>
      </c>
      <c r="AI30" s="62" t="s">
        <v>68</v>
      </c>
      <c r="AJ30" s="59" t="s">
        <v>69</v>
      </c>
      <c r="AK30" s="56" t="s">
        <v>68</v>
      </c>
      <c r="AM30" s="189"/>
      <c r="AN30" s="182">
        <v>2</v>
      </c>
      <c r="AO30" s="82" t="s">
        <v>98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71" t="str">
        <f t="shared" si="11"/>
        <v>A0</v>
      </c>
      <c r="AA31" s="46" t="s">
        <v>101</v>
      </c>
      <c r="AB31" s="164">
        <f>SUMIFS($O$2:$O$54,$T$2:$T$54,"="&amp;AB$29,$W$2:$W$54,"="&amp;$AA31)</f>
        <v>89.82</v>
      </c>
      <c r="AC31" s="165">
        <f>IFERROR(ROUND(AVERAGEIFS($O$2:$O$54,$T$2:$T$54,"="&amp;AB$29,$W$2:$W$54,"="&amp;$AA31),2),"NV")</f>
        <v>89.82</v>
      </c>
      <c r="AD31" s="160">
        <f t="shared" ref="AD31:AD39" si="97">SUMIFS($O$2:$O$54,$T$2:$T$54,"="&amp;AD$29,$W$2:$W$54,"="&amp;$AA31)</f>
        <v>0</v>
      </c>
      <c r="AE31" s="161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65">
        <f t="shared" ref="AG31:AG39" si="100">IFERROR(ROUND(AVERAGEIFS($O$2:$O$54,$T$2:$T$54,"="&amp;AF$29,$W$2:$W$54,"="&amp;$AA31),2),"NV")</f>
        <v>81.27</v>
      </c>
      <c r="AH31" s="160">
        <f t="shared" ref="AH31:AH39" si="101">SUMIFS($O$2:$O$54,$T$2:$T$54,"="&amp;AH$29,$W$2:$W$54,"="&amp;$AA31)</f>
        <v>0</v>
      </c>
      <c r="AI31" s="161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189"/>
      <c r="AN31" s="183"/>
      <c r="AO31" s="76" t="s">
        <v>69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74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68" t="str">
        <f t="shared" si="11"/>
        <v>D+</v>
      </c>
      <c r="AA32" s="47" t="s">
        <v>102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189"/>
      <c r="AN32" s="185"/>
      <c r="AO32" s="78" t="s">
        <v>68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9" t="str">
        <f t="shared" si="11"/>
        <v>C0</v>
      </c>
      <c r="AA33" s="47" t="s">
        <v>103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189"/>
      <c r="AN33" s="182">
        <v>3</v>
      </c>
      <c r="AO33" s="82" t="s">
        <v>98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168" t="str">
        <f t="shared" si="11"/>
        <v>D0</v>
      </c>
      <c r="AA34" s="47" t="s">
        <v>104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189"/>
      <c r="AN34" s="183"/>
      <c r="AO34" s="76" t="s">
        <v>69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169" t="str">
        <f t="shared" si="11"/>
        <v>C0</v>
      </c>
      <c r="AA35" s="47" t="s">
        <v>105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189"/>
      <c r="AN35" s="185"/>
      <c r="AO35" s="78" t="s">
        <v>68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74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168" t="str">
        <f t="shared" si="11"/>
        <v>D0</v>
      </c>
      <c r="AA36" s="47" t="s">
        <v>106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189"/>
      <c r="AN36" s="182">
        <v>4</v>
      </c>
      <c r="AO36" s="82" t="s">
        <v>98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167" t="str">
        <f t="shared" si="11"/>
        <v>F</v>
      </c>
      <c r="AA37" s="47" t="s">
        <v>107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189"/>
      <c r="AN37" s="183"/>
      <c r="AO37" s="76" t="s">
        <v>69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171" t="str">
        <f t="shared" si="11"/>
        <v>A0</v>
      </c>
      <c r="AA38" s="47" t="s">
        <v>108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189"/>
      <c r="AN38" s="183"/>
      <c r="AO38" s="80" t="s">
        <v>68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74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171" t="str">
        <f t="shared" si="11"/>
        <v>A0</v>
      </c>
      <c r="AA39" s="48" t="s">
        <v>97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191">
        <v>104</v>
      </c>
      <c r="AN39" s="187">
        <v>1</v>
      </c>
      <c r="AO39" s="86" t="s">
        <v>98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170" t="str">
        <f t="shared" si="11"/>
        <v>B+</v>
      </c>
      <c r="AM40" s="189"/>
      <c r="AN40" s="183"/>
      <c r="AO40" s="76" t="s">
        <v>69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171" t="str">
        <f t="shared" si="11"/>
        <v>A+</v>
      </c>
      <c r="AM41" s="189"/>
      <c r="AN41" s="185"/>
      <c r="AO41" s="78" t="s">
        <v>68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74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171" t="str">
        <f t="shared" si="11"/>
        <v>A0</v>
      </c>
      <c r="AM42" s="189"/>
      <c r="AN42" s="182">
        <v>2</v>
      </c>
      <c r="AO42" s="82" t="s">
        <v>98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74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170" t="str">
        <f t="shared" si="11"/>
        <v>B0</v>
      </c>
      <c r="AM43" s="189"/>
      <c r="AN43" s="183"/>
      <c r="AO43" s="76" t="s">
        <v>69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171" t="str">
        <f t="shared" si="11"/>
        <v>A+</v>
      </c>
      <c r="AM44" s="189"/>
      <c r="AN44" s="185"/>
      <c r="AO44" s="78" t="s">
        <v>68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170" t="str">
        <f t="shared" si="11"/>
        <v>B0</v>
      </c>
      <c r="AM45" s="189"/>
      <c r="AN45" s="182">
        <v>3</v>
      </c>
      <c r="AO45" s="82" t="s">
        <v>98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74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170" t="str">
        <f t="shared" si="11"/>
        <v>B+</v>
      </c>
      <c r="AM46" s="189"/>
      <c r="AN46" s="183"/>
      <c r="AO46" s="76" t="s">
        <v>69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169" t="str">
        <f t="shared" si="11"/>
        <v>C+</v>
      </c>
      <c r="AM47" s="189"/>
      <c r="AN47" s="185"/>
      <c r="AO47" s="78" t="s">
        <v>68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170" t="str">
        <f t="shared" si="11"/>
        <v>B+</v>
      </c>
      <c r="AM48" s="189"/>
      <c r="AN48" s="182">
        <v>4</v>
      </c>
      <c r="AO48" s="82" t="s">
        <v>98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171" t="str">
        <f t="shared" si="11"/>
        <v>A0</v>
      </c>
      <c r="AM49" s="189"/>
      <c r="AN49" s="183"/>
      <c r="AO49" s="76" t="s">
        <v>69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74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170" t="str">
        <f t="shared" si="11"/>
        <v>B0</v>
      </c>
      <c r="AM50" s="192"/>
      <c r="AN50" s="184"/>
      <c r="AO50" s="88" t="s">
        <v>68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171" t="str">
        <f t="shared" si="11"/>
        <v>A0</v>
      </c>
      <c r="AM51" s="189">
        <v>105</v>
      </c>
      <c r="AN51" s="183">
        <v>1</v>
      </c>
      <c r="AO51" s="84" t="s">
        <v>98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170" t="str">
        <f t="shared" si="11"/>
        <v>B+</v>
      </c>
      <c r="AM52" s="189"/>
      <c r="AN52" s="183"/>
      <c r="AO52" s="76" t="s">
        <v>69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169" t="str">
        <f t="shared" si="11"/>
        <v>C0</v>
      </c>
      <c r="AM53" s="189"/>
      <c r="AN53" s="185"/>
      <c r="AO53" s="78" t="s">
        <v>68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74">
        <v>53</v>
      </c>
      <c r="B54" s="175">
        <v>2</v>
      </c>
      <c r="C54" s="176">
        <v>201810585</v>
      </c>
      <c r="D54" s="177" t="str">
        <f t="shared" si="0"/>
        <v>통신학과</v>
      </c>
      <c r="E54" s="175" t="s">
        <v>63</v>
      </c>
      <c r="F54" s="175">
        <v>75</v>
      </c>
      <c r="G54" s="175">
        <f t="shared" si="1"/>
        <v>37.5</v>
      </c>
      <c r="H54" s="175">
        <v>42</v>
      </c>
      <c r="I54" s="175">
        <f t="shared" si="2"/>
        <v>38.18</v>
      </c>
      <c r="J54" s="175">
        <v>97.78</v>
      </c>
      <c r="K54" s="175">
        <v>37</v>
      </c>
      <c r="L54" s="175">
        <f t="shared" si="3"/>
        <v>33.64</v>
      </c>
      <c r="M54" s="175">
        <v>11</v>
      </c>
      <c r="N54" s="178">
        <v>100</v>
      </c>
      <c r="O54" s="179">
        <f t="shared" si="4"/>
        <v>43.86</v>
      </c>
      <c r="P54" s="179">
        <f t="shared" si="5"/>
        <v>44</v>
      </c>
      <c r="Q54" s="179">
        <f t="shared" si="6"/>
        <v>44</v>
      </c>
      <c r="R54" s="179"/>
      <c r="S54" s="179" t="str">
        <f t="shared" si="7"/>
        <v>2018</v>
      </c>
      <c r="T54" s="180" t="str">
        <f t="shared" si="8"/>
        <v>105</v>
      </c>
      <c r="U54" s="179" t="b">
        <f t="shared" si="9"/>
        <v>1</v>
      </c>
      <c r="V54" s="179" t="str">
        <f t="shared" si="10"/>
        <v>D</v>
      </c>
      <c r="W54" s="181" t="str">
        <f t="shared" si="11"/>
        <v>D+</v>
      </c>
      <c r="AM54" s="189"/>
      <c r="AN54" s="157">
        <v>2</v>
      </c>
      <c r="AO54" s="172" t="s">
        <v>98</v>
      </c>
      <c r="AP54" s="173">
        <f t="shared" ref="AP54:AX55" si="130">COUNTIFS($B$2:$B$54,"="&amp;$AN54,$T$2:$T$54,"="&amp;$AM$51,$W$2:$W$54,"="&amp;AP$2)</f>
        <v>1</v>
      </c>
      <c r="AQ54" s="157">
        <f t="shared" si="130"/>
        <v>2</v>
      </c>
      <c r="AR54" s="157">
        <f t="shared" si="130"/>
        <v>2</v>
      </c>
      <c r="AS54" s="157">
        <f t="shared" si="130"/>
        <v>0</v>
      </c>
      <c r="AT54" s="157">
        <f t="shared" si="130"/>
        <v>0</v>
      </c>
      <c r="AU54" s="157">
        <f t="shared" si="130"/>
        <v>0</v>
      </c>
      <c r="AV54" s="157">
        <f t="shared" si="130"/>
        <v>1</v>
      </c>
      <c r="AW54" s="157">
        <f t="shared" si="130"/>
        <v>0</v>
      </c>
      <c r="AX54" s="172">
        <f t="shared" si="130"/>
        <v>0</v>
      </c>
    </row>
    <row r="55" spans="1:50" ht="20.100000000000001" customHeight="1" x14ac:dyDescent="0.3">
      <c r="AM55" s="189"/>
      <c r="AN55" s="182">
        <v>4</v>
      </c>
      <c r="AO55" s="84" t="s">
        <v>98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189"/>
      <c r="AN56" s="183"/>
      <c r="AO56" s="76" t="s">
        <v>69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190"/>
      <c r="AN57" s="186"/>
      <c r="AO57" s="100" t="s">
        <v>68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1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BDF3-8294-4151-9AE6-2F481D1EB183}">
  <dimension ref="A1:BR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75</v>
      </c>
      <c r="E1" s="2" t="s">
        <v>3</v>
      </c>
      <c r="F1" s="158" t="s">
        <v>6</v>
      </c>
      <c r="G1" s="158" t="s">
        <v>64</v>
      </c>
      <c r="H1" s="158" t="s">
        <v>7</v>
      </c>
      <c r="I1" s="158" t="s">
        <v>65</v>
      </c>
      <c r="J1" s="158" t="s">
        <v>9</v>
      </c>
      <c r="K1" s="158" t="s">
        <v>8</v>
      </c>
      <c r="L1" s="158" t="s">
        <v>66</v>
      </c>
      <c r="M1" s="158" t="s">
        <v>10</v>
      </c>
      <c r="N1" s="159" t="s">
        <v>38</v>
      </c>
      <c r="O1" s="7" t="s">
        <v>67</v>
      </c>
      <c r="P1" s="140" t="s">
        <v>70</v>
      </c>
      <c r="Q1" s="7" t="s">
        <v>71</v>
      </c>
      <c r="R1" s="7" t="s">
        <v>72</v>
      </c>
      <c r="S1" s="7" t="s">
        <v>73</v>
      </c>
      <c r="T1" s="141" t="s">
        <v>5</v>
      </c>
      <c r="U1" s="142" t="s">
        <v>76</v>
      </c>
      <c r="V1" s="142" t="s">
        <v>89</v>
      </c>
      <c r="W1" s="7" t="s">
        <v>99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67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01" t="s">
        <v>83</v>
      </c>
      <c r="AB2" s="201"/>
      <c r="AC2" s="12"/>
      <c r="AD2" s="5"/>
      <c r="AE2" s="21" t="s">
        <v>90</v>
      </c>
      <c r="AF2" s="22" t="s">
        <v>69</v>
      </c>
      <c r="AG2" s="30" t="s">
        <v>68</v>
      </c>
      <c r="AH2" s="23" t="s">
        <v>98</v>
      </c>
      <c r="AI2" s="5"/>
      <c r="AM2" s="70"/>
      <c r="AN2" s="71"/>
      <c r="AO2" s="72"/>
      <c r="AP2" s="73" t="s">
        <v>101</v>
      </c>
      <c r="AQ2" s="71" t="s">
        <v>102</v>
      </c>
      <c r="AR2" s="71" t="s">
        <v>103</v>
      </c>
      <c r="AS2" s="71" t="s">
        <v>104</v>
      </c>
      <c r="AT2" s="71" t="s">
        <v>105</v>
      </c>
      <c r="AU2" s="71" t="s">
        <v>106</v>
      </c>
      <c r="AV2" s="71" t="s">
        <v>107</v>
      </c>
      <c r="AW2" s="71" t="s">
        <v>108</v>
      </c>
      <c r="AX2" s="72" t="s">
        <v>97</v>
      </c>
      <c r="AZ2" s="102"/>
      <c r="BA2" s="103" t="s">
        <v>129</v>
      </c>
      <c r="BB2" s="104" t="s">
        <v>132</v>
      </c>
      <c r="BD2" s="119"/>
      <c r="BE2" s="118"/>
      <c r="BF2" s="103" t="s">
        <v>129</v>
      </c>
      <c r="BG2" s="104" t="s">
        <v>132</v>
      </c>
      <c r="BI2" s="121"/>
      <c r="BJ2" s="122"/>
      <c r="BK2" s="219">
        <v>2018</v>
      </c>
      <c r="BL2" s="220"/>
      <c r="BM2" s="221">
        <v>2017</v>
      </c>
      <c r="BN2" s="221"/>
      <c r="BO2" s="219">
        <v>2016</v>
      </c>
      <c r="BP2" s="220"/>
      <c r="BQ2" s="221">
        <v>2015</v>
      </c>
      <c r="BR2" s="220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68" t="str">
        <f t="shared" si="11"/>
        <v>D+</v>
      </c>
      <c r="AA3" s="15" t="s">
        <v>5</v>
      </c>
      <c r="AB3" s="15" t="s">
        <v>77</v>
      </c>
      <c r="AE3" s="24" t="s">
        <v>93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3">
        <v>101</v>
      </c>
      <c r="AN3" s="188">
        <v>1</v>
      </c>
      <c r="AO3" s="69" t="s">
        <v>98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101</v>
      </c>
      <c r="BA3" s="126">
        <f>_xlfn.MAXIFS($O$2:$O$54,$W$2:$W$54,"="&amp;$AZ3)</f>
        <v>89.82</v>
      </c>
      <c r="BB3" s="162">
        <f>_xlfn.MINIFS($O$2:$O$54,$W$2:$W$54,"="&amp;$AZ3)</f>
        <v>81.27</v>
      </c>
      <c r="BD3" s="218">
        <v>101</v>
      </c>
      <c r="BE3" s="107">
        <v>1</v>
      </c>
      <c r="BF3" s="126">
        <f>_xlfn.MAXIFS($O$2:$O$54,$T$2:$T$54,"="&amp;$BD$3,$B$2:$B$54,"="&amp;$BE3)</f>
        <v>0</v>
      </c>
      <c r="BG3" s="162">
        <f>_xlfn.MINIFS($O$2:$O$54,$T$2:$T$54,"="&amp;$BD$3,$B$2:$B$54,"="&amp;$BE3)</f>
        <v>0</v>
      </c>
      <c r="BI3" s="123"/>
      <c r="BJ3" s="124"/>
      <c r="BK3" s="112" t="s">
        <v>129</v>
      </c>
      <c r="BL3" s="41" t="s">
        <v>132</v>
      </c>
      <c r="BM3" s="111" t="s">
        <v>129</v>
      </c>
      <c r="BN3" s="120" t="s">
        <v>132</v>
      </c>
      <c r="BO3" s="112" t="s">
        <v>129</v>
      </c>
      <c r="BP3" s="41" t="s">
        <v>132</v>
      </c>
      <c r="BQ3" s="111" t="s">
        <v>129</v>
      </c>
      <c r="BR3" s="41" t="s">
        <v>132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9" t="str">
        <f t="shared" si="11"/>
        <v>C0</v>
      </c>
      <c r="AA4" s="16">
        <v>101</v>
      </c>
      <c r="AB4" s="15" t="s">
        <v>78</v>
      </c>
      <c r="AE4" s="27" t="s">
        <v>94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9"/>
      <c r="AN4" s="183"/>
      <c r="AO4" s="84" t="s">
        <v>69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102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5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5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70" t="str">
        <f t="shared" si="11"/>
        <v>B0</v>
      </c>
      <c r="AA5" s="16">
        <v>102</v>
      </c>
      <c r="AB5" s="15" t="s">
        <v>79</v>
      </c>
      <c r="AE5" s="27" t="s">
        <v>95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9"/>
      <c r="AN5" s="185"/>
      <c r="AO5" s="78" t="s">
        <v>68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103</v>
      </c>
      <c r="BA5" s="127">
        <f t="shared" si="17"/>
        <v>82.26</v>
      </c>
      <c r="BB5" s="107">
        <f t="shared" si="18"/>
        <v>68.739999999999995</v>
      </c>
      <c r="BD5" s="215"/>
      <c r="BE5" s="109">
        <v>3</v>
      </c>
      <c r="BF5" s="131">
        <f t="shared" si="19"/>
        <v>78.84</v>
      </c>
      <c r="BG5" s="109">
        <f t="shared" si="20"/>
        <v>56.46</v>
      </c>
      <c r="BI5" s="215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70" t="str">
        <f t="shared" si="11"/>
        <v>B+</v>
      </c>
      <c r="AA6" s="16">
        <v>103</v>
      </c>
      <c r="AB6" s="15" t="s">
        <v>80</v>
      </c>
      <c r="AE6" s="27" t="s">
        <v>96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9"/>
      <c r="AN6" s="182">
        <v>2</v>
      </c>
      <c r="AO6" s="84" t="s">
        <v>98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104</v>
      </c>
      <c r="BA6" s="127">
        <f t="shared" si="17"/>
        <v>68.150000000000006</v>
      </c>
      <c r="BB6" s="107">
        <f t="shared" si="18"/>
        <v>62.86</v>
      </c>
      <c r="BD6" s="215"/>
      <c r="BE6" s="114">
        <v>4</v>
      </c>
      <c r="BF6" s="132">
        <f t="shared" si="19"/>
        <v>77.959999999999994</v>
      </c>
      <c r="BG6" s="114">
        <f t="shared" si="20"/>
        <v>38.93</v>
      </c>
      <c r="BI6" s="215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74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70" t="str">
        <f t="shared" si="11"/>
        <v>B+</v>
      </c>
      <c r="AA7" s="16">
        <v>104</v>
      </c>
      <c r="AB7" s="15" t="s">
        <v>81</v>
      </c>
      <c r="AE7" s="28" t="s">
        <v>97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9"/>
      <c r="AN7" s="183"/>
      <c r="AO7" s="76" t="s">
        <v>69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105</v>
      </c>
      <c r="BA7" s="127">
        <f t="shared" si="17"/>
        <v>60.7</v>
      </c>
      <c r="BB7" s="107">
        <f t="shared" si="18"/>
        <v>55.31</v>
      </c>
      <c r="BD7" s="214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5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9" t="str">
        <f t="shared" si="11"/>
        <v>C+</v>
      </c>
      <c r="AA8" s="16">
        <v>105</v>
      </c>
      <c r="AB8" s="15" t="s">
        <v>82</v>
      </c>
      <c r="AM8" s="189"/>
      <c r="AN8" s="185"/>
      <c r="AO8" s="78" t="s">
        <v>68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106</v>
      </c>
      <c r="BA8" s="127">
        <f t="shared" si="17"/>
        <v>54.35</v>
      </c>
      <c r="BB8" s="107">
        <f t="shared" si="18"/>
        <v>45.71</v>
      </c>
      <c r="BD8" s="215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214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70" t="str">
        <f t="shared" si="11"/>
        <v>B0</v>
      </c>
      <c r="AM9" s="189"/>
      <c r="AN9" s="182">
        <v>3</v>
      </c>
      <c r="AO9" s="82" t="s">
        <v>98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107</v>
      </c>
      <c r="BA9" s="127">
        <f t="shared" si="17"/>
        <v>44.88</v>
      </c>
      <c r="BB9" s="107">
        <f t="shared" si="18"/>
        <v>43.09</v>
      </c>
      <c r="BD9" s="215"/>
      <c r="BE9" s="109">
        <v>3</v>
      </c>
      <c r="BF9" s="131">
        <f t="shared" si="33"/>
        <v>72.459999999999994</v>
      </c>
      <c r="BG9" s="109">
        <f t="shared" si="34"/>
        <v>60.36</v>
      </c>
      <c r="BI9" s="215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70" t="str">
        <f t="shared" si="11"/>
        <v>B+</v>
      </c>
      <c r="AA10" s="204" t="s">
        <v>84</v>
      </c>
      <c r="AB10" s="19" t="s">
        <v>85</v>
      </c>
      <c r="AC10" s="17" t="s">
        <v>86</v>
      </c>
      <c r="AM10" s="189"/>
      <c r="AN10" s="183"/>
      <c r="AO10" s="76" t="s">
        <v>69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108</v>
      </c>
      <c r="BA10" s="127">
        <f t="shared" si="17"/>
        <v>39.770000000000003</v>
      </c>
      <c r="BB10" s="107">
        <f t="shared" si="18"/>
        <v>38.93</v>
      </c>
      <c r="BD10" s="216"/>
      <c r="BE10" s="117">
        <v>4</v>
      </c>
      <c r="BF10" s="133">
        <f t="shared" si="33"/>
        <v>68.88</v>
      </c>
      <c r="BG10" s="117">
        <f t="shared" si="34"/>
        <v>44.88</v>
      </c>
      <c r="BI10" s="215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70" t="str">
        <f t="shared" si="11"/>
        <v>B+</v>
      </c>
      <c r="AA11" s="205"/>
      <c r="AB11" s="163">
        <f>COUNT(B2:B54)</f>
        <v>53</v>
      </c>
      <c r="AC11" s="18">
        <f>COUNTA(E2:E54)</f>
        <v>53</v>
      </c>
      <c r="AM11" s="189"/>
      <c r="AN11" s="185"/>
      <c r="AO11" s="78" t="s">
        <v>68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97</v>
      </c>
      <c r="BA11" s="166">
        <f t="shared" si="17"/>
        <v>35.86</v>
      </c>
      <c r="BB11" s="128">
        <f t="shared" si="18"/>
        <v>26.57</v>
      </c>
      <c r="BD11" s="215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6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9" t="str">
        <f t="shared" si="11"/>
        <v>C+</v>
      </c>
      <c r="AM12" s="189"/>
      <c r="AN12" s="182">
        <v>4</v>
      </c>
      <c r="AO12" s="82" t="s">
        <v>98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215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215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70" t="str">
        <f t="shared" si="11"/>
        <v>B0</v>
      </c>
      <c r="AA13" s="202" t="s">
        <v>87</v>
      </c>
      <c r="AB13" s="203"/>
      <c r="AC13" s="17">
        <f>COUNTA(R2:R54)</f>
        <v>11</v>
      </c>
      <c r="AM13" s="189"/>
      <c r="AN13" s="183"/>
      <c r="AO13" s="76" t="s">
        <v>69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129</v>
      </c>
      <c r="BB13" s="104" t="s">
        <v>132</v>
      </c>
      <c r="BD13" s="215"/>
      <c r="BE13" s="109">
        <v>3</v>
      </c>
      <c r="BF13" s="131">
        <f t="shared" si="47"/>
        <v>81.27</v>
      </c>
      <c r="BG13" s="109">
        <f t="shared" si="48"/>
        <v>73.77</v>
      </c>
      <c r="BI13" s="215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67" t="str">
        <f t="shared" si="11"/>
        <v>F</v>
      </c>
      <c r="AA14" s="206" t="s">
        <v>88</v>
      </c>
      <c r="AB14" s="207"/>
      <c r="AC14" s="18">
        <f>COUNTBLANK(R2:R54)</f>
        <v>42</v>
      </c>
      <c r="AM14" s="189"/>
      <c r="AN14" s="183"/>
      <c r="AO14" s="80" t="s">
        <v>68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131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5"/>
      <c r="BE14" s="114">
        <v>4</v>
      </c>
      <c r="BF14" s="132">
        <f t="shared" si="47"/>
        <v>75.33</v>
      </c>
      <c r="BG14" s="114">
        <f t="shared" si="48"/>
        <v>62.86</v>
      </c>
      <c r="BI14" s="215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67" t="str">
        <f t="shared" si="11"/>
        <v>F</v>
      </c>
      <c r="AM15" s="191">
        <v>102</v>
      </c>
      <c r="AN15" s="187">
        <v>1</v>
      </c>
      <c r="AO15" s="86" t="s">
        <v>98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130</v>
      </c>
      <c r="BA15" s="112">
        <f>_xlfn.MAXIFS($O$2:$O$54,$R$2:$R$54,"=")</f>
        <v>89.82</v>
      </c>
      <c r="BB15" s="41">
        <f>_xlfn.MINIFS($O$2:$O$54,$R$2:$R$54,"=")</f>
        <v>26.57</v>
      </c>
      <c r="BD15" s="214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5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74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9" t="str">
        <f t="shared" si="11"/>
        <v>C+</v>
      </c>
      <c r="AA16" s="35"/>
      <c r="AM16" s="189"/>
      <c r="AN16" s="183"/>
      <c r="AO16" s="76" t="s">
        <v>69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215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214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70" t="str">
        <f t="shared" si="11"/>
        <v>B0</v>
      </c>
      <c r="AA17" s="208" t="s">
        <v>114</v>
      </c>
      <c r="AB17" s="36">
        <v>101</v>
      </c>
      <c r="AC17" s="36">
        <v>102</v>
      </c>
      <c r="AD17" s="37">
        <v>103</v>
      </c>
      <c r="AE17" s="37">
        <v>104</v>
      </c>
      <c r="AF17" s="162">
        <v>105</v>
      </c>
      <c r="AM17" s="189"/>
      <c r="AN17" s="185"/>
      <c r="AO17" s="78" t="s">
        <v>68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215"/>
      <c r="BE17" s="109">
        <v>3</v>
      </c>
      <c r="BF17" s="131">
        <f t="shared" si="61"/>
        <v>82.26</v>
      </c>
      <c r="BG17" s="109">
        <f t="shared" si="62"/>
        <v>82.26</v>
      </c>
      <c r="BI17" s="215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70" t="str">
        <f t="shared" si="11"/>
        <v>B0</v>
      </c>
      <c r="AA18" s="209"/>
      <c r="AB18" s="39" t="s">
        <v>78</v>
      </c>
      <c r="AC18" s="39" t="s">
        <v>79</v>
      </c>
      <c r="AD18" s="40" t="s">
        <v>80</v>
      </c>
      <c r="AE18" s="40" t="s">
        <v>81</v>
      </c>
      <c r="AF18" s="41" t="s">
        <v>82</v>
      </c>
      <c r="AM18" s="189"/>
      <c r="AN18" s="182">
        <v>2</v>
      </c>
      <c r="AO18" s="82" t="s">
        <v>98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216"/>
      <c r="BE18" s="117">
        <v>4</v>
      </c>
      <c r="BF18" s="133">
        <f t="shared" si="61"/>
        <v>64.66</v>
      </c>
      <c r="BG18" s="117">
        <f t="shared" si="62"/>
        <v>48.16</v>
      </c>
      <c r="BI18" s="215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70" t="str">
        <f t="shared" si="11"/>
        <v>B+</v>
      </c>
      <c r="AA19" s="46" t="s">
        <v>101</v>
      </c>
      <c r="AB19" s="164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189"/>
      <c r="AN19" s="183"/>
      <c r="AO19" s="76" t="s">
        <v>69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215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6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71" t="str">
        <f t="shared" si="11"/>
        <v>A0</v>
      </c>
      <c r="AA20" s="47" t="s">
        <v>102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189"/>
      <c r="AN20" s="185"/>
      <c r="AO20" s="78" t="s">
        <v>68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215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215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71" t="str">
        <f t="shared" si="11"/>
        <v>A0</v>
      </c>
      <c r="AA21" s="47" t="s">
        <v>103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189"/>
      <c r="AN21" s="182">
        <v>3</v>
      </c>
      <c r="AO21" s="82" t="s">
        <v>98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215"/>
      <c r="BE21" s="109">
        <v>3</v>
      </c>
      <c r="BF21" s="131">
        <f t="shared" si="77"/>
        <v>68.150000000000006</v>
      </c>
      <c r="BG21" s="109">
        <f t="shared" si="78"/>
        <v>67.44</v>
      </c>
      <c r="BI21" s="215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74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9" t="str">
        <f t="shared" si="11"/>
        <v>C0</v>
      </c>
      <c r="AA22" s="47" t="s">
        <v>104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189"/>
      <c r="AN22" s="183"/>
      <c r="AO22" s="76" t="s">
        <v>69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217"/>
      <c r="BE22" s="41">
        <v>4</v>
      </c>
      <c r="BF22" s="112">
        <f t="shared" si="77"/>
        <v>0</v>
      </c>
      <c r="BG22" s="41">
        <f t="shared" si="78"/>
        <v>0</v>
      </c>
      <c r="BI22" s="215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9" t="str">
        <f t="shared" si="11"/>
        <v>C+</v>
      </c>
      <c r="AA23" s="47" t="s">
        <v>105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189"/>
      <c r="AN23" s="185"/>
      <c r="AO23" s="78" t="s">
        <v>68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217"/>
      <c r="BJ23" s="41">
        <v>4</v>
      </c>
      <c r="BK23" s="166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9" t="str">
        <f t="shared" si="11"/>
        <v>C+</v>
      </c>
      <c r="AA24" s="47" t="s">
        <v>106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189"/>
      <c r="AN24" s="182">
        <v>4</v>
      </c>
      <c r="AO24" s="82" t="s">
        <v>98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67" t="str">
        <f t="shared" si="11"/>
        <v>F</v>
      </c>
      <c r="AA25" s="47" t="s">
        <v>107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189"/>
      <c r="AN25" s="183"/>
      <c r="AO25" s="76" t="s">
        <v>69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71" t="str">
        <f t="shared" si="11"/>
        <v>A0</v>
      </c>
      <c r="AA26" s="47" t="s">
        <v>108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192"/>
      <c r="AN26" s="184"/>
      <c r="AO26" s="88" t="s">
        <v>68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71" t="str">
        <f t="shared" si="11"/>
        <v>A0</v>
      </c>
      <c r="AA27" s="48" t="s">
        <v>97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189">
        <v>103</v>
      </c>
      <c r="AN27" s="183">
        <v>1</v>
      </c>
      <c r="AO27" s="84" t="s">
        <v>98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71" t="str">
        <f t="shared" si="11"/>
        <v>A+</v>
      </c>
      <c r="AM28" s="189"/>
      <c r="AN28" s="183"/>
      <c r="AO28" s="76" t="s">
        <v>69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67" t="str">
        <f t="shared" si="11"/>
        <v>F</v>
      </c>
      <c r="AA29" s="210" t="s">
        <v>114</v>
      </c>
      <c r="AB29" s="212">
        <v>101</v>
      </c>
      <c r="AC29" s="213"/>
      <c r="AD29" s="194">
        <v>102</v>
      </c>
      <c r="AE29" s="195"/>
      <c r="AF29" s="196">
        <v>103</v>
      </c>
      <c r="AG29" s="197"/>
      <c r="AH29" s="198">
        <v>104</v>
      </c>
      <c r="AI29" s="199"/>
      <c r="AJ29" s="196">
        <v>105</v>
      </c>
      <c r="AK29" s="200"/>
      <c r="AM29" s="189"/>
      <c r="AN29" s="185"/>
      <c r="AO29" s="78" t="s">
        <v>68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74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71" t="str">
        <f t="shared" si="11"/>
        <v>A0</v>
      </c>
      <c r="AA30" s="211"/>
      <c r="AB30" s="45" t="s">
        <v>69</v>
      </c>
      <c r="AC30" s="57" t="s">
        <v>68</v>
      </c>
      <c r="AD30" s="61" t="s">
        <v>69</v>
      </c>
      <c r="AE30" s="62" t="s">
        <v>68</v>
      </c>
      <c r="AF30" s="59" t="s">
        <v>69</v>
      </c>
      <c r="AG30" s="57" t="s">
        <v>68</v>
      </c>
      <c r="AH30" s="61" t="s">
        <v>69</v>
      </c>
      <c r="AI30" s="62" t="s">
        <v>68</v>
      </c>
      <c r="AJ30" s="59" t="s">
        <v>69</v>
      </c>
      <c r="AK30" s="56" t="s">
        <v>68</v>
      </c>
      <c r="AM30" s="189"/>
      <c r="AN30" s="182">
        <v>2</v>
      </c>
      <c r="AO30" s="82" t="s">
        <v>98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71" t="str">
        <f t="shared" si="11"/>
        <v>A0</v>
      </c>
      <c r="AA31" s="46" t="s">
        <v>101</v>
      </c>
      <c r="AB31" s="164">
        <f>SUMIFS($O$2:$O$54,$T$2:$T$54,"="&amp;AB$29,$W$2:$W$54,"="&amp;$AA31)</f>
        <v>89.82</v>
      </c>
      <c r="AC31" s="165">
        <f>IFERROR(ROUND(AVERAGEIFS($O$2:$O$54,$T$2:$T$54,"="&amp;AB$29,$W$2:$W$54,"="&amp;$AA31),2),"NV")</f>
        <v>89.82</v>
      </c>
      <c r="AD31" s="160">
        <f t="shared" ref="AD31:AD39" si="97">SUMIFS($O$2:$O$54,$T$2:$T$54,"="&amp;AD$29,$W$2:$W$54,"="&amp;$AA31)</f>
        <v>0</v>
      </c>
      <c r="AE31" s="161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65">
        <f t="shared" ref="AG31:AG39" si="100">IFERROR(ROUND(AVERAGEIFS($O$2:$O$54,$T$2:$T$54,"="&amp;AF$29,$W$2:$W$54,"="&amp;$AA31),2),"NV")</f>
        <v>81.27</v>
      </c>
      <c r="AH31" s="160">
        <f t="shared" ref="AH31:AH39" si="101">SUMIFS($O$2:$O$54,$T$2:$T$54,"="&amp;AH$29,$W$2:$W$54,"="&amp;$AA31)</f>
        <v>0</v>
      </c>
      <c r="AI31" s="161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189"/>
      <c r="AN31" s="183"/>
      <c r="AO31" s="76" t="s">
        <v>69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74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68" t="str">
        <f t="shared" si="11"/>
        <v>D+</v>
      </c>
      <c r="AA32" s="47" t="s">
        <v>102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189"/>
      <c r="AN32" s="185"/>
      <c r="AO32" s="78" t="s">
        <v>68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9" t="str">
        <f t="shared" si="11"/>
        <v>C0</v>
      </c>
      <c r="AA33" s="47" t="s">
        <v>103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189"/>
      <c r="AN33" s="182">
        <v>3</v>
      </c>
      <c r="AO33" s="82" t="s">
        <v>98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168" t="str">
        <f t="shared" si="11"/>
        <v>D0</v>
      </c>
      <c r="AA34" s="47" t="s">
        <v>104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189"/>
      <c r="AN34" s="183"/>
      <c r="AO34" s="76" t="s">
        <v>69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169" t="str">
        <f t="shared" si="11"/>
        <v>C0</v>
      </c>
      <c r="AA35" s="47" t="s">
        <v>105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189"/>
      <c r="AN35" s="185"/>
      <c r="AO35" s="78" t="s">
        <v>68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74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168" t="str">
        <f t="shared" si="11"/>
        <v>D0</v>
      </c>
      <c r="AA36" s="47" t="s">
        <v>106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189"/>
      <c r="AN36" s="182">
        <v>4</v>
      </c>
      <c r="AO36" s="82" t="s">
        <v>98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167" t="str">
        <f t="shared" si="11"/>
        <v>F</v>
      </c>
      <c r="AA37" s="47" t="s">
        <v>107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189"/>
      <c r="AN37" s="183"/>
      <c r="AO37" s="76" t="s">
        <v>69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171" t="str">
        <f t="shared" si="11"/>
        <v>A0</v>
      </c>
      <c r="AA38" s="47" t="s">
        <v>108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189"/>
      <c r="AN38" s="183"/>
      <c r="AO38" s="80" t="s">
        <v>68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74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171" t="str">
        <f t="shared" si="11"/>
        <v>A0</v>
      </c>
      <c r="AA39" s="48" t="s">
        <v>97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191">
        <v>104</v>
      </c>
      <c r="AN39" s="187">
        <v>1</v>
      </c>
      <c r="AO39" s="86" t="s">
        <v>98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170" t="str">
        <f t="shared" si="11"/>
        <v>B+</v>
      </c>
      <c r="AM40" s="189"/>
      <c r="AN40" s="183"/>
      <c r="AO40" s="76" t="s">
        <v>69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171" t="str">
        <f t="shared" si="11"/>
        <v>A+</v>
      </c>
      <c r="AM41" s="189"/>
      <c r="AN41" s="185"/>
      <c r="AO41" s="78" t="s">
        <v>68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74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171" t="str">
        <f t="shared" si="11"/>
        <v>A0</v>
      </c>
      <c r="AM42" s="189"/>
      <c r="AN42" s="182">
        <v>2</v>
      </c>
      <c r="AO42" s="82" t="s">
        <v>98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74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170" t="str">
        <f t="shared" si="11"/>
        <v>B0</v>
      </c>
      <c r="AM43" s="189"/>
      <c r="AN43" s="183"/>
      <c r="AO43" s="76" t="s">
        <v>69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171" t="str">
        <f t="shared" si="11"/>
        <v>A+</v>
      </c>
      <c r="AM44" s="189"/>
      <c r="AN44" s="185"/>
      <c r="AO44" s="78" t="s">
        <v>68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170" t="str">
        <f t="shared" si="11"/>
        <v>B0</v>
      </c>
      <c r="AM45" s="189"/>
      <c r="AN45" s="182">
        <v>3</v>
      </c>
      <c r="AO45" s="82" t="s">
        <v>98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74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170" t="str">
        <f t="shared" si="11"/>
        <v>B+</v>
      </c>
      <c r="AM46" s="189"/>
      <c r="AN46" s="183"/>
      <c r="AO46" s="76" t="s">
        <v>69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169" t="str">
        <f t="shared" si="11"/>
        <v>C+</v>
      </c>
      <c r="AM47" s="189"/>
      <c r="AN47" s="185"/>
      <c r="AO47" s="78" t="s">
        <v>68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170" t="str">
        <f t="shared" si="11"/>
        <v>B+</v>
      </c>
      <c r="AM48" s="189"/>
      <c r="AN48" s="182">
        <v>4</v>
      </c>
      <c r="AO48" s="82" t="s">
        <v>98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171" t="str">
        <f t="shared" si="11"/>
        <v>A0</v>
      </c>
      <c r="AM49" s="189"/>
      <c r="AN49" s="183"/>
      <c r="AO49" s="76" t="s">
        <v>69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74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170" t="str">
        <f t="shared" si="11"/>
        <v>B0</v>
      </c>
      <c r="AM50" s="192"/>
      <c r="AN50" s="184"/>
      <c r="AO50" s="88" t="s">
        <v>68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171" t="str">
        <f t="shared" si="11"/>
        <v>A0</v>
      </c>
      <c r="AM51" s="189">
        <v>105</v>
      </c>
      <c r="AN51" s="183">
        <v>1</v>
      </c>
      <c r="AO51" s="84" t="s">
        <v>98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170" t="str">
        <f t="shared" si="11"/>
        <v>B+</v>
      </c>
      <c r="AM52" s="189"/>
      <c r="AN52" s="183"/>
      <c r="AO52" s="76" t="s">
        <v>69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169" t="str">
        <f t="shared" si="11"/>
        <v>C0</v>
      </c>
      <c r="AM53" s="189"/>
      <c r="AN53" s="185"/>
      <c r="AO53" s="78" t="s">
        <v>68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74">
        <v>53</v>
      </c>
      <c r="B54" s="175">
        <v>2</v>
      </c>
      <c r="C54" s="176">
        <v>201810585</v>
      </c>
      <c r="D54" s="177" t="str">
        <f t="shared" si="0"/>
        <v>통신학과</v>
      </c>
      <c r="E54" s="175" t="s">
        <v>63</v>
      </c>
      <c r="F54" s="175">
        <v>75</v>
      </c>
      <c r="G54" s="175">
        <f t="shared" si="1"/>
        <v>37.5</v>
      </c>
      <c r="H54" s="175">
        <v>42</v>
      </c>
      <c r="I54" s="175">
        <f t="shared" si="2"/>
        <v>38.18</v>
      </c>
      <c r="J54" s="175">
        <v>97.78</v>
      </c>
      <c r="K54" s="175">
        <v>37</v>
      </c>
      <c r="L54" s="175">
        <f t="shared" si="3"/>
        <v>33.64</v>
      </c>
      <c r="M54" s="175">
        <v>11</v>
      </c>
      <c r="N54" s="178">
        <v>100</v>
      </c>
      <c r="O54" s="179">
        <f t="shared" si="4"/>
        <v>43.86</v>
      </c>
      <c r="P54" s="179">
        <f t="shared" si="5"/>
        <v>44</v>
      </c>
      <c r="Q54" s="179">
        <f t="shared" si="6"/>
        <v>44</v>
      </c>
      <c r="R54" s="179"/>
      <c r="S54" s="179" t="str">
        <f t="shared" si="7"/>
        <v>2018</v>
      </c>
      <c r="T54" s="180" t="str">
        <f t="shared" si="8"/>
        <v>105</v>
      </c>
      <c r="U54" s="179" t="b">
        <f t="shared" si="9"/>
        <v>1</v>
      </c>
      <c r="V54" s="179" t="str">
        <f t="shared" si="10"/>
        <v>D</v>
      </c>
      <c r="W54" s="181" t="str">
        <f t="shared" si="11"/>
        <v>D+</v>
      </c>
      <c r="AM54" s="189"/>
      <c r="AN54" s="157">
        <v>2</v>
      </c>
      <c r="AO54" s="172" t="s">
        <v>98</v>
      </c>
      <c r="AP54" s="173">
        <f t="shared" ref="AP54:AX55" si="130">COUNTIFS($B$2:$B$54,"="&amp;$AN54,$T$2:$T$54,"="&amp;$AM$51,$W$2:$W$54,"="&amp;AP$2)</f>
        <v>1</v>
      </c>
      <c r="AQ54" s="157">
        <f t="shared" si="130"/>
        <v>2</v>
      </c>
      <c r="AR54" s="157">
        <f t="shared" si="130"/>
        <v>2</v>
      </c>
      <c r="AS54" s="157">
        <f t="shared" si="130"/>
        <v>0</v>
      </c>
      <c r="AT54" s="157">
        <f t="shared" si="130"/>
        <v>0</v>
      </c>
      <c r="AU54" s="157">
        <f t="shared" si="130"/>
        <v>0</v>
      </c>
      <c r="AV54" s="157">
        <f t="shared" si="130"/>
        <v>1</v>
      </c>
      <c r="AW54" s="157">
        <f t="shared" si="130"/>
        <v>0</v>
      </c>
      <c r="AX54" s="172">
        <f t="shared" si="130"/>
        <v>0</v>
      </c>
    </row>
    <row r="55" spans="1:50" ht="20.100000000000001" customHeight="1" x14ac:dyDescent="0.3">
      <c r="AM55" s="189"/>
      <c r="AN55" s="182">
        <v>4</v>
      </c>
      <c r="AO55" s="84" t="s">
        <v>98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189"/>
      <c r="AN56" s="183"/>
      <c r="AO56" s="76" t="s">
        <v>69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190"/>
      <c r="AN57" s="186"/>
      <c r="AO57" s="100" t="s">
        <v>68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77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78</v>
      </c>
      <c r="D2" s="11" t="s">
        <v>77</v>
      </c>
      <c r="E2" s="11" t="s">
        <v>78</v>
      </c>
      <c r="F2" s="11" t="s">
        <v>79</v>
      </c>
      <c r="G2" s="11" t="s">
        <v>80</v>
      </c>
      <c r="H2" s="11" t="s">
        <v>81</v>
      </c>
      <c r="I2" s="11" t="s">
        <v>82</v>
      </c>
    </row>
    <row r="3" spans="1:9" x14ac:dyDescent="0.3">
      <c r="A3" s="11">
        <v>102</v>
      </c>
      <c r="B3" s="11" t="s">
        <v>79</v>
      </c>
    </row>
    <row r="4" spans="1:9" x14ac:dyDescent="0.3">
      <c r="A4" s="11">
        <v>103</v>
      </c>
      <c r="B4" s="11" t="s">
        <v>80</v>
      </c>
    </row>
    <row r="5" spans="1:9" x14ac:dyDescent="0.3">
      <c r="A5" s="11">
        <v>104</v>
      </c>
      <c r="B5" s="11" t="s">
        <v>81</v>
      </c>
    </row>
    <row r="6" spans="1:9" x14ac:dyDescent="0.3">
      <c r="A6" s="11">
        <v>105</v>
      </c>
      <c r="B6" s="11" t="s">
        <v>82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133</v>
      </c>
      <c r="B1" s="156" t="s">
        <v>134</v>
      </c>
    </row>
    <row r="2" spans="1:2" x14ac:dyDescent="0.3">
      <c r="A2" s="156">
        <v>6</v>
      </c>
      <c r="B2" s="156" t="s">
        <v>135</v>
      </c>
    </row>
    <row r="3" spans="1:2" x14ac:dyDescent="0.3">
      <c r="A3" s="156">
        <v>8</v>
      </c>
      <c r="B3" s="156" t="s">
        <v>136</v>
      </c>
    </row>
    <row r="4" spans="1:2" x14ac:dyDescent="0.3">
      <c r="A4" s="156">
        <v>1</v>
      </c>
      <c r="B4" s="156" t="s">
        <v>137</v>
      </c>
    </row>
    <row r="5" spans="1:2" x14ac:dyDescent="0.3">
      <c r="A5" s="156">
        <v>2</v>
      </c>
      <c r="B5" s="156" t="s">
        <v>138</v>
      </c>
    </row>
    <row r="6" spans="1:2" x14ac:dyDescent="0.3">
      <c r="A6" s="156">
        <v>7</v>
      </c>
      <c r="B6" s="156" t="s">
        <v>139</v>
      </c>
    </row>
    <row r="7" spans="1:2" x14ac:dyDescent="0.3">
      <c r="A7" s="156">
        <v>3</v>
      </c>
      <c r="B7" s="156" t="s">
        <v>140</v>
      </c>
    </row>
    <row r="8" spans="1:2" x14ac:dyDescent="0.3">
      <c r="A8" s="156">
        <v>9</v>
      </c>
      <c r="B8" s="156" t="s">
        <v>141</v>
      </c>
    </row>
    <row r="9" spans="1:2" x14ac:dyDescent="0.3">
      <c r="A9" s="156">
        <v>4</v>
      </c>
      <c r="B9" s="156" t="s">
        <v>142</v>
      </c>
    </row>
    <row r="10" spans="1:2" x14ac:dyDescent="0.3">
      <c r="A10" s="156">
        <v>5</v>
      </c>
      <c r="B10" s="156" t="s">
        <v>143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분반1_성명</vt:lpstr>
      <vt:lpstr>분반1_순번</vt:lpstr>
      <vt:lpstr>분반1_최종학점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2019-11-17T16:39:37Z</dcterms:modified>
</cp:coreProperties>
</file>