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3_필터링을 이용한 데이터 분석\Chap13_필터링을 이용한 데이터 분석_준비파일\"/>
    </mc:Choice>
  </mc:AlternateContent>
  <xr:revisionPtr revIDLastSave="0" documentId="13_ncr:1_{9CEA6F02-939A-4002-B16A-792C65AC6327}" xr6:coauthVersionLast="45" xr6:coauthVersionMax="45" xr10:uidLastSave="{00000000-0000-0000-0000-000000000000}"/>
  <bookViews>
    <workbookView xWindow="3585" yWindow="810" windowWidth="22875" windowHeight="14790" xr2:uid="{00000000-000D-0000-FFFF-FFFF00000000}"/>
  </bookViews>
  <sheets>
    <sheet name="분반1" sheetId="1" r:id="rId1"/>
    <sheet name="학과코드" sheetId="3" r:id="rId2"/>
    <sheet name="정렬예제" sheetId="4" r:id="rId3"/>
  </sheets>
  <definedNames>
    <definedName name="_xlnm._FilterDatabase" localSheetId="0" hidden="1">분반1!$A$1:$W$54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5" i="1" l="1"/>
  <c r="W46" i="1"/>
  <c r="W48" i="1"/>
  <c r="W35" i="1"/>
  <c r="AQ40" i="1" s="1"/>
  <c r="W14" i="1"/>
  <c r="W27" i="1"/>
  <c r="W24" i="1"/>
  <c r="AT10" i="1" s="1"/>
  <c r="W12" i="1"/>
  <c r="W29" i="1"/>
  <c r="W39" i="1"/>
  <c r="W13" i="1"/>
  <c r="W25" i="1"/>
  <c r="W3" i="1"/>
  <c r="W38" i="1"/>
  <c r="W19" i="1"/>
  <c r="W23" i="1"/>
  <c r="W18" i="1"/>
  <c r="W20" i="1"/>
  <c r="W8" i="1"/>
  <c r="W15" i="1"/>
  <c r="W9" i="1"/>
  <c r="W52" i="1"/>
  <c r="W54" i="1"/>
  <c r="W36" i="1"/>
  <c r="W17" i="1"/>
  <c r="W43" i="1"/>
  <c r="W22" i="1"/>
  <c r="AS48" i="1" s="1"/>
  <c r="W40" i="1"/>
  <c r="W6" i="1"/>
  <c r="W28" i="1"/>
  <c r="W37" i="1"/>
  <c r="W16" i="1"/>
  <c r="W53" i="1"/>
  <c r="W51" i="1"/>
  <c r="W44" i="1"/>
  <c r="W7" i="1"/>
  <c r="W47" i="1"/>
  <c r="W41" i="1"/>
  <c r="W21" i="1"/>
  <c r="W34" i="1"/>
  <c r="W50" i="1"/>
  <c r="W49" i="1"/>
  <c r="W4" i="1"/>
  <c r="W42" i="1"/>
  <c r="W33" i="1"/>
  <c r="W31" i="1"/>
  <c r="W11" i="1"/>
  <c r="W30" i="1"/>
  <c r="AW34" i="1" s="1"/>
  <c r="W45" i="1"/>
  <c r="W10" i="1"/>
  <c r="W2" i="1"/>
  <c r="W32" i="1"/>
  <c r="W2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T42" i="1"/>
  <c r="AQ42" i="1"/>
  <c r="AS43" i="1"/>
  <c r="AP43" i="1"/>
  <c r="AW44" i="1"/>
  <c r="AV42" i="1"/>
  <c r="AT44" i="1"/>
  <c r="AU44" i="1"/>
  <c r="AX43" i="1"/>
  <c r="AU43" i="1"/>
  <c r="AP42" i="1"/>
  <c r="AW43" i="1"/>
  <c r="AT43" i="1"/>
  <c r="AQ43" i="1"/>
  <c r="AX44" i="1"/>
  <c r="AS42" i="1"/>
  <c r="AR44" i="1"/>
  <c r="AV43" i="1"/>
  <c r="AU10" i="1"/>
  <c r="AT48" i="1"/>
  <c r="AR50" i="1"/>
  <c r="AP54" i="1"/>
  <c r="AS54" i="1"/>
  <c r="AQ26" i="1" l="1"/>
  <c r="AT38" i="1"/>
  <c r="AU20" i="1"/>
  <c r="AF20" i="1"/>
  <c r="AW54" i="1"/>
  <c r="AR31" i="1"/>
  <c r="AX54" i="1"/>
  <c r="AQ48" i="1"/>
  <c r="AV10" i="1"/>
  <c r="AS49" i="1"/>
  <c r="AX10" i="1"/>
  <c r="AR54" i="1"/>
  <c r="AV50" i="1"/>
  <c r="AQ11" i="1"/>
  <c r="AQ10" i="1"/>
  <c r="AX48" i="1"/>
  <c r="AR10" i="1"/>
  <c r="AX11" i="1"/>
  <c r="AQ54" i="1"/>
  <c r="AP48" i="1"/>
  <c r="AQ49" i="1"/>
  <c r="AT50" i="1"/>
  <c r="AP50" i="1"/>
  <c r="AU9" i="1"/>
  <c r="AT9" i="1"/>
  <c r="AU11" i="1"/>
  <c r="AP12" i="1"/>
  <c r="AX49" i="1"/>
  <c r="AT49" i="1"/>
  <c r="AV48" i="1"/>
  <c r="AR48" i="1"/>
  <c r="AS11" i="1"/>
  <c r="AR11" i="1"/>
  <c r="AX9" i="1"/>
  <c r="AE35" i="1"/>
  <c r="AT54" i="1"/>
  <c r="AU54" i="1"/>
  <c r="AW49" i="1"/>
  <c r="AR49" i="1"/>
  <c r="AW50" i="1"/>
  <c r="AU50" i="1"/>
  <c r="AP49" i="1"/>
  <c r="AQ50" i="1"/>
  <c r="AS10" i="1"/>
  <c r="AP9" i="1"/>
  <c r="AV9" i="1"/>
  <c r="AR9" i="1"/>
  <c r="AP10" i="1"/>
  <c r="AS9" i="1"/>
  <c r="AV11" i="1"/>
  <c r="AV54" i="1"/>
  <c r="AV49" i="1"/>
  <c r="AU49" i="1"/>
  <c r="AX50" i="1"/>
  <c r="AS50" i="1"/>
  <c r="AW48" i="1"/>
  <c r="AU48" i="1"/>
  <c r="AQ9" i="1"/>
  <c r="AW10" i="1"/>
  <c r="AT11" i="1"/>
  <c r="AW9" i="1"/>
  <c r="AW11" i="1"/>
  <c r="AP11" i="1"/>
  <c r="AW53" i="1"/>
  <c r="AT41" i="1"/>
  <c r="AD33" i="1"/>
  <c r="AT20" i="1"/>
  <c r="AP7" i="1"/>
  <c r="AR52" i="1"/>
  <c r="AE33" i="1"/>
  <c r="AW33" i="1"/>
  <c r="BA5" i="1"/>
  <c r="AT39" i="1"/>
  <c r="AS51" i="1"/>
  <c r="AP39" i="1"/>
  <c r="AQ7" i="1"/>
  <c r="AC21" i="1"/>
  <c r="AD24" i="1"/>
  <c r="AR53" i="1"/>
  <c r="AD37" i="1"/>
  <c r="AT18" i="1"/>
  <c r="AW24" i="1"/>
  <c r="AU52" i="1"/>
  <c r="AR51" i="1"/>
  <c r="AS39" i="1"/>
  <c r="AP40" i="1"/>
  <c r="AW41" i="1"/>
  <c r="AW19" i="1"/>
  <c r="AW18" i="1"/>
  <c r="AP19" i="1"/>
  <c r="AW20" i="1"/>
  <c r="AC25" i="1"/>
  <c r="AR19" i="1"/>
  <c r="AU33" i="1"/>
  <c r="AF27" i="1"/>
  <c r="AF36" i="1"/>
  <c r="AP37" i="1"/>
  <c r="AE22" i="1"/>
  <c r="AC31" i="1"/>
  <c r="AV53" i="1"/>
  <c r="AP51" i="1"/>
  <c r="AQ51" i="1"/>
  <c r="AQ52" i="1"/>
  <c r="AX52" i="1"/>
  <c r="AQ41" i="1"/>
  <c r="AT40" i="1"/>
  <c r="AP41" i="1"/>
  <c r="AD32" i="1"/>
  <c r="AU18" i="1"/>
  <c r="AC26" i="1"/>
  <c r="AP20" i="1"/>
  <c r="AC24" i="1"/>
  <c r="AQ35" i="1"/>
  <c r="AK37" i="1"/>
  <c r="AR23" i="1"/>
  <c r="AX13" i="1"/>
  <c r="AI34" i="1"/>
  <c r="AS52" i="1"/>
  <c r="AT53" i="1"/>
  <c r="AW40" i="1"/>
  <c r="AQ39" i="1"/>
  <c r="AW39" i="1"/>
  <c r="AE39" i="1"/>
  <c r="AX18" i="1"/>
  <c r="AE38" i="1"/>
  <c r="AR24" i="1"/>
  <c r="AU26" i="1"/>
  <c r="AV24" i="1"/>
  <c r="AQ24" i="1"/>
  <c r="AV25" i="1"/>
  <c r="AT24" i="1"/>
  <c r="AP25" i="1"/>
  <c r="AP26" i="1"/>
  <c r="AW25" i="1"/>
  <c r="AT26" i="1"/>
  <c r="AX25" i="1"/>
  <c r="AP24" i="1"/>
  <c r="AS24" i="1"/>
  <c r="AW26" i="1"/>
  <c r="AX24" i="1"/>
  <c r="AT25" i="1"/>
  <c r="AR26" i="1"/>
  <c r="AQ25" i="1"/>
  <c r="AU25" i="1"/>
  <c r="AU24" i="1"/>
  <c r="AS35" i="1"/>
  <c r="AU35" i="1"/>
  <c r="AX34" i="1"/>
  <c r="AV33" i="1"/>
  <c r="AR35" i="1"/>
  <c r="AX33" i="1"/>
  <c r="AV34" i="1"/>
  <c r="AR33" i="1"/>
  <c r="AP33" i="1"/>
  <c r="AS33" i="1"/>
  <c r="AT35" i="1"/>
  <c r="AQ33" i="1"/>
  <c r="AT34" i="1"/>
  <c r="AS34" i="1"/>
  <c r="AP35" i="1"/>
  <c r="AT33" i="1"/>
  <c r="AP34" i="1"/>
  <c r="AR34" i="1"/>
  <c r="AU34" i="1"/>
  <c r="AQ34" i="1"/>
  <c r="AR37" i="1"/>
  <c r="AQ37" i="1"/>
  <c r="AS38" i="1"/>
  <c r="AQ38" i="1"/>
  <c r="AT37" i="1"/>
  <c r="AU38" i="1"/>
  <c r="AR38" i="1"/>
  <c r="AX36" i="1"/>
  <c r="AX38" i="1"/>
  <c r="AQ36" i="1"/>
  <c r="AP36" i="1"/>
  <c r="AX37" i="1"/>
  <c r="AW38" i="1"/>
  <c r="AV36" i="1"/>
  <c r="AV38" i="1"/>
  <c r="AV37" i="1"/>
  <c r="AU37" i="1"/>
  <c r="AW37" i="1"/>
  <c r="AR36" i="1"/>
  <c r="AP38" i="1"/>
  <c r="AC32" i="1"/>
  <c r="AB19" i="1"/>
  <c r="AB38" i="1"/>
  <c r="AB24" i="1"/>
  <c r="AB39" i="1"/>
  <c r="AB37" i="1"/>
  <c r="AV12" i="1"/>
  <c r="AX12" i="1"/>
  <c r="AR12" i="1"/>
  <c r="AV14" i="1"/>
  <c r="AS14" i="1"/>
  <c r="AS13" i="1"/>
  <c r="AT12" i="1"/>
  <c r="AB20" i="1"/>
  <c r="AB34" i="1"/>
  <c r="AC34" i="1"/>
  <c r="AB25" i="1"/>
  <c r="AB22" i="1"/>
  <c r="AB32" i="1"/>
  <c r="AB27" i="1"/>
  <c r="AT13" i="1"/>
  <c r="AU14" i="1"/>
  <c r="AW14" i="1"/>
  <c r="AQ14" i="1"/>
  <c r="AU12" i="1"/>
  <c r="AQ13" i="1"/>
  <c r="BB9" i="1"/>
  <c r="BA10" i="1"/>
  <c r="BA7" i="1"/>
  <c r="BB10" i="1"/>
  <c r="BA8" i="1"/>
  <c r="AB36" i="1"/>
  <c r="AB33" i="1"/>
  <c r="AB21" i="1"/>
  <c r="AC33" i="1"/>
  <c r="AB35" i="1"/>
  <c r="AC35" i="1"/>
  <c r="AC36" i="1"/>
  <c r="AB26" i="1"/>
  <c r="AR13" i="1"/>
  <c r="AR14" i="1"/>
  <c r="AW12" i="1"/>
  <c r="AP13" i="1"/>
  <c r="AS12" i="1"/>
  <c r="AX14" i="1"/>
  <c r="AV13" i="1"/>
  <c r="AX21" i="1"/>
  <c r="AW23" i="1"/>
  <c r="AX23" i="1"/>
  <c r="AR21" i="1"/>
  <c r="AU21" i="1"/>
  <c r="AX22" i="1"/>
  <c r="AS21" i="1"/>
  <c r="AE31" i="1"/>
  <c r="AV23" i="1"/>
  <c r="AU22" i="1"/>
  <c r="AS22" i="1"/>
  <c r="AP23" i="1"/>
  <c r="AP21" i="1"/>
  <c r="AU23" i="1"/>
  <c r="AS23" i="1"/>
  <c r="AD39" i="1"/>
  <c r="AD36" i="1"/>
  <c r="AC23" i="1"/>
  <c r="AC20" i="1"/>
  <c r="AV22" i="1"/>
  <c r="AW21" i="1"/>
  <c r="AT22" i="1"/>
  <c r="AQ23" i="1"/>
  <c r="AW22" i="1"/>
  <c r="AV21" i="1"/>
  <c r="AQ22" i="1"/>
  <c r="AE36" i="1"/>
  <c r="AQ19" i="1"/>
  <c r="AS20" i="1"/>
  <c r="AQ20" i="1"/>
  <c r="AP18" i="1"/>
  <c r="AR20" i="1"/>
  <c r="AJ38" i="1"/>
  <c r="AK38" i="1"/>
  <c r="AF26" i="1"/>
  <c r="AK35" i="1"/>
  <c r="AJ33" i="1"/>
  <c r="AK34" i="1"/>
  <c r="AJ32" i="1"/>
  <c r="AK39" i="1"/>
  <c r="AJ39" i="1"/>
  <c r="AF21" i="1"/>
  <c r="AJ36" i="1"/>
  <c r="AF23" i="1"/>
  <c r="AJ35" i="1"/>
  <c r="AK36" i="1"/>
  <c r="AK31" i="1"/>
  <c r="AF19" i="1"/>
  <c r="AF25" i="1"/>
  <c r="AK33" i="1"/>
  <c r="AF24" i="1"/>
  <c r="AJ31" i="1"/>
  <c r="AS31" i="1"/>
  <c r="AT32" i="1"/>
  <c r="AF39" i="1"/>
  <c r="AD27" i="1"/>
  <c r="AG36" i="1"/>
  <c r="AW31" i="1"/>
  <c r="AV31" i="1"/>
  <c r="AG37" i="1"/>
  <c r="AF33" i="1"/>
  <c r="AU32" i="1"/>
  <c r="AQ30" i="1"/>
  <c r="AF38" i="1"/>
  <c r="AG39" i="1"/>
  <c r="AF32" i="1"/>
  <c r="AP31" i="1"/>
  <c r="AS30" i="1"/>
  <c r="AD25" i="1"/>
  <c r="AV32" i="1"/>
  <c r="AF37" i="1"/>
  <c r="AT31" i="1"/>
  <c r="AQ32" i="1"/>
  <c r="AG32" i="1"/>
  <c r="AG33" i="1"/>
  <c r="AD23" i="1"/>
  <c r="AX31" i="1"/>
  <c r="AG34" i="1"/>
  <c r="AD19" i="1"/>
  <c r="AD21" i="1"/>
  <c r="AW32" i="1"/>
  <c r="AF34" i="1"/>
  <c r="AD26" i="1"/>
  <c r="AS32" i="1"/>
  <c r="AD22" i="1"/>
  <c r="AQ31" i="1"/>
  <c r="AW30" i="1"/>
  <c r="AG35" i="1"/>
  <c r="AD20" i="1"/>
  <c r="AT30" i="1"/>
  <c r="AU31" i="1"/>
  <c r="AF35" i="1"/>
  <c r="AU30" i="1"/>
  <c r="AQ6" i="1"/>
  <c r="AV6" i="1"/>
  <c r="AT8" i="1"/>
  <c r="AS7" i="1"/>
  <c r="AQ8" i="1"/>
  <c r="AV8" i="1"/>
  <c r="AR6" i="1"/>
  <c r="AS6" i="1"/>
  <c r="AR7" i="1"/>
  <c r="AX8" i="1"/>
  <c r="AX6" i="1"/>
  <c r="AP6" i="1"/>
  <c r="AP8" i="1"/>
  <c r="AU6" i="1"/>
  <c r="AW8" i="1"/>
  <c r="AU8" i="1"/>
  <c r="AH34" i="1"/>
  <c r="AH32" i="1"/>
  <c r="AH39" i="1"/>
  <c r="AH36" i="1"/>
  <c r="AH35" i="1"/>
  <c r="AI38" i="1"/>
  <c r="AE20" i="1"/>
  <c r="AE25" i="1"/>
  <c r="AH37" i="1"/>
  <c r="AE27" i="1"/>
  <c r="AE24" i="1"/>
  <c r="AI32" i="1"/>
  <c r="AE23" i="1"/>
  <c r="AI37" i="1"/>
  <c r="AE21" i="1"/>
  <c r="AE26" i="1"/>
  <c r="AI33" i="1"/>
  <c r="AI35" i="1"/>
  <c r="AI36" i="1"/>
  <c r="AE19" i="1"/>
  <c r="AH31" i="1"/>
  <c r="AR22" i="1"/>
  <c r="AU13" i="1"/>
  <c r="AT14" i="1"/>
  <c r="AR32" i="1"/>
  <c r="AX32" i="1"/>
  <c r="AG38" i="1"/>
  <c r="AX26" i="1"/>
  <c r="AS25" i="1"/>
  <c r="AS36" i="1"/>
  <c r="AI39" i="1"/>
  <c r="AH38" i="1"/>
  <c r="AS8" i="1"/>
  <c r="AC38" i="1"/>
  <c r="AT7" i="1"/>
  <c r="AV7" i="1"/>
  <c r="BA4" i="1"/>
  <c r="BB5" i="1"/>
  <c r="AS53" i="1"/>
  <c r="AW51" i="1"/>
  <c r="AT51" i="1"/>
  <c r="AS40" i="1"/>
  <c r="AX40" i="1"/>
  <c r="AR41" i="1"/>
  <c r="AV18" i="1"/>
  <c r="AD31" i="1"/>
  <c r="AS19" i="1"/>
  <c r="AD38" i="1"/>
  <c r="AU19" i="1"/>
  <c r="AX19" i="1"/>
  <c r="AC22" i="1"/>
  <c r="AT19" i="1"/>
  <c r="AW35" i="1"/>
  <c r="AF22" i="1"/>
  <c r="AJ34" i="1"/>
  <c r="AT23" i="1"/>
  <c r="AT21" i="1"/>
  <c r="AW13" i="1"/>
  <c r="AR30" i="1"/>
  <c r="AX30" i="1"/>
  <c r="AP30" i="1"/>
  <c r="AV30" i="1"/>
  <c r="AR25" i="1"/>
  <c r="AW36" i="1"/>
  <c r="AS37" i="1"/>
  <c r="AH33" i="1"/>
  <c r="AB31" i="1"/>
  <c r="AR8" i="1"/>
  <c r="AT6" i="1"/>
  <c r="AX7" i="1"/>
  <c r="BB7" i="1"/>
  <c r="AQ53" i="1"/>
  <c r="AX53" i="1"/>
  <c r="AV51" i="1"/>
  <c r="AU53" i="1"/>
  <c r="AS41" i="1"/>
  <c r="AR40" i="1"/>
  <c r="AV41" i="1"/>
  <c r="AX41" i="1"/>
  <c r="AS18" i="1"/>
  <c r="AC19" i="1"/>
  <c r="AX20" i="1"/>
  <c r="AT52" i="1"/>
  <c r="AP53" i="1"/>
  <c r="AX51" i="1"/>
  <c r="AW52" i="1"/>
  <c r="AP52" i="1"/>
  <c r="AV52" i="1"/>
  <c r="AU51" i="1"/>
  <c r="AR39" i="1"/>
  <c r="AV40" i="1"/>
  <c r="AU39" i="1"/>
  <c r="AU40" i="1"/>
  <c r="AU41" i="1"/>
  <c r="AV39" i="1"/>
  <c r="AX39" i="1"/>
  <c r="AE34" i="1"/>
  <c r="AD35" i="1"/>
  <c r="AR18" i="1"/>
  <c r="AD34" i="1"/>
  <c r="AC27" i="1"/>
  <c r="AE37" i="1"/>
  <c r="AV20" i="1"/>
  <c r="AQ18" i="1"/>
  <c r="AV19" i="1"/>
  <c r="AE32" i="1"/>
  <c r="AX35" i="1"/>
  <c r="AV35" i="1"/>
  <c r="AK32" i="1"/>
  <c r="AJ37" i="1"/>
  <c r="AQ21" i="1"/>
  <c r="AP22" i="1"/>
  <c r="AQ12" i="1"/>
  <c r="AP14" i="1"/>
  <c r="AF31" i="1"/>
  <c r="AG31" i="1"/>
  <c r="AP32" i="1"/>
  <c r="AS26" i="1"/>
  <c r="AV26" i="1"/>
  <c r="AT36" i="1"/>
  <c r="AU36" i="1"/>
  <c r="AI31" i="1"/>
  <c r="AW6" i="1"/>
  <c r="AB23" i="1"/>
  <c r="AC37" i="1"/>
  <c r="BB8" i="1"/>
  <c r="AC39" i="1"/>
  <c r="AU7" i="1"/>
  <c r="AW7" i="1"/>
  <c r="BB4" i="1"/>
  <c r="BA6" i="1"/>
  <c r="BA9" i="1"/>
  <c r="BB3" i="1"/>
  <c r="BB11" i="1"/>
  <c r="BB6" i="1"/>
  <c r="BA3" i="1"/>
  <c r="B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<sst xmlns="http://schemas.openxmlformats.org/spreadsheetml/2006/main" count="258" uniqueCount="142">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</sst>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 vertical="center"/>
    </xf>
    <xf numFmtId="0" fontId="20" fillId="41" borderId="19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8" borderId="12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3" width="9" style="6" customWidth="1"/>
    <col min="24" max="25" width="9" style="6" hidden="1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5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0" t="s">
        <v>80</v>
      </c>
      <c r="AB2" s="190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08">
        <v>2018</v>
      </c>
      <c r="BL2" s="209"/>
      <c r="BM2" s="210">
        <v>2017</v>
      </c>
      <c r="BN2" s="210"/>
      <c r="BO2" s="208">
        <v>2016</v>
      </c>
      <c r="BP2" s="209"/>
      <c r="BQ2" s="210">
        <v>2015</v>
      </c>
      <c r="BR2" s="209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59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82">
        <v>101</v>
      </c>
      <c r="AN3" s="177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07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0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78"/>
      <c r="AN4" s="172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04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04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61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78"/>
      <c r="AN5" s="174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04"/>
      <c r="BE5" s="109">
        <v>3</v>
      </c>
      <c r="BF5" s="131">
        <f t="shared" si="19"/>
        <v>78.84</v>
      </c>
      <c r="BG5" s="109">
        <f t="shared" si="20"/>
        <v>56.46</v>
      </c>
      <c r="BI5" s="204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61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78"/>
      <c r="AN6" s="17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04"/>
      <c r="BE6" s="114">
        <v>4</v>
      </c>
      <c r="BF6" s="132">
        <f t="shared" si="19"/>
        <v>77.959999999999994</v>
      </c>
      <c r="BG6" s="114">
        <f t="shared" si="20"/>
        <v>38.93</v>
      </c>
      <c r="BI6" s="204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61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78"/>
      <c r="AN7" s="172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03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04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0" t="str">
        <f t="shared" si="11"/>
        <v>C+</v>
      </c>
      <c r="AA8" s="16">
        <v>105</v>
      </c>
      <c r="AB8" s="15" t="s">
        <v>79</v>
      </c>
      <c r="AM8" s="178"/>
      <c r="AN8" s="174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04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03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61" t="str">
        <f t="shared" si="11"/>
        <v>B0</v>
      </c>
      <c r="AM9" s="178"/>
      <c r="AN9" s="17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04"/>
      <c r="BE9" s="109">
        <v>3</v>
      </c>
      <c r="BF9" s="131">
        <f t="shared" si="47"/>
        <v>72.459999999999994</v>
      </c>
      <c r="BG9" s="109">
        <f t="shared" si="48"/>
        <v>60.36</v>
      </c>
      <c r="BI9" s="204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61" t="str">
        <f t="shared" si="11"/>
        <v>B+</v>
      </c>
      <c r="AA10" s="193" t="s">
        <v>81</v>
      </c>
      <c r="AB10" s="19" t="s">
        <v>82</v>
      </c>
      <c r="AC10" s="17" t="s">
        <v>83</v>
      </c>
      <c r="AM10" s="178"/>
      <c r="AN10" s="172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05"/>
      <c r="BE10" s="117">
        <v>4</v>
      </c>
      <c r="BF10" s="133">
        <f t="shared" si="47"/>
        <v>68.88</v>
      </c>
      <c r="BG10" s="117">
        <f t="shared" si="48"/>
        <v>44.88</v>
      </c>
      <c r="BI10" s="204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61" t="str">
        <f t="shared" si="11"/>
        <v>B+</v>
      </c>
      <c r="AA11" s="194"/>
      <c r="AB11" s="20">
        <f>COUNT(B2:B54)</f>
        <v>53</v>
      </c>
      <c r="AC11" s="18">
        <f>COUNTA(E2:E54)</f>
        <v>53</v>
      </c>
      <c r="AM11" s="178"/>
      <c r="AN11" s="174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204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05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0" t="str">
        <f t="shared" si="11"/>
        <v>C+</v>
      </c>
      <c r="AM12" s="178"/>
      <c r="AN12" s="17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04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04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61" t="str">
        <f t="shared" si="11"/>
        <v>B0</v>
      </c>
      <c r="AA13" s="191" t="s">
        <v>84</v>
      </c>
      <c r="AB13" s="192"/>
      <c r="AC13" s="17">
        <f>COUNTA(R2:R54)</f>
        <v>11</v>
      </c>
      <c r="AM13" s="178"/>
      <c r="AN13" s="172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204"/>
      <c r="BE13" s="109">
        <v>3</v>
      </c>
      <c r="BF13" s="131">
        <f t="shared" si="75"/>
        <v>81.27</v>
      </c>
      <c r="BG13" s="109">
        <f t="shared" si="76"/>
        <v>73.77</v>
      </c>
      <c r="BI13" s="204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58" t="str">
        <f t="shared" si="11"/>
        <v>F</v>
      </c>
      <c r="AA14" s="195" t="s">
        <v>85</v>
      </c>
      <c r="AB14" s="196"/>
      <c r="AC14" s="18">
        <f>COUNTBLANK(R2:R54)</f>
        <v>42</v>
      </c>
      <c r="AM14" s="178"/>
      <c r="AN14" s="172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04"/>
      <c r="BE14" s="114">
        <v>4</v>
      </c>
      <c r="BF14" s="132">
        <f t="shared" si="75"/>
        <v>75.33</v>
      </c>
      <c r="BG14" s="114">
        <f t="shared" si="76"/>
        <v>62.86</v>
      </c>
      <c r="BI14" s="204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58" t="str">
        <f t="shared" si="11"/>
        <v>F</v>
      </c>
      <c r="AM15" s="180">
        <v>102</v>
      </c>
      <c r="AN15" s="176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03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04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0" t="str">
        <f t="shared" si="11"/>
        <v>C+</v>
      </c>
      <c r="AA16" s="35"/>
      <c r="AM16" s="178"/>
      <c r="AN16" s="172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04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03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61" t="str">
        <f t="shared" si="11"/>
        <v>B0</v>
      </c>
      <c r="AA17" s="197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78"/>
      <c r="AN17" s="174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04"/>
      <c r="BE17" s="109">
        <v>3</v>
      </c>
      <c r="BF17" s="131">
        <f t="shared" si="103"/>
        <v>82.26</v>
      </c>
      <c r="BG17" s="109">
        <f t="shared" si="104"/>
        <v>82.26</v>
      </c>
      <c r="BI17" s="204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61" t="str">
        <f t="shared" si="11"/>
        <v>B0</v>
      </c>
      <c r="AA18" s="198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78"/>
      <c r="AN18" s="17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05"/>
      <c r="BE18" s="117">
        <v>4</v>
      </c>
      <c r="BF18" s="133">
        <f t="shared" si="103"/>
        <v>64.66</v>
      </c>
      <c r="BG18" s="117">
        <f t="shared" si="104"/>
        <v>48.16</v>
      </c>
      <c r="BI18" s="204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61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78"/>
      <c r="AN19" s="172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04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05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62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78"/>
      <c r="AN20" s="174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04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04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62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78"/>
      <c r="AN21" s="17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04"/>
      <c r="BE21" s="109">
        <v>3</v>
      </c>
      <c r="BF21" s="131">
        <f t="shared" si="133"/>
        <v>68.150000000000006</v>
      </c>
      <c r="BG21" s="109">
        <f t="shared" si="134"/>
        <v>67.44</v>
      </c>
      <c r="BI21" s="204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0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78"/>
      <c r="AN22" s="172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06"/>
      <c r="BE22" s="41">
        <v>4</v>
      </c>
      <c r="BF22" s="112">
        <f t="shared" si="133"/>
        <v>0</v>
      </c>
      <c r="BG22" s="41">
        <f t="shared" si="134"/>
        <v>0</v>
      </c>
      <c r="BI22" s="204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0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78"/>
      <c r="AN23" s="174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06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0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78"/>
      <c r="AN24" s="17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5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78"/>
      <c r="AN25" s="172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62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81"/>
      <c r="AN26" s="17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62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78">
        <v>103</v>
      </c>
      <c r="AN27" s="172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62" t="str">
        <f t="shared" si="11"/>
        <v>A+</v>
      </c>
      <c r="AM28" s="178"/>
      <c r="AN28" s="172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58" t="str">
        <f t="shared" si="11"/>
        <v>F</v>
      </c>
      <c r="AA29" s="199" t="s">
        <v>111</v>
      </c>
      <c r="AB29" s="201">
        <v>101</v>
      </c>
      <c r="AC29" s="202"/>
      <c r="AD29" s="183">
        <v>102</v>
      </c>
      <c r="AE29" s="184"/>
      <c r="AF29" s="185">
        <v>103</v>
      </c>
      <c r="AG29" s="186"/>
      <c r="AH29" s="187">
        <v>104</v>
      </c>
      <c r="AI29" s="188"/>
      <c r="AJ29" s="185">
        <v>105</v>
      </c>
      <c r="AK29" s="189"/>
      <c r="AM29" s="178"/>
      <c r="AN29" s="174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62" t="str">
        <f t="shared" si="11"/>
        <v>A0</v>
      </c>
      <c r="AA30" s="200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78"/>
      <c r="AN30" s="17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62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78"/>
      <c r="AN31" s="172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59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78"/>
      <c r="AN32" s="174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0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78"/>
      <c r="AN33" s="17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59" t="str">
        <f t="shared" si="11"/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3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4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5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78"/>
      <c r="AN34" s="172"/>
      <c r="AO34" s="76" t="s">
        <v>124</v>
      </c>
      <c r="AP34" s="91">
        <f t="shared" ref="AP34" si="216">SUMIFS($O$2:$O$54,$B$2:$B$54,"="&amp;$AN33,$T$2:$T$54,"="&amp;$AM$27,$W$2:$W$54,"="&amp;AP$2)</f>
        <v>81.27</v>
      </c>
      <c r="AQ34" s="77">
        <f t="shared" ref="AQ34" si="217">SUMIFS($O$2:$O$54,$B$2:$B$54,"="&amp;$AN33,$T$2:$T$54,"="&amp;$AM$27,$W$2:$W$54,"="&amp;AQ$2)</f>
        <v>73.77</v>
      </c>
      <c r="AR34" s="77">
        <f t="shared" ref="AR34" si="218">SUMIFS($O$2:$O$54,$B$2:$B$54,"="&amp;$AN33,$T$2:$T$54,"="&amp;$AM$27,$W$2:$W$54,"="&amp;AR$2)</f>
        <v>0</v>
      </c>
      <c r="AS34" s="77">
        <f t="shared" ref="AS34" si="219">SUMIFS($O$2:$O$54,$B$2:$B$54,"="&amp;$AN33,$T$2:$T$54,"="&amp;$AM$27,$W$2:$W$54,"="&amp;AS$2)</f>
        <v>0</v>
      </c>
      <c r="AT34" s="77">
        <f t="shared" ref="AT34" si="220">SUMIFS($O$2:$O$54,$B$2:$B$54,"="&amp;$AN33,$T$2:$T$54,"="&amp;$AM$27,$W$2:$W$54,"="&amp;AT$2)</f>
        <v>0</v>
      </c>
      <c r="AU34" s="77">
        <f t="shared" ref="AU34" si="221">SUMIFS($O$2:$O$54,$B$2:$B$54,"="&amp;$AN33,$T$2:$T$54,"="&amp;$AM$27,$W$2:$W$54,"="&amp;AU$2)</f>
        <v>0</v>
      </c>
      <c r="AV34" s="77">
        <f t="shared" ref="AV34" si="222">SUMIFS($O$2:$O$54,$B$2:$B$54,"="&amp;$AN33,$T$2:$T$54,"="&amp;$AM$27,$W$2:$W$54,"="&amp;AV$2)</f>
        <v>0</v>
      </c>
      <c r="AW34" s="77">
        <f t="shared" ref="AW34" si="223">SUMIFS($O$2:$O$54,$B$2:$B$54,"="&amp;$AN33,$T$2:$T$54,"="&amp;$AM$27,$W$2:$W$54,"="&amp;AW$2)</f>
        <v>0</v>
      </c>
      <c r="AX34" s="76">
        <f t="shared" ref="AX34" si="224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160" t="str">
        <f t="shared" si="11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5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6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7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78"/>
      <c r="AN35" s="174"/>
      <c r="AO35" s="78" t="s">
        <v>125</v>
      </c>
      <c r="AP35" s="92">
        <f t="shared" ref="AP35:AX35" si="228">IFERROR(ROUND(AVERAGEIFS($O$2:$O$54,$B$2:$B$54,"="&amp;$AN33,$T$2:$T$54,"="&amp;$AM$27,$W$2:$W$54,"="&amp;AP$2),2),"-")</f>
        <v>81.27</v>
      </c>
      <c r="AQ35" s="79">
        <f t="shared" si="228"/>
        <v>73.77</v>
      </c>
      <c r="AR35" s="79" t="str">
        <f t="shared" si="228"/>
        <v>-</v>
      </c>
      <c r="AS35" s="79" t="str">
        <f t="shared" si="228"/>
        <v>-</v>
      </c>
      <c r="AT35" s="79" t="str">
        <f t="shared" si="228"/>
        <v>-</v>
      </c>
      <c r="AU35" s="79" t="str">
        <f t="shared" si="228"/>
        <v>-</v>
      </c>
      <c r="AV35" s="79" t="str">
        <f t="shared" si="228"/>
        <v>-</v>
      </c>
      <c r="AW35" s="79" t="str">
        <f t="shared" si="228"/>
        <v>-</v>
      </c>
      <c r="AX35" s="78" t="str">
        <f t="shared" si="228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159" t="str">
        <f t="shared" si="11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29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0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1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78"/>
      <c r="AN36" s="171">
        <v>4</v>
      </c>
      <c r="AO36" s="82" t="s">
        <v>123</v>
      </c>
      <c r="AP36" s="95">
        <f t="shared" ref="AP36" si="232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158" t="str">
        <f t="shared" si="11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3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4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5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78"/>
      <c r="AN37" s="172"/>
      <c r="AO37" s="76" t="s">
        <v>124</v>
      </c>
      <c r="AP37" s="91">
        <f t="shared" ref="AP37" si="236">SUMIFS($O$2:$O$54,$B$2:$B$54,"="&amp;$AN36,$T$2:$T$54,"="&amp;$AM$27,$W$2:$W$54,"="&amp;AP$2)</f>
        <v>0</v>
      </c>
      <c r="AQ37" s="77">
        <f t="shared" ref="AQ37" si="237">SUMIFS($O$2:$O$54,$B$2:$B$54,"="&amp;$AN36,$T$2:$T$54,"="&amp;$AM$27,$W$2:$W$54,"="&amp;AQ$2)</f>
        <v>75.33</v>
      </c>
      <c r="AR37" s="77">
        <f t="shared" ref="AR37" si="238">SUMIFS($O$2:$O$54,$B$2:$B$54,"="&amp;$AN36,$T$2:$T$54,"="&amp;$AM$27,$W$2:$W$54,"="&amp;AR$2)</f>
        <v>0</v>
      </c>
      <c r="AS37" s="77">
        <f t="shared" ref="AS37" si="239">SUMIFS($O$2:$O$54,$B$2:$B$54,"="&amp;$AN36,$T$2:$T$54,"="&amp;$AM$27,$W$2:$W$54,"="&amp;AS$2)</f>
        <v>62.86</v>
      </c>
      <c r="AT37" s="77">
        <f t="shared" ref="AT37" si="240">SUMIFS($O$2:$O$54,$B$2:$B$54,"="&amp;$AN36,$T$2:$T$54,"="&amp;$AM$27,$W$2:$W$54,"="&amp;AT$2)</f>
        <v>0</v>
      </c>
      <c r="AU37" s="77">
        <f t="shared" ref="AU37" si="241">SUMIFS($O$2:$O$54,$B$2:$B$54,"="&amp;$AN36,$T$2:$T$54,"="&amp;$AM$27,$W$2:$W$54,"="&amp;AU$2)</f>
        <v>0</v>
      </c>
      <c r="AV37" s="77">
        <f t="shared" ref="AV37" si="242">SUMIFS($O$2:$O$54,$B$2:$B$54,"="&amp;$AN36,$T$2:$T$54,"="&amp;$AM$27,$W$2:$W$54,"="&amp;AV$2)</f>
        <v>0</v>
      </c>
      <c r="AW37" s="77">
        <f t="shared" ref="AW37" si="243">SUMIFS($O$2:$O$54,$B$2:$B$54,"="&amp;$AN36,$T$2:$T$54,"="&amp;$AM$27,$W$2:$W$54,"="&amp;AW$2)</f>
        <v>0</v>
      </c>
      <c r="AX37" s="76">
        <f t="shared" ref="AX37" si="244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162" t="str">
        <f t="shared" si="11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5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6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7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78"/>
      <c r="AN38" s="172"/>
      <c r="AO38" s="80" t="s">
        <v>125</v>
      </c>
      <c r="AP38" s="97" t="str">
        <f t="shared" ref="AP38:AX38" si="248">IFERROR(ROUND(AVERAGEIFS($O$2:$O$54,$B$2:$B$54,"="&amp;$AN36,$T$2:$T$54,"="&amp;$AM$27,$W$2:$W$54,"="&amp;AP$2),2),"-")</f>
        <v>-</v>
      </c>
      <c r="AQ38" s="89">
        <f t="shared" si="248"/>
        <v>75.33</v>
      </c>
      <c r="AR38" s="89" t="str">
        <f t="shared" si="248"/>
        <v>-</v>
      </c>
      <c r="AS38" s="89">
        <f t="shared" si="248"/>
        <v>62.86</v>
      </c>
      <c r="AT38" s="89" t="str">
        <f t="shared" si="248"/>
        <v>-</v>
      </c>
      <c r="AU38" s="89" t="str">
        <f t="shared" si="248"/>
        <v>-</v>
      </c>
      <c r="AV38" s="89" t="str">
        <f t="shared" si="248"/>
        <v>-</v>
      </c>
      <c r="AW38" s="89" t="str">
        <f t="shared" si="248"/>
        <v>-</v>
      </c>
      <c r="AX38" s="88" t="str">
        <f t="shared" si="248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162" t="str">
        <f t="shared" si="11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49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0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1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80">
        <v>104</v>
      </c>
      <c r="AN39" s="176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2">COUNTIFS($B$2:$B$54,"="&amp;$AN39,$T$2:$T$54,"="&amp;$AM$39,$W$2:$W$54,"="&amp;AQ$2)</f>
        <v>0</v>
      </c>
      <c r="AR39" s="87">
        <f t="shared" si="252"/>
        <v>0</v>
      </c>
      <c r="AS39" s="87">
        <f t="shared" si="252"/>
        <v>0</v>
      </c>
      <c r="AT39" s="87">
        <f t="shared" si="252"/>
        <v>0</v>
      </c>
      <c r="AU39" s="87">
        <f t="shared" si="252"/>
        <v>1</v>
      </c>
      <c r="AV39" s="87">
        <f t="shared" si="252"/>
        <v>0</v>
      </c>
      <c r="AW39" s="87">
        <f t="shared" si="252"/>
        <v>0</v>
      </c>
      <c r="AX39" s="86">
        <f t="shared" si="252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161" t="str">
        <f t="shared" si="11"/>
        <v>B+</v>
      </c>
      <c r="AM40" s="178"/>
      <c r="AN40" s="172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3">SUMIFS($O$2:$O$54,$B$2:$B$54,"="&amp;$AN39,$T$2:$T$54,"="&amp;$AM$39,$W$2:$W$54,"="&amp;AQ$2)</f>
        <v>0</v>
      </c>
      <c r="AR40" s="77">
        <f t="shared" si="253"/>
        <v>0</v>
      </c>
      <c r="AS40" s="77">
        <f t="shared" si="253"/>
        <v>0</v>
      </c>
      <c r="AT40" s="77">
        <f t="shared" si="253"/>
        <v>0</v>
      </c>
      <c r="AU40" s="77">
        <f t="shared" si="253"/>
        <v>53.09</v>
      </c>
      <c r="AV40" s="77">
        <f t="shared" si="253"/>
        <v>0</v>
      </c>
      <c r="AW40" s="77">
        <f t="shared" si="253"/>
        <v>0</v>
      </c>
      <c r="AX40" s="76">
        <f t="shared" si="253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162" t="str">
        <f t="shared" si="11"/>
        <v>A+</v>
      </c>
      <c r="AM41" s="178"/>
      <c r="AN41" s="174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4">IFERROR(ROUND(AVERAGEIFS($O$2:$O$54,$B$2:$B$54,"="&amp;$AN39,$T$2:$T$54,"="&amp;$AM$39,$W$2:$W$54,"="&amp;AQ$2),2),"-")</f>
        <v>-</v>
      </c>
      <c r="AR41" s="81" t="str">
        <f t="shared" si="254"/>
        <v>-</v>
      </c>
      <c r="AS41" s="81" t="str">
        <f t="shared" si="254"/>
        <v>-</v>
      </c>
      <c r="AT41" s="81" t="str">
        <f t="shared" si="254"/>
        <v>-</v>
      </c>
      <c r="AU41" s="81">
        <f t="shared" si="254"/>
        <v>53.09</v>
      </c>
      <c r="AV41" s="81" t="str">
        <f t="shared" si="254"/>
        <v>-</v>
      </c>
      <c r="AW41" s="81" t="str">
        <f t="shared" si="254"/>
        <v>-</v>
      </c>
      <c r="AX41" s="80" t="str">
        <f t="shared" si="254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162" t="str">
        <f t="shared" si="11"/>
        <v>A0</v>
      </c>
      <c r="AM42" s="178"/>
      <c r="AN42" s="171">
        <v>2</v>
      </c>
      <c r="AO42" s="82" t="s">
        <v>123</v>
      </c>
      <c r="AP42" s="94">
        <f t="shared" ref="AP42:AX48" si="255">COUNTIFS($B$2:$B$54,"="&amp;$AN42,$T$2:$T$54,"="&amp;$AM$39,$W$2:$W$54,"="&amp;AP$2)</f>
        <v>0</v>
      </c>
      <c r="AQ42" s="83">
        <f t="shared" si="255"/>
        <v>0</v>
      </c>
      <c r="AR42" s="83">
        <f t="shared" si="255"/>
        <v>0</v>
      </c>
      <c r="AS42" s="83">
        <f t="shared" si="255"/>
        <v>1</v>
      </c>
      <c r="AT42" s="83">
        <f t="shared" si="255"/>
        <v>0</v>
      </c>
      <c r="AU42" s="83">
        <f t="shared" si="255"/>
        <v>0</v>
      </c>
      <c r="AV42" s="83">
        <f t="shared" si="255"/>
        <v>1</v>
      </c>
      <c r="AW42" s="83">
        <f t="shared" si="255"/>
        <v>0</v>
      </c>
      <c r="AX42" s="82">
        <f t="shared" si="255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161" t="str">
        <f t="shared" si="11"/>
        <v>B0</v>
      </c>
      <c r="AM43" s="178"/>
      <c r="AN43" s="172"/>
      <c r="AO43" s="76" t="s">
        <v>124</v>
      </c>
      <c r="AP43" s="91">
        <f t="shared" ref="AP43" si="256">SUMIFS($O$2:$O$54,$B$2:$B$54,"="&amp;$AN42,$T$2:$T$54,"="&amp;$AM$39,$W$2:$W$54,"="&amp;AP$2)</f>
        <v>0</v>
      </c>
      <c r="AQ43" s="77">
        <f t="shared" ref="AQ43" si="257">SUMIFS($O$2:$O$54,$B$2:$B$54,"="&amp;$AN42,$T$2:$T$54,"="&amp;$AM$39,$W$2:$W$54,"="&amp;AQ$2)</f>
        <v>0</v>
      </c>
      <c r="AR43" s="77">
        <f t="shared" ref="AR43" si="258">SUMIFS($O$2:$O$54,$B$2:$B$54,"="&amp;$AN42,$T$2:$T$54,"="&amp;$AM$39,$W$2:$W$54,"="&amp;AR$2)</f>
        <v>0</v>
      </c>
      <c r="AS43" s="77">
        <f t="shared" ref="AS43" si="259">SUMIFS($O$2:$O$54,$B$2:$B$54,"="&amp;$AN42,$T$2:$T$54,"="&amp;$AM$39,$W$2:$W$54,"="&amp;AS$2)</f>
        <v>68.099999999999994</v>
      </c>
      <c r="AT43" s="77">
        <f t="shared" ref="AT43" si="260">SUMIFS($O$2:$O$54,$B$2:$B$54,"="&amp;$AN42,$T$2:$T$54,"="&amp;$AM$39,$W$2:$W$54,"="&amp;AT$2)</f>
        <v>0</v>
      </c>
      <c r="AU43" s="77">
        <f t="shared" ref="AU43" si="261">SUMIFS($O$2:$O$54,$B$2:$B$54,"="&amp;$AN42,$T$2:$T$54,"="&amp;$AM$39,$W$2:$W$54,"="&amp;AU$2)</f>
        <v>0</v>
      </c>
      <c r="AV43" s="77">
        <f t="shared" ref="AV43" si="262">SUMIFS($O$2:$O$54,$B$2:$B$54,"="&amp;$AN42,$T$2:$T$54,"="&amp;$AM$39,$W$2:$W$54,"="&amp;AV$2)</f>
        <v>43.09</v>
      </c>
      <c r="AW43" s="77">
        <f t="shared" ref="AW43" si="263">SUMIFS($O$2:$O$54,$B$2:$B$54,"="&amp;$AN42,$T$2:$T$54,"="&amp;$AM$39,$W$2:$W$54,"="&amp;AW$2)</f>
        <v>0</v>
      </c>
      <c r="AX43" s="76">
        <f t="shared" ref="AX43" si="264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162" t="str">
        <f t="shared" si="11"/>
        <v>A+</v>
      </c>
      <c r="AM44" s="178"/>
      <c r="AN44" s="174"/>
      <c r="AO44" s="78" t="s">
        <v>125</v>
      </c>
      <c r="AP44" s="92" t="str">
        <f t="shared" ref="AP44:AX44" si="265">IFERROR(ROUND(AVERAGEIFS($O$2:$O$54,$B$2:$B$54,"="&amp;$AN42,$T$2:$T$54,"="&amp;$AM$39,$W$2:$W$54,"="&amp;AP$2),2),"-")</f>
        <v>-</v>
      </c>
      <c r="AQ44" s="79" t="str">
        <f t="shared" si="265"/>
        <v>-</v>
      </c>
      <c r="AR44" s="79" t="str">
        <f t="shared" si="265"/>
        <v>-</v>
      </c>
      <c r="AS44" s="79">
        <f t="shared" si="265"/>
        <v>68.099999999999994</v>
      </c>
      <c r="AT44" s="79" t="str">
        <f t="shared" si="265"/>
        <v>-</v>
      </c>
      <c r="AU44" s="79" t="str">
        <f t="shared" si="265"/>
        <v>-</v>
      </c>
      <c r="AV44" s="79">
        <f t="shared" si="265"/>
        <v>43.09</v>
      </c>
      <c r="AW44" s="79" t="str">
        <f t="shared" si="265"/>
        <v>-</v>
      </c>
      <c r="AX44" s="78">
        <f t="shared" si="265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161" t="str">
        <f t="shared" si="11"/>
        <v>B0</v>
      </c>
      <c r="AM45" s="178"/>
      <c r="AN45" s="171">
        <v>3</v>
      </c>
      <c r="AO45" s="82" t="s">
        <v>123</v>
      </c>
      <c r="AP45" s="94">
        <f t="shared" ref="AP45" si="266">COUNTIFS($B$2:$B$54,"="&amp;$AN45,$T$2:$T$54,"="&amp;$AM$39,$W$2:$W$54,"="&amp;AP$2)</f>
        <v>0</v>
      </c>
      <c r="AQ45" s="83">
        <f t="shared" si="255"/>
        <v>0</v>
      </c>
      <c r="AR45" s="83">
        <f t="shared" si="255"/>
        <v>1</v>
      </c>
      <c r="AS45" s="83">
        <f t="shared" si="255"/>
        <v>0</v>
      </c>
      <c r="AT45" s="83">
        <f t="shared" si="255"/>
        <v>0</v>
      </c>
      <c r="AU45" s="83">
        <f t="shared" si="255"/>
        <v>0</v>
      </c>
      <c r="AV45" s="83">
        <f t="shared" si="255"/>
        <v>0</v>
      </c>
      <c r="AW45" s="83">
        <f t="shared" si="255"/>
        <v>0</v>
      </c>
      <c r="AX45" s="82">
        <f t="shared" si="255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161" t="str">
        <f t="shared" si="11"/>
        <v>B+</v>
      </c>
      <c r="AM46" s="178"/>
      <c r="AN46" s="172"/>
      <c r="AO46" s="76" t="s">
        <v>124</v>
      </c>
      <c r="AP46" s="91">
        <f t="shared" ref="AP46" si="267">SUMIFS($O$2:$O$54,$B$2:$B$54,"="&amp;$AN45,$T$2:$T$54,"="&amp;$AM$39,$W$2:$W$54,"="&amp;AP$2)</f>
        <v>0</v>
      </c>
      <c r="AQ46" s="77">
        <f t="shared" ref="AQ46" si="268">SUMIFS($O$2:$O$54,$B$2:$B$54,"="&amp;$AN45,$T$2:$T$54,"="&amp;$AM$39,$W$2:$W$54,"="&amp;AQ$2)</f>
        <v>0</v>
      </c>
      <c r="AR46" s="77">
        <f t="shared" ref="AR46" si="269">SUMIFS($O$2:$O$54,$B$2:$B$54,"="&amp;$AN45,$T$2:$T$54,"="&amp;$AM$39,$W$2:$W$54,"="&amp;AR$2)</f>
        <v>82.26</v>
      </c>
      <c r="AS46" s="77">
        <f t="shared" ref="AS46" si="270">SUMIFS($O$2:$O$54,$B$2:$B$54,"="&amp;$AN45,$T$2:$T$54,"="&amp;$AM$39,$W$2:$W$54,"="&amp;AS$2)</f>
        <v>0</v>
      </c>
      <c r="AT46" s="77">
        <f t="shared" ref="AT46" si="271">SUMIFS($O$2:$O$54,$B$2:$B$54,"="&amp;$AN45,$T$2:$T$54,"="&amp;$AM$39,$W$2:$W$54,"="&amp;AT$2)</f>
        <v>0</v>
      </c>
      <c r="AU46" s="77">
        <f t="shared" ref="AU46" si="272">SUMIFS($O$2:$O$54,$B$2:$B$54,"="&amp;$AN45,$T$2:$T$54,"="&amp;$AM$39,$W$2:$W$54,"="&amp;AU$2)</f>
        <v>0</v>
      </c>
      <c r="AV46" s="77">
        <f t="shared" ref="AV46" si="273">SUMIFS($O$2:$O$54,$B$2:$B$54,"="&amp;$AN45,$T$2:$T$54,"="&amp;$AM$39,$W$2:$W$54,"="&amp;AV$2)</f>
        <v>0</v>
      </c>
      <c r="AW46" s="77">
        <f t="shared" ref="AW46" si="274">SUMIFS($O$2:$O$54,$B$2:$B$54,"="&amp;$AN45,$T$2:$T$54,"="&amp;$AM$39,$W$2:$W$54,"="&amp;AW$2)</f>
        <v>0</v>
      </c>
      <c r="AX46" s="76">
        <f t="shared" ref="AX46" si="275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160" t="str">
        <f t="shared" si="11"/>
        <v>C+</v>
      </c>
      <c r="AM47" s="178"/>
      <c r="AN47" s="174"/>
      <c r="AO47" s="78" t="s">
        <v>125</v>
      </c>
      <c r="AP47" s="92" t="str">
        <f t="shared" ref="AP47:AX47" si="276">IFERROR(ROUND(AVERAGEIFS($O$2:$O$54,$B$2:$B$54,"="&amp;$AN45,$T$2:$T$54,"="&amp;$AM$39,$W$2:$W$54,"="&amp;AP$2),2),"-")</f>
        <v>-</v>
      </c>
      <c r="AQ47" s="79" t="str">
        <f t="shared" si="276"/>
        <v>-</v>
      </c>
      <c r="AR47" s="79">
        <f t="shared" si="276"/>
        <v>82.26</v>
      </c>
      <c r="AS47" s="79" t="str">
        <f t="shared" si="276"/>
        <v>-</v>
      </c>
      <c r="AT47" s="79" t="str">
        <f t="shared" si="276"/>
        <v>-</v>
      </c>
      <c r="AU47" s="79" t="str">
        <f t="shared" si="276"/>
        <v>-</v>
      </c>
      <c r="AV47" s="79" t="str">
        <f t="shared" si="276"/>
        <v>-</v>
      </c>
      <c r="AW47" s="79" t="str">
        <f t="shared" si="276"/>
        <v>-</v>
      </c>
      <c r="AX47" s="78" t="str">
        <f t="shared" si="276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161" t="str">
        <f t="shared" si="11"/>
        <v>B+</v>
      </c>
      <c r="AM48" s="178"/>
      <c r="AN48" s="171">
        <v>4</v>
      </c>
      <c r="AO48" s="82" t="s">
        <v>123</v>
      </c>
      <c r="AP48" s="95">
        <f t="shared" ref="AP48" si="277">COUNTIFS($B$2:$B$54,"="&amp;$AN48,$T$2:$T$54,"="&amp;$AM$39,$W$2:$W$54,"="&amp;AP$2)</f>
        <v>0</v>
      </c>
      <c r="AQ48" s="85">
        <f t="shared" si="255"/>
        <v>0</v>
      </c>
      <c r="AR48" s="85">
        <f t="shared" si="255"/>
        <v>0</v>
      </c>
      <c r="AS48" s="85">
        <f t="shared" si="255"/>
        <v>1</v>
      </c>
      <c r="AT48" s="85">
        <f t="shared" si="255"/>
        <v>0</v>
      </c>
      <c r="AU48" s="85">
        <f t="shared" si="255"/>
        <v>1</v>
      </c>
      <c r="AV48" s="85">
        <f t="shared" si="255"/>
        <v>0</v>
      </c>
      <c r="AW48" s="85">
        <f t="shared" si="255"/>
        <v>0</v>
      </c>
      <c r="AX48" s="84">
        <f t="shared" si="255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162" t="str">
        <f t="shared" si="11"/>
        <v>A0</v>
      </c>
      <c r="AM49" s="178"/>
      <c r="AN49" s="172"/>
      <c r="AO49" s="76" t="s">
        <v>124</v>
      </c>
      <c r="AP49" s="91">
        <f t="shared" ref="AP49" si="278">SUMIFS($O$2:$O$54,$B$2:$B$54,"="&amp;$AN48,$T$2:$T$54,"="&amp;$AM$39,$W$2:$W$54,"="&amp;AP$2)</f>
        <v>0</v>
      </c>
      <c r="AQ49" s="77">
        <f t="shared" ref="AQ49" si="279">SUMIFS($O$2:$O$54,$B$2:$B$54,"="&amp;$AN48,$T$2:$T$54,"="&amp;$AM$39,$W$2:$W$54,"="&amp;AQ$2)</f>
        <v>0</v>
      </c>
      <c r="AR49" s="77">
        <f t="shared" ref="AR49" si="280">SUMIFS($O$2:$O$54,$B$2:$B$54,"="&amp;$AN48,$T$2:$T$54,"="&amp;$AM$39,$W$2:$W$54,"="&amp;AR$2)</f>
        <v>0</v>
      </c>
      <c r="AS49" s="77">
        <f t="shared" ref="AS49" si="281">SUMIFS($O$2:$O$54,$B$2:$B$54,"="&amp;$AN48,$T$2:$T$54,"="&amp;$AM$39,$W$2:$W$54,"="&amp;AS$2)</f>
        <v>64.66</v>
      </c>
      <c r="AT49" s="77">
        <f t="shared" ref="AT49" si="282">SUMIFS($O$2:$O$54,$B$2:$B$54,"="&amp;$AN48,$T$2:$T$54,"="&amp;$AM$39,$W$2:$W$54,"="&amp;AT$2)</f>
        <v>0</v>
      </c>
      <c r="AU49" s="77">
        <f t="shared" ref="AU49" si="283">SUMIFS($O$2:$O$54,$B$2:$B$54,"="&amp;$AN48,$T$2:$T$54,"="&amp;$AM$39,$W$2:$W$54,"="&amp;AU$2)</f>
        <v>48.16</v>
      </c>
      <c r="AV49" s="77">
        <f t="shared" ref="AV49" si="284">SUMIFS($O$2:$O$54,$B$2:$B$54,"="&amp;$AN48,$T$2:$T$54,"="&amp;$AM$39,$W$2:$W$54,"="&amp;AV$2)</f>
        <v>0</v>
      </c>
      <c r="AW49" s="77">
        <f t="shared" ref="AW49" si="285">SUMIFS($O$2:$O$54,$B$2:$B$54,"="&amp;$AN48,$T$2:$T$54,"="&amp;$AM$39,$W$2:$W$54,"="&amp;AW$2)</f>
        <v>0</v>
      </c>
      <c r="AX49" s="76">
        <f t="shared" ref="AX49" si="286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161" t="str">
        <f t="shared" si="11"/>
        <v>B0</v>
      </c>
      <c r="AM50" s="181"/>
      <c r="AN50" s="173"/>
      <c r="AO50" s="88" t="s">
        <v>125</v>
      </c>
      <c r="AP50" s="97" t="str">
        <f t="shared" ref="AP50:AX50" si="287">IFERROR(ROUND(AVERAGEIFS($O$2:$O$54,$B$2:$B$54,"="&amp;$AN48,$T$2:$T$54,"="&amp;$AM$39,$W$2:$W$54,"="&amp;AP$2),2),"-")</f>
        <v>-</v>
      </c>
      <c r="AQ50" s="89" t="str">
        <f t="shared" si="287"/>
        <v>-</v>
      </c>
      <c r="AR50" s="89" t="str">
        <f t="shared" si="287"/>
        <v>-</v>
      </c>
      <c r="AS50" s="89">
        <f t="shared" si="287"/>
        <v>64.66</v>
      </c>
      <c r="AT50" s="89" t="str">
        <f t="shared" si="287"/>
        <v>-</v>
      </c>
      <c r="AU50" s="89">
        <f t="shared" si="287"/>
        <v>48.16</v>
      </c>
      <c r="AV50" s="89" t="str">
        <f t="shared" si="287"/>
        <v>-</v>
      </c>
      <c r="AW50" s="89" t="str">
        <f t="shared" si="287"/>
        <v>-</v>
      </c>
      <c r="AX50" s="88" t="str">
        <f t="shared" si="287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162" t="str">
        <f t="shared" si="11"/>
        <v>A0</v>
      </c>
      <c r="AM51" s="178">
        <v>105</v>
      </c>
      <c r="AN51" s="172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8">COUNTIFS($B$2:$B$54,"="&amp;$AN51,$T$2:$T$54,"="&amp;$AM$51,$W$2:$W$54,"="&amp;AQ$2)</f>
        <v>1</v>
      </c>
      <c r="AR51" s="87">
        <f t="shared" si="288"/>
        <v>0</v>
      </c>
      <c r="AS51" s="87">
        <f t="shared" si="288"/>
        <v>0</v>
      </c>
      <c r="AT51" s="87">
        <f t="shared" si="288"/>
        <v>0</v>
      </c>
      <c r="AU51" s="87">
        <f t="shared" si="288"/>
        <v>0</v>
      </c>
      <c r="AV51" s="87">
        <f t="shared" si="288"/>
        <v>0</v>
      </c>
      <c r="AW51" s="87">
        <f t="shared" si="288"/>
        <v>0</v>
      </c>
      <c r="AX51" s="86">
        <f t="shared" si="288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161" t="str">
        <f t="shared" si="11"/>
        <v>B+</v>
      </c>
      <c r="AM52" s="178"/>
      <c r="AN52" s="172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89">SUMIFS($O$2:$O$54,$B$2:$B$54,"="&amp;$AN51,$T$2:$T$54,"="&amp;$AM$51,$W$2:$W$54,"="&amp;AQ$2)</f>
        <v>72.69</v>
      </c>
      <c r="AR52" s="77">
        <f t="shared" si="289"/>
        <v>0</v>
      </c>
      <c r="AS52" s="77">
        <f t="shared" si="289"/>
        <v>0</v>
      </c>
      <c r="AT52" s="77">
        <f t="shared" si="289"/>
        <v>0</v>
      </c>
      <c r="AU52" s="77">
        <f t="shared" si="289"/>
        <v>0</v>
      </c>
      <c r="AV52" s="77">
        <f t="shared" si="289"/>
        <v>0</v>
      </c>
      <c r="AW52" s="77">
        <f t="shared" si="289"/>
        <v>0</v>
      </c>
      <c r="AX52" s="76">
        <f t="shared" si="289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160" t="str">
        <f t="shared" si="11"/>
        <v>C0</v>
      </c>
      <c r="AM53" s="178"/>
      <c r="AN53" s="174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0">IFERROR(ROUND(AVERAGEIFS($O$2:$O$54,$B$2:$B$54,"="&amp;$AN51,$T$2:$T$54,"="&amp;$AM$51,$W$2:$W$54,"="&amp;AQ$2),2),"-")</f>
        <v>72.69</v>
      </c>
      <c r="AR53" s="81" t="str">
        <f t="shared" si="290"/>
        <v>-</v>
      </c>
      <c r="AS53" s="81" t="str">
        <f t="shared" si="290"/>
        <v>-</v>
      </c>
      <c r="AT53" s="81" t="str">
        <f t="shared" si="290"/>
        <v>-</v>
      </c>
      <c r="AU53" s="81" t="str">
        <f t="shared" si="290"/>
        <v>-</v>
      </c>
      <c r="AV53" s="81" t="str">
        <f t="shared" si="290"/>
        <v>-</v>
      </c>
      <c r="AW53" s="81" t="str">
        <f t="shared" si="290"/>
        <v>-</v>
      </c>
      <c r="AX53" s="80">
        <f t="shared" si="290"/>
        <v>28.25</v>
      </c>
    </row>
    <row r="54" spans="1:50" ht="20.100000000000001" customHeight="1" thickBot="1" x14ac:dyDescent="0.35">
      <c r="A54" s="163">
        <v>53</v>
      </c>
      <c r="B54" s="164">
        <v>2</v>
      </c>
      <c r="C54" s="165">
        <v>201810585</v>
      </c>
      <c r="D54" s="166" t="str">
        <f t="shared" si="202"/>
        <v>통신학과</v>
      </c>
      <c r="E54" s="164" t="s">
        <v>63</v>
      </c>
      <c r="F54" s="164">
        <v>75</v>
      </c>
      <c r="G54" s="164">
        <f t="shared" si="203"/>
        <v>37.5</v>
      </c>
      <c r="H54" s="164">
        <v>42</v>
      </c>
      <c r="I54" s="164">
        <f t="shared" si="204"/>
        <v>38.18</v>
      </c>
      <c r="J54" s="164">
        <v>97.78</v>
      </c>
      <c r="K54" s="164">
        <v>37</v>
      </c>
      <c r="L54" s="164">
        <f t="shared" si="205"/>
        <v>33.64</v>
      </c>
      <c r="M54" s="164">
        <v>11</v>
      </c>
      <c r="N54" s="167">
        <v>100</v>
      </c>
      <c r="O54" s="168">
        <f t="shared" si="206"/>
        <v>43.86</v>
      </c>
      <c r="P54" s="168">
        <f t="shared" si="207"/>
        <v>44</v>
      </c>
      <c r="Q54" s="168">
        <f t="shared" si="208"/>
        <v>44</v>
      </c>
      <c r="R54" s="168"/>
      <c r="S54" s="168" t="str">
        <f t="shared" si="209"/>
        <v>2018</v>
      </c>
      <c r="T54" s="169" t="str">
        <f t="shared" si="210"/>
        <v>105</v>
      </c>
      <c r="U54" s="168" t="b">
        <f t="shared" si="211"/>
        <v>1</v>
      </c>
      <c r="V54" s="168" t="str">
        <f t="shared" si="212"/>
        <v>D</v>
      </c>
      <c r="W54" s="170" t="str">
        <f t="shared" si="11"/>
        <v>D+</v>
      </c>
      <c r="AM54" s="178"/>
      <c r="AN54" s="157">
        <v>2</v>
      </c>
      <c r="AO54" s="82" t="s">
        <v>123</v>
      </c>
      <c r="AP54" s="94">
        <f t="shared" ref="AP54:AX55" si="291">COUNTIFS($B$2:$B$54,"="&amp;$AN54,$T$2:$T$54,"="&amp;$AM$51,$W$2:$W$54,"="&amp;AP$2)</f>
        <v>1</v>
      </c>
      <c r="AQ54" s="83">
        <f t="shared" si="291"/>
        <v>2</v>
      </c>
      <c r="AR54" s="83">
        <f t="shared" si="291"/>
        <v>2</v>
      </c>
      <c r="AS54" s="83">
        <f t="shared" si="291"/>
        <v>0</v>
      </c>
      <c r="AT54" s="83">
        <f t="shared" si="291"/>
        <v>0</v>
      </c>
      <c r="AU54" s="83">
        <f t="shared" si="291"/>
        <v>0</v>
      </c>
      <c r="AV54" s="83">
        <f t="shared" si="291"/>
        <v>1</v>
      </c>
      <c r="AW54" s="83">
        <f t="shared" si="291"/>
        <v>0</v>
      </c>
      <c r="AX54" s="82">
        <f t="shared" si="291"/>
        <v>0</v>
      </c>
    </row>
    <row r="55" spans="1:50" ht="20.100000000000001" customHeight="1" x14ac:dyDescent="0.3">
      <c r="AM55" s="178"/>
      <c r="AN55" s="171">
        <v>4</v>
      </c>
      <c r="AO55" s="82" t="s">
        <v>123</v>
      </c>
      <c r="AP55" s="95">
        <f t="shared" ref="AP55" si="292">COUNTIFS($B$2:$B$54,"="&amp;$AN55,$T$2:$T$54,"="&amp;$AM$51,$W$2:$W$54,"="&amp;AP$2)</f>
        <v>0</v>
      </c>
      <c r="AQ55" s="85">
        <f t="shared" si="291"/>
        <v>0</v>
      </c>
      <c r="AR55" s="85">
        <f t="shared" si="291"/>
        <v>0</v>
      </c>
      <c r="AS55" s="85">
        <f t="shared" si="291"/>
        <v>0</v>
      </c>
      <c r="AT55" s="85">
        <f t="shared" si="291"/>
        <v>0</v>
      </c>
      <c r="AU55" s="85">
        <f t="shared" si="291"/>
        <v>0</v>
      </c>
      <c r="AV55" s="85">
        <f t="shared" si="291"/>
        <v>0</v>
      </c>
      <c r="AW55" s="85">
        <f t="shared" si="291"/>
        <v>0</v>
      </c>
      <c r="AX55" s="84">
        <f t="shared" si="291"/>
        <v>0</v>
      </c>
    </row>
    <row r="56" spans="1:50" ht="20.100000000000001" customHeight="1" x14ac:dyDescent="0.3">
      <c r="AM56" s="178"/>
      <c r="AN56" s="172"/>
      <c r="AO56" s="76" t="s">
        <v>124</v>
      </c>
      <c r="AP56" s="91">
        <f t="shared" ref="AP56" si="293">SUMIFS($O$2:$O$54,$B$2:$B$54,"="&amp;$AN55,$T$2:$T$54,"="&amp;$AM$51,$W$2:$W$54,"="&amp;AP$2)</f>
        <v>0</v>
      </c>
      <c r="AQ56" s="77">
        <f t="shared" ref="AQ56" si="294">SUMIFS($O$2:$O$54,$B$2:$B$54,"="&amp;$AN55,$T$2:$T$54,"="&amp;$AM$51,$W$2:$W$54,"="&amp;AQ$2)</f>
        <v>0</v>
      </c>
      <c r="AR56" s="77">
        <f t="shared" ref="AR56" si="295">SUMIFS($O$2:$O$54,$B$2:$B$54,"="&amp;$AN55,$T$2:$T$54,"="&amp;$AM$51,$W$2:$W$54,"="&amp;AR$2)</f>
        <v>0</v>
      </c>
      <c r="AS56" s="77">
        <f t="shared" ref="AS56" si="296">SUMIFS($O$2:$O$54,$B$2:$B$54,"="&amp;$AN55,$T$2:$T$54,"="&amp;$AM$51,$W$2:$W$54,"="&amp;AS$2)</f>
        <v>0</v>
      </c>
      <c r="AT56" s="77">
        <f t="shared" ref="AT56" si="297">SUMIFS($O$2:$O$54,$B$2:$B$54,"="&amp;$AN55,$T$2:$T$54,"="&amp;$AM$51,$W$2:$W$54,"="&amp;AT$2)</f>
        <v>0</v>
      </c>
      <c r="AU56" s="77">
        <f t="shared" ref="AU56" si="298">SUMIFS($O$2:$O$54,$B$2:$B$54,"="&amp;$AN55,$T$2:$T$54,"="&amp;$AM$51,$W$2:$W$54,"="&amp;AU$2)</f>
        <v>0</v>
      </c>
      <c r="AV56" s="77">
        <f t="shared" ref="AV56" si="299">SUMIFS($O$2:$O$54,$B$2:$B$54,"="&amp;$AN55,$T$2:$T$54,"="&amp;$AM$51,$W$2:$W$54,"="&amp;AV$2)</f>
        <v>0</v>
      </c>
      <c r="AW56" s="77">
        <f t="shared" ref="AW56" si="300">SUMIFS($O$2:$O$54,$B$2:$B$54,"="&amp;$AN55,$T$2:$T$54,"="&amp;$AM$51,$W$2:$W$54,"="&amp;AW$2)</f>
        <v>0</v>
      </c>
      <c r="AX56" s="76">
        <f t="shared" ref="AX56" si="301">SUMIFS($O$2:$O$54,$B$2:$B$54,"="&amp;$AN55,$T$2:$T$54,"="&amp;$AM$51,$W$2:$W$54,"="&amp;AX$2)</f>
        <v>0</v>
      </c>
    </row>
    <row r="57" spans="1:50" ht="20.100000000000001" customHeight="1" thickBot="1" x14ac:dyDescent="0.35">
      <c r="AM57" s="179"/>
      <c r="AN57" s="175"/>
      <c r="AO57" s="100" t="s">
        <v>125</v>
      </c>
      <c r="AP57" s="98" t="str">
        <f t="shared" ref="AP57:AX57" si="302">IFERROR(ROUND(AVERAGEIFS($O$2:$O$54,$B$2:$B$54,"="&amp;$AN55,$T$2:$T$54,"="&amp;$AM$51,$W$2:$W$54,"="&amp;AP$2),2),"-")</f>
        <v>-</v>
      </c>
      <c r="AQ57" s="99" t="str">
        <f t="shared" si="302"/>
        <v>-</v>
      </c>
      <c r="AR57" s="99" t="str">
        <f t="shared" si="302"/>
        <v>-</v>
      </c>
      <c r="AS57" s="99" t="str">
        <f t="shared" si="302"/>
        <v>-</v>
      </c>
      <c r="AT57" s="99" t="str">
        <f t="shared" si="302"/>
        <v>-</v>
      </c>
      <c r="AU57" s="99" t="str">
        <f t="shared" si="302"/>
        <v>-</v>
      </c>
      <c r="AV57" s="99" t="str">
        <f t="shared" si="302"/>
        <v>-</v>
      </c>
      <c r="AW57" s="99" t="str">
        <f t="shared" si="302"/>
        <v>-</v>
      </c>
      <c r="AX57" s="100" t="str">
        <f t="shared" si="30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2019-11-17T16:40:44Z</dcterms:modified>
</cp:coreProperties>
</file>