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제3부 엑셀을 이용한 데이터분석\Chap14_피벗테이블\Chap14_피벗테이블_따라하기_실습파일\"/>
    </mc:Choice>
  </mc:AlternateContent>
  <xr:revisionPtr revIDLastSave="0" documentId="8_{448FBF35-7E94-4846-BF92-D7BD8F6CCBA3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" sheetId="1" r:id="rId1"/>
    <sheet name="할인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<sst xmlns="http://schemas.openxmlformats.org/spreadsheetml/2006/main" count="280" uniqueCount="207">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</sst>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tabSelected="1" zoomScaleNormal="100" workbookViewId="0">
      <pane ySplit="1" topLeftCell="A5" activePane="bottomLeft" state="frozen"/>
      <selection pane="bottomLeft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14666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3</v>
      </c>
      <c r="Q2" s="116">
        <f t="shared" ref="Q2:Q36" ca="1" si="11">DATEDIF(N2, TODAY(), "MD")</f>
        <v>17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78" t="s">
        <v>192</v>
      </c>
      <c r="AP2" s="180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43</v>
      </c>
      <c r="J3" s="124" t="str">
        <f t="shared" si="7"/>
        <v>남</v>
      </c>
      <c r="K3" s="115">
        <f t="shared" ca="1" si="8"/>
        <v>16035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7</v>
      </c>
      <c r="Q3" s="115">
        <f t="shared" ca="1" si="11"/>
        <v>11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69" t="s">
        <v>171</v>
      </c>
      <c r="AD3" s="165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79"/>
      <c r="AP3" s="181"/>
      <c r="AR3" s="185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13705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4</v>
      </c>
      <c r="Q4" s="115">
        <f t="shared" ca="1" si="11"/>
        <v>21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10</v>
      </c>
      <c r="AC4" s="170"/>
      <c r="AD4" s="166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86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11535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2</v>
      </c>
      <c r="Q5" s="115">
        <f t="shared" ca="1" si="11"/>
        <v>23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6</v>
      </c>
      <c r="AC5" s="170"/>
      <c r="AD5" s="167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86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16346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7</v>
      </c>
      <c r="Q6" s="115">
        <f t="shared" ca="1" si="11"/>
        <v>1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70"/>
      <c r="AD6" s="154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87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10703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8</v>
      </c>
      <c r="Q7" s="115">
        <f t="shared" ca="1" si="11"/>
        <v>24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74" t="s">
        <v>169</v>
      </c>
      <c r="Y7" s="175"/>
      <c r="Z7" s="176" t="s">
        <v>170</v>
      </c>
      <c r="AA7" s="177"/>
      <c r="AC7" s="170"/>
      <c r="AD7" s="152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88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12252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2</v>
      </c>
      <c r="Q8" s="115">
        <f t="shared" ca="1" si="11"/>
        <v>24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70"/>
      <c r="AD8" s="152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86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16456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8</v>
      </c>
      <c r="Q9" s="115">
        <f t="shared" ca="1" si="11"/>
        <v>20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71" t="s">
        <v>172</v>
      </c>
      <c r="AD9" s="168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86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14311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10</v>
      </c>
      <c r="Q10" s="115">
        <f t="shared" ca="1" si="11"/>
        <v>2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70"/>
      <c r="AD10" s="152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189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17828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6</v>
      </c>
      <c r="Q11" s="115">
        <f t="shared" ca="1" si="11"/>
        <v>3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70"/>
      <c r="AD11" s="153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15880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8</v>
      </c>
      <c r="Q12" s="115">
        <f t="shared" ca="1" si="11"/>
        <v>2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70"/>
      <c r="AD12" s="154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82">
        <v>20</v>
      </c>
      <c r="AU12" s="183"/>
      <c r="AV12" s="183">
        <v>30</v>
      </c>
      <c r="AW12" s="183"/>
      <c r="AX12" s="183">
        <v>40</v>
      </c>
      <c r="AY12" s="184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11567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1</v>
      </c>
      <c r="Q13" s="115">
        <f t="shared" ca="1" si="11"/>
        <v>18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70"/>
      <c r="AD13" s="152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16899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0</v>
      </c>
      <c r="Q14" s="115">
        <f t="shared" ca="1" si="11"/>
        <v>22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56" t="s">
        <v>189</v>
      </c>
      <c r="X14" s="157"/>
      <c r="Y14" s="157"/>
      <c r="Z14" s="157"/>
      <c r="AA14" s="158"/>
      <c r="AC14" s="172"/>
      <c r="AD14" s="164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69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14006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6</v>
      </c>
      <c r="Q15" s="115">
        <f t="shared" ca="1" si="11"/>
        <v>13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59" t="s">
        <v>187</v>
      </c>
      <c r="Y15" s="159"/>
      <c r="Z15" s="159" t="s">
        <v>188</v>
      </c>
      <c r="AA15" s="160"/>
      <c r="AC15" s="171" t="s">
        <v>184</v>
      </c>
      <c r="AD15" s="168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70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12806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1</v>
      </c>
      <c r="Q16" s="115">
        <f t="shared" ca="1" si="11"/>
        <v>17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61">
        <f ca="1">SUMIFS(R2:R36,I2:I36,"&gt;=30",I2:I36,"&lt;40",J2:J36,"=여",T2:T36,"=GOLD")</f>
        <v>410500</v>
      </c>
      <c r="Y16" s="162"/>
      <c r="Z16" s="161">
        <f ca="1">ROUND(AVERAGEIFS(U2:U36,I2:I36,"&gt;=30",I2:I36,"&lt;40",J2:J36,"=여",T2:T36,"=GOLD"),2)</f>
        <v>0.17</v>
      </c>
      <c r="AA16" s="163"/>
      <c r="AC16" s="170"/>
      <c r="AD16" s="152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71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15371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5</v>
      </c>
      <c r="Q17" s="115">
        <f t="shared" ca="1" si="11"/>
        <v>29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70"/>
      <c r="AD17" s="153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72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43</v>
      </c>
      <c r="J18" s="124" t="str">
        <f t="shared" si="7"/>
        <v>여</v>
      </c>
      <c r="K18" s="115">
        <f t="shared" ca="1" si="8"/>
        <v>16033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7</v>
      </c>
      <c r="Q18" s="115">
        <f t="shared" ca="1" si="11"/>
        <v>22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70"/>
      <c r="AD18" s="154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70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13515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0</v>
      </c>
      <c r="Q19" s="115">
        <f t="shared" ca="1" si="11"/>
        <v>18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70"/>
      <c r="AD19" s="152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70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11595</v>
      </c>
      <c r="L20" s="125" t="s">
        <v>59</v>
      </c>
      <c r="M20" s="126" t="s">
        <v>130</v>
      </c>
      <c r="N20" s="113">
        <v>40477</v>
      </c>
      <c r="O20" s="115">
        <f t="shared" ca="1" si="9"/>
        <v>8</v>
      </c>
      <c r="P20" s="115">
        <f t="shared" ca="1" si="10"/>
        <v>11</v>
      </c>
      <c r="Q20" s="115">
        <f t="shared" ca="1" si="11"/>
        <v>8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72"/>
      <c r="AD20" s="164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71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17386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7</v>
      </c>
      <c r="Q21" s="115">
        <f t="shared" ca="1" si="11"/>
        <v>1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70" t="s">
        <v>173</v>
      </c>
      <c r="AD21" s="152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72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13158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10</v>
      </c>
      <c r="Q22" s="115">
        <f t="shared" ca="1" si="11"/>
        <v>4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70"/>
      <c r="AD22" s="152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70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16121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3</v>
      </c>
      <c r="Q23" s="115">
        <f t="shared" ca="1" si="11"/>
        <v>5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70"/>
      <c r="AD23" s="153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70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12881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4</v>
      </c>
      <c r="Q24" s="115">
        <f t="shared" ca="1" si="11"/>
        <v>15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70"/>
      <c r="AD24" s="154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71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11931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0</v>
      </c>
      <c r="Q25" s="115">
        <f t="shared" ca="1" si="11"/>
        <v>8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70"/>
      <c r="AD25" s="152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72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0.3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</v>
      </c>
      <c r="AY25" s="103">
        <f ca="1">_xlfn.MINIFS($U$2:$U$36,$S$2:$S$36,"="&amp;$AR$24,$J$2:$J$36,"="&amp;$AS25,$I$2:$I$36,"&gt;="&amp;$AX$12)</f>
        <v>0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14781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10</v>
      </c>
      <c r="Q26" s="115">
        <f t="shared" ca="1" si="11"/>
        <v>1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73"/>
      <c r="AD26" s="155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70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13087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2</v>
      </c>
      <c r="Q27" s="115">
        <f t="shared" ca="1" si="11"/>
        <v>21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73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12425</v>
      </c>
      <c r="L28" s="125" t="s">
        <v>67</v>
      </c>
      <c r="M28" s="126" t="s">
        <v>138</v>
      </c>
      <c r="N28" s="113">
        <v>39737</v>
      </c>
      <c r="O28" s="115">
        <f t="shared" ca="1" si="9"/>
        <v>10</v>
      </c>
      <c r="P28" s="115">
        <f t="shared" ca="1" si="10"/>
        <v>11</v>
      </c>
      <c r="Q28" s="115">
        <f t="shared" ca="1" si="11"/>
        <v>18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17637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9</v>
      </c>
      <c r="Q29" s="115">
        <f t="shared" ca="1" si="11"/>
        <v>6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14089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2</v>
      </c>
      <c r="Q30" s="115">
        <f t="shared" ca="1" si="11"/>
        <v>15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16681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8</v>
      </c>
      <c r="Q31" s="115">
        <f t="shared" ca="1" si="11"/>
        <v>5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38</v>
      </c>
      <c r="J32" s="124" t="str">
        <f t="shared" si="7"/>
        <v>남</v>
      </c>
      <c r="K32" s="115">
        <f t="shared" ca="1" si="8"/>
        <v>14205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3</v>
      </c>
      <c r="Q32" s="115">
        <f t="shared" ca="1" si="11"/>
        <v>16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11762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8</v>
      </c>
      <c r="Q33" s="115">
        <f t="shared" ca="1" si="11"/>
        <v>1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12197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0</v>
      </c>
      <c r="Q34" s="115">
        <f t="shared" ca="1" si="11"/>
        <v>22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39</v>
      </c>
      <c r="J35" s="124" t="str">
        <f t="shared" si="7"/>
        <v>여</v>
      </c>
      <c r="K35" s="115">
        <f t="shared" ca="1" si="8"/>
        <v>14595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2</v>
      </c>
      <c r="Q35" s="115">
        <f t="shared" ca="1" si="11"/>
        <v>4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13433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0</v>
      </c>
      <c r="Q36" s="130">
        <f t="shared" ca="1" si="11"/>
        <v>7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  <mergeCell ref="AO2:AO3"/>
    <mergeCell ref="AP2:AP3"/>
    <mergeCell ref="AT12:AU12"/>
    <mergeCell ref="AV12:AW12"/>
    <mergeCell ref="AX12:AY12"/>
    <mergeCell ref="AC3:AC8"/>
    <mergeCell ref="AC9:AC14"/>
    <mergeCell ref="AC15:AC20"/>
    <mergeCell ref="AC21:AC26"/>
    <mergeCell ref="X7:Y7"/>
    <mergeCell ref="Z7:AA7"/>
    <mergeCell ref="AD3:AD5"/>
    <mergeCell ref="AD6:AD8"/>
    <mergeCell ref="AD9:AD11"/>
    <mergeCell ref="AD12:AD14"/>
    <mergeCell ref="AD15:AD17"/>
    <mergeCell ref="AD21:AD23"/>
    <mergeCell ref="AD24:AD26"/>
    <mergeCell ref="W14:AA14"/>
    <mergeCell ref="X15:Y15"/>
    <mergeCell ref="Z15:AA15"/>
    <mergeCell ref="X16:Y16"/>
    <mergeCell ref="Z16:AA16"/>
    <mergeCell ref="AD18:AD20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  <ignoredErrors>
    <ignoredError sqref="Y9:Y12 Z9:Z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190" t="s">
        <v>158</v>
      </c>
      <c r="B1" s="191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190" t="s">
        <v>159</v>
      </c>
      <c r="B2" s="191"/>
      <c r="C2" s="6">
        <v>4</v>
      </c>
      <c r="D2" s="6">
        <v>3</v>
      </c>
      <c r="E2" s="6">
        <v>2</v>
      </c>
      <c r="F2" s="6">
        <v>1</v>
      </c>
      <c r="N2">
        <f ca="1">VLOOKUP(회원정보!O2,$B$4:$F$9,MATCH(회원정보!T2,$C$3:$F$3,0)+1,TRUE)</f>
        <v>0.23</v>
      </c>
    </row>
    <row r="3" spans="1:14" ht="16.5" customHeight="1" x14ac:dyDescent="0.3">
      <c r="A3" s="190" t="s">
        <v>160</v>
      </c>
      <c r="B3" s="191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192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193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193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193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193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194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회원정보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2019-10-04T14:15:17Z</dcterms:modified>
</cp:coreProperties>
</file>