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om\Desktop\데이터분석\1차_원고\제4부 엑셀을 이용한 분석의 시각화\Chap16_차트\Chap16_차트_준비파일\"/>
    </mc:Choice>
  </mc:AlternateContent>
  <xr:revisionPtr revIDLastSave="0" documentId="13_ncr:1_{B15BC004-0A88-4DEC-B00A-2CB751D90B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피벗테이블1" sheetId="5" r:id="rId1"/>
    <sheet name="피벗테이블2" sheetId="6" r:id="rId2"/>
    <sheet name="분반1" sheetId="1" r:id="rId3"/>
    <sheet name="학과코드" sheetId="3" r:id="rId4"/>
    <sheet name="정렬예제" sheetId="4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<sst xmlns="http://schemas.openxmlformats.org/spreadsheetml/2006/main" count="285" uniqueCount="160">
  <si>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</si>
  <si>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</si>
  <si>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</si>
  <si>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</si>
  <si>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</si>
  <si>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</si>
  <si>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</si>
  <si>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</si>
  <si>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</si>
  <si>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</si>
  <si>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</si>
  <si>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</si>
  <si>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</si>
  <si>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</si>
  <si>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</si>
  <si>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</si>
  <si>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</si>
  <si>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</si>
  <si>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</si>
  <si>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</si>
  <si>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</si>
  <si>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</si>
  <si>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</si>
  <si>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</si>
  <si>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</si>
  <si>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</si>
  <si>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</si>
  <si>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</si>
  <si>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</si>
  <si>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</si>
  <si>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</si>
  <si>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</si>
  <si>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</si>
  <si>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</si>
  <si>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</si>
  <si>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</si>
  <si>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</si>
  <si>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</si>
  <si>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</si>
  <si>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</si>
  <si>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</si>
  <si>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</si>
  <si>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</si>
  <si>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</si>
  <si>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</si>
  <si>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</si>
  <si>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</si>
  <si>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</si>
  <si>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</si>
  <si>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</si>
  <si>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</si>
  <si>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</si>
  <si>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</si>
  <si>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</si>
  <si>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</si>
  <si>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</si>
  <si>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</si>
  <si>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</si>
  <si>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</si>
  <si>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</si>
  <si>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</si>
  <si>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</si>
  <si>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</si>
  <si>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</si>
  <si>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</si>
  <si>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</si>
  <si>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</si>
  <si>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</si>
  <si>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</si>
  <si>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</si>
  <si>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</si>
  <si>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</si>
  <si>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</si>
  <si>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</si>
  <si>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</si>
  <si>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</si>
  <si>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</si>
  <si>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</si>
  <si>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</si>
  <si>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</si>
  <si>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</si>
  <si>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</si>
  <si>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</si>
  <si>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</si>
  <si>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</si>
  <si>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</si>
  <si>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</si>
  <si>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</si>
  <si>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</si>
  <si>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</si>
  <si>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</si>
  <si>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</si>
  <si>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</si>
  <si>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</si>
  <si>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</si>
  <si>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</si>
  <si>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</si>
  <si>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</si>
  <si>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</si>
  <si>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</si>
  <si>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</si>
  <si>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</si>
  <si>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</si>
  <si>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</si>
  <si>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</si>
  <si>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</si>
  <si>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</si>
  <si>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</si>
  <si>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</si>
  <si>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</si>
  <si>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</si>
  <si>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</si>
  <si>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</si>
  <si>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</si>
  <si>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</si>
  <si>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</si>
  <si>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</si>
  <si>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</si>
  <si>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</si>
  <si>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</si>
  <si>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</si>
  <si>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</si>
  <si>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</si>
  <si>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</si>
  <si>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</si>
  <si>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</si>
  <si>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</si>
  <si>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</si>
  <si>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</si>
  <si>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</si>
  <si>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</si>
  <si>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</si>
  <si>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</si>
  <si>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</si>
  <si>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</si>
  <si>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</si>
  <si>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</si>
  <si>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</si>
  <si>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</si>
  <si>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</si>
  <si>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</si>
  <si>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</si>
  <si>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행 레이블</t>
  </si>
  <si>
    <t>게임학과</t>
  </si>
  <si>
    <t>보안학과</t>
  </si>
  <si>
    <t>전자학과</t>
  </si>
  <si>
    <t>컴퓨터학과</t>
  </si>
  <si>
    <t>통신학과</t>
  </si>
  <si>
    <t>총합계</t>
  </si>
  <si>
    <t>개수 : 성명</t>
  </si>
  <si>
    <t>열 레이블</t>
  </si>
  <si>
    <t>A+</t>
  </si>
  <si>
    <t>A0</t>
  </si>
  <si>
    <t>B+</t>
  </si>
  <si>
    <t>B0</t>
  </si>
  <si>
    <t>C+</t>
  </si>
  <si>
    <t>C0</t>
  </si>
  <si>
    <t>D+</t>
  </si>
  <si>
    <t>D0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</si>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</sst>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zoom/Desktop/Chap14_ex002_02_01_&#44208;&#44284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40.714741550924" createdVersion="6" refreshedVersion="6" minRefreshableVersion="3" recordCount="53" xr:uid="{EEB5B212-D601-482B-B832-00114F07F371}">
  <cacheSource type="worksheet">
    <worksheetSource ref="A1:W54" sheet="분반1"/>
  </cacheSource>
  <cacheFields count="23">
    <cacheField name="순번" numFmtId="0">
      <sharedItems containsSemiMixedTypes="0" containsString="0" containsNumber="1" containsInteger="1" minValue="1" maxValue="53"/>
    </cacheField>
    <cacheField name="학년" numFmtId="0">
      <sharedItems containsSemiMixedTypes="0" containsString="0" containsNumber="1" containsInteger="1" minValue="1" maxValue="4"/>
    </cacheField>
    <cacheField name="학번" numFmtId="0">
      <sharedItems containsSemiMixedTypes="0" containsString="0" containsNumber="1" containsInteger="1" minValue="201510196" maxValue="201810585"/>
    </cacheField>
    <cacheField name="소속학과" numFmtId="0">
      <sharedItems count="5">
        <s v="컴퓨터학과"/>
        <s v="게임학과"/>
        <s v="전자학과"/>
        <s v="보안학과"/>
        <s v="통신학과"/>
      </sharedItems>
    </cacheField>
    <cacheField name="성명" numFmtId="0">
      <sharedItems count="53">
        <s v="김민서"/>
        <s v="김규상"/>
        <s v="김현태"/>
        <s v="박영진"/>
        <s v="박호석"/>
        <s v="박예빈"/>
        <s v="배정환"/>
        <s v="오원선"/>
        <s v="유아정"/>
        <s v="이철승"/>
        <s v="이재민"/>
        <s v="임영규"/>
        <s v="정영주"/>
        <s v="채혜정"/>
        <s v="최연진"/>
        <s v="한지혜"/>
        <s v="한화연"/>
        <s v="강정모"/>
        <s v="강수정"/>
        <s v="김동규"/>
        <s v="김민현"/>
        <s v="김범훈"/>
        <s v="김도영"/>
        <s v="박도현"/>
        <s v="송건호"/>
        <s v="임주은"/>
        <s v="주영진"/>
        <s v="최성욱"/>
        <s v="박민주"/>
        <s v="김정석"/>
        <s v="박재호"/>
        <s v="이정환"/>
        <s v="이승원"/>
        <s v="정성환"/>
        <s v="강기정"/>
        <s v="권준기"/>
        <s v="김태환"/>
        <s v="배진형"/>
        <s v="양상원"/>
        <s v="김상흠"/>
        <s v="최운주"/>
        <s v="김훈정"/>
        <s v="박연수"/>
        <s v="이형진"/>
        <s v="김지수"/>
        <s v="장수원"/>
        <s v="권원재"/>
        <s v="박규석"/>
        <s v="김태길"/>
        <s v="강성연"/>
        <s v="강선진"/>
        <s v="구정민"/>
        <s v="김주원"/>
      </sharedItems>
    </cacheField>
    <cacheField name="중간합200" numFmtId="0">
      <sharedItems containsSemiMixedTypes="0" containsString="0" containsNumber="1" containsInteger="1" minValue="16" maxValue="167"/>
    </cacheField>
    <cacheField name="중간합100" numFmtId="0">
      <sharedItems containsSemiMixedTypes="0" containsString="0" containsNumber="1" minValue="8" maxValue="83.5"/>
    </cacheField>
    <cacheField name="기말합110" numFmtId="0">
      <sharedItems containsSemiMixedTypes="0" containsString="0" containsNumber="1" containsInteger="1" minValue="0" maxValue="105"/>
    </cacheField>
    <cacheField name="기말합100" numFmtId="0">
      <sharedItems containsSemiMixedTypes="0" containsString="0" containsNumber="1" minValue="0" maxValue="95.45"/>
    </cacheField>
    <cacheField name="출석100" numFmtId="0">
      <sharedItems containsSemiMixedTypes="0" containsString="0" containsNumber="1" minValue="60" maxValue="100"/>
    </cacheField>
    <cacheField name="퀴즈1합110" numFmtId="0">
      <sharedItems containsSemiMixedTypes="0" containsString="0" containsNumber="1" containsInteger="1" minValue="9" maxValue="102"/>
    </cacheField>
    <cacheField name="퀴즈1합100" numFmtId="0">
      <sharedItems containsSemiMixedTypes="0" containsString="0" containsNumber="1" minValue="8.18" maxValue="92.73"/>
    </cacheField>
    <cacheField name="퀴즈2합100" numFmtId="0">
      <sharedItems containsSemiMixedTypes="0" containsString="0" containsNumber="1" containsInteger="1" minValue="0" maxValue="95"/>
    </cacheField>
    <cacheField name="참여도" numFmtId="0">
      <sharedItems containsSemiMixedTypes="0" containsString="0" containsNumber="1" containsInteger="1" minValue="0" maxValue="100"/>
    </cacheField>
    <cacheField name="총합" numFmtId="0">
      <sharedItems containsSemiMixedTypes="0" containsString="0" containsNumber="1" minValue="26.57" maxValue="89.82"/>
    </cacheField>
    <cacheField name="등수(EQ)" numFmtId="0">
      <sharedItems containsSemiMixedTypes="0" containsString="0" containsNumber="1" containsInteger="1" minValue="1" maxValue="53"/>
    </cacheField>
    <cacheField name="등수(AVG)" numFmtId="0">
      <sharedItems containsSemiMixedTypes="0" containsString="0" containsNumber="1" containsInteger="1" minValue="1" maxValue="53"/>
    </cacheField>
    <cacheField name="재수강여부" numFmtId="0">
      <sharedItems containsBlank="1"/>
    </cacheField>
    <cacheField name="입학년도" numFmtId="0">
      <sharedItems/>
    </cacheField>
    <cacheField name="학과코드" numFmtId="0">
      <sharedItems/>
    </cacheField>
    <cacheField name="A0부여_x000a_가능여부" numFmtId="0">
      <sharedItems/>
    </cacheField>
    <cacheField name="1차_x000a_학점" numFmtId="0">
      <sharedItems/>
    </cacheField>
    <cacheField name="최종학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41.501359259259" createdVersion="6" refreshedVersion="6" minRefreshableVersion="3" recordCount="53" xr:uid="{B3C21D01-4C79-460D-A092-E5383272850F}">
  <cacheSource type="worksheet">
    <worksheetSource ref="A1:W54" sheet="분반1" r:id="rId2"/>
  </cacheSource>
  <cacheFields count="23">
    <cacheField name="순번" numFmtId="0">
      <sharedItems containsSemiMixedTypes="0" containsString="0" containsNumber="1" containsInteger="1" minValue="1" maxValue="53"/>
    </cacheField>
    <cacheField name="학년" numFmtId="0">
      <sharedItems containsSemiMixedTypes="0" containsString="0" containsNumber="1" containsInteger="1" minValue="1" maxValue="4"/>
    </cacheField>
    <cacheField name="학번" numFmtId="0">
      <sharedItems containsSemiMixedTypes="0" containsString="0" containsNumber="1" containsInteger="1" minValue="201510196" maxValue="201810585"/>
    </cacheField>
    <cacheField name="소속학과" numFmtId="0">
      <sharedItems count="5">
        <s v="컴퓨터학과"/>
        <s v="게임학과"/>
        <s v="전자학과"/>
        <s v="보안학과"/>
        <s v="통신학과"/>
      </sharedItems>
    </cacheField>
    <cacheField name="성명" numFmtId="0">
      <sharedItems count="53">
        <s v="김민서"/>
        <s v="김규상"/>
        <s v="김현태"/>
        <s v="박영진"/>
        <s v="박호석"/>
        <s v="박예빈"/>
        <s v="배정환"/>
        <s v="오원선"/>
        <s v="유아정"/>
        <s v="이철승"/>
        <s v="이재민"/>
        <s v="임영규"/>
        <s v="정영주"/>
        <s v="채혜정"/>
        <s v="최연진"/>
        <s v="한지혜"/>
        <s v="한화연"/>
        <s v="강정모"/>
        <s v="강수정"/>
        <s v="김동규"/>
        <s v="김민현"/>
        <s v="김범훈"/>
        <s v="김도영"/>
        <s v="박도현"/>
        <s v="송건호"/>
        <s v="임주은"/>
        <s v="주영진"/>
        <s v="최성욱"/>
        <s v="박민주"/>
        <s v="김정석"/>
        <s v="박재호"/>
        <s v="이정환"/>
        <s v="이승원"/>
        <s v="정성환"/>
        <s v="강기정"/>
        <s v="권준기"/>
        <s v="김태환"/>
        <s v="배진형"/>
        <s v="양상원"/>
        <s v="김상흠"/>
        <s v="최운주"/>
        <s v="김훈정"/>
        <s v="박연수"/>
        <s v="이형진"/>
        <s v="김지수"/>
        <s v="장수원"/>
        <s v="권원재"/>
        <s v="박규석"/>
        <s v="김태길"/>
        <s v="강성연"/>
        <s v="강선진"/>
        <s v="구정민"/>
        <s v="김주원"/>
      </sharedItems>
    </cacheField>
    <cacheField name="중간합200" numFmtId="0">
      <sharedItems containsSemiMixedTypes="0" containsString="0" containsNumber="1" containsInteger="1" minValue="16" maxValue="167"/>
    </cacheField>
    <cacheField name="중간합100" numFmtId="0">
      <sharedItems containsSemiMixedTypes="0" containsString="0" containsNumber="1" minValue="8" maxValue="83.5"/>
    </cacheField>
    <cacheField name="기말합110" numFmtId="0">
      <sharedItems containsSemiMixedTypes="0" containsString="0" containsNumber="1" containsInteger="1" minValue="0" maxValue="105"/>
    </cacheField>
    <cacheField name="기말합100" numFmtId="0">
      <sharedItems containsSemiMixedTypes="0" containsString="0" containsNumber="1" minValue="0" maxValue="95.45"/>
    </cacheField>
    <cacheField name="출석100" numFmtId="0">
      <sharedItems containsSemiMixedTypes="0" containsString="0" containsNumber="1" minValue="60" maxValue="100"/>
    </cacheField>
    <cacheField name="퀴즈1합110" numFmtId="0">
      <sharedItems containsSemiMixedTypes="0" containsString="0" containsNumber="1" containsInteger="1" minValue="9" maxValue="102"/>
    </cacheField>
    <cacheField name="퀴즈1합100" numFmtId="0">
      <sharedItems containsSemiMixedTypes="0" containsString="0" containsNumber="1" minValue="8.18" maxValue="92.73"/>
    </cacheField>
    <cacheField name="퀴즈2합100" numFmtId="0">
      <sharedItems containsSemiMixedTypes="0" containsString="0" containsNumber="1" containsInteger="1" minValue="0" maxValue="95"/>
    </cacheField>
    <cacheField name="참여도" numFmtId="0">
      <sharedItems containsSemiMixedTypes="0" containsString="0" containsNumber="1" containsInteger="1" minValue="0" maxValue="100"/>
    </cacheField>
    <cacheField name="총합" numFmtId="0">
      <sharedItems containsSemiMixedTypes="0" containsString="0" containsNumber="1" minValue="26.57" maxValue="89.82"/>
    </cacheField>
    <cacheField name="등수(EQ)" numFmtId="0">
      <sharedItems containsSemiMixedTypes="0" containsString="0" containsNumber="1" containsInteger="1" minValue="1" maxValue="53"/>
    </cacheField>
    <cacheField name="등수(AVG)" numFmtId="0">
      <sharedItems containsSemiMixedTypes="0" containsString="0" containsNumber="1" containsInteger="1" minValue="1" maxValue="53"/>
    </cacheField>
    <cacheField name="재수강여부" numFmtId="0">
      <sharedItems containsBlank="1"/>
    </cacheField>
    <cacheField name="입학년도" numFmtId="0">
      <sharedItems/>
    </cacheField>
    <cacheField name="학과코드" numFmtId="0">
      <sharedItems/>
    </cacheField>
    <cacheField name="A0부여_x000a_가능여부" numFmtId="0">
      <sharedItems/>
    </cacheField>
    <cacheField name="1차_x000a_학점" numFmtId="0">
      <sharedItems/>
    </cacheField>
    <cacheField name="최종학점" numFmtId="0">
      <sharedItems count="9">
        <s v="F"/>
        <s v="D+"/>
        <s v="C0"/>
        <s v="B0"/>
        <s v="B+"/>
        <s v="C+"/>
        <s v="A0"/>
        <s v="A+"/>
        <s v="D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n v="2"/>
    <n v="201810187"/>
    <x v="0"/>
    <x v="0"/>
    <n v="41"/>
    <n v="20.5"/>
    <n v="22"/>
    <n v="20"/>
    <n v="92.22"/>
    <n v="9"/>
    <n v="8.18"/>
    <n v="22"/>
    <n v="100"/>
    <n v="30.39"/>
    <n v="50"/>
    <n v="50"/>
    <m/>
    <s v="2018"/>
    <s v="101"/>
    <b v="1"/>
    <s v="F"/>
    <s v="F"/>
  </r>
  <r>
    <n v="2"/>
    <n v="2"/>
    <n v="201810488"/>
    <x v="1"/>
    <x v="1"/>
    <n v="55"/>
    <n v="27.5"/>
    <n v="47"/>
    <n v="42.73"/>
    <n v="81.11"/>
    <n v="47"/>
    <n v="42.73"/>
    <n v="25"/>
    <n v="100"/>
    <n v="43.09"/>
    <n v="45"/>
    <n v="45"/>
    <m/>
    <s v="2018"/>
    <s v="104"/>
    <b v="1"/>
    <s v="D"/>
    <s v="D+"/>
  </r>
  <r>
    <n v="3"/>
    <n v="2"/>
    <n v="201810390"/>
    <x v="2"/>
    <x v="2"/>
    <n v="82"/>
    <n v="41"/>
    <n v="34"/>
    <n v="30.91"/>
    <n v="100"/>
    <n v="34"/>
    <n v="30.91"/>
    <n v="45"/>
    <n v="100"/>
    <n v="45.71"/>
    <n v="42"/>
    <n v="42"/>
    <m/>
    <s v="2018"/>
    <s v="103"/>
    <b v="1"/>
    <s v="C"/>
    <s v="C0"/>
  </r>
  <r>
    <n v="4"/>
    <n v="2"/>
    <n v="201710239"/>
    <x v="3"/>
    <x v="3"/>
    <n v="126"/>
    <n v="63"/>
    <n v="79"/>
    <n v="71.819999999999993"/>
    <n v="97.78"/>
    <n v="54"/>
    <n v="49.09"/>
    <n v="39"/>
    <n v="100"/>
    <n v="67.62"/>
    <n v="26"/>
    <n v="26"/>
    <m/>
    <s v="2017"/>
    <s v="102"/>
    <b v="1"/>
    <s v="B"/>
    <s v="B0"/>
  </r>
  <r>
    <n v="5"/>
    <n v="3"/>
    <n v="201710275"/>
    <x v="3"/>
    <x v="4"/>
    <n v="131"/>
    <n v="65.5"/>
    <n v="88"/>
    <n v="80"/>
    <n v="88.89"/>
    <n v="53"/>
    <n v="48.18"/>
    <n v="61"/>
    <n v="100"/>
    <n v="72.459999999999994"/>
    <n v="16"/>
    <n v="16"/>
    <m/>
    <s v="2017"/>
    <s v="102"/>
    <b v="1"/>
    <s v="B"/>
    <s v="B+"/>
  </r>
  <r>
    <n v="6"/>
    <n v="4"/>
    <n v="201610177"/>
    <x v="0"/>
    <x v="5"/>
    <n v="156"/>
    <n v="78"/>
    <n v="63"/>
    <n v="57.27"/>
    <n v="95.56"/>
    <n v="55"/>
    <n v="50"/>
    <n v="70"/>
    <n v="80"/>
    <n v="69"/>
    <n v="21"/>
    <n v="21"/>
    <s v="Y"/>
    <s v="2016"/>
    <s v="101"/>
    <b v="0"/>
    <s v="B"/>
    <s v="B+"/>
  </r>
  <r>
    <n v="7"/>
    <n v="4"/>
    <n v="201610179"/>
    <x v="0"/>
    <x v="6"/>
    <n v="120"/>
    <n v="60"/>
    <n v="47"/>
    <n v="42.73"/>
    <n v="88.89"/>
    <n v="59"/>
    <n v="53.64"/>
    <n v="51"/>
    <n v="60"/>
    <n v="55.31"/>
    <n v="37"/>
    <n v="37"/>
    <m/>
    <s v="2016"/>
    <s v="101"/>
    <b v="1"/>
    <s v="C"/>
    <s v="C+"/>
  </r>
  <r>
    <n v="8"/>
    <n v="3"/>
    <n v="201510585"/>
    <x v="4"/>
    <x v="7"/>
    <n v="136"/>
    <n v="68"/>
    <n v="64"/>
    <n v="58.18"/>
    <n v="100"/>
    <n v="80"/>
    <n v="72.73"/>
    <n v="44"/>
    <n v="100"/>
    <n v="67.44"/>
    <n v="27"/>
    <n v="27"/>
    <m/>
    <s v="2015"/>
    <s v="105"/>
    <b v="1"/>
    <s v="B"/>
    <s v="B0"/>
  </r>
  <r>
    <n v="9"/>
    <n v="2"/>
    <n v="201610586"/>
    <x v="4"/>
    <x v="8"/>
    <n v="129"/>
    <n v="64.5"/>
    <n v="73"/>
    <n v="66.36"/>
    <n v="100"/>
    <n v="61"/>
    <n v="55.45"/>
    <n v="74"/>
    <n v="100"/>
    <n v="70.52"/>
    <n v="19"/>
    <n v="19"/>
    <m/>
    <s v="2016"/>
    <s v="105"/>
    <b v="1"/>
    <s v="B"/>
    <s v="B+"/>
  </r>
  <r>
    <n v="10"/>
    <n v="2"/>
    <n v="201710388"/>
    <x v="2"/>
    <x v="9"/>
    <n v="150"/>
    <n v="75"/>
    <n v="72"/>
    <n v="65.45"/>
    <n v="96.67"/>
    <n v="59"/>
    <n v="53.64"/>
    <n v="67"/>
    <n v="100"/>
    <n v="72.14"/>
    <n v="18"/>
    <n v="18"/>
    <m/>
    <s v="2017"/>
    <s v="103"/>
    <b v="1"/>
    <s v="B"/>
    <s v="B+"/>
  </r>
  <r>
    <n v="11"/>
    <n v="2"/>
    <n v="201810189"/>
    <x v="0"/>
    <x v="10"/>
    <n v="134"/>
    <n v="67"/>
    <n v="62"/>
    <n v="56.36"/>
    <n v="98.89"/>
    <n v="46"/>
    <n v="41.82"/>
    <n v="28"/>
    <n v="80"/>
    <n v="60.7"/>
    <n v="32"/>
    <n v="32"/>
    <m/>
    <s v="2018"/>
    <s v="101"/>
    <b v="1"/>
    <s v="C"/>
    <s v="C+"/>
  </r>
  <r>
    <n v="12"/>
    <n v="2"/>
    <n v="201810293"/>
    <x v="3"/>
    <x v="11"/>
    <n v="106"/>
    <n v="53"/>
    <n v="92"/>
    <n v="83.64"/>
    <n v="98.89"/>
    <n v="28"/>
    <n v="25.45"/>
    <n v="42"/>
    <n v="80"/>
    <n v="65.81"/>
    <n v="28"/>
    <n v="28"/>
    <m/>
    <s v="2018"/>
    <s v="102"/>
    <b v="1"/>
    <s v="B"/>
    <s v="B0"/>
  </r>
  <r>
    <n v="13"/>
    <n v="2"/>
    <n v="201810402"/>
    <x v="1"/>
    <x v="12"/>
    <n v="65"/>
    <n v="32.5"/>
    <n v="18"/>
    <n v="16.36"/>
    <n v="87.78"/>
    <n v="15"/>
    <n v="13.64"/>
    <n v="14"/>
    <n v="60"/>
    <n v="30.02"/>
    <n v="51"/>
    <n v="51"/>
    <m/>
    <s v="2018"/>
    <s v="104"/>
    <b v="1"/>
    <s v="F"/>
    <s v="F"/>
  </r>
  <r>
    <n v="14"/>
    <n v="1"/>
    <n v="201710504"/>
    <x v="4"/>
    <x v="13"/>
    <n v="71"/>
    <n v="35.5"/>
    <n v="0"/>
    <n v="0"/>
    <n v="93.33"/>
    <n v="26"/>
    <n v="23.64"/>
    <n v="29"/>
    <n v="60"/>
    <n v="28.25"/>
    <n v="52"/>
    <n v="52"/>
    <m/>
    <s v="2017"/>
    <s v="105"/>
    <b v="1"/>
    <s v="F"/>
    <s v="F"/>
  </r>
  <r>
    <n v="15"/>
    <n v="3"/>
    <n v="201610205"/>
    <x v="3"/>
    <x v="14"/>
    <n v="108"/>
    <n v="54"/>
    <n v="64"/>
    <n v="58.18"/>
    <n v="100"/>
    <n v="44"/>
    <n v="40"/>
    <n v="48"/>
    <n v="100"/>
    <n v="60.36"/>
    <n v="33"/>
    <n v="33"/>
    <s v="Y"/>
    <s v="2016"/>
    <s v="102"/>
    <b v="0"/>
    <s v="C"/>
    <s v="C+"/>
  </r>
  <r>
    <n v="16"/>
    <n v="2"/>
    <n v="201710306"/>
    <x v="2"/>
    <x v="15"/>
    <n v="134"/>
    <n v="67"/>
    <n v="54"/>
    <n v="49.09"/>
    <n v="100"/>
    <n v="59"/>
    <n v="53.64"/>
    <n v="63"/>
    <n v="100"/>
    <n v="63.95"/>
    <n v="30"/>
    <n v="30"/>
    <m/>
    <s v="2017"/>
    <s v="103"/>
    <b v="1"/>
    <s v="B"/>
    <s v="B0"/>
  </r>
  <r>
    <n v="17"/>
    <n v="4"/>
    <n v="201510412"/>
    <x v="1"/>
    <x v="16"/>
    <n v="141"/>
    <n v="70.5"/>
    <n v="64"/>
    <n v="58.18"/>
    <n v="100"/>
    <n v="61"/>
    <n v="55.45"/>
    <n v="26"/>
    <n v="100"/>
    <n v="64.66"/>
    <n v="29"/>
    <n v="29"/>
    <m/>
    <s v="2015"/>
    <s v="104"/>
    <b v="1"/>
    <s v="B"/>
    <s v="B0"/>
  </r>
  <r>
    <n v="18"/>
    <n v="3"/>
    <n v="201710214"/>
    <x v="3"/>
    <x v="17"/>
    <n v="117"/>
    <n v="58.5"/>
    <n v="71"/>
    <n v="64.55"/>
    <n v="100"/>
    <n v="80"/>
    <n v="72.73"/>
    <n v="74"/>
    <n v="100"/>
    <n v="69.819999999999993"/>
    <n v="20"/>
    <n v="20"/>
    <m/>
    <s v="2017"/>
    <s v="102"/>
    <b v="1"/>
    <s v="B"/>
    <s v="B+"/>
  </r>
  <r>
    <n v="19"/>
    <n v="2"/>
    <n v="201810117"/>
    <x v="0"/>
    <x v="18"/>
    <n v="139"/>
    <n v="69.5"/>
    <n v="89"/>
    <n v="80.91"/>
    <n v="96.67"/>
    <n v="60"/>
    <n v="54.55"/>
    <n v="87"/>
    <n v="100"/>
    <n v="77.989999999999995"/>
    <n v="6"/>
    <n v="6"/>
    <m/>
    <s v="2018"/>
    <s v="101"/>
    <b v="1"/>
    <s v="A"/>
    <s v="A0"/>
  </r>
  <r>
    <n v="20"/>
    <n v="4"/>
    <n v="201610118"/>
    <x v="0"/>
    <x v="19"/>
    <n v="145"/>
    <n v="72.5"/>
    <n v="93"/>
    <n v="84.55"/>
    <n v="98.89"/>
    <n v="74"/>
    <n v="67.27"/>
    <n v="50"/>
    <n v="100"/>
    <n v="77.959999999999994"/>
    <n v="7"/>
    <n v="7"/>
    <m/>
    <s v="2016"/>
    <s v="101"/>
    <b v="1"/>
    <s v="A"/>
    <s v="A0"/>
  </r>
  <r>
    <n v="21"/>
    <n v="4"/>
    <n v="201510420"/>
    <x v="1"/>
    <x v="20"/>
    <n v="82"/>
    <n v="41"/>
    <n v="50"/>
    <n v="45.45"/>
    <n v="94.44"/>
    <n v="54"/>
    <n v="49.09"/>
    <n v="26"/>
    <n v="60"/>
    <n v="48.16"/>
    <n v="41"/>
    <n v="41"/>
    <s v="Y"/>
    <s v="2015"/>
    <s v="104"/>
    <b v="1"/>
    <s v="C"/>
    <s v="C0"/>
  </r>
  <r>
    <n v="22"/>
    <n v="2"/>
    <n v="201810321"/>
    <x v="2"/>
    <x v="21"/>
    <n v="131"/>
    <n v="65.5"/>
    <n v="56"/>
    <n v="50.91"/>
    <n v="94.44"/>
    <n v="47"/>
    <n v="42.73"/>
    <n v="48"/>
    <n v="80"/>
    <n v="59.99"/>
    <n v="34"/>
    <n v="34"/>
    <m/>
    <s v="2018"/>
    <s v="103"/>
    <b v="1"/>
    <s v="C"/>
    <s v="C+"/>
  </r>
  <r>
    <n v="23"/>
    <n v="3"/>
    <n v="201610124"/>
    <x v="0"/>
    <x v="22"/>
    <n v="111"/>
    <n v="55.5"/>
    <n v="60"/>
    <n v="54.55"/>
    <n v="94.44"/>
    <n v="47"/>
    <n v="42.73"/>
    <n v="30"/>
    <n v="80"/>
    <n v="56.46"/>
    <n v="36"/>
    <n v="36"/>
    <m/>
    <s v="2016"/>
    <s v="101"/>
    <b v="1"/>
    <s v="C"/>
    <s v="C+"/>
  </r>
  <r>
    <n v="24"/>
    <n v="2"/>
    <n v="201710128"/>
    <x v="0"/>
    <x v="23"/>
    <n v="130"/>
    <n v="65"/>
    <n v="0"/>
    <n v="0"/>
    <n v="60"/>
    <n v="57"/>
    <n v="51.82"/>
    <n v="0"/>
    <n v="0"/>
    <n v="30.68"/>
    <n v="49"/>
    <n v="49"/>
    <m/>
    <s v="2017"/>
    <s v="101"/>
    <b v="1"/>
    <s v="F"/>
    <s v="F"/>
  </r>
  <r>
    <n v="25"/>
    <n v="2"/>
    <n v="201610130"/>
    <x v="0"/>
    <x v="24"/>
    <n v="162"/>
    <n v="81"/>
    <n v="80"/>
    <n v="72.73"/>
    <n v="96.67"/>
    <n v="55"/>
    <n v="50"/>
    <n v="83"/>
    <n v="100"/>
    <n v="77.72"/>
    <n v="8"/>
    <n v="8"/>
    <m/>
    <s v="2016"/>
    <s v="101"/>
    <b v="1"/>
    <s v="A"/>
    <s v="A0"/>
  </r>
  <r>
    <n v="26"/>
    <n v="2"/>
    <n v="201810531"/>
    <x v="4"/>
    <x v="25"/>
    <n v="141"/>
    <n v="70.5"/>
    <n v="85"/>
    <n v="77.27"/>
    <n v="100"/>
    <n v="70"/>
    <n v="63.64"/>
    <n v="77"/>
    <n v="100"/>
    <n v="77.260000000000005"/>
    <n v="9"/>
    <n v="9"/>
    <m/>
    <s v="2018"/>
    <s v="105"/>
    <b v="1"/>
    <s v="A"/>
    <s v="A0"/>
  </r>
  <r>
    <n v="27"/>
    <n v="2"/>
    <n v="201810538"/>
    <x v="4"/>
    <x v="26"/>
    <n v="153"/>
    <n v="76.5"/>
    <n v="105"/>
    <n v="95.45"/>
    <n v="100"/>
    <n v="81"/>
    <n v="73.64"/>
    <n v="83"/>
    <n v="100"/>
    <n v="87.02"/>
    <n v="2"/>
    <n v="2"/>
    <m/>
    <s v="2018"/>
    <s v="105"/>
    <b v="1"/>
    <s v="A"/>
    <s v="A+"/>
  </r>
  <r>
    <n v="28"/>
    <n v="2"/>
    <n v="201810139"/>
    <x v="0"/>
    <x v="27"/>
    <n v="86"/>
    <n v="43"/>
    <n v="21"/>
    <n v="19.09"/>
    <n v="78.89"/>
    <n v="56"/>
    <n v="50.91"/>
    <n v="13"/>
    <n v="40"/>
    <n v="35.86"/>
    <n v="48"/>
    <n v="48"/>
    <m/>
    <s v="2018"/>
    <s v="101"/>
    <b v="1"/>
    <s v="F"/>
    <s v="F"/>
  </r>
  <r>
    <n v="29"/>
    <n v="3"/>
    <n v="201710327"/>
    <x v="2"/>
    <x v="28"/>
    <n v="113"/>
    <n v="56.5"/>
    <n v="89"/>
    <n v="80.91"/>
    <n v="100"/>
    <n v="66"/>
    <n v="60"/>
    <n v="75"/>
    <n v="100"/>
    <n v="73.77"/>
    <n v="13"/>
    <n v="13"/>
    <s v="Y"/>
    <s v="2017"/>
    <s v="103"/>
    <b v="0"/>
    <s v="A"/>
    <s v="A0"/>
  </r>
  <r>
    <n v="30"/>
    <n v="2"/>
    <n v="201810573"/>
    <x v="4"/>
    <x v="29"/>
    <n v="124"/>
    <n v="62"/>
    <n v="97"/>
    <n v="88.18"/>
    <n v="96.67"/>
    <n v="60"/>
    <n v="54.55"/>
    <n v="74"/>
    <n v="100"/>
    <n v="76.989999999999995"/>
    <n v="10"/>
    <n v="10"/>
    <m/>
    <s v="2018"/>
    <s v="105"/>
    <b v="1"/>
    <s v="A"/>
    <s v="A0"/>
  </r>
  <r>
    <n v="31"/>
    <n v="4"/>
    <n v="201610256"/>
    <x v="3"/>
    <x v="30"/>
    <n v="57"/>
    <n v="28.5"/>
    <n v="47"/>
    <n v="42.73"/>
    <n v="90"/>
    <n v="58"/>
    <n v="52.73"/>
    <n v="21"/>
    <n v="100"/>
    <n v="44.88"/>
    <n v="43"/>
    <n v="43"/>
    <s v="Y"/>
    <s v="2016"/>
    <s v="102"/>
    <b v="0"/>
    <s v="D"/>
    <s v="D+"/>
  </r>
  <r>
    <n v="32"/>
    <n v="4"/>
    <n v="201610162"/>
    <x v="0"/>
    <x v="31"/>
    <n v="111"/>
    <n v="55.5"/>
    <n v="52"/>
    <n v="47.27"/>
    <n v="96.67"/>
    <n v="23"/>
    <n v="20.91"/>
    <n v="59"/>
    <n v="70"/>
    <n v="54.35"/>
    <n v="38"/>
    <n v="38"/>
    <m/>
    <s v="2016"/>
    <s v="101"/>
    <b v="1"/>
    <s v="C"/>
    <s v="C0"/>
  </r>
  <r>
    <n v="33"/>
    <n v="4"/>
    <n v="201610102"/>
    <x v="0"/>
    <x v="32"/>
    <n v="46"/>
    <n v="23"/>
    <n v="58"/>
    <n v="52.73"/>
    <n v="86.67"/>
    <n v="10"/>
    <n v="9.09"/>
    <n v="10"/>
    <n v="60"/>
    <n v="38.93"/>
    <n v="47"/>
    <n v="47"/>
    <m/>
    <s v="2016"/>
    <s v="101"/>
    <b v="1"/>
    <s v="D"/>
    <s v="D0"/>
  </r>
  <r>
    <n v="34"/>
    <n v="1"/>
    <n v="201810418"/>
    <x v="1"/>
    <x v="33"/>
    <n v="85"/>
    <n v="42.5"/>
    <n v="58"/>
    <n v="52.73"/>
    <n v="94.44"/>
    <n v="40"/>
    <n v="36.36"/>
    <n v="58"/>
    <n v="60"/>
    <n v="53.09"/>
    <n v="39"/>
    <n v="39"/>
    <m/>
    <s v="2018"/>
    <s v="104"/>
    <b v="1"/>
    <s v="C"/>
    <s v="C0"/>
  </r>
  <r>
    <n v="35"/>
    <n v="2"/>
    <n v="201710223"/>
    <x v="3"/>
    <x v="34"/>
    <n v="52"/>
    <n v="26"/>
    <n v="56"/>
    <n v="50.91"/>
    <n v="83.33"/>
    <n v="31"/>
    <n v="28.18"/>
    <n v="0"/>
    <n v="60"/>
    <n v="39.770000000000003"/>
    <n v="46"/>
    <n v="46"/>
    <s v="Y"/>
    <s v="2017"/>
    <s v="102"/>
    <b v="0"/>
    <s v="D"/>
    <s v="D0"/>
  </r>
  <r>
    <n v="36"/>
    <n v="2"/>
    <n v="201710339"/>
    <x v="2"/>
    <x v="35"/>
    <n v="16"/>
    <n v="8"/>
    <n v="20"/>
    <n v="18.18"/>
    <n v="88.89"/>
    <n v="20"/>
    <n v="18.18"/>
    <n v="21"/>
    <n v="100"/>
    <n v="26.57"/>
    <n v="53"/>
    <n v="53"/>
    <m/>
    <s v="2017"/>
    <s v="103"/>
    <b v="1"/>
    <s v="F"/>
    <s v="F"/>
  </r>
  <r>
    <n v="37"/>
    <n v="2"/>
    <n v="201810223"/>
    <x v="3"/>
    <x v="36"/>
    <n v="143"/>
    <n v="71.5"/>
    <n v="82"/>
    <n v="74.55"/>
    <n v="100"/>
    <n v="48"/>
    <n v="43.64"/>
    <n v="65"/>
    <n v="100"/>
    <n v="73.41"/>
    <n v="14"/>
    <n v="14"/>
    <m/>
    <s v="2018"/>
    <s v="102"/>
    <b v="1"/>
    <s v="A"/>
    <s v="A0"/>
  </r>
  <r>
    <n v="38"/>
    <n v="3"/>
    <n v="201510196"/>
    <x v="0"/>
    <x v="37"/>
    <n v="160"/>
    <n v="80"/>
    <n v="79"/>
    <n v="71.819999999999993"/>
    <n v="91.11"/>
    <n v="67"/>
    <n v="60.91"/>
    <n v="95"/>
    <n v="100"/>
    <n v="78.84"/>
    <n v="5"/>
    <n v="5"/>
    <s v="Y"/>
    <s v="2015"/>
    <s v="101"/>
    <b v="1"/>
    <s v="A"/>
    <s v="A0"/>
  </r>
  <r>
    <n v="39"/>
    <n v="2"/>
    <n v="201610106"/>
    <x v="0"/>
    <x v="38"/>
    <n v="128"/>
    <n v="64"/>
    <n v="85"/>
    <n v="77.27"/>
    <n v="100"/>
    <n v="60"/>
    <n v="54.55"/>
    <n v="56"/>
    <n v="100"/>
    <n v="72.3"/>
    <n v="17"/>
    <n v="17"/>
    <m/>
    <s v="2016"/>
    <s v="101"/>
    <b v="1"/>
    <s v="B"/>
    <s v="B+"/>
  </r>
  <r>
    <n v="40"/>
    <n v="2"/>
    <n v="201710110"/>
    <x v="0"/>
    <x v="39"/>
    <n v="167"/>
    <n v="83.5"/>
    <n v="99"/>
    <n v="90"/>
    <n v="100"/>
    <n v="102"/>
    <n v="92.73"/>
    <n v="90"/>
    <n v="100"/>
    <n v="89.82"/>
    <n v="1"/>
    <n v="1"/>
    <m/>
    <s v="2017"/>
    <s v="101"/>
    <b v="1"/>
    <s v="A"/>
    <s v="A+"/>
  </r>
  <r>
    <n v="41"/>
    <n v="4"/>
    <n v="201510311"/>
    <x v="2"/>
    <x v="40"/>
    <n v="127"/>
    <n v="63.5"/>
    <n v="80"/>
    <n v="72.73"/>
    <n v="100"/>
    <n v="74"/>
    <n v="67.27"/>
    <n v="91"/>
    <n v="100"/>
    <n v="75.33"/>
    <n v="12"/>
    <n v="12"/>
    <s v="Y"/>
    <s v="2015"/>
    <s v="103"/>
    <b v="1"/>
    <s v="A"/>
    <s v="A0"/>
  </r>
  <r>
    <n v="42"/>
    <n v="4"/>
    <n v="201510319"/>
    <x v="2"/>
    <x v="41"/>
    <n v="86"/>
    <n v="43"/>
    <n v="76"/>
    <n v="69.09"/>
    <n v="98.89"/>
    <n v="56"/>
    <n v="50.91"/>
    <n v="58"/>
    <n v="100"/>
    <n v="62.86"/>
    <n v="31"/>
    <n v="31"/>
    <s v="Y"/>
    <s v="2015"/>
    <s v="103"/>
    <b v="1"/>
    <s v="B"/>
    <s v="B0"/>
  </r>
  <r>
    <n v="43"/>
    <n v="3"/>
    <n v="201510342"/>
    <x v="2"/>
    <x v="42"/>
    <n v="160"/>
    <n v="80"/>
    <n v="82"/>
    <n v="74.55"/>
    <n v="100"/>
    <n v="79"/>
    <n v="71.819999999999993"/>
    <n v="90"/>
    <n v="100"/>
    <n v="81.27"/>
    <n v="4"/>
    <n v="4"/>
    <m/>
    <s v="2015"/>
    <s v="103"/>
    <b v="1"/>
    <s v="A"/>
    <s v="A+"/>
  </r>
  <r>
    <n v="44"/>
    <n v="2"/>
    <n v="201710460"/>
    <x v="1"/>
    <x v="43"/>
    <n v="129"/>
    <n v="64.5"/>
    <n v="70"/>
    <n v="63.64"/>
    <n v="97.78"/>
    <n v="66"/>
    <n v="60"/>
    <n v="57"/>
    <n v="100"/>
    <n v="68.099999999999994"/>
    <n v="25"/>
    <n v="25"/>
    <m/>
    <s v="2017"/>
    <s v="104"/>
    <b v="1"/>
    <s v="B"/>
    <s v="B0"/>
  </r>
  <r>
    <n v="45"/>
    <n v="3"/>
    <n v="201710471"/>
    <x v="1"/>
    <x v="44"/>
    <n v="155"/>
    <n v="77.5"/>
    <n v="91"/>
    <n v="82.73"/>
    <n v="100"/>
    <n v="82"/>
    <n v="74.55"/>
    <n v="76"/>
    <n v="100"/>
    <n v="82.26"/>
    <n v="3"/>
    <n v="3"/>
    <s v="Y"/>
    <s v="2017"/>
    <s v="104"/>
    <b v="0"/>
    <s v="A"/>
    <s v="B+"/>
  </r>
  <r>
    <n v="46"/>
    <n v="2"/>
    <n v="201710226"/>
    <x v="3"/>
    <x v="45"/>
    <n v="105"/>
    <n v="52.5"/>
    <n v="57"/>
    <n v="51.82"/>
    <n v="97.78"/>
    <n v="33"/>
    <n v="30"/>
    <n v="53"/>
    <n v="100"/>
    <n v="56.97"/>
    <n v="35"/>
    <n v="35"/>
    <m/>
    <s v="2017"/>
    <s v="102"/>
    <b v="1"/>
    <s v="C"/>
    <s v="C+"/>
  </r>
  <r>
    <n v="47"/>
    <n v="2"/>
    <n v="201810529"/>
    <x v="4"/>
    <x v="46"/>
    <n v="141"/>
    <n v="70.5"/>
    <n v="67"/>
    <n v="60.91"/>
    <n v="97.78"/>
    <n v="78"/>
    <n v="70.91"/>
    <n v="54"/>
    <n v="80"/>
    <n v="68.739999999999995"/>
    <n v="23"/>
    <n v="23"/>
    <m/>
    <s v="2018"/>
    <s v="105"/>
    <b v="1"/>
    <s v="B"/>
    <s v="B+"/>
  </r>
  <r>
    <n v="48"/>
    <n v="1"/>
    <n v="201810535"/>
    <x v="4"/>
    <x v="47"/>
    <n v="114"/>
    <n v="57"/>
    <n v="92"/>
    <n v="83.64"/>
    <n v="95.56"/>
    <n v="48"/>
    <n v="43.64"/>
    <n v="74"/>
    <n v="100"/>
    <n v="72.69"/>
    <n v="15"/>
    <n v="15"/>
    <m/>
    <s v="2018"/>
    <s v="105"/>
    <b v="1"/>
    <s v="A"/>
    <s v="A0"/>
  </r>
  <r>
    <n v="49"/>
    <n v="3"/>
    <n v="201510546"/>
    <x v="4"/>
    <x v="48"/>
    <n v="148"/>
    <n v="74"/>
    <n v="66"/>
    <n v="60"/>
    <n v="96.67"/>
    <n v="57"/>
    <n v="51.82"/>
    <n v="51"/>
    <n v="100"/>
    <n v="68.150000000000006"/>
    <n v="24"/>
    <n v="24"/>
    <s v="Y"/>
    <s v="2015"/>
    <s v="105"/>
    <b v="1"/>
    <s v="B"/>
    <s v="B0"/>
  </r>
  <r>
    <n v="50"/>
    <n v="2"/>
    <n v="201610266"/>
    <x v="3"/>
    <x v="49"/>
    <n v="97"/>
    <n v="48.5"/>
    <n v="101"/>
    <n v="91.82"/>
    <n v="98.89"/>
    <n v="73"/>
    <n v="66.36"/>
    <n v="88"/>
    <n v="80"/>
    <n v="76.010000000000005"/>
    <n v="11"/>
    <n v="11"/>
    <m/>
    <s v="2016"/>
    <s v="102"/>
    <b v="1"/>
    <s v="A"/>
    <s v="A0"/>
  </r>
  <r>
    <n v="51"/>
    <n v="4"/>
    <n v="201610275"/>
    <x v="3"/>
    <x v="50"/>
    <n v="154"/>
    <n v="77"/>
    <n v="66"/>
    <n v="60"/>
    <n v="100"/>
    <n v="68"/>
    <n v="61.82"/>
    <n v="36"/>
    <n v="100"/>
    <n v="68.88"/>
    <n v="22"/>
    <n v="22"/>
    <m/>
    <s v="2016"/>
    <s v="102"/>
    <b v="1"/>
    <s v="B"/>
    <s v="B+"/>
  </r>
  <r>
    <n v="52"/>
    <n v="4"/>
    <n v="201610177"/>
    <x v="0"/>
    <x v="51"/>
    <n v="58"/>
    <n v="29"/>
    <n v="62"/>
    <n v="56.36"/>
    <n v="100"/>
    <n v="48"/>
    <n v="43.64"/>
    <n v="49"/>
    <n v="100"/>
    <n v="52.69"/>
    <n v="40"/>
    <n v="40"/>
    <m/>
    <s v="2016"/>
    <s v="101"/>
    <b v="1"/>
    <s v="C"/>
    <s v="C0"/>
  </r>
  <r>
    <n v="53"/>
    <n v="2"/>
    <n v="201810585"/>
    <x v="4"/>
    <x v="52"/>
    <n v="75"/>
    <n v="37.5"/>
    <n v="42"/>
    <n v="38.18"/>
    <n v="97.78"/>
    <n v="37"/>
    <n v="33.64"/>
    <n v="11"/>
    <n v="100"/>
    <n v="43.86"/>
    <n v="44"/>
    <n v="44"/>
    <m/>
    <s v="2018"/>
    <s v="105"/>
    <b v="1"/>
    <s v="D"/>
    <s v="D+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n v="2"/>
    <n v="201810187"/>
    <x v="0"/>
    <x v="0"/>
    <n v="41"/>
    <n v="20.5"/>
    <n v="22"/>
    <n v="20"/>
    <n v="92.22"/>
    <n v="9"/>
    <n v="8.18"/>
    <n v="22"/>
    <n v="100"/>
    <n v="30.39"/>
    <n v="50"/>
    <n v="50"/>
    <m/>
    <s v="2018"/>
    <s v="101"/>
    <b v="1"/>
    <s v="F"/>
    <x v="0"/>
  </r>
  <r>
    <n v="2"/>
    <n v="2"/>
    <n v="201810488"/>
    <x v="1"/>
    <x v="1"/>
    <n v="55"/>
    <n v="27.5"/>
    <n v="47"/>
    <n v="42.73"/>
    <n v="81.11"/>
    <n v="47"/>
    <n v="42.73"/>
    <n v="25"/>
    <n v="100"/>
    <n v="43.09"/>
    <n v="45"/>
    <n v="45"/>
    <m/>
    <s v="2018"/>
    <s v="104"/>
    <b v="1"/>
    <s v="D"/>
    <x v="1"/>
  </r>
  <r>
    <n v="3"/>
    <n v="2"/>
    <n v="201810390"/>
    <x v="2"/>
    <x v="2"/>
    <n v="82"/>
    <n v="41"/>
    <n v="34"/>
    <n v="30.91"/>
    <n v="100"/>
    <n v="34"/>
    <n v="30.91"/>
    <n v="45"/>
    <n v="100"/>
    <n v="45.71"/>
    <n v="42"/>
    <n v="42"/>
    <m/>
    <s v="2018"/>
    <s v="103"/>
    <b v="1"/>
    <s v="C"/>
    <x v="2"/>
  </r>
  <r>
    <n v="4"/>
    <n v="2"/>
    <n v="201710239"/>
    <x v="3"/>
    <x v="3"/>
    <n v="126"/>
    <n v="63"/>
    <n v="79"/>
    <n v="71.819999999999993"/>
    <n v="97.78"/>
    <n v="54"/>
    <n v="49.09"/>
    <n v="39"/>
    <n v="100"/>
    <n v="67.62"/>
    <n v="26"/>
    <n v="26"/>
    <m/>
    <s v="2017"/>
    <s v="102"/>
    <b v="1"/>
    <s v="B"/>
    <x v="3"/>
  </r>
  <r>
    <n v="5"/>
    <n v="3"/>
    <n v="201710275"/>
    <x v="3"/>
    <x v="4"/>
    <n v="131"/>
    <n v="65.5"/>
    <n v="88"/>
    <n v="80"/>
    <n v="88.89"/>
    <n v="53"/>
    <n v="48.18"/>
    <n v="61"/>
    <n v="100"/>
    <n v="72.459999999999994"/>
    <n v="16"/>
    <n v="16"/>
    <m/>
    <s v="2017"/>
    <s v="102"/>
    <b v="1"/>
    <s v="B"/>
    <x v="4"/>
  </r>
  <r>
    <n v="6"/>
    <n v="4"/>
    <n v="201610177"/>
    <x v="0"/>
    <x v="5"/>
    <n v="156"/>
    <n v="78"/>
    <n v="63"/>
    <n v="57.27"/>
    <n v="95.56"/>
    <n v="55"/>
    <n v="50"/>
    <n v="70"/>
    <n v="80"/>
    <n v="69"/>
    <n v="21"/>
    <n v="21"/>
    <s v="Y"/>
    <s v="2016"/>
    <s v="101"/>
    <b v="0"/>
    <s v="B"/>
    <x v="4"/>
  </r>
  <r>
    <n v="7"/>
    <n v="4"/>
    <n v="201610179"/>
    <x v="0"/>
    <x v="6"/>
    <n v="120"/>
    <n v="60"/>
    <n v="47"/>
    <n v="42.73"/>
    <n v="88.89"/>
    <n v="59"/>
    <n v="53.64"/>
    <n v="51"/>
    <n v="60"/>
    <n v="55.31"/>
    <n v="37"/>
    <n v="37"/>
    <m/>
    <s v="2016"/>
    <s v="101"/>
    <b v="1"/>
    <s v="C"/>
    <x v="5"/>
  </r>
  <r>
    <n v="8"/>
    <n v="3"/>
    <n v="201510585"/>
    <x v="4"/>
    <x v="7"/>
    <n v="136"/>
    <n v="68"/>
    <n v="64"/>
    <n v="58.18"/>
    <n v="100"/>
    <n v="80"/>
    <n v="72.73"/>
    <n v="44"/>
    <n v="100"/>
    <n v="67.44"/>
    <n v="27"/>
    <n v="27"/>
    <m/>
    <s v="2015"/>
    <s v="105"/>
    <b v="1"/>
    <s v="B"/>
    <x v="3"/>
  </r>
  <r>
    <n v="9"/>
    <n v="2"/>
    <n v="201610586"/>
    <x v="4"/>
    <x v="8"/>
    <n v="129"/>
    <n v="64.5"/>
    <n v="73"/>
    <n v="66.36"/>
    <n v="100"/>
    <n v="61"/>
    <n v="55.45"/>
    <n v="74"/>
    <n v="100"/>
    <n v="70.52"/>
    <n v="19"/>
    <n v="19"/>
    <m/>
    <s v="2016"/>
    <s v="105"/>
    <b v="1"/>
    <s v="B"/>
    <x v="4"/>
  </r>
  <r>
    <n v="10"/>
    <n v="2"/>
    <n v="201710388"/>
    <x v="2"/>
    <x v="9"/>
    <n v="150"/>
    <n v="75"/>
    <n v="72"/>
    <n v="65.45"/>
    <n v="96.67"/>
    <n v="59"/>
    <n v="53.64"/>
    <n v="67"/>
    <n v="100"/>
    <n v="72.14"/>
    <n v="18"/>
    <n v="18"/>
    <m/>
    <s v="2017"/>
    <s v="103"/>
    <b v="1"/>
    <s v="B"/>
    <x v="4"/>
  </r>
  <r>
    <n v="11"/>
    <n v="2"/>
    <n v="201810189"/>
    <x v="0"/>
    <x v="10"/>
    <n v="134"/>
    <n v="67"/>
    <n v="62"/>
    <n v="56.36"/>
    <n v="98.89"/>
    <n v="46"/>
    <n v="41.82"/>
    <n v="28"/>
    <n v="80"/>
    <n v="60.7"/>
    <n v="32"/>
    <n v="32"/>
    <m/>
    <s v="2018"/>
    <s v="101"/>
    <b v="1"/>
    <s v="C"/>
    <x v="5"/>
  </r>
  <r>
    <n v="12"/>
    <n v="2"/>
    <n v="201810293"/>
    <x v="3"/>
    <x v="11"/>
    <n v="106"/>
    <n v="53"/>
    <n v="92"/>
    <n v="83.64"/>
    <n v="98.89"/>
    <n v="28"/>
    <n v="25.45"/>
    <n v="42"/>
    <n v="80"/>
    <n v="65.81"/>
    <n v="28"/>
    <n v="28"/>
    <m/>
    <s v="2018"/>
    <s v="102"/>
    <b v="1"/>
    <s v="B"/>
    <x v="3"/>
  </r>
  <r>
    <n v="13"/>
    <n v="2"/>
    <n v="201810402"/>
    <x v="1"/>
    <x v="12"/>
    <n v="65"/>
    <n v="32.5"/>
    <n v="18"/>
    <n v="16.36"/>
    <n v="87.78"/>
    <n v="15"/>
    <n v="13.64"/>
    <n v="14"/>
    <n v="60"/>
    <n v="30.02"/>
    <n v="51"/>
    <n v="51"/>
    <m/>
    <s v="2018"/>
    <s v="104"/>
    <b v="1"/>
    <s v="F"/>
    <x v="0"/>
  </r>
  <r>
    <n v="14"/>
    <n v="1"/>
    <n v="201710504"/>
    <x v="4"/>
    <x v="13"/>
    <n v="71"/>
    <n v="35.5"/>
    <n v="0"/>
    <n v="0"/>
    <n v="93.33"/>
    <n v="26"/>
    <n v="23.64"/>
    <n v="29"/>
    <n v="60"/>
    <n v="28.25"/>
    <n v="52"/>
    <n v="52"/>
    <m/>
    <s v="2017"/>
    <s v="105"/>
    <b v="1"/>
    <s v="F"/>
    <x v="0"/>
  </r>
  <r>
    <n v="15"/>
    <n v="3"/>
    <n v="201610205"/>
    <x v="3"/>
    <x v="14"/>
    <n v="108"/>
    <n v="54"/>
    <n v="64"/>
    <n v="58.18"/>
    <n v="100"/>
    <n v="44"/>
    <n v="40"/>
    <n v="48"/>
    <n v="100"/>
    <n v="60.36"/>
    <n v="33"/>
    <n v="33"/>
    <s v="Y"/>
    <s v="2016"/>
    <s v="102"/>
    <b v="0"/>
    <s v="C"/>
    <x v="5"/>
  </r>
  <r>
    <n v="16"/>
    <n v="2"/>
    <n v="201710306"/>
    <x v="2"/>
    <x v="15"/>
    <n v="134"/>
    <n v="67"/>
    <n v="54"/>
    <n v="49.09"/>
    <n v="100"/>
    <n v="59"/>
    <n v="53.64"/>
    <n v="63"/>
    <n v="100"/>
    <n v="63.95"/>
    <n v="30"/>
    <n v="30"/>
    <m/>
    <s v="2017"/>
    <s v="103"/>
    <b v="1"/>
    <s v="B"/>
    <x v="3"/>
  </r>
  <r>
    <n v="17"/>
    <n v="4"/>
    <n v="201510412"/>
    <x v="1"/>
    <x v="16"/>
    <n v="141"/>
    <n v="70.5"/>
    <n v="64"/>
    <n v="58.18"/>
    <n v="100"/>
    <n v="61"/>
    <n v="55.45"/>
    <n v="26"/>
    <n v="100"/>
    <n v="64.66"/>
    <n v="29"/>
    <n v="29"/>
    <m/>
    <s v="2015"/>
    <s v="104"/>
    <b v="1"/>
    <s v="B"/>
    <x v="3"/>
  </r>
  <r>
    <n v="18"/>
    <n v="3"/>
    <n v="201710214"/>
    <x v="3"/>
    <x v="17"/>
    <n v="117"/>
    <n v="58.5"/>
    <n v="71"/>
    <n v="64.55"/>
    <n v="100"/>
    <n v="80"/>
    <n v="72.73"/>
    <n v="74"/>
    <n v="100"/>
    <n v="69.819999999999993"/>
    <n v="20"/>
    <n v="20"/>
    <m/>
    <s v="2017"/>
    <s v="102"/>
    <b v="1"/>
    <s v="B"/>
    <x v="4"/>
  </r>
  <r>
    <n v="19"/>
    <n v="2"/>
    <n v="201810117"/>
    <x v="0"/>
    <x v="18"/>
    <n v="139"/>
    <n v="69.5"/>
    <n v="89"/>
    <n v="80.91"/>
    <n v="96.67"/>
    <n v="60"/>
    <n v="54.55"/>
    <n v="87"/>
    <n v="100"/>
    <n v="77.989999999999995"/>
    <n v="6"/>
    <n v="6"/>
    <m/>
    <s v="2018"/>
    <s v="101"/>
    <b v="1"/>
    <s v="A"/>
    <x v="6"/>
  </r>
  <r>
    <n v="20"/>
    <n v="4"/>
    <n v="201610118"/>
    <x v="0"/>
    <x v="19"/>
    <n v="145"/>
    <n v="72.5"/>
    <n v="93"/>
    <n v="84.55"/>
    <n v="98.89"/>
    <n v="74"/>
    <n v="67.27"/>
    <n v="50"/>
    <n v="100"/>
    <n v="77.959999999999994"/>
    <n v="7"/>
    <n v="7"/>
    <m/>
    <s v="2016"/>
    <s v="101"/>
    <b v="1"/>
    <s v="A"/>
    <x v="6"/>
  </r>
  <r>
    <n v="21"/>
    <n v="4"/>
    <n v="201510420"/>
    <x v="1"/>
    <x v="20"/>
    <n v="82"/>
    <n v="41"/>
    <n v="50"/>
    <n v="45.45"/>
    <n v="94.44"/>
    <n v="54"/>
    <n v="49.09"/>
    <n v="26"/>
    <n v="60"/>
    <n v="48.16"/>
    <n v="41"/>
    <n v="41"/>
    <s v="Y"/>
    <s v="2015"/>
    <s v="104"/>
    <b v="1"/>
    <s v="C"/>
    <x v="2"/>
  </r>
  <r>
    <n v="22"/>
    <n v="2"/>
    <n v="201810321"/>
    <x v="2"/>
    <x v="21"/>
    <n v="131"/>
    <n v="65.5"/>
    <n v="56"/>
    <n v="50.91"/>
    <n v="94.44"/>
    <n v="47"/>
    <n v="42.73"/>
    <n v="48"/>
    <n v="80"/>
    <n v="59.99"/>
    <n v="34"/>
    <n v="34"/>
    <m/>
    <s v="2018"/>
    <s v="103"/>
    <b v="1"/>
    <s v="C"/>
    <x v="5"/>
  </r>
  <r>
    <n v="23"/>
    <n v="3"/>
    <n v="201610124"/>
    <x v="0"/>
    <x v="22"/>
    <n v="111"/>
    <n v="55.5"/>
    <n v="60"/>
    <n v="54.55"/>
    <n v="94.44"/>
    <n v="47"/>
    <n v="42.73"/>
    <n v="30"/>
    <n v="80"/>
    <n v="56.46"/>
    <n v="36"/>
    <n v="36"/>
    <m/>
    <s v="2016"/>
    <s v="101"/>
    <b v="1"/>
    <s v="C"/>
    <x v="5"/>
  </r>
  <r>
    <n v="24"/>
    <n v="2"/>
    <n v="201710128"/>
    <x v="0"/>
    <x v="23"/>
    <n v="130"/>
    <n v="65"/>
    <n v="0"/>
    <n v="0"/>
    <n v="60"/>
    <n v="57"/>
    <n v="51.82"/>
    <n v="0"/>
    <n v="0"/>
    <n v="30.68"/>
    <n v="49"/>
    <n v="49"/>
    <m/>
    <s v="2017"/>
    <s v="101"/>
    <b v="1"/>
    <s v="F"/>
    <x v="0"/>
  </r>
  <r>
    <n v="25"/>
    <n v="2"/>
    <n v="201610130"/>
    <x v="0"/>
    <x v="24"/>
    <n v="162"/>
    <n v="81"/>
    <n v="80"/>
    <n v="72.73"/>
    <n v="96.67"/>
    <n v="55"/>
    <n v="50"/>
    <n v="83"/>
    <n v="100"/>
    <n v="77.72"/>
    <n v="8"/>
    <n v="8"/>
    <m/>
    <s v="2016"/>
    <s v="101"/>
    <b v="1"/>
    <s v="A"/>
    <x v="6"/>
  </r>
  <r>
    <n v="26"/>
    <n v="2"/>
    <n v="201810531"/>
    <x v="4"/>
    <x v="25"/>
    <n v="141"/>
    <n v="70.5"/>
    <n v="85"/>
    <n v="77.27"/>
    <n v="100"/>
    <n v="70"/>
    <n v="63.64"/>
    <n v="77"/>
    <n v="100"/>
    <n v="77.260000000000005"/>
    <n v="9"/>
    <n v="9"/>
    <m/>
    <s v="2018"/>
    <s v="105"/>
    <b v="1"/>
    <s v="A"/>
    <x v="6"/>
  </r>
  <r>
    <n v="27"/>
    <n v="2"/>
    <n v="201810538"/>
    <x v="4"/>
    <x v="26"/>
    <n v="153"/>
    <n v="76.5"/>
    <n v="105"/>
    <n v="95.45"/>
    <n v="100"/>
    <n v="81"/>
    <n v="73.64"/>
    <n v="83"/>
    <n v="100"/>
    <n v="87.02"/>
    <n v="2"/>
    <n v="2"/>
    <m/>
    <s v="2018"/>
    <s v="105"/>
    <b v="1"/>
    <s v="A"/>
    <x v="7"/>
  </r>
  <r>
    <n v="28"/>
    <n v="2"/>
    <n v="201810139"/>
    <x v="0"/>
    <x v="27"/>
    <n v="86"/>
    <n v="43"/>
    <n v="21"/>
    <n v="19.09"/>
    <n v="78.89"/>
    <n v="56"/>
    <n v="50.91"/>
    <n v="13"/>
    <n v="40"/>
    <n v="35.86"/>
    <n v="48"/>
    <n v="48"/>
    <m/>
    <s v="2018"/>
    <s v="101"/>
    <b v="1"/>
    <s v="F"/>
    <x v="0"/>
  </r>
  <r>
    <n v="29"/>
    <n v="3"/>
    <n v="201710327"/>
    <x v="2"/>
    <x v="28"/>
    <n v="113"/>
    <n v="56.5"/>
    <n v="89"/>
    <n v="80.91"/>
    <n v="100"/>
    <n v="66"/>
    <n v="60"/>
    <n v="75"/>
    <n v="100"/>
    <n v="73.77"/>
    <n v="13"/>
    <n v="13"/>
    <s v="Y"/>
    <s v="2017"/>
    <s v="103"/>
    <b v="0"/>
    <s v="A"/>
    <x v="6"/>
  </r>
  <r>
    <n v="30"/>
    <n v="2"/>
    <n v="201810573"/>
    <x v="4"/>
    <x v="29"/>
    <n v="124"/>
    <n v="62"/>
    <n v="97"/>
    <n v="88.18"/>
    <n v="96.67"/>
    <n v="60"/>
    <n v="54.55"/>
    <n v="74"/>
    <n v="100"/>
    <n v="76.989999999999995"/>
    <n v="10"/>
    <n v="10"/>
    <m/>
    <s v="2018"/>
    <s v="105"/>
    <b v="1"/>
    <s v="A"/>
    <x v="6"/>
  </r>
  <r>
    <n v="31"/>
    <n v="4"/>
    <n v="201610256"/>
    <x v="3"/>
    <x v="30"/>
    <n v="57"/>
    <n v="28.5"/>
    <n v="47"/>
    <n v="42.73"/>
    <n v="90"/>
    <n v="58"/>
    <n v="52.73"/>
    <n v="21"/>
    <n v="100"/>
    <n v="44.88"/>
    <n v="43"/>
    <n v="43"/>
    <s v="Y"/>
    <s v="2016"/>
    <s v="102"/>
    <b v="0"/>
    <s v="D"/>
    <x v="1"/>
  </r>
  <r>
    <n v="32"/>
    <n v="4"/>
    <n v="201610162"/>
    <x v="0"/>
    <x v="31"/>
    <n v="111"/>
    <n v="55.5"/>
    <n v="52"/>
    <n v="47.27"/>
    <n v="96.67"/>
    <n v="23"/>
    <n v="20.91"/>
    <n v="59"/>
    <n v="70"/>
    <n v="54.35"/>
    <n v="38"/>
    <n v="38"/>
    <m/>
    <s v="2016"/>
    <s v="101"/>
    <b v="1"/>
    <s v="C"/>
    <x v="2"/>
  </r>
  <r>
    <n v="33"/>
    <n v="4"/>
    <n v="201610102"/>
    <x v="0"/>
    <x v="32"/>
    <n v="46"/>
    <n v="23"/>
    <n v="58"/>
    <n v="52.73"/>
    <n v="86.67"/>
    <n v="10"/>
    <n v="9.09"/>
    <n v="10"/>
    <n v="60"/>
    <n v="38.93"/>
    <n v="47"/>
    <n v="47"/>
    <m/>
    <s v="2016"/>
    <s v="101"/>
    <b v="1"/>
    <s v="D"/>
    <x v="8"/>
  </r>
  <r>
    <n v="34"/>
    <n v="1"/>
    <n v="201810418"/>
    <x v="1"/>
    <x v="33"/>
    <n v="85"/>
    <n v="42.5"/>
    <n v="58"/>
    <n v="52.73"/>
    <n v="94.44"/>
    <n v="40"/>
    <n v="36.36"/>
    <n v="58"/>
    <n v="60"/>
    <n v="53.09"/>
    <n v="39"/>
    <n v="39"/>
    <m/>
    <s v="2018"/>
    <s v="104"/>
    <b v="1"/>
    <s v="C"/>
    <x v="2"/>
  </r>
  <r>
    <n v="35"/>
    <n v="2"/>
    <n v="201710223"/>
    <x v="3"/>
    <x v="34"/>
    <n v="52"/>
    <n v="26"/>
    <n v="56"/>
    <n v="50.91"/>
    <n v="83.33"/>
    <n v="31"/>
    <n v="28.18"/>
    <n v="0"/>
    <n v="60"/>
    <n v="39.770000000000003"/>
    <n v="46"/>
    <n v="46"/>
    <s v="Y"/>
    <s v="2017"/>
    <s v="102"/>
    <b v="0"/>
    <s v="D"/>
    <x v="8"/>
  </r>
  <r>
    <n v="36"/>
    <n v="2"/>
    <n v="201710339"/>
    <x v="2"/>
    <x v="35"/>
    <n v="16"/>
    <n v="8"/>
    <n v="20"/>
    <n v="18.18"/>
    <n v="88.89"/>
    <n v="20"/>
    <n v="18.18"/>
    <n v="21"/>
    <n v="100"/>
    <n v="26.57"/>
    <n v="53"/>
    <n v="53"/>
    <m/>
    <s v="2017"/>
    <s v="103"/>
    <b v="1"/>
    <s v="F"/>
    <x v="0"/>
  </r>
  <r>
    <n v="37"/>
    <n v="2"/>
    <n v="201810223"/>
    <x v="3"/>
    <x v="36"/>
    <n v="143"/>
    <n v="71.5"/>
    <n v="82"/>
    <n v="74.55"/>
    <n v="100"/>
    <n v="48"/>
    <n v="43.64"/>
    <n v="65"/>
    <n v="100"/>
    <n v="73.41"/>
    <n v="14"/>
    <n v="14"/>
    <m/>
    <s v="2018"/>
    <s v="102"/>
    <b v="1"/>
    <s v="A"/>
    <x v="6"/>
  </r>
  <r>
    <n v="38"/>
    <n v="3"/>
    <n v="201510196"/>
    <x v="0"/>
    <x v="37"/>
    <n v="160"/>
    <n v="80"/>
    <n v="79"/>
    <n v="71.819999999999993"/>
    <n v="91.11"/>
    <n v="67"/>
    <n v="60.91"/>
    <n v="95"/>
    <n v="100"/>
    <n v="78.84"/>
    <n v="5"/>
    <n v="5"/>
    <s v="Y"/>
    <s v="2015"/>
    <s v="101"/>
    <b v="1"/>
    <s v="A"/>
    <x v="6"/>
  </r>
  <r>
    <n v="39"/>
    <n v="2"/>
    <n v="201610106"/>
    <x v="0"/>
    <x v="38"/>
    <n v="128"/>
    <n v="64"/>
    <n v="85"/>
    <n v="77.27"/>
    <n v="100"/>
    <n v="60"/>
    <n v="54.55"/>
    <n v="56"/>
    <n v="100"/>
    <n v="72.3"/>
    <n v="17"/>
    <n v="17"/>
    <m/>
    <s v="2016"/>
    <s v="101"/>
    <b v="1"/>
    <s v="B"/>
    <x v="4"/>
  </r>
  <r>
    <n v="40"/>
    <n v="2"/>
    <n v="201710110"/>
    <x v="0"/>
    <x v="39"/>
    <n v="167"/>
    <n v="83.5"/>
    <n v="99"/>
    <n v="90"/>
    <n v="100"/>
    <n v="102"/>
    <n v="92.73"/>
    <n v="90"/>
    <n v="100"/>
    <n v="89.82"/>
    <n v="1"/>
    <n v="1"/>
    <m/>
    <s v="2017"/>
    <s v="101"/>
    <b v="1"/>
    <s v="A"/>
    <x v="7"/>
  </r>
  <r>
    <n v="41"/>
    <n v="4"/>
    <n v="201510311"/>
    <x v="2"/>
    <x v="40"/>
    <n v="127"/>
    <n v="63.5"/>
    <n v="80"/>
    <n v="72.73"/>
    <n v="100"/>
    <n v="74"/>
    <n v="67.27"/>
    <n v="91"/>
    <n v="100"/>
    <n v="75.33"/>
    <n v="12"/>
    <n v="12"/>
    <s v="Y"/>
    <s v="2015"/>
    <s v="103"/>
    <b v="1"/>
    <s v="A"/>
    <x v="6"/>
  </r>
  <r>
    <n v="42"/>
    <n v="4"/>
    <n v="201510319"/>
    <x v="2"/>
    <x v="41"/>
    <n v="86"/>
    <n v="43"/>
    <n v="76"/>
    <n v="69.09"/>
    <n v="98.89"/>
    <n v="56"/>
    <n v="50.91"/>
    <n v="58"/>
    <n v="100"/>
    <n v="62.86"/>
    <n v="31"/>
    <n v="31"/>
    <s v="Y"/>
    <s v="2015"/>
    <s v="103"/>
    <b v="1"/>
    <s v="B"/>
    <x v="3"/>
  </r>
  <r>
    <n v="43"/>
    <n v="3"/>
    <n v="201510342"/>
    <x v="2"/>
    <x v="42"/>
    <n v="160"/>
    <n v="80"/>
    <n v="82"/>
    <n v="74.55"/>
    <n v="100"/>
    <n v="79"/>
    <n v="71.819999999999993"/>
    <n v="90"/>
    <n v="100"/>
    <n v="81.27"/>
    <n v="4"/>
    <n v="4"/>
    <m/>
    <s v="2015"/>
    <s v="103"/>
    <b v="1"/>
    <s v="A"/>
    <x v="7"/>
  </r>
  <r>
    <n v="44"/>
    <n v="2"/>
    <n v="201710460"/>
    <x v="1"/>
    <x v="43"/>
    <n v="129"/>
    <n v="64.5"/>
    <n v="70"/>
    <n v="63.64"/>
    <n v="97.78"/>
    <n v="66"/>
    <n v="60"/>
    <n v="57"/>
    <n v="100"/>
    <n v="68.099999999999994"/>
    <n v="25"/>
    <n v="25"/>
    <m/>
    <s v="2017"/>
    <s v="104"/>
    <b v="1"/>
    <s v="B"/>
    <x v="3"/>
  </r>
  <r>
    <n v="45"/>
    <n v="3"/>
    <n v="201710471"/>
    <x v="1"/>
    <x v="44"/>
    <n v="155"/>
    <n v="77.5"/>
    <n v="91"/>
    <n v="82.73"/>
    <n v="100"/>
    <n v="82"/>
    <n v="74.55"/>
    <n v="76"/>
    <n v="100"/>
    <n v="82.26"/>
    <n v="3"/>
    <n v="3"/>
    <s v="Y"/>
    <s v="2017"/>
    <s v="104"/>
    <b v="0"/>
    <s v="A"/>
    <x v="4"/>
  </r>
  <r>
    <n v="46"/>
    <n v="2"/>
    <n v="201710226"/>
    <x v="3"/>
    <x v="45"/>
    <n v="105"/>
    <n v="52.5"/>
    <n v="57"/>
    <n v="51.82"/>
    <n v="97.78"/>
    <n v="33"/>
    <n v="30"/>
    <n v="53"/>
    <n v="100"/>
    <n v="56.97"/>
    <n v="35"/>
    <n v="35"/>
    <m/>
    <s v="2017"/>
    <s v="102"/>
    <b v="1"/>
    <s v="C"/>
    <x v="5"/>
  </r>
  <r>
    <n v="47"/>
    <n v="2"/>
    <n v="201810529"/>
    <x v="4"/>
    <x v="46"/>
    <n v="141"/>
    <n v="70.5"/>
    <n v="67"/>
    <n v="60.91"/>
    <n v="97.78"/>
    <n v="78"/>
    <n v="70.91"/>
    <n v="54"/>
    <n v="80"/>
    <n v="68.739999999999995"/>
    <n v="23"/>
    <n v="23"/>
    <m/>
    <s v="2018"/>
    <s v="105"/>
    <b v="1"/>
    <s v="B"/>
    <x v="4"/>
  </r>
  <r>
    <n v="48"/>
    <n v="1"/>
    <n v="201810535"/>
    <x v="4"/>
    <x v="47"/>
    <n v="114"/>
    <n v="57"/>
    <n v="92"/>
    <n v="83.64"/>
    <n v="95.56"/>
    <n v="48"/>
    <n v="43.64"/>
    <n v="74"/>
    <n v="100"/>
    <n v="72.69"/>
    <n v="15"/>
    <n v="15"/>
    <m/>
    <s v="2018"/>
    <s v="105"/>
    <b v="1"/>
    <s v="A"/>
    <x v="6"/>
  </r>
  <r>
    <n v="49"/>
    <n v="3"/>
    <n v="201510546"/>
    <x v="4"/>
    <x v="48"/>
    <n v="148"/>
    <n v="74"/>
    <n v="66"/>
    <n v="60"/>
    <n v="96.67"/>
    <n v="57"/>
    <n v="51.82"/>
    <n v="51"/>
    <n v="100"/>
    <n v="68.150000000000006"/>
    <n v="24"/>
    <n v="24"/>
    <s v="Y"/>
    <s v="2015"/>
    <s v="105"/>
    <b v="1"/>
    <s v="B"/>
    <x v="3"/>
  </r>
  <r>
    <n v="50"/>
    <n v="2"/>
    <n v="201610266"/>
    <x v="3"/>
    <x v="49"/>
    <n v="97"/>
    <n v="48.5"/>
    <n v="101"/>
    <n v="91.82"/>
    <n v="98.89"/>
    <n v="73"/>
    <n v="66.36"/>
    <n v="88"/>
    <n v="80"/>
    <n v="76.010000000000005"/>
    <n v="11"/>
    <n v="11"/>
    <m/>
    <s v="2016"/>
    <s v="102"/>
    <b v="1"/>
    <s v="A"/>
    <x v="6"/>
  </r>
  <r>
    <n v="51"/>
    <n v="4"/>
    <n v="201610275"/>
    <x v="3"/>
    <x v="50"/>
    <n v="154"/>
    <n v="77"/>
    <n v="66"/>
    <n v="60"/>
    <n v="100"/>
    <n v="68"/>
    <n v="61.82"/>
    <n v="36"/>
    <n v="100"/>
    <n v="68.88"/>
    <n v="22"/>
    <n v="22"/>
    <m/>
    <s v="2016"/>
    <s v="102"/>
    <b v="1"/>
    <s v="B"/>
    <x v="4"/>
  </r>
  <r>
    <n v="52"/>
    <n v="4"/>
    <n v="201610177"/>
    <x v="0"/>
    <x v="51"/>
    <n v="58"/>
    <n v="29"/>
    <n v="62"/>
    <n v="56.36"/>
    <n v="100"/>
    <n v="48"/>
    <n v="43.64"/>
    <n v="49"/>
    <n v="100"/>
    <n v="52.69"/>
    <n v="40"/>
    <n v="40"/>
    <m/>
    <s v="2016"/>
    <s v="101"/>
    <b v="1"/>
    <s v="C"/>
    <x v="2"/>
  </r>
  <r>
    <n v="53"/>
    <n v="2"/>
    <n v="201810585"/>
    <x v="4"/>
    <x v="52"/>
    <n v="75"/>
    <n v="37.5"/>
    <n v="42"/>
    <n v="38.18"/>
    <n v="97.78"/>
    <n v="37"/>
    <n v="33.64"/>
    <n v="11"/>
    <n v="100"/>
    <n v="43.86"/>
    <n v="44"/>
    <n v="44"/>
    <m/>
    <s v="2018"/>
    <s v="105"/>
    <b v="1"/>
    <s v="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26C14-D52C-492A-A245-F3F8533754E6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9" firstHeaderRow="1" firstDataRow="1" firstDataCol="1"/>
  <pivotFields count="23"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dataField="1" showAll="0">
      <items count="54">
        <item x="34"/>
        <item x="50"/>
        <item x="49"/>
        <item x="18"/>
        <item x="17"/>
        <item x="51"/>
        <item x="46"/>
        <item x="35"/>
        <item x="1"/>
        <item x="22"/>
        <item x="19"/>
        <item x="0"/>
        <item x="20"/>
        <item x="21"/>
        <item x="39"/>
        <item x="29"/>
        <item x="52"/>
        <item x="44"/>
        <item x="48"/>
        <item x="36"/>
        <item x="2"/>
        <item x="41"/>
        <item x="47"/>
        <item x="23"/>
        <item x="28"/>
        <item x="42"/>
        <item x="3"/>
        <item x="5"/>
        <item x="30"/>
        <item x="4"/>
        <item x="6"/>
        <item x="37"/>
        <item x="24"/>
        <item x="38"/>
        <item x="7"/>
        <item x="8"/>
        <item x="32"/>
        <item x="10"/>
        <item x="31"/>
        <item x="9"/>
        <item x="43"/>
        <item x="11"/>
        <item x="25"/>
        <item x="45"/>
        <item x="33"/>
        <item x="12"/>
        <item x="26"/>
        <item x="13"/>
        <item x="27"/>
        <item x="14"/>
        <item x="40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성명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8F0DF-DE7E-48B9-91F2-D82005A7CC56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K10" firstHeaderRow="1" firstDataRow="2" firstDataCol="1"/>
  <pivotFields count="23"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dataField="1" showAll="0">
      <items count="54">
        <item x="34"/>
        <item x="50"/>
        <item x="49"/>
        <item x="18"/>
        <item x="17"/>
        <item x="51"/>
        <item x="46"/>
        <item x="35"/>
        <item x="1"/>
        <item x="22"/>
        <item x="19"/>
        <item x="0"/>
        <item x="20"/>
        <item x="21"/>
        <item x="39"/>
        <item x="29"/>
        <item x="52"/>
        <item x="44"/>
        <item x="48"/>
        <item x="36"/>
        <item x="2"/>
        <item x="41"/>
        <item x="47"/>
        <item x="23"/>
        <item x="28"/>
        <item x="42"/>
        <item x="3"/>
        <item x="5"/>
        <item x="30"/>
        <item x="4"/>
        <item x="6"/>
        <item x="37"/>
        <item x="24"/>
        <item x="38"/>
        <item x="7"/>
        <item x="8"/>
        <item x="32"/>
        <item x="10"/>
        <item x="31"/>
        <item x="9"/>
        <item x="43"/>
        <item x="11"/>
        <item x="25"/>
        <item x="45"/>
        <item x="33"/>
        <item x="12"/>
        <item x="26"/>
        <item x="13"/>
        <item x="27"/>
        <item x="14"/>
        <item x="40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3"/>
        <item x="5"/>
        <item x="2"/>
        <item x="1"/>
        <item x="8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개수 : 성명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AD48-B6D5-460D-BD34-150E233DE222}">
  <dimension ref="A3:B9"/>
  <sheetViews>
    <sheetView tabSelected="1" workbookViewId="0">
      <selection activeCell="A3" sqref="A3"/>
    </sheetView>
  </sheetViews>
  <sheetFormatPr defaultRowHeight="17.399999999999999" x14ac:dyDescent="0.4"/>
  <cols>
    <col min="1" max="1" width="11.8984375" bestFit="1" customWidth="1"/>
    <col min="2" max="2" width="11.09765625" bestFit="1" customWidth="1"/>
  </cols>
  <sheetData>
    <row r="3" spans="1:2" x14ac:dyDescent="0.4">
      <c r="A3" s="165" t="s">
        <v>142</v>
      </c>
      <c r="B3" t="s">
        <v>149</v>
      </c>
    </row>
    <row r="4" spans="1:2" x14ac:dyDescent="0.4">
      <c r="A4" s="166" t="s">
        <v>143</v>
      </c>
      <c r="B4" s="167">
        <v>7</v>
      </c>
    </row>
    <row r="5" spans="1:2" x14ac:dyDescent="0.4">
      <c r="A5" s="166" t="s">
        <v>144</v>
      </c>
      <c r="B5" s="167">
        <v>11</v>
      </c>
    </row>
    <row r="6" spans="1:2" x14ac:dyDescent="0.4">
      <c r="A6" s="166" t="s">
        <v>145</v>
      </c>
      <c r="B6" s="167">
        <v>9</v>
      </c>
    </row>
    <row r="7" spans="1:2" x14ac:dyDescent="0.4">
      <c r="A7" s="166" t="s">
        <v>146</v>
      </c>
      <c r="B7" s="167">
        <v>16</v>
      </c>
    </row>
    <row r="8" spans="1:2" x14ac:dyDescent="0.4">
      <c r="A8" s="166" t="s">
        <v>147</v>
      </c>
      <c r="B8" s="167">
        <v>10</v>
      </c>
    </row>
    <row r="9" spans="1:2" x14ac:dyDescent="0.4">
      <c r="A9" s="166" t="s">
        <v>148</v>
      </c>
      <c r="B9" s="167">
        <v>53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6F93-A7D9-4A87-BC51-C55FD68FAB21}">
  <dimension ref="A3:K10"/>
  <sheetViews>
    <sheetView workbookViewId="0">
      <selection activeCell="A3" sqref="A3"/>
    </sheetView>
  </sheetViews>
  <sheetFormatPr defaultRowHeight="17.399999999999999" x14ac:dyDescent="0.4"/>
  <cols>
    <col min="1" max="2" width="11.8984375" bestFit="1" customWidth="1"/>
    <col min="3" max="3" width="4.19921875" bestFit="1" customWidth="1"/>
    <col min="4" max="4" width="4.3984375" bestFit="1" customWidth="1"/>
    <col min="5" max="5" width="4.09765625" bestFit="1" customWidth="1"/>
    <col min="6" max="6" width="4.3984375" bestFit="1" customWidth="1"/>
    <col min="7" max="7" width="4.09765625" bestFit="1" customWidth="1"/>
    <col min="8" max="8" width="4.5" bestFit="1" customWidth="1"/>
    <col min="9" max="9" width="4.19921875" bestFit="1" customWidth="1"/>
    <col min="10" max="10" width="2.8984375" bestFit="1" customWidth="1"/>
    <col min="11" max="11" width="7.3984375" bestFit="1" customWidth="1"/>
  </cols>
  <sheetData>
    <row r="3" spans="1:11" x14ac:dyDescent="0.4">
      <c r="A3" t="s">
        <v>149</v>
      </c>
      <c r="B3" t="s">
        <v>150</v>
      </c>
    </row>
    <row r="4" spans="1:11" x14ac:dyDescent="0.4">
      <c r="A4" t="s">
        <v>142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148</v>
      </c>
    </row>
    <row r="5" spans="1:11" x14ac:dyDescent="0.4">
      <c r="A5" s="166" t="s">
        <v>143</v>
      </c>
      <c r="D5">
        <v>1</v>
      </c>
      <c r="E5">
        <v>2</v>
      </c>
      <c r="G5">
        <v>2</v>
      </c>
      <c r="H5">
        <v>1</v>
      </c>
      <c r="J5">
        <v>1</v>
      </c>
      <c r="K5">
        <v>7</v>
      </c>
    </row>
    <row r="6" spans="1:11" x14ac:dyDescent="0.4">
      <c r="A6" s="166" t="s">
        <v>144</v>
      </c>
      <c r="C6">
        <v>2</v>
      </c>
      <c r="D6">
        <v>3</v>
      </c>
      <c r="E6">
        <v>2</v>
      </c>
      <c r="F6">
        <v>2</v>
      </c>
      <c r="H6">
        <v>1</v>
      </c>
      <c r="I6">
        <v>1</v>
      </c>
      <c r="K6">
        <v>11</v>
      </c>
    </row>
    <row r="7" spans="1:11" x14ac:dyDescent="0.4">
      <c r="A7" s="166" t="s">
        <v>145</v>
      </c>
      <c r="B7">
        <v>1</v>
      </c>
      <c r="C7">
        <v>2</v>
      </c>
      <c r="D7">
        <v>1</v>
      </c>
      <c r="E7">
        <v>2</v>
      </c>
      <c r="F7">
        <v>1</v>
      </c>
      <c r="G7">
        <v>1</v>
      </c>
      <c r="J7">
        <v>1</v>
      </c>
      <c r="K7">
        <v>9</v>
      </c>
    </row>
    <row r="8" spans="1:11" x14ac:dyDescent="0.4">
      <c r="A8" s="166" t="s">
        <v>146</v>
      </c>
      <c r="B8">
        <v>1</v>
      </c>
      <c r="C8">
        <v>4</v>
      </c>
      <c r="D8">
        <v>2</v>
      </c>
      <c r="F8">
        <v>3</v>
      </c>
      <c r="G8">
        <v>2</v>
      </c>
      <c r="I8">
        <v>1</v>
      </c>
      <c r="J8">
        <v>3</v>
      </c>
      <c r="K8">
        <v>16</v>
      </c>
    </row>
    <row r="9" spans="1:11" x14ac:dyDescent="0.4">
      <c r="A9" s="166" t="s">
        <v>147</v>
      </c>
      <c r="B9">
        <v>1</v>
      </c>
      <c r="C9">
        <v>3</v>
      </c>
      <c r="D9">
        <v>2</v>
      </c>
      <c r="E9">
        <v>2</v>
      </c>
      <c r="H9">
        <v>1</v>
      </c>
      <c r="J9">
        <v>1</v>
      </c>
      <c r="K9">
        <v>10</v>
      </c>
    </row>
    <row r="10" spans="1:11" x14ac:dyDescent="0.4">
      <c r="A10" s="166" t="s">
        <v>148</v>
      </c>
      <c r="B10">
        <v>3</v>
      </c>
      <c r="C10">
        <v>11</v>
      </c>
      <c r="D10">
        <v>9</v>
      </c>
      <c r="E10">
        <v>8</v>
      </c>
      <c r="F10">
        <v>6</v>
      </c>
      <c r="G10">
        <v>5</v>
      </c>
      <c r="H10">
        <v>3</v>
      </c>
      <c r="I10">
        <v>2</v>
      </c>
      <c r="J10">
        <v>6</v>
      </c>
      <c r="K10">
        <v>53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zoomScaleNormal="100" workbookViewId="0">
      <pane xSplit="5" ySplit="1" topLeftCell="F27" activePane="bottomRight" state="frozen"/>
      <selection pane="topRight" activeCell="F1" sqref="F1"/>
      <selection pane="bottomLeft" activeCell="A2" sqref="A2"/>
      <selection pane="bottomRight" activeCell="C4" sqref="C4"/>
    </sheetView>
  </sheetViews>
  <sheetFormatPr defaultColWidth="9" defaultRowHeight="15.6" x14ac:dyDescent="0.4"/>
  <cols>
    <col min="1" max="2" width="4.59765625" style="6" customWidth="1"/>
    <col min="3" max="3" width="9.59765625" style="6" customWidth="1"/>
    <col min="4" max="4" width="8.59765625" style="14" customWidth="1"/>
    <col min="5" max="5" width="8.69921875" style="6" bestFit="1" customWidth="1"/>
    <col min="6" max="16" width="8.59765625" style="6" customWidth="1"/>
    <col min="17" max="17" width="9" style="6" customWidth="1"/>
    <col min="18" max="18" width="9" style="5" customWidth="1"/>
    <col min="19" max="19" width="8.59765625" style="6" customWidth="1"/>
    <col min="20" max="20" width="8.59765625" style="14" customWidth="1"/>
    <col min="21" max="22" width="8.59765625" style="6" customWidth="1"/>
    <col min="23" max="25" width="9" style="6" customWidth="1"/>
    <col min="26" max="26" width="3.69921875" style="6" customWidth="1"/>
    <col min="27" max="27" width="9" style="13" customWidth="1"/>
    <col min="28" max="29" width="8.59765625" style="13" customWidth="1"/>
    <col min="30" max="37" width="8.59765625" style="6" customWidth="1"/>
    <col min="38" max="38" width="9" style="6" customWidth="1"/>
    <col min="39" max="39" width="5.59765625" style="6" customWidth="1"/>
    <col min="40" max="40" width="3.59765625" style="6" customWidth="1"/>
    <col min="41" max="41" width="6.59765625" style="6" customWidth="1"/>
    <col min="42" max="50" width="7.59765625" style="6" customWidth="1"/>
    <col min="51" max="54" width="9" style="6" customWidth="1"/>
    <col min="55" max="57" width="3.59765625" style="6" customWidth="1"/>
    <col min="58" max="59" width="8.59765625" style="6" customWidth="1"/>
    <col min="60" max="62" width="3.59765625" style="6" customWidth="1"/>
    <col min="63" max="16384" width="9" style="6"/>
  </cols>
  <sheetData>
    <row r="1" spans="1:70" s="5" customFormat="1" ht="24.9" customHeight="1" thickTop="1" thickBot="1" x14ac:dyDescent="0.45">
      <c r="A1" s="1" t="s">
        <v>0</v>
      </c>
      <c r="B1" s="2" t="s">
        <v>1</v>
      </c>
      <c r="C1" s="2" t="s">
        <v>2</v>
      </c>
      <c r="D1" s="139" t="s">
        <v>73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71</v>
      </c>
      <c r="T1" s="141" t="s">
        <v>5</v>
      </c>
      <c r="U1" s="142" t="s">
        <v>74</v>
      </c>
      <c r="V1" s="142" t="s">
        <v>87</v>
      </c>
      <c r="W1" s="7" t="s">
        <v>97</v>
      </c>
    </row>
    <row r="2" spans="1:70" ht="20.100000000000001" customHeight="1" thickTop="1" thickBot="1" x14ac:dyDescent="0.4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3" t="s">
        <v>81</v>
      </c>
      <c r="AB2" s="183"/>
      <c r="AC2" s="12"/>
      <c r="AD2" s="5"/>
      <c r="AE2" s="21" t="s">
        <v>88</v>
      </c>
      <c r="AF2" s="22" t="s">
        <v>89</v>
      </c>
      <c r="AG2" s="30" t="s">
        <v>90</v>
      </c>
      <c r="AH2" s="23" t="s">
        <v>96</v>
      </c>
      <c r="AI2" s="5"/>
      <c r="AM2" s="70"/>
      <c r="AN2" s="71"/>
      <c r="AO2" s="72"/>
      <c r="AP2" s="73" t="s">
        <v>115</v>
      </c>
      <c r="AQ2" s="71" t="s">
        <v>116</v>
      </c>
      <c r="AR2" s="71" t="s">
        <v>117</v>
      </c>
      <c r="AS2" s="71" t="s">
        <v>118</v>
      </c>
      <c r="AT2" s="71" t="s">
        <v>119</v>
      </c>
      <c r="AU2" s="71" t="s">
        <v>120</v>
      </c>
      <c r="AV2" s="71" t="s">
        <v>121</v>
      </c>
      <c r="AW2" s="71" t="s">
        <v>122</v>
      </c>
      <c r="AX2" s="72" t="s">
        <v>123</v>
      </c>
      <c r="AZ2" s="102"/>
      <c r="BA2" s="103" t="s">
        <v>127</v>
      </c>
      <c r="BB2" s="104" t="s">
        <v>130</v>
      </c>
      <c r="BD2" s="119"/>
      <c r="BE2" s="118"/>
      <c r="BF2" s="103" t="s">
        <v>127</v>
      </c>
      <c r="BG2" s="104" t="s">
        <v>130</v>
      </c>
      <c r="BI2" s="121"/>
      <c r="BJ2" s="122"/>
      <c r="BK2" s="168">
        <v>2018</v>
      </c>
      <c r="BL2" s="169"/>
      <c r="BM2" s="170">
        <v>2017</v>
      </c>
      <c r="BN2" s="170"/>
      <c r="BO2" s="168">
        <v>2016</v>
      </c>
      <c r="BP2" s="169"/>
      <c r="BQ2" s="170">
        <v>2015</v>
      </c>
      <c r="BR2" s="169"/>
    </row>
    <row r="3" spans="1:70" ht="20.100000000000001" customHeight="1" thickTop="1" thickBot="1" x14ac:dyDescent="0.4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75</v>
      </c>
      <c r="AE3" s="24" t="s">
        <v>91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200">
        <v>101</v>
      </c>
      <c r="AN3" s="201">
        <v>1</v>
      </c>
      <c r="AO3" s="69" t="s">
        <v>124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99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5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127</v>
      </c>
      <c r="BL3" s="41" t="s">
        <v>130</v>
      </c>
      <c r="BM3" s="111" t="s">
        <v>127</v>
      </c>
      <c r="BN3" s="120" t="s">
        <v>130</v>
      </c>
      <c r="BO3" s="112" t="s">
        <v>127</v>
      </c>
      <c r="BP3" s="41" t="s">
        <v>130</v>
      </c>
      <c r="BQ3" s="111" t="s">
        <v>127</v>
      </c>
      <c r="BR3" s="41" t="s">
        <v>130</v>
      </c>
    </row>
    <row r="4" spans="1:70" ht="20.100000000000001" customHeight="1" thickTop="1" x14ac:dyDescent="0.4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76</v>
      </c>
      <c r="AE4" s="27" t="s">
        <v>92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6"/>
      <c r="AN4" s="202"/>
      <c r="AO4" s="84" t="s">
        <v>125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100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1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1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4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77</v>
      </c>
      <c r="AE5" s="27" t="s">
        <v>93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6"/>
      <c r="AN5" s="203"/>
      <c r="AO5" s="78" t="s">
        <v>126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101</v>
      </c>
      <c r="BA5" s="127">
        <f t="shared" si="17"/>
        <v>82.26</v>
      </c>
      <c r="BB5" s="107">
        <f t="shared" si="18"/>
        <v>68.739999999999995</v>
      </c>
      <c r="BD5" s="171"/>
      <c r="BE5" s="109">
        <v>3</v>
      </c>
      <c r="BF5" s="131">
        <f t="shared" si="19"/>
        <v>78.84</v>
      </c>
      <c r="BG5" s="109">
        <f t="shared" si="20"/>
        <v>56.46</v>
      </c>
      <c r="BI5" s="171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4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78</v>
      </c>
      <c r="AE6" s="27" t="s">
        <v>94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6"/>
      <c r="AN6" s="204">
        <v>2</v>
      </c>
      <c r="AO6" s="84" t="s">
        <v>124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102</v>
      </c>
      <c r="BA6" s="127">
        <f t="shared" si="17"/>
        <v>68.150000000000006</v>
      </c>
      <c r="BB6" s="107">
        <f t="shared" si="18"/>
        <v>62.86</v>
      </c>
      <c r="BD6" s="171"/>
      <c r="BE6" s="114">
        <v>4</v>
      </c>
      <c r="BF6" s="132">
        <f t="shared" si="19"/>
        <v>77.959999999999994</v>
      </c>
      <c r="BG6" s="114">
        <f t="shared" si="20"/>
        <v>38.93</v>
      </c>
      <c r="BI6" s="171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4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72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79</v>
      </c>
      <c r="AE7" s="28" t="s">
        <v>95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6"/>
      <c r="AN7" s="202"/>
      <c r="AO7" s="76" t="s">
        <v>125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103</v>
      </c>
      <c r="BA7" s="127">
        <f t="shared" si="17"/>
        <v>60.7</v>
      </c>
      <c r="BB7" s="107">
        <f t="shared" si="18"/>
        <v>55.31</v>
      </c>
      <c r="BD7" s="172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1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4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80</v>
      </c>
      <c r="AM8" s="196"/>
      <c r="AN8" s="203"/>
      <c r="AO8" s="78" t="s">
        <v>126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104</v>
      </c>
      <c r="BA8" s="127">
        <f t="shared" si="17"/>
        <v>54.35</v>
      </c>
      <c r="BB8" s="107">
        <f t="shared" si="18"/>
        <v>45.71</v>
      </c>
      <c r="BD8" s="171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72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4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6"/>
      <c r="AN9" s="204">
        <v>3</v>
      </c>
      <c r="AO9" s="82" t="s">
        <v>124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105</v>
      </c>
      <c r="BA9" s="127">
        <f t="shared" si="17"/>
        <v>44.88</v>
      </c>
      <c r="BB9" s="107">
        <f t="shared" si="18"/>
        <v>43.09</v>
      </c>
      <c r="BD9" s="171"/>
      <c r="BE9" s="109">
        <v>3</v>
      </c>
      <c r="BF9" s="131">
        <f t="shared" si="47"/>
        <v>72.459999999999994</v>
      </c>
      <c r="BG9" s="109">
        <f t="shared" si="48"/>
        <v>60.36</v>
      </c>
      <c r="BI9" s="171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4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6" t="s">
        <v>82</v>
      </c>
      <c r="AB10" s="19" t="s">
        <v>83</v>
      </c>
      <c r="AC10" s="17" t="s">
        <v>84</v>
      </c>
      <c r="AM10" s="196"/>
      <c r="AN10" s="202"/>
      <c r="AO10" s="76" t="s">
        <v>125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106</v>
      </c>
      <c r="BA10" s="127">
        <f t="shared" si="17"/>
        <v>39.770000000000003</v>
      </c>
      <c r="BB10" s="107">
        <f t="shared" si="18"/>
        <v>38.93</v>
      </c>
      <c r="BD10" s="173"/>
      <c r="BE10" s="117">
        <v>4</v>
      </c>
      <c r="BF10" s="133">
        <f t="shared" si="47"/>
        <v>68.88</v>
      </c>
      <c r="BG10" s="117">
        <f t="shared" si="48"/>
        <v>44.88</v>
      </c>
      <c r="BI10" s="171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4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7"/>
      <c r="AB11" s="20">
        <f>COUNT(B2:B54)</f>
        <v>53</v>
      </c>
      <c r="AC11" s="18">
        <f>COUNTA(E2:E54)</f>
        <v>53</v>
      </c>
      <c r="AM11" s="196"/>
      <c r="AN11" s="203"/>
      <c r="AO11" s="78" t="s">
        <v>126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95</v>
      </c>
      <c r="BA11" s="113">
        <f t="shared" si="17"/>
        <v>35.86</v>
      </c>
      <c r="BB11" s="128">
        <f t="shared" si="18"/>
        <v>26.57</v>
      </c>
      <c r="BD11" s="171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3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4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6"/>
      <c r="AN12" s="204">
        <v>4</v>
      </c>
      <c r="AO12" s="82" t="s">
        <v>124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71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71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4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4" t="s">
        <v>85</v>
      </c>
      <c r="AB13" s="185"/>
      <c r="AC13" s="17">
        <f>COUNTA(R2:R54)</f>
        <v>11</v>
      </c>
      <c r="AM13" s="196"/>
      <c r="AN13" s="202"/>
      <c r="AO13" s="76" t="s">
        <v>125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127</v>
      </c>
      <c r="BB13" s="104" t="s">
        <v>130</v>
      </c>
      <c r="BD13" s="171"/>
      <c r="BE13" s="109">
        <v>3</v>
      </c>
      <c r="BF13" s="131">
        <f t="shared" si="75"/>
        <v>81.27</v>
      </c>
      <c r="BG13" s="109">
        <f t="shared" si="76"/>
        <v>73.77</v>
      </c>
      <c r="BI13" s="171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4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8" t="s">
        <v>86</v>
      </c>
      <c r="AB14" s="189"/>
      <c r="AC14" s="18">
        <f>COUNTBLANK(R2:R54)</f>
        <v>42</v>
      </c>
      <c r="AM14" s="196"/>
      <c r="AN14" s="202"/>
      <c r="AO14" s="80" t="s">
        <v>126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129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1"/>
      <c r="BE14" s="114">
        <v>4</v>
      </c>
      <c r="BF14" s="132">
        <f t="shared" si="75"/>
        <v>75.33</v>
      </c>
      <c r="BG14" s="114">
        <f t="shared" si="76"/>
        <v>62.86</v>
      </c>
      <c r="BI14" s="171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4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98">
        <v>102</v>
      </c>
      <c r="AN15" s="205">
        <v>1</v>
      </c>
      <c r="AO15" s="86" t="s">
        <v>124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128</v>
      </c>
      <c r="BA15" s="112">
        <f>_xlfn.MAXIFS($O$2:$O$54,$R$2:$R$54,"=")</f>
        <v>89.82</v>
      </c>
      <c r="BB15" s="41">
        <f>_xlfn.MINIFS($O$2:$O$54,$R$2:$R$54,"=")</f>
        <v>26.57</v>
      </c>
      <c r="BD15" s="172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1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4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72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6"/>
      <c r="AN16" s="202"/>
      <c r="AO16" s="76" t="s">
        <v>125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71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72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4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0" t="s">
        <v>112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6"/>
      <c r="AN17" s="203"/>
      <c r="AO17" s="78" t="s">
        <v>126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71"/>
      <c r="BE17" s="109">
        <v>3</v>
      </c>
      <c r="BF17" s="131">
        <f t="shared" si="103"/>
        <v>82.26</v>
      </c>
      <c r="BG17" s="109">
        <f t="shared" si="104"/>
        <v>82.26</v>
      </c>
      <c r="BI17" s="171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4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1"/>
      <c r="AB18" s="39" t="s">
        <v>107</v>
      </c>
      <c r="AC18" s="39" t="s">
        <v>108</v>
      </c>
      <c r="AD18" s="40" t="s">
        <v>109</v>
      </c>
      <c r="AE18" s="40" t="s">
        <v>110</v>
      </c>
      <c r="AF18" s="41" t="s">
        <v>111</v>
      </c>
      <c r="AM18" s="196"/>
      <c r="AN18" s="204">
        <v>2</v>
      </c>
      <c r="AO18" s="82" t="s">
        <v>124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3"/>
      <c r="BE18" s="117">
        <v>4</v>
      </c>
      <c r="BF18" s="133">
        <f t="shared" si="103"/>
        <v>64.66</v>
      </c>
      <c r="BG18" s="117">
        <f t="shared" si="104"/>
        <v>48.16</v>
      </c>
      <c r="BI18" s="171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4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99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6"/>
      <c r="AN19" s="202"/>
      <c r="AO19" s="76" t="s">
        <v>125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71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3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4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100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6"/>
      <c r="AN20" s="203"/>
      <c r="AO20" s="78" t="s">
        <v>126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71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71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4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101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6"/>
      <c r="AN21" s="204">
        <v>3</v>
      </c>
      <c r="AO21" s="82" t="s">
        <v>124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71"/>
      <c r="BE21" s="109">
        <v>3</v>
      </c>
      <c r="BF21" s="131">
        <f t="shared" si="133"/>
        <v>68.150000000000006</v>
      </c>
      <c r="BG21" s="109">
        <f t="shared" si="134"/>
        <v>67.44</v>
      </c>
      <c r="BI21" s="171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4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72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102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6"/>
      <c r="AN22" s="202"/>
      <c r="AO22" s="76" t="s">
        <v>125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4"/>
      <c r="BE22" s="41">
        <v>4</v>
      </c>
      <c r="BF22" s="112">
        <f t="shared" si="133"/>
        <v>0</v>
      </c>
      <c r="BG22" s="41">
        <f t="shared" si="134"/>
        <v>0</v>
      </c>
      <c r="BI22" s="171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4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103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6"/>
      <c r="AN23" s="203"/>
      <c r="AO23" s="78" t="s">
        <v>126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4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4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104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6"/>
      <c r="AN24" s="204">
        <v>4</v>
      </c>
      <c r="AO24" s="82" t="s">
        <v>124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4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105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6"/>
      <c r="AN25" s="202"/>
      <c r="AO25" s="76" t="s">
        <v>125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4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106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9"/>
      <c r="AN26" s="206"/>
      <c r="AO26" s="88" t="s">
        <v>126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4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98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6">
        <v>103</v>
      </c>
      <c r="AN27" s="202">
        <v>1</v>
      </c>
      <c r="AO27" s="84" t="s">
        <v>124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4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6"/>
      <c r="AN28" s="202"/>
      <c r="AO28" s="76" t="s">
        <v>125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4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2" t="s">
        <v>112</v>
      </c>
      <c r="AB29" s="194">
        <v>101</v>
      </c>
      <c r="AC29" s="195"/>
      <c r="AD29" s="176">
        <v>102</v>
      </c>
      <c r="AE29" s="177"/>
      <c r="AF29" s="178">
        <v>103</v>
      </c>
      <c r="AG29" s="179"/>
      <c r="AH29" s="180">
        <v>104</v>
      </c>
      <c r="AI29" s="181"/>
      <c r="AJ29" s="178">
        <v>105</v>
      </c>
      <c r="AK29" s="182"/>
      <c r="AM29" s="196"/>
      <c r="AN29" s="203"/>
      <c r="AO29" s="78" t="s">
        <v>126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4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72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3"/>
      <c r="AB30" s="45" t="s">
        <v>113</v>
      </c>
      <c r="AC30" s="57" t="s">
        <v>114</v>
      </c>
      <c r="AD30" s="61" t="s">
        <v>113</v>
      </c>
      <c r="AE30" s="62" t="s">
        <v>114</v>
      </c>
      <c r="AF30" s="59" t="s">
        <v>113</v>
      </c>
      <c r="AG30" s="57" t="s">
        <v>114</v>
      </c>
      <c r="AH30" s="61" t="s">
        <v>113</v>
      </c>
      <c r="AI30" s="62" t="s">
        <v>114</v>
      </c>
      <c r="AJ30" s="59" t="s">
        <v>113</v>
      </c>
      <c r="AK30" s="56" t="s">
        <v>114</v>
      </c>
      <c r="AM30" s="196"/>
      <c r="AN30" s="204">
        <v>2</v>
      </c>
      <c r="AO30" s="82" t="s">
        <v>124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4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99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6"/>
      <c r="AN31" s="202"/>
      <c r="AO31" s="76" t="s">
        <v>125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4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72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100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6"/>
      <c r="AN32" s="203"/>
      <c r="AO32" s="78" t="s">
        <v>126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4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101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6"/>
      <c r="AN33" s="204">
        <v>3</v>
      </c>
      <c r="AO33" s="82" t="s">
        <v>124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4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102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6"/>
      <c r="AN34" s="202"/>
      <c r="AO34" s="76" t="s">
        <v>125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4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103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6"/>
      <c r="AN35" s="203"/>
      <c r="AO35" s="78" t="s">
        <v>126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4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72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104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6"/>
      <c r="AN36" s="204">
        <v>4</v>
      </c>
      <c r="AO36" s="82" t="s">
        <v>124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4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105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6"/>
      <c r="AN37" s="202"/>
      <c r="AO37" s="76" t="s">
        <v>125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4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106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6"/>
      <c r="AN38" s="202"/>
      <c r="AO38" s="80" t="s">
        <v>126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4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72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98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8">
        <v>104</v>
      </c>
      <c r="AN39" s="205">
        <v>1</v>
      </c>
      <c r="AO39" s="86" t="s">
        <v>124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4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6"/>
      <c r="AN40" s="202"/>
      <c r="AO40" s="76" t="s">
        <v>125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4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6"/>
      <c r="AN41" s="203"/>
      <c r="AO41" s="78" t="s">
        <v>126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4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72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6"/>
      <c r="AN42" s="204">
        <v>2</v>
      </c>
      <c r="AO42" s="82" t="s">
        <v>124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4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72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6"/>
      <c r="AN43" s="202"/>
      <c r="AO43" s="76" t="s">
        <v>125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4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6"/>
      <c r="AN44" s="203"/>
      <c r="AO44" s="78" t="s">
        <v>126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4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6"/>
      <c r="AN45" s="204">
        <v>3</v>
      </c>
      <c r="AO45" s="82" t="s">
        <v>124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4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72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6"/>
      <c r="AN46" s="202"/>
      <c r="AO46" s="76" t="s">
        <v>125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4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6"/>
      <c r="AN47" s="203"/>
      <c r="AO47" s="78" t="s">
        <v>126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4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6"/>
      <c r="AN48" s="204">
        <v>4</v>
      </c>
      <c r="AO48" s="82" t="s">
        <v>124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4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6"/>
      <c r="AN49" s="202"/>
      <c r="AO49" s="76" t="s">
        <v>125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4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72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9"/>
      <c r="AN50" s="206"/>
      <c r="AO50" s="88" t="s">
        <v>126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4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96">
        <v>105</v>
      </c>
      <c r="AN51" s="202">
        <v>1</v>
      </c>
      <c r="AO51" s="84" t="s">
        <v>124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4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6"/>
      <c r="AN52" s="202"/>
      <c r="AO52" s="76" t="s">
        <v>125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4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6"/>
      <c r="AN53" s="203"/>
      <c r="AO53" s="78" t="s">
        <v>126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4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6"/>
      <c r="AN54" s="157">
        <v>2</v>
      </c>
      <c r="AO54" s="82" t="s">
        <v>124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4">
      <c r="AM55" s="196"/>
      <c r="AN55" s="204">
        <v>4</v>
      </c>
      <c r="AO55" s="82" t="s">
        <v>124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4">
      <c r="AM56" s="196"/>
      <c r="AN56" s="202"/>
      <c r="AO56" s="76" t="s">
        <v>125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45">
      <c r="AM57" s="197"/>
      <c r="AN57" s="207"/>
      <c r="AO57" s="100" t="s">
        <v>126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4"/>
    <row r="59" spans="1:50" ht="20.100000000000001" customHeight="1" x14ac:dyDescent="0.4"/>
    <row r="60" spans="1:50" ht="20.100000000000001" customHeight="1" x14ac:dyDescent="0.4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7.399999999999999" x14ac:dyDescent="0.4"/>
  <sheetData>
    <row r="1" spans="1:9" x14ac:dyDescent="0.4">
      <c r="A1" s="10" t="s">
        <v>5</v>
      </c>
      <c r="B1" s="11" t="s">
        <v>75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4">
      <c r="A2" s="11">
        <v>101</v>
      </c>
      <c r="B2" s="11" t="s">
        <v>76</v>
      </c>
      <c r="D2" s="11" t="s">
        <v>75</v>
      </c>
      <c r="E2" s="11" t="s">
        <v>76</v>
      </c>
      <c r="F2" s="11" t="s">
        <v>77</v>
      </c>
      <c r="G2" s="11" t="s">
        <v>78</v>
      </c>
      <c r="H2" s="11" t="s">
        <v>79</v>
      </c>
      <c r="I2" s="11" t="s">
        <v>80</v>
      </c>
    </row>
    <row r="3" spans="1:9" x14ac:dyDescent="0.4">
      <c r="A3" s="11">
        <v>102</v>
      </c>
      <c r="B3" s="11" t="s">
        <v>77</v>
      </c>
    </row>
    <row r="4" spans="1:9" x14ac:dyDescent="0.4">
      <c r="A4" s="11">
        <v>103</v>
      </c>
      <c r="B4" s="11" t="s">
        <v>78</v>
      </c>
    </row>
    <row r="5" spans="1:9" x14ac:dyDescent="0.4">
      <c r="A5" s="11">
        <v>104</v>
      </c>
      <c r="B5" s="11" t="s">
        <v>79</v>
      </c>
    </row>
    <row r="6" spans="1:9" x14ac:dyDescent="0.4">
      <c r="A6" s="11">
        <v>105</v>
      </c>
      <c r="B6" s="11" t="s">
        <v>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7.399999999999999" x14ac:dyDescent="0.4"/>
  <sheetData>
    <row r="1" spans="1:2" x14ac:dyDescent="0.4">
      <c r="A1" s="156" t="s">
        <v>131</v>
      </c>
      <c r="B1" s="156" t="s">
        <v>132</v>
      </c>
    </row>
    <row r="2" spans="1:2" x14ac:dyDescent="0.4">
      <c r="A2" s="156">
        <v>6</v>
      </c>
      <c r="B2" s="156" t="s">
        <v>133</v>
      </c>
    </row>
    <row r="3" spans="1:2" x14ac:dyDescent="0.4">
      <c r="A3" s="156">
        <v>8</v>
      </c>
      <c r="B3" s="156" t="s">
        <v>134</v>
      </c>
    </row>
    <row r="4" spans="1:2" x14ac:dyDescent="0.4">
      <c r="A4" s="156">
        <v>1</v>
      </c>
      <c r="B4" s="156" t="s">
        <v>135</v>
      </c>
    </row>
    <row r="5" spans="1:2" x14ac:dyDescent="0.4">
      <c r="A5" s="156">
        <v>2</v>
      </c>
      <c r="B5" s="156" t="s">
        <v>136</v>
      </c>
    </row>
    <row r="6" spans="1:2" x14ac:dyDescent="0.4">
      <c r="A6" s="156">
        <v>7</v>
      </c>
      <c r="B6" s="156" t="s">
        <v>137</v>
      </c>
    </row>
    <row r="7" spans="1:2" x14ac:dyDescent="0.4">
      <c r="A7" s="156">
        <v>3</v>
      </c>
      <c r="B7" s="156" t="s">
        <v>138</v>
      </c>
    </row>
    <row r="8" spans="1:2" x14ac:dyDescent="0.4">
      <c r="A8" s="156">
        <v>9</v>
      </c>
      <c r="B8" s="156" t="s">
        <v>139</v>
      </c>
    </row>
    <row r="9" spans="1:2" x14ac:dyDescent="0.4">
      <c r="A9" s="156">
        <v>4</v>
      </c>
      <c r="B9" s="156" t="s">
        <v>140</v>
      </c>
    </row>
    <row r="10" spans="1:2" x14ac:dyDescent="0.4">
      <c r="A10" s="156">
        <v>5</v>
      </c>
      <c r="B10" s="156" t="s">
        <v>141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피벗테이블1</vt:lpstr>
      <vt:lpstr>피벗테이블2</vt:lpstr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zoom</cp:lastModifiedBy>
  <cp:lastPrinted>2013-06-30T08:50:02Z</cp:lastPrinted>
  <dcterms:created xsi:type="dcterms:W3CDTF">2013-06-29T13:49:36Z</dcterms:created>
  <dcterms:modified xsi:type="dcterms:W3CDTF">2019-10-30T05:25:32Z</dcterms:modified>
</cp:coreProperties>
</file>