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1E2FB9A1-9D3B-49BF-A3D8-D99014199CEC}" xr6:coauthVersionLast="43" xr6:coauthVersionMax="43" xr10:uidLastSave="{00000000-0000-0000-0000-000000000000}"/>
  <bookViews>
    <workbookView xWindow="-120" yWindow="-120" windowWidth="29040" windowHeight="15840" tabRatio="845" xr2:uid="{00000000-000D-0000-FFFF-FFFF00000000}"/>
  </bookViews>
  <sheets>
    <sheet name="셀선택" sheetId="4" r:id="rId1"/>
    <sheet name="빈셀선택" sheetId="10" r:id="rId2"/>
    <sheet name="값만복사" sheetId="9" r:id="rId3"/>
    <sheet name="연산으로복사" sheetId="6" r:id="rId4"/>
    <sheet name="그림복사" sheetId="7" r:id="rId5"/>
    <sheet name="결재란" sheetId="5" r:id="rId6"/>
    <sheet name="가공1" sheetId="3" r:id="rId7"/>
    <sheet name="가공2" sheetId="1" r:id="rId8"/>
    <sheet name="가공3" sheetId="2" r:id="rId9"/>
    <sheet name="통합" sheetId="11" r:id="rId10"/>
    <sheet name="양재동" sheetId="12" r:id="rId11"/>
    <sheet name="방배동" sheetId="13" r:id="rId12"/>
    <sheet name="반포동" sheetId="14" r:id="rId13"/>
    <sheet name="실습" sheetId="15" r:id="rId14"/>
  </sheets>
  <definedNames>
    <definedName name="_xlnm._FilterDatabase" localSheetId="7" hidden="1">가공2!$B$2:$E$15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E7" i="6" l="1"/>
  <c r="E8" i="6"/>
  <c r="E9" i="6"/>
  <c r="E10" i="6"/>
  <c r="E11" i="6"/>
  <c r="E12" i="6"/>
  <c r="E6" i="6"/>
  <c r="F2" i="9"/>
  <c r="F3" i="9"/>
  <c r="F4" i="9"/>
  <c r="F5" i="9"/>
  <c r="F6" i="9"/>
  <c r="F7" i="9"/>
  <c r="F8" i="9"/>
  <c r="G7" i="14" l="1"/>
  <c r="F7" i="14"/>
  <c r="E7" i="14"/>
  <c r="D7" i="14"/>
  <c r="C7" i="14"/>
  <c r="G7" i="13"/>
  <c r="F7" i="13"/>
  <c r="E7" i="13"/>
  <c r="D7" i="13"/>
  <c r="C7" i="13"/>
  <c r="C7" i="12"/>
  <c r="D7" i="12"/>
  <c r="E7" i="12"/>
  <c r="F7" i="12"/>
  <c r="G7" i="12"/>
  <c r="D13" i="6" l="1"/>
  <c r="C13" i="6"/>
  <c r="F10" i="6"/>
  <c r="E13" i="6" l="1"/>
  <c r="F13" i="6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I11" i="7" l="1"/>
  <c r="I10" i="7"/>
  <c r="I9" i="7"/>
  <c r="F12" i="6"/>
  <c r="F11" i="6"/>
  <c r="F9" i="6"/>
  <c r="F8" i="6"/>
  <c r="F7" i="6"/>
  <c r="F6" i="6"/>
  <c r="I9" i="4"/>
  <c r="I8" i="4"/>
  <c r="I7" i="4"/>
</calcChain>
</file>

<file path=xl/sharedStrings.xml><?xml version="1.0" encoding="utf-8"?>
<sst xmlns="http://schemas.openxmlformats.org/spreadsheetml/2006/main" count="420" uniqueCount="325">
  <si>
    <t>과목</t>
    <phoneticPr fontId="3" type="noConversion"/>
  </si>
  <si>
    <t>장소</t>
    <phoneticPr fontId="3" type="noConversion"/>
  </si>
  <si>
    <t>1강의장</t>
    <phoneticPr fontId="3" type="noConversion"/>
  </si>
  <si>
    <t>2강의장</t>
    <phoneticPr fontId="3" type="noConversion"/>
  </si>
  <si>
    <t>3강의장</t>
  </si>
  <si>
    <t>4강의장</t>
  </si>
  <si>
    <t>5강의장</t>
  </si>
  <si>
    <t>6강의장</t>
  </si>
  <si>
    <t>7강의장</t>
  </si>
  <si>
    <t>계약금액</t>
    <phoneticPr fontId="4" type="noConversion"/>
  </si>
  <si>
    <t>1,367,729,399 </t>
  </si>
  <si>
    <t>1,415,000,000 </t>
  </si>
  <si>
    <t>1,484,548,362 </t>
  </si>
  <si>
    <t>1,300,000,000 </t>
  </si>
  <si>
    <t>2,390,951,890 </t>
  </si>
  <si>
    <t>2,320,000,000 </t>
  </si>
  <si>
    <t>997,722,466 </t>
  </si>
  <si>
    <t>915,000,000 </t>
  </si>
  <si>
    <t>3,335,661,767 </t>
  </si>
  <si>
    <t>2,800,000,000 </t>
  </si>
  <si>
    <t>합계</t>
    <phoneticPr fontId="3" type="noConversion"/>
  </si>
  <si>
    <t>거래처코드</t>
  </si>
  <si>
    <t>사업자등록번호</t>
  </si>
  <si>
    <t>우편번호</t>
  </si>
  <si>
    <t>대표</t>
  </si>
  <si>
    <t>업태</t>
  </si>
  <si>
    <t>주소</t>
  </si>
  <si>
    <t>전화번호</t>
  </si>
  <si>
    <t>경남09</t>
  </si>
  <si>
    <t>석길홍</t>
  </si>
  <si>
    <t>어업</t>
  </si>
  <si>
    <t xml:space="preserve">서울 영등포 영등포동3가 4 </t>
  </si>
  <si>
    <t>658-9939-2</t>
  </si>
  <si>
    <t>금성09</t>
  </si>
  <si>
    <t>양정문</t>
  </si>
  <si>
    <t>서비스</t>
  </si>
  <si>
    <t xml:space="preserve">안양시 동안구 호계3동 968-9 </t>
  </si>
  <si>
    <t>휴메09</t>
  </si>
  <si>
    <t>이상평</t>
  </si>
  <si>
    <t xml:space="preserve">용인 남 산 38-2 명지대학교제 </t>
  </si>
  <si>
    <t>케이03</t>
  </si>
  <si>
    <t>안상환</t>
  </si>
  <si>
    <t xml:space="preserve">서울 용산구 한남동 655-45 9F </t>
  </si>
  <si>
    <t>099-559-5064</t>
  </si>
  <si>
    <t>한국09</t>
  </si>
  <si>
    <t>최대현</t>
  </si>
  <si>
    <t>무역</t>
  </si>
  <si>
    <t>서울시 강남구 삼성동 955-9</t>
  </si>
  <si>
    <t>3468-0992</t>
  </si>
  <si>
    <t>원메09</t>
  </si>
  <si>
    <t>현승호</t>
  </si>
  <si>
    <t>도．소매</t>
    <phoneticPr fontId="4" type="noConversion"/>
  </si>
  <si>
    <t xml:space="preserve">경기 부천 소사 괴안동 6-90 </t>
  </si>
  <si>
    <t>한양09</t>
  </si>
  <si>
    <t>송미영</t>
  </si>
  <si>
    <t>서울시 성동구 행당동 95</t>
  </si>
  <si>
    <t>2290-9905</t>
  </si>
  <si>
    <t>제림09</t>
  </si>
  <si>
    <t>정상호</t>
  </si>
  <si>
    <t>서울시 강남구 신사동 580-3</t>
  </si>
  <si>
    <t>545-0294</t>
  </si>
  <si>
    <t>엔에09</t>
  </si>
  <si>
    <t>안상부</t>
  </si>
  <si>
    <t xml:space="preserve">성남 분당 야탑 959 분당테크 </t>
  </si>
  <si>
    <t>098-249-0892</t>
  </si>
  <si>
    <t>우리04</t>
  </si>
  <si>
    <t>전진호</t>
  </si>
  <si>
    <t>도，소매</t>
    <phoneticPr fontId="4" type="noConversion"/>
  </si>
  <si>
    <t xml:space="preserve">서울시 송파구 신천동 99-9 </t>
  </si>
  <si>
    <t>495-6558</t>
  </si>
  <si>
    <t>서울05</t>
  </si>
  <si>
    <t>이지환</t>
  </si>
  <si>
    <t xml:space="preserve">전남 여수 충무 629-29 </t>
  </si>
  <si>
    <t>도，소매</t>
  </si>
  <si>
    <t>동국09</t>
  </si>
  <si>
    <t>김현주</t>
  </si>
  <si>
    <t>경북 경주시 용강동 355번지</t>
  </si>
  <si>
    <t>054-550-8995</t>
  </si>
  <si>
    <t>국립09</t>
  </si>
  <si>
    <t>박외준</t>
  </si>
  <si>
    <t xml:space="preserve">경기도 고양시 일산구 마두9동 809번지 </t>
  </si>
  <si>
    <t>039-920-9989-4</t>
  </si>
  <si>
    <t>동부09</t>
  </si>
  <si>
    <t>이현욱</t>
  </si>
  <si>
    <t>서울시 광진구 화양동 24-95</t>
  </si>
  <si>
    <t>463-6600</t>
  </si>
  <si>
    <t>두솔03</t>
  </si>
  <si>
    <t>이종훈</t>
  </si>
  <si>
    <t>도매</t>
  </si>
  <si>
    <t xml:space="preserve">인천 서구 석남 523-22 </t>
  </si>
  <si>
    <t>032-552-4282</t>
  </si>
  <si>
    <t>물공09</t>
  </si>
  <si>
    <t>안창호</t>
  </si>
  <si>
    <t xml:space="preserve">성북 돈암 609-9 스카이프라자 </t>
  </si>
  <si>
    <t>가온099</t>
  </si>
  <si>
    <t>권미연</t>
  </si>
  <si>
    <t xml:space="preserve">부산 사하구 하단동 503-95 </t>
  </si>
  <si>
    <t>059-294-8235</t>
  </si>
  <si>
    <t>곽생09</t>
  </si>
  <si>
    <t>장익언</t>
  </si>
  <si>
    <t>성남시 수정구 태평동 6452</t>
  </si>
  <si>
    <t>관악09</t>
  </si>
  <si>
    <t>윤종한</t>
  </si>
  <si>
    <t xml:space="preserve">관악구 봉천6동 34-40 </t>
  </si>
  <si>
    <t>885-9354</t>
  </si>
  <si>
    <t>금파09</t>
  </si>
  <si>
    <t>이인호</t>
  </si>
  <si>
    <t xml:space="preserve">광주광역시 북구 중흥동 905 </t>
  </si>
  <si>
    <t>금호09</t>
  </si>
  <si>
    <t>서만수</t>
  </si>
  <si>
    <t>도소매</t>
  </si>
  <si>
    <t xml:space="preserve">인천시 계양구 작전동 852-29 </t>
  </si>
  <si>
    <t>기오09</t>
  </si>
  <si>
    <t>박용수</t>
  </si>
  <si>
    <t xml:space="preserve">서울 강북 번 460-96 4층 402 </t>
  </si>
  <si>
    <t>953-3535</t>
  </si>
  <si>
    <t>김광09</t>
  </si>
  <si>
    <t>이철우</t>
  </si>
  <si>
    <t xml:space="preserve">강남 신사 635-94 귀선빌딩4층 </t>
  </si>
  <si>
    <t>549-5533</t>
  </si>
  <si>
    <t>김성09</t>
  </si>
  <si>
    <t>서순선</t>
  </si>
  <si>
    <t>서울시 강남구 역삼동 502-28</t>
  </si>
  <si>
    <t>553-5555</t>
  </si>
  <si>
    <t>한솔02</t>
  </si>
  <si>
    <t>최병국</t>
  </si>
  <si>
    <t xml:space="preserve">서울 동대문 용두 998-35 9층 </t>
  </si>
  <si>
    <t>926-9389</t>
  </si>
  <si>
    <t>한솔03</t>
  </si>
  <si>
    <t>문덕태</t>
  </si>
  <si>
    <t xml:space="preserve">서울 노원 상계 692-4 </t>
  </si>
  <si>
    <t>095-349-5539</t>
  </si>
  <si>
    <t>한스09</t>
  </si>
  <si>
    <t>오세부</t>
  </si>
  <si>
    <t>서울시 성동 성수 9 96-4 서울시 성동구</t>
    <phoneticPr fontId="3" type="noConversion"/>
  </si>
  <si>
    <t>466-2266</t>
  </si>
  <si>
    <t>한양03</t>
  </si>
  <si>
    <t>이필희</t>
  </si>
  <si>
    <t>건설업</t>
  </si>
  <si>
    <t>2290-0292</t>
  </si>
  <si>
    <t>물 품 공 급 명 세 서</t>
  </si>
  <si>
    <t>공 급 일 자</t>
  </si>
  <si>
    <t>인수자</t>
    <phoneticPr fontId="3" type="noConversion"/>
  </si>
  <si>
    <t>출고 확인자</t>
    <phoneticPr fontId="4" type="noConversion"/>
  </si>
  <si>
    <t>공
급
내
용</t>
    <phoneticPr fontId="4" type="noConversion"/>
  </si>
  <si>
    <t>품    명</t>
    <phoneticPr fontId="4" type="noConversion"/>
  </si>
  <si>
    <t>제품코드</t>
    <phoneticPr fontId="4" type="noConversion"/>
  </si>
  <si>
    <t>규    격</t>
    <phoneticPr fontId="4" type="noConversion"/>
  </si>
  <si>
    <t>수    량</t>
    <phoneticPr fontId="4" type="noConversion"/>
  </si>
  <si>
    <t>단    가</t>
    <phoneticPr fontId="4" type="noConversion"/>
  </si>
  <si>
    <t>금    액</t>
    <phoneticPr fontId="4" type="noConversion"/>
  </si>
  <si>
    <t>비    고</t>
    <phoneticPr fontId="4" type="noConversion"/>
  </si>
  <si>
    <t>AA-100</t>
    <phoneticPr fontId="3" type="noConversion"/>
  </si>
  <si>
    <t>BOX</t>
    <phoneticPr fontId="3" type="noConversion"/>
  </si>
  <si>
    <t>AC-230</t>
    <phoneticPr fontId="3" type="noConversion"/>
  </si>
  <si>
    <t xml:space="preserve"> A4용지</t>
    <phoneticPr fontId="3" type="noConversion"/>
  </si>
  <si>
    <t>BO-250</t>
    <phoneticPr fontId="3" type="noConversion"/>
  </si>
  <si>
    <t>Box</t>
    <phoneticPr fontId="3" type="noConversion"/>
  </si>
  <si>
    <t xml:space="preserve"> 규격봉투</t>
    <phoneticPr fontId="3" type="noConversion"/>
  </si>
  <si>
    <t xml:space="preserve"> 볼펜</t>
    <phoneticPr fontId="3" type="noConversion"/>
  </si>
  <si>
    <t>팀장</t>
    <phoneticPr fontId="3" type="noConversion"/>
  </si>
  <si>
    <t>과장</t>
    <phoneticPr fontId="3" type="noConversion"/>
  </si>
  <si>
    <t>(A)</t>
    <phoneticPr fontId="15" type="noConversion"/>
  </si>
  <si>
    <t>증감율</t>
    <phoneticPr fontId="4" type="noConversion"/>
  </si>
  <si>
    <t>전년도 예산</t>
    <phoneticPr fontId="4" type="noConversion"/>
  </si>
  <si>
    <t>올해 예산</t>
    <phoneticPr fontId="4" type="noConversion"/>
  </si>
  <si>
    <t>(B)</t>
    <phoneticPr fontId="15" type="noConversion"/>
  </si>
  <si>
    <t>성명</t>
  </si>
  <si>
    <t>김영주</t>
    <phoneticPr fontId="3" type="noConversion"/>
  </si>
  <si>
    <t>이예원</t>
    <phoneticPr fontId="3" type="noConversion"/>
  </si>
  <si>
    <t>이예준</t>
    <phoneticPr fontId="3" type="noConversion"/>
  </si>
  <si>
    <t>이한구</t>
    <phoneticPr fontId="3" type="noConversion"/>
  </si>
  <si>
    <t>장서윤</t>
    <phoneticPr fontId="3" type="noConversion"/>
  </si>
  <si>
    <t>오나연</t>
    <phoneticPr fontId="3" type="noConversion"/>
  </si>
  <si>
    <t>김도은</t>
    <phoneticPr fontId="3" type="noConversion"/>
  </si>
  <si>
    <t>이도아</t>
    <phoneticPr fontId="3" type="noConversion"/>
  </si>
  <si>
    <t>신다겸</t>
    <phoneticPr fontId="3" type="noConversion"/>
  </si>
  <si>
    <t>부서</t>
  </si>
  <si>
    <t>능력시험</t>
  </si>
  <si>
    <t>업무평가</t>
  </si>
  <si>
    <t>심사결과</t>
  </si>
  <si>
    <t>B</t>
  </si>
  <si>
    <t>A</t>
  </si>
  <si>
    <t>D</t>
  </si>
  <si>
    <t>C</t>
  </si>
  <si>
    <t>지역경제과</t>
    <phoneticPr fontId="4" type="noConversion"/>
  </si>
  <si>
    <t>복지과</t>
  </si>
  <si>
    <t>재난관리과</t>
  </si>
  <si>
    <t>복무과</t>
  </si>
  <si>
    <t>구조구급과</t>
  </si>
  <si>
    <t>소방행정과</t>
  </si>
  <si>
    <t>교부세과</t>
  </si>
  <si>
    <t>재정과</t>
  </si>
  <si>
    <t>교육훈련과</t>
  </si>
  <si>
    <t>공기업과</t>
    <phoneticPr fontId="4" type="noConversion"/>
  </si>
  <si>
    <t>기획정책과</t>
    <phoneticPr fontId="3" type="noConversion"/>
  </si>
  <si>
    <t>예산조정과</t>
    <phoneticPr fontId="3" type="noConversion"/>
  </si>
  <si>
    <t>보건소</t>
    <phoneticPr fontId="3" type="noConversion"/>
  </si>
  <si>
    <t>건설교통국</t>
    <phoneticPr fontId="3" type="noConversion"/>
  </si>
  <si>
    <t>도로관리과</t>
    <phoneticPr fontId="3" type="noConversion"/>
  </si>
  <si>
    <t>토목과</t>
    <phoneticPr fontId="3" type="noConversion"/>
  </si>
  <si>
    <t>공원녹지과</t>
    <phoneticPr fontId="3" type="noConversion"/>
  </si>
  <si>
    <t>이범수</t>
    <phoneticPr fontId="3" type="noConversion"/>
  </si>
  <si>
    <t>정현석</t>
    <phoneticPr fontId="3" type="noConversion"/>
  </si>
  <si>
    <t>이승주</t>
    <phoneticPr fontId="3" type="noConversion"/>
  </si>
  <si>
    <t>이승안</t>
    <phoneticPr fontId="3" type="noConversion"/>
  </si>
  <si>
    <t>윤현서</t>
    <phoneticPr fontId="3" type="noConversion"/>
  </si>
  <si>
    <t>이예진</t>
    <phoneticPr fontId="3" type="noConversion"/>
  </si>
  <si>
    <t>이한나</t>
    <phoneticPr fontId="3" type="noConversion"/>
  </si>
  <si>
    <t>김용식</t>
    <phoneticPr fontId="3" type="noConversion"/>
  </si>
  <si>
    <t>진급시험 현황</t>
    <phoneticPr fontId="3" type="noConversion"/>
  </si>
  <si>
    <t>구분</t>
    <phoneticPr fontId="3" type="noConversion"/>
  </si>
  <si>
    <t>정보화교육</t>
    <phoneticPr fontId="3" type="noConversion"/>
  </si>
  <si>
    <t>조직문화</t>
    <phoneticPr fontId="3" type="noConversion"/>
  </si>
  <si>
    <t>시간</t>
    <phoneticPr fontId="3" type="noConversion"/>
  </si>
  <si>
    <t>리더십/경영</t>
    <phoneticPr fontId="3" type="noConversion"/>
  </si>
  <si>
    <t>간부공무원 역량평가</t>
    <phoneticPr fontId="3" type="noConversion"/>
  </si>
  <si>
    <t>리더십 / 경영</t>
    <phoneticPr fontId="3" type="noConversion"/>
  </si>
  <si>
    <t>소통 리더십</t>
    <phoneticPr fontId="3" type="noConversion"/>
  </si>
  <si>
    <t>조직문화</t>
    <phoneticPr fontId="3" type="noConversion"/>
  </si>
  <si>
    <t>조직 문화</t>
    <phoneticPr fontId="3" type="noConversion"/>
  </si>
  <si>
    <t>미술과 인문으로 나를 깨우다</t>
    <phoneticPr fontId="3" type="noConversion"/>
  </si>
  <si>
    <t>긍정조직 워크샵 1기</t>
    <phoneticPr fontId="3" type="noConversion"/>
  </si>
  <si>
    <t>긍정조직 워크샵 2기</t>
    <phoneticPr fontId="3" type="noConversion"/>
  </si>
  <si>
    <t>스마트워크과정</t>
    <phoneticPr fontId="3" type="noConversion"/>
  </si>
  <si>
    <t>1강의장</t>
    <phoneticPr fontId="3" type="noConversion"/>
  </si>
  <si>
    <t>3강의장</t>
    <phoneticPr fontId="3" type="noConversion"/>
  </si>
  <si>
    <t>2강의장</t>
    <phoneticPr fontId="3" type="noConversion"/>
  </si>
  <si>
    <t>8강의장</t>
    <phoneticPr fontId="3" type="noConversion"/>
  </si>
  <si>
    <t>정보화 교육</t>
    <phoneticPr fontId="3" type="noConversion"/>
  </si>
  <si>
    <t>정 보 화 교 육</t>
    <phoneticPr fontId="3" type="noConversion"/>
  </si>
  <si>
    <t>보육시설운영 지원</t>
    <phoneticPr fontId="4" type="noConversion"/>
  </si>
  <si>
    <t>영유아 보육료지원</t>
    <phoneticPr fontId="4" type="noConversion"/>
  </si>
  <si>
    <t>보육시설 기능보강</t>
    <phoneticPr fontId="4" type="noConversion"/>
  </si>
  <si>
    <t>보육인프라구축</t>
    <phoneticPr fontId="4" type="noConversion"/>
  </si>
  <si>
    <t>보육시설 평가인증</t>
    <phoneticPr fontId="4" type="noConversion"/>
  </si>
  <si>
    <t>보육시설지원</t>
    <phoneticPr fontId="4" type="noConversion"/>
  </si>
  <si>
    <t>시설미이용아동 양육지원</t>
    <phoneticPr fontId="4" type="noConversion"/>
  </si>
  <si>
    <t>계</t>
    <phoneticPr fontId="3" type="noConversion"/>
  </si>
  <si>
    <t>증감</t>
    <phoneticPr fontId="4" type="noConversion"/>
  </si>
  <si>
    <t>(B-A)</t>
    <phoneticPr fontId="4" type="noConversion"/>
  </si>
  <si>
    <t>구분</t>
    <phoneticPr fontId="3" type="noConversion"/>
  </si>
  <si>
    <t>보육 예산 현황</t>
    <phoneticPr fontId="8" type="noConversion" alignment="center"/>
  </si>
  <si>
    <t>단위 : 백만원</t>
    <phoneticPr fontId="3" type="noConversion"/>
  </si>
  <si>
    <t xml:space="preserve"> 엑셀 2016</t>
  </si>
  <si>
    <t>엑셀2016</t>
  </si>
  <si>
    <t>엑셀    2016</t>
  </si>
  <si>
    <t>파워포인트 2016</t>
  </si>
  <si>
    <t>한글  2016</t>
  </si>
  <si>
    <t xml:space="preserve">  한글  2016</t>
  </si>
  <si>
    <t>파 워 포 인 트 2016</t>
  </si>
  <si>
    <t>성명</t>
    <phoneticPr fontId="4" type="noConversion"/>
  </si>
  <si>
    <t>도시</t>
    <phoneticPr fontId="4" type="noConversion"/>
  </si>
  <si>
    <t>중구</t>
  </si>
  <si>
    <t>정동</t>
  </si>
  <si>
    <t>서울</t>
  </si>
  <si>
    <t>성동구</t>
  </si>
  <si>
    <t>송정동</t>
  </si>
  <si>
    <t>강남구</t>
  </si>
  <si>
    <t>압구정동</t>
  </si>
  <si>
    <t>고양시</t>
    <phoneticPr fontId="3" type="noConversion"/>
  </si>
  <si>
    <t>일산구</t>
    <phoneticPr fontId="3" type="noConversion"/>
  </si>
  <si>
    <t>백석동</t>
    <phoneticPr fontId="3" type="noConversion"/>
  </si>
  <si>
    <t>성북구</t>
  </si>
  <si>
    <t>정릉3동</t>
  </si>
  <si>
    <t>구군</t>
    <phoneticPr fontId="4" type="noConversion"/>
  </si>
  <si>
    <t>동면</t>
    <phoneticPr fontId="4" type="noConversion"/>
  </si>
  <si>
    <t>주소</t>
    <phoneticPr fontId="4" type="noConversion"/>
  </si>
  <si>
    <t>김영주</t>
    <phoneticPr fontId="3" type="noConversion"/>
  </si>
  <si>
    <t>서울시</t>
    <phoneticPr fontId="3" type="noConversion"/>
  </si>
  <si>
    <t>수원시</t>
    <phoneticPr fontId="3" type="noConversion"/>
  </si>
  <si>
    <t>장안구</t>
    <phoneticPr fontId="3" type="noConversion"/>
  </si>
  <si>
    <t>파장동</t>
    <phoneticPr fontId="3" type="noConversion"/>
  </si>
  <si>
    <t>이예원</t>
    <phoneticPr fontId="3" type="noConversion"/>
  </si>
  <si>
    <t>이예준</t>
    <phoneticPr fontId="3" type="noConversion"/>
  </si>
  <si>
    <t>김영실</t>
    <phoneticPr fontId="3" type="noConversion"/>
  </si>
  <si>
    <t>성남시</t>
    <phoneticPr fontId="3" type="noConversion"/>
  </si>
  <si>
    <t>분당구</t>
    <phoneticPr fontId="3" type="noConversion"/>
  </si>
  <si>
    <t>서현동</t>
    <phoneticPr fontId="3" type="noConversion"/>
  </si>
  <si>
    <t>이찬우</t>
    <phoneticPr fontId="3" type="noConversion"/>
  </si>
  <si>
    <t>조한별</t>
    <phoneticPr fontId="3" type="noConversion"/>
  </si>
  <si>
    <t>일자</t>
    <phoneticPr fontId="4" type="noConversion"/>
  </si>
  <si>
    <t>프로젝트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</si>
  <si>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</si>
  <si>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</si>
  <si>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</si>
  <si>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</si>
  <si>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</si>
  <si>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실행금액</t>
    <phoneticPr fontId="4" type="noConversion"/>
  </si>
  <si>
    <t>탁구교실</t>
    <phoneticPr fontId="3" type="noConversion"/>
  </si>
  <si>
    <t>요가</t>
    <phoneticPr fontId="3" type="noConversion"/>
  </si>
  <si>
    <t>노래교실</t>
    <phoneticPr fontId="3" type="noConversion"/>
  </si>
  <si>
    <t>스피치A</t>
    <phoneticPr fontId="3" type="noConversion"/>
  </si>
  <si>
    <t>스피치B</t>
    <phoneticPr fontId="3" type="noConversion"/>
  </si>
  <si>
    <t>구분</t>
    <phoneticPr fontId="3" type="noConversion"/>
  </si>
  <si>
    <t>1월</t>
    <phoneticPr fontId="3" type="noConversion"/>
  </si>
  <si>
    <t>2월</t>
  </si>
  <si>
    <t>3월</t>
  </si>
  <si>
    <t>합계</t>
    <phoneticPr fontId="3" type="noConversion"/>
  </si>
  <si>
    <t>자치회관 문화강좌</t>
    <phoneticPr fontId="3" type="noConversion"/>
  </si>
  <si>
    <t>결재</t>
    <phoneticPr fontId="3" type="noConversion"/>
  </si>
  <si>
    <t>담당</t>
    <phoneticPr fontId="3" type="noConversion"/>
  </si>
  <si>
    <t>국장</t>
    <phoneticPr fontId="3" type="noConversion"/>
  </si>
  <si>
    <t>도매</t>
    <phoneticPr fontId="4" type="noConversion"/>
  </si>
  <si>
    <t>서비스</t>
    <phoneticPr fontId="4" type="noConversion"/>
  </si>
  <si>
    <t>도소매</t>
    <phoneticPr fontId="3" type="noConversion"/>
  </si>
  <si>
    <t xml:space="preserve"> </t>
    <phoneticPr fontId="3" type="noConversion"/>
  </si>
  <si>
    <t>창원</t>
  </si>
  <si>
    <t>목포</t>
  </si>
  <si>
    <t>오산</t>
  </si>
  <si>
    <t>지역</t>
    <phoneticPr fontId="3" type="noConversion"/>
  </si>
  <si>
    <t>이름</t>
    <phoneticPr fontId="3" type="noConversion"/>
  </si>
  <si>
    <t>김영주</t>
  </si>
  <si>
    <t>김영길</t>
  </si>
  <si>
    <t>이영실</t>
  </si>
  <si>
    <t>이영철</t>
  </si>
  <si>
    <t>이언욱</t>
  </si>
  <si>
    <t>장정희</t>
  </si>
  <si>
    <t>한명희</t>
  </si>
  <si>
    <t>정길수</t>
  </si>
  <si>
    <t>김민수</t>
  </si>
  <si>
    <t>홍의진</t>
  </si>
  <si>
    <t>김판철</t>
  </si>
  <si>
    <t>표경민</t>
  </si>
  <si>
    <t>개수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</si>
</sst>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#\-##\-#####"/>
    <numFmt numFmtId="177" formatCode="000\-000"/>
    <numFmt numFmtId="178" formatCode="0.0%"/>
    <numFmt numFmtId="179" formatCode="#,##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name val="Arial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u val="double"/>
      <sz val="16"/>
      <color indexed="8"/>
      <name val="굴림체"/>
      <family val="3"/>
      <charset val="129"/>
    </font>
    <font>
      <b/>
      <u val="double"/>
      <sz val="2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돋움체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ajor"/>
    </font>
    <font>
      <b/>
      <u val="double"/>
      <sz val="18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3"/>
      </left>
      <right style="medium">
        <color auto="1"/>
      </right>
      <top style="medium">
        <color auto="1"/>
      </top>
      <bottom style="hair">
        <color theme="3"/>
      </bottom>
      <diagonal/>
    </border>
    <border>
      <left style="hair">
        <color theme="3"/>
      </left>
      <right style="medium">
        <color auto="1"/>
      </right>
      <top style="hair">
        <color theme="3"/>
      </top>
      <bottom style="medium">
        <color auto="1"/>
      </bottom>
      <diagonal/>
    </border>
    <border>
      <left style="hair">
        <color theme="3"/>
      </left>
      <right style="hair">
        <color theme="3"/>
      </right>
      <top/>
      <bottom style="medium">
        <color auto="1"/>
      </bottom>
      <diagonal/>
    </border>
    <border>
      <left style="hair">
        <color theme="3"/>
      </left>
      <right style="hair">
        <color theme="3"/>
      </right>
      <top style="medium">
        <color auto="1"/>
      </top>
      <bottom/>
      <diagonal/>
    </border>
    <border>
      <left/>
      <right style="hair">
        <color theme="3"/>
      </right>
      <top style="medium">
        <color auto="1"/>
      </top>
      <bottom/>
      <diagonal/>
    </border>
    <border>
      <left/>
      <right style="hair">
        <color theme="3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0" borderId="0"/>
  </cellStyleXfs>
  <cellXfs count="1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1" fontId="9" fillId="0" borderId="2" xfId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/>
    <xf numFmtId="0" fontId="9" fillId="0" borderId="16" xfId="0" applyFont="1" applyBorder="1" applyAlignment="1"/>
    <xf numFmtId="0" fontId="9" fillId="0" borderId="19" xfId="0" applyFont="1" applyBorder="1" applyAlignment="1">
      <alignment horizontal="center" vertical="center"/>
    </xf>
    <xf numFmtId="41" fontId="9" fillId="0" borderId="19" xfId="1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7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20" fillId="0" borderId="2" xfId="5" applyFont="1" applyBorder="1" applyAlignment="1">
      <alignment vertical="center"/>
    </xf>
    <xf numFmtId="178" fontId="14" fillId="0" borderId="31" xfId="2" applyNumberFormat="1" applyFont="1" applyFill="1" applyBorder="1" applyAlignment="1">
      <alignment vertical="center"/>
    </xf>
    <xf numFmtId="178" fontId="14" fillId="0" borderId="32" xfId="2" applyNumberFormat="1" applyFont="1" applyFill="1" applyBorder="1" applyAlignment="1">
      <alignment vertical="center"/>
    </xf>
    <xf numFmtId="178" fontId="14" fillId="0" borderId="37" xfId="2" applyNumberFormat="1" applyFont="1" applyFill="1" applyBorder="1" applyAlignment="1">
      <alignment vertical="center"/>
    </xf>
    <xf numFmtId="0" fontId="14" fillId="0" borderId="38" xfId="0" applyNumberFormat="1" applyFont="1" applyFill="1" applyBorder="1" applyAlignment="1">
      <alignment horizontal="left" vertical="center" indent="1"/>
    </xf>
    <xf numFmtId="0" fontId="14" fillId="0" borderId="39" xfId="0" applyNumberFormat="1" applyFont="1" applyFill="1" applyBorder="1" applyAlignment="1">
      <alignment horizontal="left" vertical="center" indent="1"/>
    </xf>
    <xf numFmtId="0" fontId="14" fillId="0" borderId="40" xfId="0" applyNumberFormat="1" applyFont="1" applyFill="1" applyBorder="1" applyAlignment="1">
      <alignment horizontal="left" vertical="center" indent="1"/>
    </xf>
    <xf numFmtId="0" fontId="14" fillId="4" borderId="27" xfId="0" applyNumberFormat="1" applyFont="1" applyFill="1" applyBorder="1" applyAlignment="1">
      <alignment horizontal="left" vertical="center" indent="1"/>
    </xf>
    <xf numFmtId="41" fontId="0" fillId="4" borderId="41" xfId="0" applyNumberFormat="1" applyFill="1" applyBorder="1">
      <alignment vertical="center"/>
    </xf>
    <xf numFmtId="41" fontId="0" fillId="4" borderId="42" xfId="0" applyNumberFormat="1" applyFill="1" applyBorder="1">
      <alignment vertical="center"/>
    </xf>
    <xf numFmtId="178" fontId="14" fillId="4" borderId="43" xfId="2" applyNumberFormat="1" applyFont="1" applyFill="1" applyBorder="1" applyAlignment="1">
      <alignment vertical="center"/>
    </xf>
    <xf numFmtId="41" fontId="0" fillId="0" borderId="33" xfId="1" applyFont="1" applyBorder="1">
      <alignment vertical="center"/>
    </xf>
    <xf numFmtId="41" fontId="0" fillId="0" borderId="30" xfId="1" applyFont="1" applyBorder="1">
      <alignment vertical="center"/>
    </xf>
    <xf numFmtId="41" fontId="0" fillId="0" borderId="34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35" xfId="1" applyFont="1" applyBorder="1">
      <alignment vertical="center"/>
    </xf>
    <xf numFmtId="41" fontId="0" fillId="0" borderId="36" xfId="1" applyFont="1" applyBorder="1">
      <alignment vertical="center"/>
    </xf>
    <xf numFmtId="14" fontId="0" fillId="0" borderId="0" xfId="0" applyNumberFormat="1">
      <alignment vertical="center"/>
    </xf>
    <xf numFmtId="0" fontId="19" fillId="0" borderId="2" xfId="0" applyFont="1" applyBorder="1">
      <alignment vertical="center"/>
    </xf>
    <xf numFmtId="0" fontId="22" fillId="6" borderId="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6" xfId="0" applyNumberFormat="1" applyFont="1" applyFill="1" applyBorder="1" applyAlignment="1">
      <alignment horizontal="center" vertical="center"/>
    </xf>
    <xf numFmtId="0" fontId="6" fillId="6" borderId="23" xfId="0" applyNumberFormat="1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shrinkToFit="1"/>
    </xf>
    <xf numFmtId="0" fontId="21" fillId="6" borderId="2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5" borderId="2" xfId="1" applyFont="1" applyFill="1" applyBorder="1">
      <alignment vertical="center"/>
    </xf>
    <xf numFmtId="41" fontId="0" fillId="0" borderId="0" xfId="0" applyNumberFormat="1">
      <alignment vertical="center"/>
    </xf>
    <xf numFmtId="0" fontId="5" fillId="6" borderId="1" xfId="3" applyFont="1" applyFill="1" applyBorder="1" applyAlignment="1">
      <alignment horizontal="center" vertical="center"/>
    </xf>
    <xf numFmtId="176" fontId="5" fillId="6" borderId="1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18" fillId="6" borderId="2" xfId="5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179" fontId="14" fillId="0" borderId="30" xfId="1" applyNumberFormat="1" applyFont="1" applyFill="1" applyBorder="1" applyAlignment="1">
      <alignment vertical="center"/>
    </xf>
    <xf numFmtId="179" fontId="14" fillId="0" borderId="1" xfId="1" applyNumberFormat="1" applyFont="1" applyFill="1" applyBorder="1" applyAlignment="1">
      <alignment vertical="center"/>
    </xf>
    <xf numFmtId="179" fontId="14" fillId="0" borderId="36" xfId="1" applyNumberFormat="1" applyFont="1" applyFill="1" applyBorder="1" applyAlignment="1">
      <alignment vertical="center"/>
    </xf>
    <xf numFmtId="179" fontId="0" fillId="4" borderId="42" xfId="0" applyNumberFormat="1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41" fontId="9" fillId="0" borderId="19" xfId="1" applyFont="1" applyBorder="1" applyAlignment="1">
      <alignment horizontal="center" vertical="center"/>
    </xf>
    <xf numFmtId="41" fontId="9" fillId="0" borderId="20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1" fontId="9" fillId="0" borderId="2" xfId="1" applyFont="1" applyBorder="1" applyAlignment="1">
      <alignment horizontal="center" vertical="center"/>
    </xf>
    <xf numFmtId="41" fontId="9" fillId="0" borderId="14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26" fillId="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6" borderId="28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 textRotation="255"/>
    </xf>
    <xf numFmtId="0" fontId="5" fillId="6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6">
    <cellStyle name="나쁨" xfId="3" builtinId="27"/>
    <cellStyle name="백분율" xfId="2" builtinId="5"/>
    <cellStyle name="쉼표 [0]" xfId="1" builtinId="6"/>
    <cellStyle name="쉼표 [0] 2" xfId="4" xr:uid="{00000000-0005-0000-0000-000003000000}"/>
    <cellStyle name="표준" xfId="0" builtinId="0"/>
    <cellStyle name="표준_IF함수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D3" sqref="D3:F3"/>
    </sheetView>
  </sheetViews>
  <sheetFormatPr defaultRowHeight="16.5"/>
  <cols>
    <col min="1" max="1" width="1.875" customWidth="1"/>
    <col min="2" max="2" width="5.375" customWidth="1"/>
    <col min="3" max="3" width="8.5" customWidth="1"/>
    <col min="4" max="6" width="9.875" customWidth="1"/>
    <col min="7" max="11" width="6.5" customWidth="1"/>
    <col min="12" max="12" width="15.125" customWidth="1"/>
  </cols>
  <sheetData>
    <row r="1" spans="1:12" ht="25.5">
      <c r="A1" s="7"/>
      <c r="B1" s="75" t="s">
        <v>140</v>
      </c>
      <c r="C1" s="75"/>
      <c r="D1" s="75"/>
      <c r="E1" s="75"/>
      <c r="F1" s="75"/>
      <c r="G1" s="75"/>
      <c r="H1" s="8"/>
      <c r="I1" s="8"/>
      <c r="J1" s="8"/>
      <c r="K1" s="8"/>
      <c r="L1" s="8"/>
    </row>
    <row r="2" spans="1:12" ht="21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4" customHeight="1">
      <c r="A3" s="7"/>
      <c r="B3" s="76" t="s">
        <v>141</v>
      </c>
      <c r="C3" s="77"/>
      <c r="D3" s="78"/>
      <c r="E3" s="79"/>
      <c r="F3" s="79"/>
      <c r="G3" s="80" t="s">
        <v>142</v>
      </c>
      <c r="H3" s="81"/>
      <c r="I3" s="84"/>
      <c r="J3" s="85"/>
      <c r="K3" s="85"/>
      <c r="L3" s="86"/>
    </row>
    <row r="4" spans="1:12" ht="24" customHeight="1">
      <c r="A4" s="7"/>
      <c r="B4" s="90" t="s">
        <v>143</v>
      </c>
      <c r="C4" s="91"/>
      <c r="D4" s="92"/>
      <c r="E4" s="92"/>
      <c r="F4" s="92"/>
      <c r="G4" s="82"/>
      <c r="H4" s="83"/>
      <c r="I4" s="87"/>
      <c r="J4" s="88"/>
      <c r="K4" s="88"/>
      <c r="L4" s="89"/>
    </row>
    <row r="5" spans="1:12" ht="48">
      <c r="A5" s="7"/>
      <c r="B5" s="64" t="s">
        <v>144</v>
      </c>
      <c r="C5" s="92"/>
      <c r="D5" s="92"/>
      <c r="E5" s="92"/>
      <c r="F5" s="92"/>
      <c r="G5" s="92"/>
      <c r="H5" s="92"/>
      <c r="I5" s="92"/>
      <c r="J5" s="92"/>
      <c r="K5" s="92"/>
      <c r="L5" s="93"/>
    </row>
    <row r="6" spans="1:12" ht="24" customHeight="1" thickBot="1">
      <c r="A6" s="7"/>
      <c r="B6" s="94" t="s">
        <v>145</v>
      </c>
      <c r="C6" s="95"/>
      <c r="D6" s="65" t="s">
        <v>146</v>
      </c>
      <c r="E6" s="65" t="s">
        <v>147</v>
      </c>
      <c r="F6" s="65" t="s">
        <v>148</v>
      </c>
      <c r="G6" s="95" t="s">
        <v>149</v>
      </c>
      <c r="H6" s="95"/>
      <c r="I6" s="95" t="s">
        <v>150</v>
      </c>
      <c r="J6" s="95"/>
      <c r="K6" s="95" t="s">
        <v>151</v>
      </c>
      <c r="L6" s="96"/>
    </row>
    <row r="7" spans="1:12" ht="25.5" customHeight="1">
      <c r="A7" s="7"/>
      <c r="B7" s="71" t="s">
        <v>155</v>
      </c>
      <c r="C7" s="72"/>
      <c r="D7" s="15" t="s">
        <v>152</v>
      </c>
      <c r="E7" s="15" t="s">
        <v>153</v>
      </c>
      <c r="F7" s="16">
        <v>5</v>
      </c>
      <c r="G7" s="73">
        <v>12000</v>
      </c>
      <c r="H7" s="73"/>
      <c r="I7" s="73">
        <f>F7*G7</f>
        <v>60000</v>
      </c>
      <c r="J7" s="73"/>
      <c r="K7" s="73"/>
      <c r="L7" s="74"/>
    </row>
    <row r="8" spans="1:12" ht="25.5" customHeight="1">
      <c r="A8" s="7"/>
      <c r="B8" s="97" t="s">
        <v>159</v>
      </c>
      <c r="C8" s="98"/>
      <c r="D8" s="10" t="s">
        <v>156</v>
      </c>
      <c r="E8" s="10" t="s">
        <v>157</v>
      </c>
      <c r="F8" s="11">
        <v>10</v>
      </c>
      <c r="G8" s="99">
        <v>5000</v>
      </c>
      <c r="H8" s="99"/>
      <c r="I8" s="99">
        <f t="shared" ref="I8:I9" si="0">F8*G8</f>
        <v>50000</v>
      </c>
      <c r="J8" s="99"/>
      <c r="K8" s="99"/>
      <c r="L8" s="100"/>
    </row>
    <row r="9" spans="1:12" ht="25.5" customHeight="1">
      <c r="A9" s="7"/>
      <c r="B9" s="97" t="s">
        <v>158</v>
      </c>
      <c r="C9" s="98"/>
      <c r="D9" s="10" t="s">
        <v>154</v>
      </c>
      <c r="E9" s="10" t="s">
        <v>157</v>
      </c>
      <c r="F9" s="11">
        <v>14</v>
      </c>
      <c r="G9" s="99">
        <v>2500</v>
      </c>
      <c r="H9" s="99"/>
      <c r="I9" s="99">
        <f t="shared" si="0"/>
        <v>35000</v>
      </c>
      <c r="J9" s="99"/>
      <c r="K9" s="99"/>
      <c r="L9" s="100"/>
    </row>
    <row r="10" spans="1:12" ht="25.5" customHeight="1">
      <c r="A10" s="7"/>
      <c r="B10" s="101"/>
      <c r="C10" s="102"/>
      <c r="D10" s="12"/>
      <c r="E10" s="12"/>
      <c r="F10" s="12"/>
      <c r="G10" s="102"/>
      <c r="H10" s="102"/>
      <c r="I10" s="102"/>
      <c r="J10" s="102"/>
      <c r="K10" s="102"/>
      <c r="L10" s="103"/>
    </row>
    <row r="11" spans="1:12" ht="25.5" customHeight="1">
      <c r="A11" s="7"/>
      <c r="B11" s="101"/>
      <c r="C11" s="102"/>
      <c r="D11" s="12"/>
      <c r="E11" s="12"/>
      <c r="F11" s="12"/>
      <c r="G11" s="102"/>
      <c r="H11" s="102"/>
      <c r="I11" s="102"/>
      <c r="J11" s="102"/>
      <c r="K11" s="102"/>
      <c r="L11" s="103"/>
    </row>
    <row r="12" spans="1:12" ht="25.5" customHeight="1">
      <c r="A12" s="7"/>
      <c r="B12" s="101"/>
      <c r="C12" s="102"/>
      <c r="D12" s="12"/>
      <c r="E12" s="12"/>
      <c r="F12" s="12"/>
      <c r="G12" s="102"/>
      <c r="H12" s="102"/>
      <c r="I12" s="102"/>
      <c r="J12" s="102"/>
      <c r="K12" s="102"/>
      <c r="L12" s="103"/>
    </row>
    <row r="13" spans="1:12" ht="25.5" customHeight="1">
      <c r="A13" s="7"/>
      <c r="B13" s="101"/>
      <c r="C13" s="102"/>
      <c r="D13" s="12"/>
      <c r="E13" s="12"/>
      <c r="F13" s="12"/>
      <c r="G13" s="102"/>
      <c r="H13" s="102"/>
      <c r="I13" s="102"/>
      <c r="J13" s="102"/>
      <c r="K13" s="102"/>
      <c r="L13" s="103"/>
    </row>
    <row r="14" spans="1:12" ht="25.5" customHeight="1">
      <c r="A14" s="7"/>
      <c r="B14" s="101"/>
      <c r="C14" s="102"/>
      <c r="D14" s="12"/>
      <c r="E14" s="12"/>
      <c r="F14" s="12"/>
      <c r="G14" s="102"/>
      <c r="H14" s="102"/>
      <c r="I14" s="102"/>
      <c r="J14" s="102"/>
      <c r="K14" s="102"/>
      <c r="L14" s="103"/>
    </row>
    <row r="15" spans="1:12" ht="25.5" customHeight="1">
      <c r="A15" s="7"/>
      <c r="B15" s="101"/>
      <c r="C15" s="102"/>
      <c r="D15" s="12"/>
      <c r="E15" s="12"/>
      <c r="F15" s="12"/>
      <c r="G15" s="102"/>
      <c r="H15" s="102"/>
      <c r="I15" s="102"/>
      <c r="J15" s="102"/>
      <c r="K15" s="102"/>
      <c r="L15" s="103"/>
    </row>
    <row r="16" spans="1:12" ht="25.5" customHeight="1">
      <c r="A16" s="7"/>
      <c r="B16" s="101"/>
      <c r="C16" s="102"/>
      <c r="D16" s="12"/>
      <c r="E16" s="12"/>
      <c r="F16" s="12"/>
      <c r="G16" s="102"/>
      <c r="H16" s="102"/>
      <c r="I16" s="102"/>
      <c r="J16" s="102"/>
      <c r="K16" s="102"/>
      <c r="L16" s="103"/>
    </row>
    <row r="17" spans="1:12" ht="25.5" customHeight="1">
      <c r="A17" s="7"/>
      <c r="B17" s="101"/>
      <c r="C17" s="102"/>
      <c r="D17" s="12"/>
      <c r="E17" s="12"/>
      <c r="F17" s="12"/>
      <c r="G17" s="102"/>
      <c r="H17" s="102"/>
      <c r="I17" s="102"/>
      <c r="J17" s="102"/>
      <c r="K17" s="102"/>
      <c r="L17" s="103"/>
    </row>
    <row r="18" spans="1:12" ht="25.5" customHeight="1">
      <c r="A18" s="7"/>
      <c r="B18" s="101"/>
      <c r="C18" s="102"/>
      <c r="D18" s="12"/>
      <c r="E18" s="12"/>
      <c r="F18" s="12"/>
      <c r="G18" s="102"/>
      <c r="H18" s="102"/>
      <c r="I18" s="102"/>
      <c r="J18" s="102"/>
      <c r="K18" s="102"/>
      <c r="L18" s="103"/>
    </row>
    <row r="19" spans="1:12" ht="25.5" customHeight="1">
      <c r="A19" s="7"/>
      <c r="B19" s="101"/>
      <c r="C19" s="102"/>
      <c r="D19" s="12"/>
      <c r="E19" s="12"/>
      <c r="F19" s="12"/>
      <c r="G19" s="102"/>
      <c r="H19" s="102"/>
      <c r="I19" s="102"/>
      <c r="J19" s="102"/>
      <c r="K19" s="102"/>
      <c r="L19" s="103"/>
    </row>
    <row r="20" spans="1:12" ht="25.5" customHeight="1">
      <c r="A20" s="7"/>
      <c r="B20" s="104"/>
      <c r="C20" s="105"/>
      <c r="D20" s="13"/>
      <c r="E20" s="13"/>
      <c r="F20" s="13"/>
      <c r="G20" s="105"/>
      <c r="H20" s="105"/>
      <c r="I20" s="105"/>
      <c r="J20" s="105"/>
      <c r="K20" s="105"/>
      <c r="L20" s="106"/>
    </row>
    <row r="21" spans="1:12" ht="25.5" customHeight="1">
      <c r="A21" s="7"/>
      <c r="B21" s="104"/>
      <c r="C21" s="105"/>
      <c r="D21" s="13"/>
      <c r="E21" s="13"/>
      <c r="F21" s="13"/>
      <c r="G21" s="105"/>
      <c r="H21" s="105"/>
      <c r="I21" s="105"/>
      <c r="J21" s="105"/>
      <c r="K21" s="105"/>
      <c r="L21" s="106"/>
    </row>
    <row r="22" spans="1:12" ht="25.5" customHeight="1">
      <c r="A22" s="7"/>
      <c r="B22" s="104"/>
      <c r="C22" s="105"/>
      <c r="D22" s="13"/>
      <c r="E22" s="13"/>
      <c r="F22" s="13"/>
      <c r="G22" s="105"/>
      <c r="H22" s="105"/>
      <c r="I22" s="105"/>
      <c r="J22" s="105"/>
      <c r="K22" s="105"/>
      <c r="L22" s="106"/>
    </row>
    <row r="23" spans="1:12" ht="25.5" customHeight="1">
      <c r="A23" s="7"/>
      <c r="B23" s="104"/>
      <c r="C23" s="105"/>
      <c r="D23" s="13"/>
      <c r="E23" s="13"/>
      <c r="F23" s="13"/>
      <c r="G23" s="105"/>
      <c r="H23" s="105"/>
      <c r="I23" s="105"/>
      <c r="J23" s="105"/>
      <c r="K23" s="105"/>
      <c r="L23" s="106"/>
    </row>
    <row r="24" spans="1:12" ht="25.5" customHeight="1">
      <c r="A24" s="7"/>
      <c r="B24" s="104"/>
      <c r="C24" s="105"/>
      <c r="D24" s="13"/>
      <c r="E24" s="13"/>
      <c r="F24" s="13"/>
      <c r="G24" s="105"/>
      <c r="H24" s="105"/>
      <c r="I24" s="105"/>
      <c r="J24" s="105"/>
      <c r="K24" s="105"/>
      <c r="L24" s="106"/>
    </row>
    <row r="25" spans="1:12" ht="25.5" customHeight="1" thickBot="1">
      <c r="A25" s="7"/>
      <c r="B25" s="107"/>
      <c r="C25" s="108"/>
      <c r="D25" s="14"/>
      <c r="E25" s="14"/>
      <c r="F25" s="14"/>
      <c r="G25" s="108"/>
      <c r="H25" s="108"/>
      <c r="I25" s="108"/>
      <c r="J25" s="108"/>
      <c r="K25" s="108"/>
      <c r="L25" s="109"/>
    </row>
  </sheetData>
  <mergeCells count="88">
    <mergeCell ref="B24:C24"/>
    <mergeCell ref="G24:H24"/>
    <mergeCell ref="I24:J24"/>
    <mergeCell ref="K24:L24"/>
    <mergeCell ref="B25:C25"/>
    <mergeCell ref="G25:H25"/>
    <mergeCell ref="I25:J25"/>
    <mergeCell ref="K25:L25"/>
    <mergeCell ref="B22:C22"/>
    <mergeCell ref="G22:H22"/>
    <mergeCell ref="I22:J22"/>
    <mergeCell ref="K22:L22"/>
    <mergeCell ref="B23:C23"/>
    <mergeCell ref="G23:H23"/>
    <mergeCell ref="I23:J23"/>
    <mergeCell ref="K23:L23"/>
    <mergeCell ref="B20:C20"/>
    <mergeCell ref="G20:H20"/>
    <mergeCell ref="I20:J20"/>
    <mergeCell ref="K20:L20"/>
    <mergeCell ref="B21:C21"/>
    <mergeCell ref="G21:H21"/>
    <mergeCell ref="I21:J21"/>
    <mergeCell ref="K21:L21"/>
    <mergeCell ref="B18:C18"/>
    <mergeCell ref="G18:H18"/>
    <mergeCell ref="I18:J18"/>
    <mergeCell ref="K18:L18"/>
    <mergeCell ref="B19:C19"/>
    <mergeCell ref="G19:H19"/>
    <mergeCell ref="I19:J19"/>
    <mergeCell ref="K19:L19"/>
    <mergeCell ref="B16:C16"/>
    <mergeCell ref="G16:H16"/>
    <mergeCell ref="I16:J16"/>
    <mergeCell ref="K16:L16"/>
    <mergeCell ref="B17:C17"/>
    <mergeCell ref="G17:H17"/>
    <mergeCell ref="I17:J17"/>
    <mergeCell ref="K17:L17"/>
    <mergeCell ref="B14:C14"/>
    <mergeCell ref="G14:H14"/>
    <mergeCell ref="I14:J14"/>
    <mergeCell ref="K14:L14"/>
    <mergeCell ref="B15:C15"/>
    <mergeCell ref="G15:H15"/>
    <mergeCell ref="I15:J15"/>
    <mergeCell ref="K15:L15"/>
    <mergeCell ref="B12:C12"/>
    <mergeCell ref="G12:H12"/>
    <mergeCell ref="I12:J12"/>
    <mergeCell ref="K12:L12"/>
    <mergeCell ref="B13:C13"/>
    <mergeCell ref="G13:H13"/>
    <mergeCell ref="I13:J13"/>
    <mergeCell ref="K13:L13"/>
    <mergeCell ref="B10:C10"/>
    <mergeCell ref="G10:H10"/>
    <mergeCell ref="I10:J10"/>
    <mergeCell ref="K10:L10"/>
    <mergeCell ref="B11:C11"/>
    <mergeCell ref="G11:H11"/>
    <mergeCell ref="I11:J11"/>
    <mergeCell ref="K11:L11"/>
    <mergeCell ref="B8:C8"/>
    <mergeCell ref="G8:H8"/>
    <mergeCell ref="I8:J8"/>
    <mergeCell ref="K8:L8"/>
    <mergeCell ref="B9:C9"/>
    <mergeCell ref="G9:H9"/>
    <mergeCell ref="I9:J9"/>
    <mergeCell ref="K9:L9"/>
    <mergeCell ref="B7:C7"/>
    <mergeCell ref="G7:H7"/>
    <mergeCell ref="I7:J7"/>
    <mergeCell ref="K7:L7"/>
    <mergeCell ref="B1:G1"/>
    <mergeCell ref="B3:C3"/>
    <mergeCell ref="D3:F3"/>
    <mergeCell ref="G3:H4"/>
    <mergeCell ref="I3:L4"/>
    <mergeCell ref="B4:C4"/>
    <mergeCell ref="D4:F4"/>
    <mergeCell ref="C5:L5"/>
    <mergeCell ref="B6:C6"/>
    <mergeCell ref="G6:H6"/>
    <mergeCell ref="I6:J6"/>
    <mergeCell ref="K6:L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9"/>
  <sheetViews>
    <sheetView workbookViewId="0">
      <selection activeCell="F17" sqref="F17"/>
    </sheetView>
  </sheetViews>
  <sheetFormatPr defaultRowHeight="16.5"/>
  <cols>
    <col min="1" max="1" width="2.5" customWidth="1"/>
  </cols>
  <sheetData>
    <row r="1" spans="2:7" ht="17.25">
      <c r="B1" s="138" t="s">
        <v>299</v>
      </c>
      <c r="C1" s="138"/>
      <c r="D1" s="138"/>
      <c r="E1" s="138"/>
      <c r="F1" s="138"/>
      <c r="G1" s="138"/>
    </row>
    <row r="3" spans="2:7">
      <c r="B3" s="50" t="s">
        <v>294</v>
      </c>
      <c r="C3" s="51" t="s">
        <v>289</v>
      </c>
      <c r="D3" s="51" t="s">
        <v>290</v>
      </c>
      <c r="E3" s="51" t="s">
        <v>291</v>
      </c>
      <c r="F3" s="51" t="s">
        <v>292</v>
      </c>
      <c r="G3" s="51" t="s">
        <v>293</v>
      </c>
    </row>
    <row r="4" spans="2:7">
      <c r="B4" s="18" t="s">
        <v>295</v>
      </c>
      <c r="C4" s="53"/>
      <c r="D4" s="53"/>
      <c r="E4" s="53"/>
      <c r="F4" s="53"/>
      <c r="G4" s="53"/>
    </row>
    <row r="5" spans="2:7">
      <c r="B5" s="18" t="s">
        <v>296</v>
      </c>
      <c r="C5" s="53"/>
      <c r="D5" s="53"/>
      <c r="E5" s="53"/>
      <c r="F5" s="53"/>
      <c r="G5" s="53"/>
    </row>
    <row r="6" spans="2:7">
      <c r="B6" s="18" t="s">
        <v>297</v>
      </c>
      <c r="C6" s="53"/>
      <c r="D6" s="53"/>
      <c r="E6" s="53"/>
      <c r="F6" s="53"/>
      <c r="G6" s="53"/>
    </row>
    <row r="7" spans="2:7">
      <c r="B7" s="52" t="s">
        <v>298</v>
      </c>
      <c r="C7" s="54"/>
      <c r="D7" s="54"/>
      <c r="E7" s="54"/>
      <c r="F7" s="54"/>
      <c r="G7" s="54"/>
    </row>
    <row r="9" spans="2:7">
      <c r="C9" s="55"/>
      <c r="D9" s="55"/>
      <c r="E9" s="55"/>
      <c r="F9" s="55"/>
      <c r="G9" s="55"/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7"/>
  <sheetViews>
    <sheetView workbookViewId="0">
      <selection activeCell="I13" sqref="I13"/>
    </sheetView>
  </sheetViews>
  <sheetFormatPr defaultRowHeight="16.5"/>
  <cols>
    <col min="1" max="1" width="2" customWidth="1"/>
    <col min="3" max="7" width="9.875" customWidth="1"/>
  </cols>
  <sheetData>
    <row r="1" spans="2:7" ht="17.25">
      <c r="B1" s="138" t="s">
        <v>299</v>
      </c>
      <c r="C1" s="138"/>
      <c r="D1" s="138"/>
      <c r="E1" s="138"/>
      <c r="F1" s="138"/>
      <c r="G1" s="138"/>
    </row>
    <row r="2" spans="2:7" ht="9.75" customHeight="1"/>
    <row r="3" spans="2:7">
      <c r="B3" s="50" t="s">
        <v>294</v>
      </c>
      <c r="C3" s="51" t="s">
        <v>289</v>
      </c>
      <c r="D3" s="51" t="s">
        <v>290</v>
      </c>
      <c r="E3" s="51" t="s">
        <v>291</v>
      </c>
      <c r="F3" s="51" t="s">
        <v>292</v>
      </c>
      <c r="G3" s="51" t="s">
        <v>293</v>
      </c>
    </row>
    <row r="4" spans="2:7">
      <c r="B4" s="18" t="s">
        <v>295</v>
      </c>
      <c r="C4" s="53">
        <v>20</v>
      </c>
      <c r="D4" s="53">
        <v>20</v>
      </c>
      <c r="E4" s="53">
        <v>15</v>
      </c>
      <c r="F4" s="53">
        <v>20</v>
      </c>
      <c r="G4" s="53">
        <v>19</v>
      </c>
    </row>
    <row r="5" spans="2:7">
      <c r="B5" s="18" t="s">
        <v>296</v>
      </c>
      <c r="C5" s="53">
        <v>19</v>
      </c>
      <c r="D5" s="53">
        <v>18</v>
      </c>
      <c r="E5" s="53">
        <v>12</v>
      </c>
      <c r="F5" s="53">
        <v>21</v>
      </c>
      <c r="G5" s="53">
        <v>21</v>
      </c>
    </row>
    <row r="6" spans="2:7">
      <c r="B6" s="18" t="s">
        <v>297</v>
      </c>
      <c r="C6" s="53">
        <v>18</v>
      </c>
      <c r="D6" s="53">
        <v>20</v>
      </c>
      <c r="E6" s="53">
        <v>11</v>
      </c>
      <c r="F6" s="53">
        <v>17</v>
      </c>
      <c r="G6" s="53">
        <v>22</v>
      </c>
    </row>
    <row r="7" spans="2:7">
      <c r="B7" s="52" t="s">
        <v>298</v>
      </c>
      <c r="C7" s="54">
        <f>SUM(C4:C6)</f>
        <v>57</v>
      </c>
      <c r="D7" s="54">
        <f>SUM(D4:D6)</f>
        <v>58</v>
      </c>
      <c r="E7" s="54">
        <f>SUM(E4:E6)</f>
        <v>38</v>
      </c>
      <c r="F7" s="54">
        <f>SUM(F4:F6)</f>
        <v>58</v>
      </c>
      <c r="G7" s="54">
        <f>SUM(G4:G6)</f>
        <v>62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7"/>
  <sheetViews>
    <sheetView workbookViewId="0">
      <selection activeCell="J15" sqref="J15"/>
    </sheetView>
  </sheetViews>
  <sheetFormatPr defaultRowHeight="16.5"/>
  <cols>
    <col min="1" max="1" width="4.125" customWidth="1"/>
  </cols>
  <sheetData>
    <row r="1" spans="2:7" ht="17.25">
      <c r="B1" s="138" t="s">
        <v>299</v>
      </c>
      <c r="C1" s="138"/>
      <c r="D1" s="138"/>
      <c r="E1" s="138"/>
      <c r="F1" s="138"/>
      <c r="G1" s="138"/>
    </row>
    <row r="3" spans="2:7">
      <c r="B3" s="50" t="s">
        <v>294</v>
      </c>
      <c r="C3" s="51" t="s">
        <v>289</v>
      </c>
      <c r="D3" s="51" t="s">
        <v>290</v>
      </c>
      <c r="E3" s="51" t="s">
        <v>291</v>
      </c>
      <c r="F3" s="51" t="s">
        <v>292</v>
      </c>
      <c r="G3" s="51" t="s">
        <v>293</v>
      </c>
    </row>
    <row r="4" spans="2:7">
      <c r="B4" s="18" t="s">
        <v>295</v>
      </c>
      <c r="C4" s="53">
        <v>15</v>
      </c>
      <c r="D4" s="53">
        <v>20</v>
      </c>
      <c r="E4" s="53">
        <v>10</v>
      </c>
      <c r="F4" s="53">
        <v>18</v>
      </c>
      <c r="G4" s="53">
        <v>17</v>
      </c>
    </row>
    <row r="5" spans="2:7">
      <c r="B5" s="18" t="s">
        <v>296</v>
      </c>
      <c r="C5" s="53">
        <v>12</v>
      </c>
      <c r="D5" s="53">
        <v>23</v>
      </c>
      <c r="E5" s="53">
        <v>12</v>
      </c>
      <c r="F5" s="53">
        <v>16</v>
      </c>
      <c r="G5" s="53">
        <v>18</v>
      </c>
    </row>
    <row r="6" spans="2:7">
      <c r="B6" s="18" t="s">
        <v>297</v>
      </c>
      <c r="C6" s="53">
        <v>11</v>
      </c>
      <c r="D6" s="53">
        <v>21</v>
      </c>
      <c r="E6" s="53">
        <v>13</v>
      </c>
      <c r="F6" s="53">
        <v>14</v>
      </c>
      <c r="G6" s="53">
        <v>19</v>
      </c>
    </row>
    <row r="7" spans="2:7">
      <c r="B7" s="52" t="s">
        <v>298</v>
      </c>
      <c r="C7" s="54">
        <f>SUM(C4:C6)</f>
        <v>38</v>
      </c>
      <c r="D7" s="54">
        <f>SUM(D4:D6)</f>
        <v>64</v>
      </c>
      <c r="E7" s="54">
        <f>SUM(E4:E6)</f>
        <v>35</v>
      </c>
      <c r="F7" s="54">
        <f>SUM(F4:F6)</f>
        <v>48</v>
      </c>
      <c r="G7" s="54">
        <f>SUM(G4:G6)</f>
        <v>54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7"/>
  <sheetViews>
    <sheetView workbookViewId="0">
      <selection activeCell="I14" sqref="I14"/>
    </sheetView>
  </sheetViews>
  <sheetFormatPr defaultRowHeight="16.5"/>
  <cols>
    <col min="1" max="1" width="3.75" customWidth="1"/>
  </cols>
  <sheetData>
    <row r="1" spans="2:7" ht="17.25">
      <c r="B1" s="138" t="s">
        <v>299</v>
      </c>
      <c r="C1" s="138"/>
      <c r="D1" s="138"/>
      <c r="E1" s="138"/>
      <c r="F1" s="138"/>
      <c r="G1" s="138"/>
    </row>
    <row r="3" spans="2:7">
      <c r="B3" s="50" t="s">
        <v>294</v>
      </c>
      <c r="C3" s="51" t="s">
        <v>289</v>
      </c>
      <c r="D3" s="51" t="s">
        <v>290</v>
      </c>
      <c r="E3" s="51" t="s">
        <v>291</v>
      </c>
      <c r="F3" s="51" t="s">
        <v>292</v>
      </c>
      <c r="G3" s="51" t="s">
        <v>293</v>
      </c>
    </row>
    <row r="4" spans="2:7">
      <c r="B4" s="18" t="s">
        <v>295</v>
      </c>
      <c r="C4" s="53">
        <v>14</v>
      </c>
      <c r="D4" s="53">
        <v>15</v>
      </c>
      <c r="E4" s="53">
        <v>10</v>
      </c>
      <c r="F4" s="53">
        <v>15</v>
      </c>
      <c r="G4" s="53">
        <v>18</v>
      </c>
    </row>
    <row r="5" spans="2:7">
      <c r="B5" s="18" t="s">
        <v>296</v>
      </c>
      <c r="C5" s="53">
        <v>16</v>
      </c>
      <c r="D5" s="53">
        <v>16</v>
      </c>
      <c r="E5" s="53">
        <v>12</v>
      </c>
      <c r="F5" s="53">
        <v>17</v>
      </c>
      <c r="G5" s="53">
        <v>14</v>
      </c>
    </row>
    <row r="6" spans="2:7">
      <c r="B6" s="18" t="s">
        <v>297</v>
      </c>
      <c r="C6" s="53">
        <v>18</v>
      </c>
      <c r="D6" s="53">
        <v>17</v>
      </c>
      <c r="E6" s="53">
        <v>13</v>
      </c>
      <c r="F6" s="53">
        <v>19</v>
      </c>
      <c r="G6" s="53">
        <v>16</v>
      </c>
    </row>
    <row r="7" spans="2:7">
      <c r="B7" s="52" t="s">
        <v>298</v>
      </c>
      <c r="C7" s="54">
        <f>SUM(C4:C6)</f>
        <v>48</v>
      </c>
      <c r="D7" s="54">
        <f>SUM(D4:D6)</f>
        <v>48</v>
      </c>
      <c r="E7" s="54">
        <f>SUM(E4:E6)</f>
        <v>35</v>
      </c>
      <c r="F7" s="54">
        <f>SUM(F4:F6)</f>
        <v>51</v>
      </c>
      <c r="G7" s="54">
        <f>SUM(G4:G6)</f>
        <v>48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4"/>
  <sheetViews>
    <sheetView workbookViewId="0">
      <selection activeCell="F13" sqref="F13"/>
    </sheetView>
  </sheetViews>
  <sheetFormatPr defaultRowHeight="16.5"/>
  <cols>
    <col min="1" max="1" width="2.875" customWidth="1"/>
  </cols>
  <sheetData>
    <row r="2" spans="2:4">
      <c r="B2" s="70" t="s">
        <v>310</v>
      </c>
      <c r="C2" s="70" t="s">
        <v>311</v>
      </c>
      <c r="D2" s="70" t="s">
        <v>324</v>
      </c>
    </row>
    <row r="3" spans="2:4">
      <c r="B3" s="18" t="s">
        <v>307</v>
      </c>
      <c r="C3" s="18" t="s">
        <v>312</v>
      </c>
      <c r="D3" s="1">
        <v>49</v>
      </c>
    </row>
    <row r="4" spans="2:4">
      <c r="B4" s="18"/>
      <c r="C4" s="18" t="s">
        <v>313</v>
      </c>
      <c r="D4" s="1">
        <v>48</v>
      </c>
    </row>
    <row r="5" spans="2:4">
      <c r="B5" s="18"/>
      <c r="C5" s="18" t="s">
        <v>314</v>
      </c>
      <c r="D5" s="1">
        <v>38</v>
      </c>
    </row>
    <row r="6" spans="2:4">
      <c r="B6" s="18"/>
      <c r="C6" s="18" t="s">
        <v>315</v>
      </c>
      <c r="D6" s="1">
        <v>51</v>
      </c>
    </row>
    <row r="7" spans="2:4">
      <c r="B7" s="18" t="s">
        <v>308</v>
      </c>
      <c r="C7" s="18" t="s">
        <v>316</v>
      </c>
      <c r="D7" s="1">
        <v>47</v>
      </c>
    </row>
    <row r="8" spans="2:4">
      <c r="B8" s="18"/>
      <c r="C8" s="18" t="s">
        <v>317</v>
      </c>
      <c r="D8" s="1">
        <v>57</v>
      </c>
    </row>
    <row r="9" spans="2:4">
      <c r="B9" s="18"/>
      <c r="C9" s="18" t="s">
        <v>318</v>
      </c>
      <c r="D9" s="1">
        <v>71</v>
      </c>
    </row>
    <row r="10" spans="2:4">
      <c r="B10" s="18"/>
      <c r="C10" s="18" t="s">
        <v>319</v>
      </c>
      <c r="D10" s="1">
        <v>61</v>
      </c>
    </row>
    <row r="11" spans="2:4">
      <c r="B11" s="18" t="s">
        <v>309</v>
      </c>
      <c r="C11" s="18" t="s">
        <v>320</v>
      </c>
      <c r="D11" s="1">
        <v>75</v>
      </c>
    </row>
    <row r="12" spans="2:4">
      <c r="B12" s="18"/>
      <c r="C12" s="18" t="s">
        <v>321</v>
      </c>
      <c r="D12" s="1">
        <v>45</v>
      </c>
    </row>
    <row r="13" spans="2:4">
      <c r="B13" s="18"/>
      <c r="C13" s="18" t="s">
        <v>322</v>
      </c>
      <c r="D13" s="1">
        <v>88</v>
      </c>
    </row>
    <row r="14" spans="2:4">
      <c r="B14" s="18"/>
      <c r="C14" s="18" t="s">
        <v>323</v>
      </c>
      <c r="D14" s="1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workbookViewId="0">
      <selection activeCell="D18" sqref="D18"/>
    </sheetView>
  </sheetViews>
  <sheetFormatPr defaultRowHeight="16.5"/>
  <cols>
    <col min="1" max="1" width="3.5" customWidth="1"/>
    <col min="2" max="2" width="14.875" customWidth="1"/>
  </cols>
  <sheetData>
    <row r="1" spans="2:6" ht="24.75" customHeight="1">
      <c r="B1" s="110" t="s">
        <v>210</v>
      </c>
      <c r="C1" s="110"/>
      <c r="D1" s="110"/>
      <c r="E1" s="110"/>
      <c r="F1" s="110"/>
    </row>
    <row r="2" spans="2:6" ht="5.25" customHeight="1"/>
    <row r="3" spans="2:6">
      <c r="B3" s="63" t="s">
        <v>177</v>
      </c>
      <c r="C3" s="63" t="s">
        <v>167</v>
      </c>
      <c r="D3" s="63" t="s">
        <v>178</v>
      </c>
      <c r="E3" s="63" t="s">
        <v>179</v>
      </c>
      <c r="F3" s="63" t="s">
        <v>180</v>
      </c>
    </row>
    <row r="4" spans="2:6" ht="18" customHeight="1">
      <c r="B4" s="21" t="s">
        <v>185</v>
      </c>
      <c r="C4" s="22" t="s">
        <v>168</v>
      </c>
      <c r="D4" s="23">
        <v>67</v>
      </c>
      <c r="E4" s="23" t="s">
        <v>181</v>
      </c>
      <c r="F4" s="24" t="str">
        <f>IF(AND(D4&gt;=80,E4&lt;="b"),"합격","불합격")</f>
        <v>불합격</v>
      </c>
    </row>
    <row r="5" spans="2:6" ht="18" customHeight="1">
      <c r="B5" s="21" t="s">
        <v>186</v>
      </c>
      <c r="C5" s="22" t="s">
        <v>169</v>
      </c>
      <c r="D5" s="23"/>
      <c r="E5" s="23" t="s">
        <v>182</v>
      </c>
      <c r="F5" s="24" t="str">
        <f t="shared" ref="F5:F20" si="0">IF(AND(D5&gt;=80,E5&lt;="b"),"합격","불합격")</f>
        <v>불합격</v>
      </c>
    </row>
    <row r="6" spans="2:6" ht="18" customHeight="1">
      <c r="B6" s="21" t="s">
        <v>187</v>
      </c>
      <c r="C6" s="22" t="s">
        <v>170</v>
      </c>
      <c r="D6" s="23">
        <v>83</v>
      </c>
      <c r="E6" s="23" t="s">
        <v>183</v>
      </c>
      <c r="F6" s="24" t="str">
        <f t="shared" si="0"/>
        <v>불합격</v>
      </c>
    </row>
    <row r="7" spans="2:6" ht="18" customHeight="1">
      <c r="B7" s="21" t="s">
        <v>188</v>
      </c>
      <c r="C7" s="22" t="s">
        <v>171</v>
      </c>
      <c r="D7" s="23">
        <v>80</v>
      </c>
      <c r="E7" s="23" t="s">
        <v>181</v>
      </c>
      <c r="F7" s="24" t="str">
        <f t="shared" si="0"/>
        <v>합격</v>
      </c>
    </row>
    <row r="8" spans="2:6" ht="18" customHeight="1">
      <c r="B8" s="21" t="s">
        <v>189</v>
      </c>
      <c r="C8" s="22" t="s">
        <v>172</v>
      </c>
      <c r="D8" s="23"/>
      <c r="E8" s="23" t="s">
        <v>184</v>
      </c>
      <c r="F8" s="24" t="str">
        <f t="shared" si="0"/>
        <v>불합격</v>
      </c>
    </row>
    <row r="9" spans="2:6" ht="18" customHeight="1">
      <c r="B9" s="21" t="s">
        <v>190</v>
      </c>
      <c r="C9" s="22" t="s">
        <v>173</v>
      </c>
      <c r="D9" s="23">
        <v>79</v>
      </c>
      <c r="E9" s="23" t="s">
        <v>183</v>
      </c>
      <c r="F9" s="24" t="str">
        <f t="shared" si="0"/>
        <v>불합격</v>
      </c>
    </row>
    <row r="10" spans="2:6" ht="18" customHeight="1">
      <c r="B10" s="21" t="s">
        <v>191</v>
      </c>
      <c r="C10" s="22" t="s">
        <v>174</v>
      </c>
      <c r="D10" s="23">
        <v>91</v>
      </c>
      <c r="E10" s="23" t="s">
        <v>183</v>
      </c>
      <c r="F10" s="24" t="str">
        <f t="shared" si="0"/>
        <v>불합격</v>
      </c>
    </row>
    <row r="11" spans="2:6" ht="18" customHeight="1">
      <c r="B11" s="21" t="s">
        <v>192</v>
      </c>
      <c r="C11" s="22" t="s">
        <v>175</v>
      </c>
      <c r="D11" s="23">
        <v>84</v>
      </c>
      <c r="E11" s="23" t="s">
        <v>181</v>
      </c>
      <c r="F11" s="24" t="str">
        <f t="shared" si="0"/>
        <v>합격</v>
      </c>
    </row>
    <row r="12" spans="2:6" ht="18" customHeight="1">
      <c r="B12" s="21" t="s">
        <v>193</v>
      </c>
      <c r="C12" s="22" t="s">
        <v>176</v>
      </c>
      <c r="D12" s="23">
        <v>79</v>
      </c>
      <c r="E12" s="23" t="s">
        <v>184</v>
      </c>
      <c r="F12" s="24" t="str">
        <f t="shared" si="0"/>
        <v>불합격</v>
      </c>
    </row>
    <row r="13" spans="2:6" ht="18" customHeight="1">
      <c r="B13" s="21" t="s">
        <v>194</v>
      </c>
      <c r="C13" s="23" t="s">
        <v>202</v>
      </c>
      <c r="D13" s="23">
        <v>88</v>
      </c>
      <c r="E13" s="23" t="s">
        <v>182</v>
      </c>
      <c r="F13" s="24" t="str">
        <f t="shared" si="0"/>
        <v>합격</v>
      </c>
    </row>
    <row r="14" spans="2:6" ht="18" customHeight="1">
      <c r="B14" s="21" t="s">
        <v>195</v>
      </c>
      <c r="C14" s="23" t="s">
        <v>203</v>
      </c>
      <c r="D14" s="23">
        <v>56</v>
      </c>
      <c r="E14" s="23" t="s">
        <v>182</v>
      </c>
      <c r="F14" s="24" t="str">
        <f t="shared" si="0"/>
        <v>불합격</v>
      </c>
    </row>
    <row r="15" spans="2:6" ht="18" customHeight="1">
      <c r="B15" s="21" t="s">
        <v>196</v>
      </c>
      <c r="C15" s="23" t="s">
        <v>204</v>
      </c>
      <c r="D15" s="23"/>
      <c r="E15" s="23" t="s">
        <v>181</v>
      </c>
      <c r="F15" s="24" t="str">
        <f t="shared" si="0"/>
        <v>불합격</v>
      </c>
    </row>
    <row r="16" spans="2:6" ht="18" customHeight="1">
      <c r="B16" s="23" t="s">
        <v>197</v>
      </c>
      <c r="C16" s="23" t="s">
        <v>205</v>
      </c>
      <c r="D16" s="23">
        <v>68</v>
      </c>
      <c r="E16" s="23" t="s">
        <v>184</v>
      </c>
      <c r="F16" s="24" t="str">
        <f t="shared" si="0"/>
        <v>불합격</v>
      </c>
    </row>
    <row r="17" spans="2:6" ht="18" customHeight="1">
      <c r="B17" s="23" t="s">
        <v>198</v>
      </c>
      <c r="C17" s="23" t="s">
        <v>206</v>
      </c>
      <c r="D17" s="23">
        <v>53</v>
      </c>
      <c r="E17" s="23" t="s">
        <v>183</v>
      </c>
      <c r="F17" s="24" t="str">
        <f t="shared" si="0"/>
        <v>불합격</v>
      </c>
    </row>
    <row r="18" spans="2:6" ht="18" customHeight="1">
      <c r="B18" s="23" t="s">
        <v>199</v>
      </c>
      <c r="C18" s="23" t="s">
        <v>207</v>
      </c>
      <c r="D18" s="23"/>
      <c r="E18" s="23" t="s">
        <v>182</v>
      </c>
      <c r="F18" s="24" t="str">
        <f t="shared" si="0"/>
        <v>불합격</v>
      </c>
    </row>
    <row r="19" spans="2:6" ht="18" customHeight="1">
      <c r="B19" s="23" t="s">
        <v>200</v>
      </c>
      <c r="C19" s="23" t="s">
        <v>208</v>
      </c>
      <c r="D19" s="23">
        <v>79</v>
      </c>
      <c r="E19" s="23" t="s">
        <v>182</v>
      </c>
      <c r="F19" s="24" t="str">
        <f t="shared" si="0"/>
        <v>불합격</v>
      </c>
    </row>
    <row r="20" spans="2:6" ht="18" customHeight="1">
      <c r="B20" s="23" t="s">
        <v>201</v>
      </c>
      <c r="C20" s="23" t="s">
        <v>209</v>
      </c>
      <c r="D20" s="23">
        <v>70</v>
      </c>
      <c r="E20" s="23" t="s">
        <v>184</v>
      </c>
      <c r="F20" s="24" t="str">
        <f t="shared" si="0"/>
        <v>불합격</v>
      </c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E16" sqref="E16"/>
    </sheetView>
  </sheetViews>
  <sheetFormatPr defaultRowHeight="16.5"/>
  <cols>
    <col min="1" max="1" width="2.75" customWidth="1"/>
    <col min="6" max="6" width="20.625" bestFit="1" customWidth="1"/>
  </cols>
  <sheetData>
    <row r="1" spans="2:6" ht="17.25">
      <c r="B1" s="43" t="s">
        <v>251</v>
      </c>
      <c r="C1" s="43" t="s">
        <v>252</v>
      </c>
      <c r="D1" s="43" t="s">
        <v>265</v>
      </c>
      <c r="E1" s="43" t="s">
        <v>266</v>
      </c>
      <c r="F1" s="43" t="s">
        <v>267</v>
      </c>
    </row>
    <row r="2" spans="2:6">
      <c r="B2" s="42" t="s">
        <v>268</v>
      </c>
      <c r="C2" s="42" t="s">
        <v>269</v>
      </c>
      <c r="D2" s="42" t="s">
        <v>253</v>
      </c>
      <c r="E2" s="42" t="s">
        <v>254</v>
      </c>
      <c r="F2" s="42" t="str">
        <f>C2&amp;" "&amp;D2&amp;" "&amp;E2</f>
        <v>서울시 중구 정동</v>
      </c>
    </row>
    <row r="3" spans="2:6">
      <c r="B3" s="42" t="s">
        <v>171</v>
      </c>
      <c r="C3" s="42" t="s">
        <v>270</v>
      </c>
      <c r="D3" s="42" t="s">
        <v>271</v>
      </c>
      <c r="E3" s="42" t="s">
        <v>272</v>
      </c>
      <c r="F3" s="42" t="str">
        <f t="shared" ref="F3:F8" si="0">C3&amp;" "&amp;D3&amp;" "&amp;E3</f>
        <v>수원시 장안구 파장동</v>
      </c>
    </row>
    <row r="4" spans="2:6">
      <c r="B4" s="42" t="s">
        <v>273</v>
      </c>
      <c r="C4" s="42" t="s">
        <v>255</v>
      </c>
      <c r="D4" s="42" t="s">
        <v>256</v>
      </c>
      <c r="E4" s="42" t="s">
        <v>257</v>
      </c>
      <c r="F4" s="42" t="str">
        <f t="shared" si="0"/>
        <v>서울 성동구 송정동</v>
      </c>
    </row>
    <row r="5" spans="2:6">
      <c r="B5" s="42" t="s">
        <v>274</v>
      </c>
      <c r="C5" s="42" t="s">
        <v>255</v>
      </c>
      <c r="D5" s="42" t="s">
        <v>258</v>
      </c>
      <c r="E5" s="42" t="s">
        <v>259</v>
      </c>
      <c r="F5" s="42" t="str">
        <f t="shared" si="0"/>
        <v>서울 강남구 압구정동</v>
      </c>
    </row>
    <row r="6" spans="2:6">
      <c r="B6" s="42" t="s">
        <v>275</v>
      </c>
      <c r="C6" s="42" t="s">
        <v>276</v>
      </c>
      <c r="D6" s="42" t="s">
        <v>277</v>
      </c>
      <c r="E6" s="42" t="s">
        <v>278</v>
      </c>
      <c r="F6" s="42" t="str">
        <f t="shared" si="0"/>
        <v>성남시 분당구 서현동</v>
      </c>
    </row>
    <row r="7" spans="2:6">
      <c r="B7" s="42" t="s">
        <v>279</v>
      </c>
      <c r="C7" s="42" t="s">
        <v>260</v>
      </c>
      <c r="D7" s="42" t="s">
        <v>261</v>
      </c>
      <c r="E7" s="42" t="s">
        <v>262</v>
      </c>
      <c r="F7" s="42" t="str">
        <f t="shared" si="0"/>
        <v>고양시 일산구 백석동</v>
      </c>
    </row>
    <row r="8" spans="2:6">
      <c r="B8" s="42" t="s">
        <v>280</v>
      </c>
      <c r="C8" s="42" t="s">
        <v>255</v>
      </c>
      <c r="D8" s="42" t="s">
        <v>263</v>
      </c>
      <c r="E8" s="42" t="s">
        <v>264</v>
      </c>
      <c r="F8" s="42" t="str">
        <f t="shared" si="0"/>
        <v>서울 성북구 정릉3동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3"/>
  <sheetViews>
    <sheetView workbookViewId="0">
      <selection activeCell="J6" sqref="J6"/>
    </sheetView>
  </sheetViews>
  <sheetFormatPr defaultRowHeight="16.5"/>
  <cols>
    <col min="1" max="1" width="2.375" customWidth="1"/>
    <col min="2" max="2" width="25.25" customWidth="1"/>
    <col min="3" max="3" width="13.625" customWidth="1"/>
    <col min="4" max="4" width="15.625" bestFit="1" customWidth="1"/>
    <col min="5" max="5" width="13.5" bestFit="1" customWidth="1"/>
    <col min="6" max="6" width="11.25" customWidth="1"/>
  </cols>
  <sheetData>
    <row r="1" spans="2:6" ht="15" customHeight="1"/>
    <row r="2" spans="2:6" ht="26.25">
      <c r="B2" s="111" t="s">
        <v>242</v>
      </c>
      <c r="C2" s="111"/>
      <c r="D2" s="111"/>
      <c r="E2" s="111"/>
      <c r="F2" s="111"/>
    </row>
    <row r="3" spans="2:6" ht="18" thickBot="1">
      <c r="B3" s="19"/>
      <c r="C3" s="19"/>
      <c r="D3" s="19"/>
      <c r="E3" s="19"/>
      <c r="F3" s="20" t="s">
        <v>243</v>
      </c>
    </row>
    <row r="4" spans="2:6" ht="24" customHeight="1">
      <c r="B4" s="112" t="s">
        <v>241</v>
      </c>
      <c r="C4" s="44" t="s">
        <v>164</v>
      </c>
      <c r="D4" s="45" t="s">
        <v>165</v>
      </c>
      <c r="E4" s="114" t="s">
        <v>239</v>
      </c>
      <c r="F4" s="115"/>
    </row>
    <row r="5" spans="2:6" ht="15.75" customHeight="1" thickBot="1">
      <c r="B5" s="113"/>
      <c r="C5" s="46" t="s">
        <v>162</v>
      </c>
      <c r="D5" s="47" t="s">
        <v>166</v>
      </c>
      <c r="E5" s="48" t="s">
        <v>240</v>
      </c>
      <c r="F5" s="49" t="s">
        <v>163</v>
      </c>
    </row>
    <row r="6" spans="2:6" ht="23.25" customHeight="1">
      <c r="B6" s="28" t="s">
        <v>231</v>
      </c>
      <c r="C6" s="35">
        <v>349528</v>
      </c>
      <c r="D6" s="36">
        <v>395023</v>
      </c>
      <c r="E6" s="66">
        <f>D6-C6</f>
        <v>45495</v>
      </c>
      <c r="F6" s="25">
        <f>(D6-C6)/C6</f>
        <v>0.13016124602320844</v>
      </c>
    </row>
    <row r="7" spans="2:6" ht="23.25" customHeight="1">
      <c r="B7" s="29" t="s">
        <v>232</v>
      </c>
      <c r="C7" s="37">
        <v>1632204</v>
      </c>
      <c r="D7" s="38">
        <v>1934611</v>
      </c>
      <c r="E7" s="67">
        <f t="shared" ref="E7:E13" si="0">D7-C7</f>
        <v>302407</v>
      </c>
      <c r="F7" s="26">
        <f t="shared" ref="F7:F13" si="1">(D7-C7)/C7</f>
        <v>0.18527524745681301</v>
      </c>
    </row>
    <row r="8" spans="2:6" ht="23.25" customHeight="1">
      <c r="B8" s="29" t="s">
        <v>233</v>
      </c>
      <c r="C8" s="37">
        <v>9438</v>
      </c>
      <c r="D8" s="38">
        <v>11650</v>
      </c>
      <c r="E8" s="67">
        <f t="shared" si="0"/>
        <v>2212</v>
      </c>
      <c r="F8" s="26">
        <f t="shared" si="1"/>
        <v>0.23437168891714347</v>
      </c>
    </row>
    <row r="9" spans="2:6" ht="23.25" customHeight="1">
      <c r="B9" s="29" t="s">
        <v>234</v>
      </c>
      <c r="C9" s="37">
        <v>12181</v>
      </c>
      <c r="D9" s="38">
        <v>16250</v>
      </c>
      <c r="E9" s="67">
        <f t="shared" si="0"/>
        <v>4069</v>
      </c>
      <c r="F9" s="26">
        <f t="shared" si="1"/>
        <v>0.33404482390608325</v>
      </c>
    </row>
    <row r="10" spans="2:6" ht="23.25" customHeight="1">
      <c r="B10" s="29" t="s">
        <v>235</v>
      </c>
      <c r="C10" s="37">
        <v>3401</v>
      </c>
      <c r="D10" s="38">
        <v>4975</v>
      </c>
      <c r="E10" s="67">
        <f t="shared" si="0"/>
        <v>1574</v>
      </c>
      <c r="F10" s="26">
        <f t="shared" si="1"/>
        <v>0.46280505733607763</v>
      </c>
    </row>
    <row r="11" spans="2:6" ht="23.25" customHeight="1">
      <c r="B11" s="29" t="s">
        <v>236</v>
      </c>
      <c r="C11" s="37">
        <v>55093</v>
      </c>
      <c r="D11" s="38">
        <v>23077</v>
      </c>
      <c r="E11" s="67">
        <f t="shared" si="0"/>
        <v>-32016</v>
      </c>
      <c r="F11" s="26">
        <f t="shared" si="1"/>
        <v>-0.5811264588967745</v>
      </c>
    </row>
    <row r="12" spans="2:6" ht="23.25" customHeight="1" thickBot="1">
      <c r="B12" s="30" t="s">
        <v>237</v>
      </c>
      <c r="C12" s="39">
        <v>65664</v>
      </c>
      <c r="D12" s="40">
        <v>89794</v>
      </c>
      <c r="E12" s="68">
        <f t="shared" si="0"/>
        <v>24130</v>
      </c>
      <c r="F12" s="27">
        <f t="shared" si="1"/>
        <v>0.36747685185185186</v>
      </c>
    </row>
    <row r="13" spans="2:6" ht="24" customHeight="1" thickBot="1">
      <c r="B13" s="31" t="s">
        <v>238</v>
      </c>
      <c r="C13" s="32">
        <f>SUM(C6:C12)</f>
        <v>2127509</v>
      </c>
      <c r="D13" s="33">
        <f t="shared" ref="D13" si="2">SUM(D6:D12)</f>
        <v>2475380</v>
      </c>
      <c r="E13" s="69">
        <f t="shared" si="0"/>
        <v>347871</v>
      </c>
      <c r="F13" s="34">
        <f t="shared" si="1"/>
        <v>0.16351094166934194</v>
      </c>
    </row>
  </sheetData>
  <mergeCells count="3">
    <mergeCell ref="B2:F2"/>
    <mergeCell ref="B4:B5"/>
    <mergeCell ref="E4:F4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showGridLines="0" workbookViewId="0">
      <selection activeCell="N7" sqref="N7"/>
    </sheetView>
  </sheetViews>
  <sheetFormatPr defaultRowHeight="16.5"/>
  <cols>
    <col min="1" max="1" width="1.875" customWidth="1"/>
    <col min="2" max="2" width="5.375" customWidth="1"/>
    <col min="3" max="3" width="8.5" customWidth="1"/>
    <col min="4" max="6" width="9.875" customWidth="1"/>
    <col min="7" max="11" width="6.5" customWidth="1"/>
    <col min="12" max="12" width="13.875" customWidth="1"/>
  </cols>
  <sheetData>
    <row r="1" spans="1:12" ht="26.25" customHeight="1"/>
    <row r="2" spans="1:12" ht="26.25" customHeight="1"/>
    <row r="3" spans="1:12" ht="25.5">
      <c r="A3" s="7"/>
      <c r="B3" s="75" t="s">
        <v>140</v>
      </c>
      <c r="C3" s="75"/>
      <c r="D3" s="75"/>
      <c r="E3" s="75"/>
      <c r="F3" s="75"/>
      <c r="G3" s="75"/>
      <c r="H3" s="8"/>
      <c r="I3" s="8"/>
      <c r="J3" s="8"/>
      <c r="K3" s="8"/>
      <c r="L3" s="8"/>
    </row>
    <row r="4" spans="1:12" ht="21" thickBo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t="24" customHeight="1">
      <c r="A5" s="7"/>
      <c r="B5" s="116" t="s">
        <v>141</v>
      </c>
      <c r="C5" s="117"/>
      <c r="D5" s="118"/>
      <c r="E5" s="119"/>
      <c r="F5" s="119"/>
      <c r="G5" s="120" t="s">
        <v>142</v>
      </c>
      <c r="H5" s="121"/>
      <c r="I5" s="124"/>
      <c r="J5" s="125"/>
      <c r="K5" s="125"/>
      <c r="L5" s="126"/>
    </row>
    <row r="6" spans="1:12" ht="24" customHeight="1">
      <c r="A6" s="7"/>
      <c r="B6" s="130" t="s">
        <v>143</v>
      </c>
      <c r="C6" s="131"/>
      <c r="D6" s="102"/>
      <c r="E6" s="102"/>
      <c r="F6" s="102"/>
      <c r="G6" s="122"/>
      <c r="H6" s="123"/>
      <c r="I6" s="127"/>
      <c r="J6" s="128"/>
      <c r="K6" s="128"/>
      <c r="L6" s="129"/>
    </row>
    <row r="7" spans="1:12" ht="48">
      <c r="A7" s="7"/>
      <c r="B7" s="9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1:12" ht="24" customHeight="1" thickBot="1">
      <c r="A8" s="7"/>
      <c r="B8" s="132" t="s">
        <v>145</v>
      </c>
      <c r="C8" s="133"/>
      <c r="D8" s="17" t="s">
        <v>146</v>
      </c>
      <c r="E8" s="17" t="s">
        <v>147</v>
      </c>
      <c r="F8" s="17" t="s">
        <v>148</v>
      </c>
      <c r="G8" s="133" t="s">
        <v>149</v>
      </c>
      <c r="H8" s="133"/>
      <c r="I8" s="133" t="s">
        <v>150</v>
      </c>
      <c r="J8" s="133"/>
      <c r="K8" s="133" t="s">
        <v>151</v>
      </c>
      <c r="L8" s="134"/>
    </row>
    <row r="9" spans="1:12" ht="25.5" customHeight="1">
      <c r="A9" s="7"/>
      <c r="B9" s="71" t="s">
        <v>155</v>
      </c>
      <c r="C9" s="72"/>
      <c r="D9" s="15" t="s">
        <v>152</v>
      </c>
      <c r="E9" s="15" t="s">
        <v>153</v>
      </c>
      <c r="F9" s="16">
        <v>5</v>
      </c>
      <c r="G9" s="73">
        <v>12000</v>
      </c>
      <c r="H9" s="73"/>
      <c r="I9" s="73">
        <f>F9*G9</f>
        <v>60000</v>
      </c>
      <c r="J9" s="73"/>
      <c r="K9" s="73"/>
      <c r="L9" s="74"/>
    </row>
    <row r="10" spans="1:12" ht="25.5" customHeight="1">
      <c r="A10" s="7"/>
      <c r="B10" s="97" t="s">
        <v>159</v>
      </c>
      <c r="C10" s="98"/>
      <c r="D10" s="10" t="s">
        <v>156</v>
      </c>
      <c r="E10" s="10" t="s">
        <v>157</v>
      </c>
      <c r="F10" s="11">
        <v>10</v>
      </c>
      <c r="G10" s="99">
        <v>5000</v>
      </c>
      <c r="H10" s="99"/>
      <c r="I10" s="99">
        <f t="shared" ref="I10:I11" si="0">F10*G10</f>
        <v>50000</v>
      </c>
      <c r="J10" s="99"/>
      <c r="K10" s="99"/>
      <c r="L10" s="100"/>
    </row>
    <row r="11" spans="1:12" ht="25.5" customHeight="1">
      <c r="A11" s="7"/>
      <c r="B11" s="97" t="s">
        <v>158</v>
      </c>
      <c r="C11" s="98"/>
      <c r="D11" s="10" t="s">
        <v>154</v>
      </c>
      <c r="E11" s="10" t="s">
        <v>157</v>
      </c>
      <c r="F11" s="11">
        <v>14</v>
      </c>
      <c r="G11" s="99">
        <v>2500</v>
      </c>
      <c r="H11" s="99"/>
      <c r="I11" s="99">
        <f t="shared" si="0"/>
        <v>35000</v>
      </c>
      <c r="J11" s="99"/>
      <c r="K11" s="99"/>
      <c r="L11" s="100"/>
    </row>
    <row r="12" spans="1:12" ht="25.5" customHeight="1">
      <c r="A12" s="7"/>
      <c r="B12" s="101"/>
      <c r="C12" s="102"/>
      <c r="D12" s="12"/>
      <c r="E12" s="12"/>
      <c r="F12" s="12"/>
      <c r="G12" s="102"/>
      <c r="H12" s="102"/>
      <c r="I12" s="102"/>
      <c r="J12" s="102"/>
      <c r="K12" s="102"/>
      <c r="L12" s="103"/>
    </row>
    <row r="13" spans="1:12" ht="25.5" customHeight="1">
      <c r="A13" s="7"/>
      <c r="B13" s="101"/>
      <c r="C13" s="102"/>
      <c r="D13" s="12"/>
      <c r="E13" s="12"/>
      <c r="F13" s="12"/>
      <c r="G13" s="102"/>
      <c r="H13" s="102"/>
      <c r="I13" s="102"/>
      <c r="J13" s="102"/>
      <c r="K13" s="102"/>
      <c r="L13" s="103"/>
    </row>
    <row r="14" spans="1:12" ht="25.5" customHeight="1">
      <c r="A14" s="7"/>
      <c r="B14" s="101"/>
      <c r="C14" s="102"/>
      <c r="D14" s="12"/>
      <c r="E14" s="12"/>
      <c r="F14" s="12"/>
      <c r="G14" s="102"/>
      <c r="H14" s="102"/>
      <c r="I14" s="102"/>
      <c r="J14" s="102"/>
      <c r="K14" s="102"/>
      <c r="L14" s="103"/>
    </row>
    <row r="15" spans="1:12" ht="25.5" customHeight="1">
      <c r="A15" s="7"/>
      <c r="B15" s="101"/>
      <c r="C15" s="102"/>
      <c r="D15" s="12"/>
      <c r="E15" s="12"/>
      <c r="F15" s="12"/>
      <c r="G15" s="102"/>
      <c r="H15" s="102"/>
      <c r="I15" s="102"/>
      <c r="J15" s="102"/>
      <c r="K15" s="102"/>
      <c r="L15" s="103"/>
    </row>
    <row r="16" spans="1:12" ht="25.5" customHeight="1">
      <c r="A16" s="7"/>
      <c r="B16" s="101"/>
      <c r="C16" s="102"/>
      <c r="D16" s="12"/>
      <c r="E16" s="12"/>
      <c r="F16" s="12"/>
      <c r="G16" s="102"/>
      <c r="H16" s="102"/>
      <c r="I16" s="102"/>
      <c r="J16" s="102"/>
      <c r="K16" s="102"/>
      <c r="L16" s="103"/>
    </row>
    <row r="17" spans="1:12" ht="25.5" customHeight="1">
      <c r="A17" s="7"/>
      <c r="B17" s="101"/>
      <c r="C17" s="102"/>
      <c r="D17" s="12"/>
      <c r="E17" s="12"/>
      <c r="F17" s="12"/>
      <c r="G17" s="102"/>
      <c r="H17" s="102"/>
      <c r="I17" s="102"/>
      <c r="J17" s="102"/>
      <c r="K17" s="102"/>
      <c r="L17" s="103"/>
    </row>
    <row r="18" spans="1:12" ht="25.5" customHeight="1">
      <c r="A18" s="7"/>
      <c r="B18" s="101"/>
      <c r="C18" s="102"/>
      <c r="D18" s="12"/>
      <c r="E18" s="12"/>
      <c r="F18" s="12"/>
      <c r="G18" s="102"/>
      <c r="H18" s="102"/>
      <c r="I18" s="102"/>
      <c r="J18" s="102"/>
      <c r="K18" s="102"/>
      <c r="L18" s="103"/>
    </row>
    <row r="19" spans="1:12" ht="25.5" customHeight="1">
      <c r="A19" s="7"/>
      <c r="B19" s="101"/>
      <c r="C19" s="102"/>
      <c r="D19" s="12"/>
      <c r="E19" s="12"/>
      <c r="F19" s="12"/>
      <c r="G19" s="102"/>
      <c r="H19" s="102"/>
      <c r="I19" s="102"/>
      <c r="J19" s="102"/>
      <c r="K19" s="102"/>
      <c r="L19" s="103"/>
    </row>
    <row r="20" spans="1:12" ht="25.5" customHeight="1">
      <c r="A20" s="7"/>
      <c r="B20" s="101"/>
      <c r="C20" s="102"/>
      <c r="D20" s="12"/>
      <c r="E20" s="12"/>
      <c r="F20" s="12"/>
      <c r="G20" s="102"/>
      <c r="H20" s="102"/>
      <c r="I20" s="102"/>
      <c r="J20" s="102"/>
      <c r="K20" s="102"/>
      <c r="L20" s="103"/>
    </row>
    <row r="21" spans="1:12" ht="25.5" customHeight="1">
      <c r="A21" s="7"/>
      <c r="B21" s="101"/>
      <c r="C21" s="102"/>
      <c r="D21" s="12"/>
      <c r="E21" s="12"/>
      <c r="F21" s="12"/>
      <c r="G21" s="102"/>
      <c r="H21" s="102"/>
      <c r="I21" s="102"/>
      <c r="J21" s="102"/>
      <c r="K21" s="102"/>
      <c r="L21" s="103"/>
    </row>
    <row r="22" spans="1:12" ht="25.5" customHeight="1">
      <c r="A22" s="7"/>
      <c r="B22" s="104"/>
      <c r="C22" s="105"/>
      <c r="D22" s="13"/>
      <c r="E22" s="13"/>
      <c r="F22" s="13"/>
      <c r="G22" s="105"/>
      <c r="H22" s="105"/>
      <c r="I22" s="105"/>
      <c r="J22" s="105"/>
      <c r="K22" s="105"/>
      <c r="L22" s="106"/>
    </row>
    <row r="23" spans="1:12" ht="25.5" customHeight="1">
      <c r="A23" s="7"/>
      <c r="B23" s="104"/>
      <c r="C23" s="105"/>
      <c r="D23" s="13"/>
      <c r="E23" s="13"/>
      <c r="F23" s="13"/>
      <c r="G23" s="105"/>
      <c r="H23" s="105"/>
      <c r="I23" s="105"/>
      <c r="J23" s="105"/>
      <c r="K23" s="105"/>
      <c r="L23" s="106"/>
    </row>
    <row r="24" spans="1:12" ht="25.5" customHeight="1">
      <c r="A24" s="7"/>
      <c r="B24" s="104"/>
      <c r="C24" s="105"/>
      <c r="D24" s="13"/>
      <c r="E24" s="13"/>
      <c r="F24" s="13"/>
      <c r="G24" s="105"/>
      <c r="H24" s="105"/>
      <c r="I24" s="105"/>
      <c r="J24" s="105"/>
      <c r="K24" s="105"/>
      <c r="L24" s="106"/>
    </row>
    <row r="25" spans="1:12" ht="25.5" customHeight="1">
      <c r="A25" s="7"/>
      <c r="B25" s="104"/>
      <c r="C25" s="105"/>
      <c r="D25" s="13"/>
      <c r="E25" s="13"/>
      <c r="F25" s="13"/>
      <c r="G25" s="105"/>
      <c r="H25" s="105"/>
      <c r="I25" s="105"/>
      <c r="J25" s="105"/>
      <c r="K25" s="105"/>
      <c r="L25" s="106"/>
    </row>
    <row r="26" spans="1:12" ht="25.5" customHeight="1">
      <c r="A26" s="7"/>
      <c r="B26" s="104"/>
      <c r="C26" s="105"/>
      <c r="D26" s="13"/>
      <c r="E26" s="13"/>
      <c r="F26" s="13"/>
      <c r="G26" s="105"/>
      <c r="H26" s="105"/>
      <c r="I26" s="105"/>
      <c r="J26" s="105"/>
      <c r="K26" s="105"/>
      <c r="L26" s="106"/>
    </row>
    <row r="27" spans="1:12" ht="25.5" customHeight="1" thickBot="1">
      <c r="A27" s="7"/>
      <c r="B27" s="107"/>
      <c r="C27" s="108"/>
      <c r="D27" s="14"/>
      <c r="E27" s="14"/>
      <c r="F27" s="14"/>
      <c r="G27" s="108"/>
      <c r="H27" s="108"/>
      <c r="I27" s="108"/>
      <c r="J27" s="108"/>
      <c r="K27" s="108"/>
      <c r="L27" s="109"/>
    </row>
  </sheetData>
  <mergeCells count="88">
    <mergeCell ref="B26:C26"/>
    <mergeCell ref="G26:H26"/>
    <mergeCell ref="I26:J26"/>
    <mergeCell ref="K26:L26"/>
    <mergeCell ref="B27:C27"/>
    <mergeCell ref="G27:H27"/>
    <mergeCell ref="I27:J27"/>
    <mergeCell ref="K27:L27"/>
    <mergeCell ref="B24:C24"/>
    <mergeCell ref="G24:H24"/>
    <mergeCell ref="I24:J24"/>
    <mergeCell ref="K24:L24"/>
    <mergeCell ref="B25:C25"/>
    <mergeCell ref="G25:H25"/>
    <mergeCell ref="I25:J25"/>
    <mergeCell ref="K25:L25"/>
    <mergeCell ref="B22:C22"/>
    <mergeCell ref="G22:H22"/>
    <mergeCell ref="I22:J22"/>
    <mergeCell ref="K22:L22"/>
    <mergeCell ref="B23:C23"/>
    <mergeCell ref="G23:H23"/>
    <mergeCell ref="I23:J23"/>
    <mergeCell ref="K23:L23"/>
    <mergeCell ref="B20:C20"/>
    <mergeCell ref="G20:H20"/>
    <mergeCell ref="I20:J20"/>
    <mergeCell ref="K20:L20"/>
    <mergeCell ref="B21:C21"/>
    <mergeCell ref="G21:H21"/>
    <mergeCell ref="I21:J21"/>
    <mergeCell ref="K21:L21"/>
    <mergeCell ref="B18:C18"/>
    <mergeCell ref="G18:H18"/>
    <mergeCell ref="I18:J18"/>
    <mergeCell ref="K18:L18"/>
    <mergeCell ref="B19:C19"/>
    <mergeCell ref="G19:H19"/>
    <mergeCell ref="I19:J19"/>
    <mergeCell ref="K19:L19"/>
    <mergeCell ref="B16:C16"/>
    <mergeCell ref="G16:H16"/>
    <mergeCell ref="I16:J16"/>
    <mergeCell ref="K16:L16"/>
    <mergeCell ref="B17:C17"/>
    <mergeCell ref="G17:H17"/>
    <mergeCell ref="I17:J17"/>
    <mergeCell ref="K17:L17"/>
    <mergeCell ref="B14:C14"/>
    <mergeCell ref="G14:H14"/>
    <mergeCell ref="I14:J14"/>
    <mergeCell ref="K14:L14"/>
    <mergeCell ref="B15:C15"/>
    <mergeCell ref="G15:H15"/>
    <mergeCell ref="I15:J15"/>
    <mergeCell ref="K15:L15"/>
    <mergeCell ref="B12:C12"/>
    <mergeCell ref="G12:H12"/>
    <mergeCell ref="I12:J12"/>
    <mergeCell ref="K12:L12"/>
    <mergeCell ref="B13:C13"/>
    <mergeCell ref="G13:H13"/>
    <mergeCell ref="I13:J13"/>
    <mergeCell ref="K13:L13"/>
    <mergeCell ref="B10:C10"/>
    <mergeCell ref="G10:H10"/>
    <mergeCell ref="I10:J10"/>
    <mergeCell ref="K10:L10"/>
    <mergeCell ref="B11:C11"/>
    <mergeCell ref="G11:H11"/>
    <mergeCell ref="I11:J11"/>
    <mergeCell ref="K11:L11"/>
    <mergeCell ref="B9:C9"/>
    <mergeCell ref="G9:H9"/>
    <mergeCell ref="I9:J9"/>
    <mergeCell ref="K9:L9"/>
    <mergeCell ref="B3:G3"/>
    <mergeCell ref="B5:C5"/>
    <mergeCell ref="D5:F5"/>
    <mergeCell ref="G5:H6"/>
    <mergeCell ref="I5:L6"/>
    <mergeCell ref="B6:C6"/>
    <mergeCell ref="D6:F6"/>
    <mergeCell ref="C7:L7"/>
    <mergeCell ref="B8:C8"/>
    <mergeCell ref="G8:H8"/>
    <mergeCell ref="I8:J8"/>
    <mergeCell ref="K8:L8"/>
  </mergeCells>
  <phoneticPr fontId="3" type="noConversion"/>
  <pageMargins left="0.17" right="0.18" top="0.75" bottom="0.4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"/>
  <sheetViews>
    <sheetView workbookViewId="0">
      <selection activeCell="B2" sqref="B2:F3"/>
    </sheetView>
  </sheetViews>
  <sheetFormatPr defaultRowHeight="16.5"/>
  <cols>
    <col min="2" max="2" width="3.875" customWidth="1"/>
  </cols>
  <sheetData>
    <row r="2" spans="2:6">
      <c r="B2" s="135" t="s">
        <v>300</v>
      </c>
      <c r="C2" s="18" t="s">
        <v>301</v>
      </c>
      <c r="D2" s="18" t="s">
        <v>160</v>
      </c>
      <c r="E2" s="18" t="s">
        <v>161</v>
      </c>
      <c r="F2" s="18" t="s">
        <v>302</v>
      </c>
    </row>
    <row r="3" spans="2:6" ht="42.75" customHeight="1">
      <c r="B3" s="136"/>
      <c r="C3" s="1"/>
      <c r="D3" s="1"/>
      <c r="E3" s="1"/>
      <c r="F3" s="1"/>
    </row>
  </sheetData>
  <mergeCells count="1">
    <mergeCell ref="B2:B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0"/>
  <sheetViews>
    <sheetView workbookViewId="0">
      <selection activeCell="G12" sqref="G12"/>
    </sheetView>
  </sheetViews>
  <sheetFormatPr defaultRowHeight="16.5"/>
  <cols>
    <col min="1" max="1" width="3.375" customWidth="1"/>
    <col min="2" max="2" width="11" bestFit="1" customWidth="1"/>
    <col min="3" max="3" width="7.125" bestFit="1" customWidth="1"/>
    <col min="4" max="4" width="15.125" bestFit="1" customWidth="1"/>
    <col min="7" max="7" width="37.625" bestFit="1" customWidth="1"/>
    <col min="8" max="8" width="15.25" bestFit="1" customWidth="1"/>
  </cols>
  <sheetData>
    <row r="1" spans="2:8" ht="6.75" customHeight="1"/>
    <row r="2" spans="2:8">
      <c r="B2" s="56" t="s">
        <v>21</v>
      </c>
      <c r="C2" s="56" t="s">
        <v>24</v>
      </c>
      <c r="D2" s="57" t="s">
        <v>22</v>
      </c>
      <c r="E2" s="56" t="s">
        <v>25</v>
      </c>
      <c r="F2" s="56" t="s">
        <v>23</v>
      </c>
      <c r="G2" s="56" t="s">
        <v>26</v>
      </c>
      <c r="H2" s="56" t="s">
        <v>27</v>
      </c>
    </row>
    <row r="3" spans="2:8">
      <c r="B3" s="3" t="s">
        <v>28</v>
      </c>
      <c r="C3" s="3" t="s">
        <v>29</v>
      </c>
      <c r="D3" s="4">
        <v>9050893368</v>
      </c>
      <c r="E3" s="6" t="s">
        <v>30</v>
      </c>
      <c r="F3" s="5"/>
      <c r="G3" s="6" t="s">
        <v>31</v>
      </c>
      <c r="H3" s="6" t="s">
        <v>32</v>
      </c>
    </row>
    <row r="4" spans="2:8">
      <c r="B4" s="3" t="s">
        <v>33</v>
      </c>
      <c r="C4" s="3" t="s">
        <v>34</v>
      </c>
      <c r="D4" s="4">
        <v>9380295998</v>
      </c>
      <c r="E4" s="6" t="s">
        <v>305</v>
      </c>
      <c r="F4" s="5"/>
      <c r="G4" s="6" t="s">
        <v>36</v>
      </c>
      <c r="H4" s="6"/>
    </row>
    <row r="5" spans="2:8">
      <c r="B5" s="3" t="s">
        <v>37</v>
      </c>
      <c r="C5" s="3" t="s">
        <v>38</v>
      </c>
      <c r="D5" s="4">
        <v>9350582693</v>
      </c>
      <c r="E5" s="6" t="s">
        <v>35</v>
      </c>
      <c r="F5" s="5"/>
      <c r="G5" s="6" t="s">
        <v>39</v>
      </c>
      <c r="H5" s="6"/>
    </row>
    <row r="6" spans="2:8">
      <c r="B6" s="3" t="s">
        <v>40</v>
      </c>
      <c r="C6" s="3" t="s">
        <v>41</v>
      </c>
      <c r="D6" s="4">
        <v>2900889992</v>
      </c>
      <c r="E6" s="6" t="s">
        <v>35</v>
      </c>
      <c r="F6" s="5">
        <v>932023</v>
      </c>
      <c r="G6" s="6" t="s">
        <v>42</v>
      </c>
      <c r="H6" s="6" t="s">
        <v>43</v>
      </c>
    </row>
    <row r="7" spans="2:8">
      <c r="B7" s="3" t="s">
        <v>44</v>
      </c>
      <c r="C7" s="3" t="s">
        <v>45</v>
      </c>
      <c r="D7" s="4">
        <v>9208963948</v>
      </c>
      <c r="E7" s="6" t="s">
        <v>46</v>
      </c>
      <c r="F7" s="5">
        <v>935090</v>
      </c>
      <c r="G7" s="6" t="s">
        <v>47</v>
      </c>
      <c r="H7" s="6" t="s">
        <v>48</v>
      </c>
    </row>
    <row r="8" spans="2:8">
      <c r="B8" s="3" t="s">
        <v>49</v>
      </c>
      <c r="C8" s="3" t="s">
        <v>50</v>
      </c>
      <c r="D8" s="4">
        <v>9308950048</v>
      </c>
      <c r="E8" s="6" t="s">
        <v>51</v>
      </c>
      <c r="F8" s="5"/>
      <c r="G8" s="6" t="s">
        <v>52</v>
      </c>
      <c r="H8" s="6"/>
    </row>
    <row r="9" spans="2:8">
      <c r="B9" s="3" t="s">
        <v>53</v>
      </c>
      <c r="C9" s="3" t="s">
        <v>54</v>
      </c>
      <c r="D9" s="4">
        <v>2068209898</v>
      </c>
      <c r="E9" s="6" t="s">
        <v>51</v>
      </c>
      <c r="F9" s="5">
        <v>933050</v>
      </c>
      <c r="G9" s="6" t="s">
        <v>55</v>
      </c>
      <c r="H9" s="6" t="s">
        <v>56</v>
      </c>
    </row>
    <row r="10" spans="2:8">
      <c r="B10" s="3" t="s">
        <v>57</v>
      </c>
      <c r="C10" s="3" t="s">
        <v>58</v>
      </c>
      <c r="D10" s="4">
        <v>2999629269</v>
      </c>
      <c r="E10" s="6" t="s">
        <v>304</v>
      </c>
      <c r="F10" s="5">
        <v>935920</v>
      </c>
      <c r="G10" s="6" t="s">
        <v>59</v>
      </c>
      <c r="H10" s="6" t="s">
        <v>60</v>
      </c>
    </row>
    <row r="11" spans="2:8">
      <c r="B11" s="3" t="s">
        <v>61</v>
      </c>
      <c r="C11" s="3" t="s">
        <v>62</v>
      </c>
      <c r="D11" s="4">
        <v>9298959494</v>
      </c>
      <c r="E11" s="6" t="s">
        <v>51</v>
      </c>
      <c r="F11" s="5"/>
      <c r="G11" s="6" t="s">
        <v>63</v>
      </c>
      <c r="H11" s="6" t="s">
        <v>64</v>
      </c>
    </row>
    <row r="12" spans="2:8">
      <c r="B12" s="3" t="s">
        <v>65</v>
      </c>
      <c r="C12" s="3" t="s">
        <v>66</v>
      </c>
      <c r="D12" s="4">
        <v>9200389352</v>
      </c>
      <c r="E12" s="6" t="s">
        <v>303</v>
      </c>
      <c r="F12" s="5"/>
      <c r="G12" s="6" t="s">
        <v>68</v>
      </c>
      <c r="H12" s="6" t="s">
        <v>69</v>
      </c>
    </row>
    <row r="13" spans="2:8">
      <c r="B13" s="3" t="s">
        <v>70</v>
      </c>
      <c r="C13" s="3" t="s">
        <v>71</v>
      </c>
      <c r="D13" s="4">
        <v>4950995953</v>
      </c>
      <c r="E13" s="6" t="s">
        <v>67</v>
      </c>
      <c r="F13" s="5"/>
      <c r="G13" s="6" t="s">
        <v>72</v>
      </c>
      <c r="H13" s="6"/>
    </row>
    <row r="14" spans="2:8">
      <c r="B14" s="3" t="s">
        <v>74</v>
      </c>
      <c r="C14" s="3" t="s">
        <v>75</v>
      </c>
      <c r="D14" s="4">
        <v>5058202454</v>
      </c>
      <c r="E14" s="6" t="s">
        <v>73</v>
      </c>
      <c r="F14" s="5">
        <v>580940</v>
      </c>
      <c r="G14" s="6" t="s">
        <v>76</v>
      </c>
      <c r="H14" s="6" t="s">
        <v>77</v>
      </c>
    </row>
    <row r="15" spans="2:8">
      <c r="B15" s="3" t="s">
        <v>78</v>
      </c>
      <c r="C15" s="3" t="s">
        <v>79</v>
      </c>
      <c r="D15" s="4">
        <v>9288206609</v>
      </c>
      <c r="E15" s="6" t="s">
        <v>73</v>
      </c>
      <c r="F15" s="5"/>
      <c r="G15" s="6" t="s">
        <v>80</v>
      </c>
      <c r="H15" s="6" t="s">
        <v>81</v>
      </c>
    </row>
    <row r="16" spans="2:8">
      <c r="B16" s="3" t="s">
        <v>82</v>
      </c>
      <c r="C16" s="3" t="s">
        <v>83</v>
      </c>
      <c r="D16" s="4">
        <v>2059695459</v>
      </c>
      <c r="E16" s="6" t="s">
        <v>73</v>
      </c>
      <c r="F16" s="5">
        <v>943930</v>
      </c>
      <c r="G16" s="6" t="s">
        <v>84</v>
      </c>
      <c r="H16" s="6" t="s">
        <v>85</v>
      </c>
    </row>
    <row r="17" spans="2:8">
      <c r="B17" s="3" t="s">
        <v>86</v>
      </c>
      <c r="C17" s="3" t="s">
        <v>87</v>
      </c>
      <c r="D17" s="4">
        <v>9360995904</v>
      </c>
      <c r="E17" s="6" t="s">
        <v>110</v>
      </c>
      <c r="F17" s="5"/>
      <c r="G17" s="6" t="s">
        <v>89</v>
      </c>
      <c r="H17" s="6" t="s">
        <v>90</v>
      </c>
    </row>
    <row r="18" spans="2:8">
      <c r="B18" s="3" t="s">
        <v>91</v>
      </c>
      <c r="C18" s="3" t="s">
        <v>92</v>
      </c>
      <c r="D18" s="4">
        <v>2090589859</v>
      </c>
      <c r="E18" s="6" t="s">
        <v>110</v>
      </c>
      <c r="F18" s="5"/>
      <c r="G18" s="6" t="s">
        <v>93</v>
      </c>
      <c r="H18" s="6"/>
    </row>
    <row r="19" spans="2:8">
      <c r="B19" s="3" t="s">
        <v>94</v>
      </c>
      <c r="C19" s="3" t="s">
        <v>95</v>
      </c>
      <c r="D19" s="4">
        <v>6030686995</v>
      </c>
      <c r="E19" s="6" t="s">
        <v>88</v>
      </c>
      <c r="F19" s="5"/>
      <c r="G19" s="6" t="s">
        <v>96</v>
      </c>
      <c r="H19" s="6" t="s">
        <v>97</v>
      </c>
    </row>
    <row r="20" spans="2:8">
      <c r="B20" s="3" t="s">
        <v>98</v>
      </c>
      <c r="C20" s="3" t="s">
        <v>99</v>
      </c>
      <c r="D20" s="4">
        <v>9299602529</v>
      </c>
      <c r="E20" s="6" t="s">
        <v>88</v>
      </c>
      <c r="F20" s="5">
        <v>469990</v>
      </c>
      <c r="G20" s="6" t="s">
        <v>100</v>
      </c>
      <c r="H20" s="6"/>
    </row>
    <row r="21" spans="2:8">
      <c r="B21" s="3" t="s">
        <v>101</v>
      </c>
      <c r="C21" s="3" t="s">
        <v>102</v>
      </c>
      <c r="D21" s="4"/>
      <c r="E21" s="6" t="s">
        <v>88</v>
      </c>
      <c r="F21" s="5"/>
      <c r="G21" s="6" t="s">
        <v>103</v>
      </c>
      <c r="H21" s="6" t="s">
        <v>104</v>
      </c>
    </row>
    <row r="22" spans="2:8">
      <c r="B22" s="3" t="s">
        <v>105</v>
      </c>
      <c r="C22" s="3" t="s">
        <v>106</v>
      </c>
      <c r="D22" s="4">
        <v>4090644929</v>
      </c>
      <c r="E22" s="6" t="s">
        <v>88</v>
      </c>
      <c r="F22" s="5"/>
      <c r="G22" s="6" t="s">
        <v>107</v>
      </c>
      <c r="H22" s="6"/>
    </row>
    <row r="23" spans="2:8">
      <c r="B23" s="3" t="s">
        <v>108</v>
      </c>
      <c r="C23" s="3" t="s">
        <v>109</v>
      </c>
      <c r="D23" s="4">
        <v>9220453593</v>
      </c>
      <c r="E23" s="6" t="s">
        <v>110</v>
      </c>
      <c r="F23" s="5"/>
      <c r="G23" s="6" t="s">
        <v>111</v>
      </c>
      <c r="H23" s="6"/>
    </row>
    <row r="24" spans="2:8">
      <c r="B24" s="3" t="s">
        <v>112</v>
      </c>
      <c r="C24" s="3" t="s">
        <v>113</v>
      </c>
      <c r="D24" s="4">
        <v>2908945445</v>
      </c>
      <c r="E24" s="6" t="s">
        <v>110</v>
      </c>
      <c r="F24" s="5"/>
      <c r="G24" s="6" t="s">
        <v>114</v>
      </c>
      <c r="H24" s="6" t="s">
        <v>115</v>
      </c>
    </row>
    <row r="25" spans="2:8">
      <c r="B25" s="3" t="s">
        <v>116</v>
      </c>
      <c r="C25" s="3" t="s">
        <v>117</v>
      </c>
      <c r="D25" s="4">
        <v>2999036244</v>
      </c>
      <c r="E25" s="6" t="s">
        <v>110</v>
      </c>
      <c r="F25" s="5"/>
      <c r="G25" s="6" t="s">
        <v>118</v>
      </c>
      <c r="H25" s="6" t="s">
        <v>119</v>
      </c>
    </row>
    <row r="26" spans="2:8">
      <c r="B26" s="3" t="s">
        <v>120</v>
      </c>
      <c r="C26" s="3" t="s">
        <v>121</v>
      </c>
      <c r="D26" s="4">
        <v>2209003956</v>
      </c>
      <c r="E26" s="6" t="s">
        <v>110</v>
      </c>
      <c r="F26" s="5">
        <v>935080</v>
      </c>
      <c r="G26" s="6" t="s">
        <v>122</v>
      </c>
      <c r="H26" s="6" t="s">
        <v>123</v>
      </c>
    </row>
    <row r="27" spans="2:8">
      <c r="B27" s="3" t="s">
        <v>124</v>
      </c>
      <c r="C27" s="3" t="s">
        <v>125</v>
      </c>
      <c r="D27" s="4">
        <v>2040240994</v>
      </c>
      <c r="E27" s="6" t="s">
        <v>110</v>
      </c>
      <c r="F27" s="5"/>
      <c r="G27" s="6" t="s">
        <v>126</v>
      </c>
      <c r="H27" s="6" t="s">
        <v>127</v>
      </c>
    </row>
    <row r="28" spans="2:8">
      <c r="B28" s="3" t="s">
        <v>128</v>
      </c>
      <c r="C28" s="3" t="s">
        <v>129</v>
      </c>
      <c r="D28" s="4">
        <v>9050586405</v>
      </c>
      <c r="E28" s="6" t="s">
        <v>110</v>
      </c>
      <c r="F28" s="5"/>
      <c r="G28" s="6" t="s">
        <v>130</v>
      </c>
      <c r="H28" s="6" t="s">
        <v>131</v>
      </c>
    </row>
    <row r="29" spans="2:8">
      <c r="B29" s="3" t="s">
        <v>132</v>
      </c>
      <c r="C29" s="3" t="s">
        <v>133</v>
      </c>
      <c r="D29" s="4">
        <v>2068995635</v>
      </c>
      <c r="E29" s="6" t="s">
        <v>110</v>
      </c>
      <c r="F29" s="5"/>
      <c r="G29" s="6" t="s">
        <v>134</v>
      </c>
      <c r="H29" s="6" t="s">
        <v>135</v>
      </c>
    </row>
    <row r="30" spans="2:8">
      <c r="B30" s="3" t="s">
        <v>136</v>
      </c>
      <c r="C30" s="3" t="s">
        <v>137</v>
      </c>
      <c r="D30" s="4">
        <v>2068200400</v>
      </c>
      <c r="E30" s="6" t="s">
        <v>138</v>
      </c>
      <c r="F30" s="5">
        <v>933050</v>
      </c>
      <c r="G30" s="6" t="s">
        <v>55</v>
      </c>
      <c r="H30" s="6" t="s">
        <v>139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5"/>
  <sheetViews>
    <sheetView workbookViewId="0">
      <selection activeCell="E15" sqref="E15"/>
    </sheetView>
  </sheetViews>
  <sheetFormatPr defaultRowHeight="16.5"/>
  <cols>
    <col min="1" max="1" width="3.125" customWidth="1"/>
    <col min="2" max="2" width="15.375" customWidth="1"/>
    <col min="3" max="3" width="27.625" bestFit="1" customWidth="1"/>
    <col min="4" max="4" width="14.5" customWidth="1"/>
    <col min="5" max="5" width="13.125" customWidth="1"/>
    <col min="8" max="8" width="11.125" bestFit="1" customWidth="1"/>
  </cols>
  <sheetData>
    <row r="2" spans="2:8">
      <c r="B2" s="58" t="s">
        <v>211</v>
      </c>
      <c r="C2" s="58" t="s">
        <v>0</v>
      </c>
      <c r="D2" s="58" t="s">
        <v>214</v>
      </c>
      <c r="E2" s="58" t="s">
        <v>1</v>
      </c>
    </row>
    <row r="3" spans="2:8" ht="18.75" customHeight="1">
      <c r="B3" s="1" t="s">
        <v>212</v>
      </c>
      <c r="C3" s="1" t="s">
        <v>244</v>
      </c>
      <c r="D3" s="59">
        <v>43474</v>
      </c>
      <c r="E3" s="18" t="s">
        <v>2</v>
      </c>
      <c r="H3" s="41"/>
    </row>
    <row r="4" spans="2:8" ht="18.75" customHeight="1">
      <c r="B4" s="1" t="s">
        <v>215</v>
      </c>
      <c r="C4" s="1" t="s">
        <v>216</v>
      </c>
      <c r="D4" s="59">
        <v>43475</v>
      </c>
      <c r="E4" s="18" t="s">
        <v>225</v>
      </c>
    </row>
    <row r="5" spans="2:8" ht="18.75" customHeight="1">
      <c r="B5" s="1" t="s">
        <v>229</v>
      </c>
      <c r="C5" s="1" t="s">
        <v>245</v>
      </c>
      <c r="D5" s="59">
        <v>43476</v>
      </c>
      <c r="E5" s="18" t="s">
        <v>3</v>
      </c>
    </row>
    <row r="6" spans="2:8" ht="18.75" customHeight="1">
      <c r="B6" s="1" t="s">
        <v>212</v>
      </c>
      <c r="C6" s="1" t="s">
        <v>246</v>
      </c>
      <c r="D6" s="59">
        <v>43477</v>
      </c>
      <c r="E6" s="18" t="s">
        <v>4</v>
      </c>
    </row>
    <row r="7" spans="2:8" ht="18.75" customHeight="1">
      <c r="B7" s="1" t="s">
        <v>213</v>
      </c>
      <c r="C7" s="1" t="s">
        <v>222</v>
      </c>
      <c r="D7" s="59">
        <v>43478</v>
      </c>
      <c r="E7" s="18" t="s">
        <v>226</v>
      </c>
    </row>
    <row r="8" spans="2:8" ht="18.75" customHeight="1">
      <c r="B8" s="1" t="s">
        <v>212</v>
      </c>
      <c r="C8" s="1" t="s">
        <v>247</v>
      </c>
      <c r="D8" s="59">
        <v>43481</v>
      </c>
      <c r="E8" s="18" t="s">
        <v>5</v>
      </c>
    </row>
    <row r="9" spans="2:8" ht="18.75" customHeight="1">
      <c r="B9" s="1" t="s">
        <v>217</v>
      </c>
      <c r="C9" s="1" t="s">
        <v>218</v>
      </c>
      <c r="D9" s="59">
        <v>43482</v>
      </c>
      <c r="E9" s="18" t="s">
        <v>227</v>
      </c>
    </row>
    <row r="10" spans="2:8" ht="18.75" customHeight="1">
      <c r="B10" s="1" t="s">
        <v>212</v>
      </c>
      <c r="C10" s="1" t="s">
        <v>248</v>
      </c>
      <c r="D10" s="59">
        <v>43483</v>
      </c>
      <c r="E10" s="18" t="s">
        <v>6</v>
      </c>
    </row>
    <row r="11" spans="2:8" ht="18.75" customHeight="1">
      <c r="B11" s="1" t="s">
        <v>212</v>
      </c>
      <c r="C11" s="1" t="s">
        <v>249</v>
      </c>
      <c r="D11" s="59">
        <v>43484</v>
      </c>
      <c r="E11" s="18" t="s">
        <v>7</v>
      </c>
    </row>
    <row r="12" spans="2:8" ht="18.75" customHeight="1">
      <c r="B12" s="1" t="s">
        <v>230</v>
      </c>
      <c r="C12" s="1" t="s">
        <v>250</v>
      </c>
      <c r="D12" s="59">
        <v>43485</v>
      </c>
      <c r="E12" s="18" t="s">
        <v>8</v>
      </c>
    </row>
    <row r="13" spans="2:8" ht="18.75" customHeight="1">
      <c r="B13" s="1" t="s">
        <v>220</v>
      </c>
      <c r="C13" s="1" t="s">
        <v>221</v>
      </c>
      <c r="D13" s="59">
        <v>43488</v>
      </c>
      <c r="E13" s="18" t="s">
        <v>228</v>
      </c>
    </row>
    <row r="14" spans="2:8" ht="18.75" customHeight="1">
      <c r="B14" s="1" t="s">
        <v>220</v>
      </c>
      <c r="C14" s="1" t="s">
        <v>223</v>
      </c>
      <c r="D14" s="59">
        <v>43489</v>
      </c>
      <c r="E14" s="18" t="s">
        <v>226</v>
      </c>
    </row>
    <row r="15" spans="2:8" ht="18.75" customHeight="1">
      <c r="B15" s="1" t="s">
        <v>219</v>
      </c>
      <c r="C15" s="1" t="s">
        <v>224</v>
      </c>
      <c r="D15" s="59">
        <v>43490</v>
      </c>
      <c r="E15" s="18" t="s">
        <v>227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8"/>
  <sheetViews>
    <sheetView workbookViewId="0">
      <selection activeCell="D3" sqref="D3"/>
    </sheetView>
  </sheetViews>
  <sheetFormatPr defaultRowHeight="16.5"/>
  <cols>
    <col min="1" max="1" width="2.75" customWidth="1"/>
    <col min="2" max="3" width="13.125" customWidth="1"/>
    <col min="4" max="5" width="19.75" customWidth="1"/>
    <col min="9" max="9" width="11.125" bestFit="1" customWidth="1"/>
  </cols>
  <sheetData>
    <row r="2" spans="2:8" ht="26.25" customHeight="1">
      <c r="B2" s="58" t="s">
        <v>281</v>
      </c>
      <c r="C2" s="58" t="s">
        <v>282</v>
      </c>
      <c r="D2" s="58" t="s">
        <v>288</v>
      </c>
      <c r="E2" s="58" t="s">
        <v>9</v>
      </c>
    </row>
    <row r="3" spans="2:8" ht="26.25" customHeight="1">
      <c r="B3" s="60">
        <v>43474</v>
      </c>
      <c r="C3" s="61" t="s">
        <v>283</v>
      </c>
      <c r="D3" s="62" t="s">
        <v>10</v>
      </c>
      <c r="E3" s="62" t="s">
        <v>11</v>
      </c>
    </row>
    <row r="4" spans="2:8" ht="26.25" customHeight="1">
      <c r="B4" s="60">
        <v>43475</v>
      </c>
      <c r="C4" s="61" t="s">
        <v>284</v>
      </c>
      <c r="D4" s="62" t="s">
        <v>12</v>
      </c>
      <c r="E4" s="62" t="s">
        <v>13</v>
      </c>
      <c r="H4" t="s">
        <v>306</v>
      </c>
    </row>
    <row r="5" spans="2:8" ht="26.25" customHeight="1">
      <c r="B5" s="60">
        <v>43476</v>
      </c>
      <c r="C5" s="61" t="s">
        <v>285</v>
      </c>
      <c r="D5" s="62" t="s">
        <v>14</v>
      </c>
      <c r="E5" s="62" t="s">
        <v>15</v>
      </c>
    </row>
    <row r="6" spans="2:8" ht="26.25" customHeight="1">
      <c r="B6" s="60">
        <v>43479</v>
      </c>
      <c r="C6" s="61" t="s">
        <v>286</v>
      </c>
      <c r="D6" s="62" t="s">
        <v>16</v>
      </c>
      <c r="E6" s="62" t="s">
        <v>17</v>
      </c>
    </row>
    <row r="7" spans="2:8" ht="26.25" customHeight="1">
      <c r="B7" s="60">
        <v>43480</v>
      </c>
      <c r="C7" s="61" t="s">
        <v>287</v>
      </c>
      <c r="D7" s="62" t="s">
        <v>18</v>
      </c>
      <c r="E7" s="62" t="s">
        <v>19</v>
      </c>
    </row>
    <row r="8" spans="2:8" ht="26.25" customHeight="1">
      <c r="B8" s="137" t="s">
        <v>20</v>
      </c>
      <c r="C8" s="137"/>
      <c r="D8" s="2">
        <f>SUM(D3:D7)</f>
        <v>0</v>
      </c>
      <c r="E8" s="2">
        <f>SUM(E3:E7)</f>
        <v>0</v>
      </c>
    </row>
  </sheetData>
  <mergeCells count="1">
    <mergeCell ref="B8:C8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셀선택</vt:lpstr>
      <vt:lpstr>빈셀선택</vt:lpstr>
      <vt:lpstr>값만복사</vt:lpstr>
      <vt:lpstr>연산으로복사</vt:lpstr>
      <vt:lpstr>그림복사</vt:lpstr>
      <vt:lpstr>결재란</vt:lpstr>
      <vt:lpstr>가공1</vt:lpstr>
      <vt:lpstr>가공2</vt:lpstr>
      <vt:lpstr>가공3</vt:lpstr>
      <vt:lpstr>통합</vt:lpstr>
      <vt:lpstr>양재동</vt:lpstr>
      <vt:lpstr>방배동</vt:lpstr>
      <vt:lpstr>반포동</vt:lpstr>
      <vt:lpstr>실습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cp:lastPrinted>2013-09-23T04:16:01Z</cp:lastPrinted>
  <dcterms:created xsi:type="dcterms:W3CDTF">2013-09-23T03:00:06Z</dcterms:created>
  <dcterms:modified xsi:type="dcterms:W3CDTF">2019-05-24T01:09:01Z</dcterms:modified>
</cp:coreProperties>
</file>